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codeName="ThisWorkbook" defaultThemeVersion="124226"/>
  <mc:AlternateContent xmlns:mc="http://schemas.openxmlformats.org/markup-compatibility/2006">
    <mc:Choice Requires="x15">
      <x15ac:absPath xmlns:x15ac="http://schemas.microsoft.com/office/spreadsheetml/2010/11/ac" url="https://usepa.sharepoint.com/sites/GasSTAR/Shared Documents/General/ICR/2021 NGS-MC Renewal/2_Second FR Notice/MC Documents/"/>
    </mc:Choice>
  </mc:AlternateContent>
  <xr:revisionPtr revIDLastSave="809" documentId="11_9391311B03F8CB2CBDF7827A56690BC3EBB6D844" xr6:coauthVersionLast="45" xr6:coauthVersionMax="45" xr10:uidLastSave="{ABADC5A3-A465-4FAA-AA9F-CC1ED5C27FF6}"/>
  <bookViews>
    <workbookView xWindow="-109" yWindow="-109" windowWidth="26301" windowHeight="14305" tabRatio="889" xr2:uid="{00000000-000D-0000-FFFF-FFFF00000000}"/>
  </bookViews>
  <sheets>
    <sheet name="Facility Info" sheetId="1" r:id="rId1"/>
    <sheet name="Dist - Blowdowns" sheetId="9" r:id="rId2"/>
    <sheet name="Trans - Blowdowns" sheetId="12" r:id="rId3"/>
    <sheet name="Dist - Mains" sheetId="4" r:id="rId4"/>
    <sheet name="Dist - Services" sheetId="16" r:id="rId5"/>
    <sheet name="Dist - Excavation" sheetId="6" r:id="rId6"/>
    <sheet name="Recip. Compressors" sheetId="14" r:id="rId7"/>
    <sheet name="G&amp;B - Recip. Compressors" sheetId="15" r:id="rId8"/>
    <sheet name="Centrifugal Compressors" sheetId="17" r:id="rId9"/>
    <sheet name="Pneumatic Controllers" sheetId="11" r:id="rId10"/>
    <sheet name="Atmospheric Storage Tanks" sheetId="18" r:id="rId11"/>
    <sheet name="Equipment Leaks" sheetId="20" r:id="rId12"/>
    <sheet name="Renewable Natural Gas" sheetId="19" r:id="rId13"/>
    <sheet name="Innovative Approaches" sheetId="22" r:id="rId14"/>
    <sheet name="Lookup" sheetId="7" state="hidden" r:id="rId15"/>
  </sheets>
  <definedNames>
    <definedName name="AtmosphericTanks">'Facility Info'!$S$24</definedName>
    <definedName name="AtmosphericTanks_NotApplicable">'Facility Info'!$T$24</definedName>
    <definedName name="Blowdowns">'Facility Info'!$S$17</definedName>
    <definedName name="Blowdowns_NotApplicable">'Facility Info'!$T$17</definedName>
    <definedName name="Centrifugal">'Facility Info'!$S$22</definedName>
    <definedName name="Centrifugal_NotApplicable">'Facility Info'!$T$22</definedName>
    <definedName name="equipLeaks">'Facility Info'!$S$25</definedName>
    <definedName name="equipLeaks_NotApplicable">'Facility Info'!$T$25</definedName>
    <definedName name="Excavation">'Facility Info'!$S$20</definedName>
    <definedName name="Excavation_NotApplicable">'Facility Info'!$T$20</definedName>
    <definedName name="FacilityName">'Facility Info'!$C$6</definedName>
    <definedName name="FacilityNumber">'Facility Info'!$C$39</definedName>
    <definedName name="FacilityTable">'Facility Info'!$B$39</definedName>
    <definedName name="Mains">'Facility Info'!$S$18</definedName>
    <definedName name="Mains_NotApplicable">'Facility Info'!$T$18</definedName>
    <definedName name="PartnerList">Lookup!$A$2:$A$66</definedName>
    <definedName name="PartnerName">'Facility Info'!$C$4</definedName>
    <definedName name="Pneumatic">'Facility Info'!$S$23</definedName>
    <definedName name="Pneumatic_NotApplicable">'Facility Info'!$T$23</definedName>
    <definedName name="_xlnm.Print_Titles" localSheetId="0">'Facility Info'!$4:$4</definedName>
    <definedName name="Reciprocating">'Facility Info'!$S$21</definedName>
    <definedName name="Reciprocating_NotApplicable">'Facility Info'!$T$21</definedName>
    <definedName name="ReportYear">'Facility Info'!$C$2</definedName>
    <definedName name="RNG">'Facility Info'!$S$26</definedName>
    <definedName name="RNG_NotApplicable">'Facility Info'!$T$26</definedName>
    <definedName name="Segment_Distribution">'Facility Info'!$S$12</definedName>
    <definedName name="Segment_Gathering_Boosting">'Facility Info'!$S$9</definedName>
    <definedName name="Segment_Nat_Gas_Proc">'Facility Info'!#REF!</definedName>
    <definedName name="Segment_Processing">'Facility Info'!$S$10</definedName>
    <definedName name="Segment_Production">'Facility Info'!$S$8</definedName>
    <definedName name="Segment_Selection">'Facility Info'!$V$9</definedName>
    <definedName name="Segment_Trans_Storage">'Facility Info'!$S$11</definedName>
    <definedName name="Seneca_CountyState_List">'Atmospheric Storage Tanks'!$AC$13:$AC$40</definedName>
    <definedName name="Seneca_SubBasin_List">'Atmospheric Storage Tanks'!$AA$13:$AA$17</definedName>
    <definedName name="Services">'Facility Info'!$S$19</definedName>
    <definedName name="Services_NotApplicable">'Facility Info'!$T$19</definedName>
    <definedName name="Source_Selection">'Facility Info'!$V$17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2" l="1"/>
  <c r="E4" i="20" l="1"/>
  <c r="C4" i="20"/>
  <c r="B4" i="20"/>
  <c r="F4" i="19" l="1"/>
  <c r="D4" i="19"/>
  <c r="B4" i="19"/>
  <c r="C4" i="18" l="1"/>
  <c r="C4" i="11"/>
  <c r="B4" i="18"/>
  <c r="B4" i="11"/>
  <c r="V17" i="1" l="1"/>
  <c r="V9" i="1" l="1"/>
  <c r="B5" i="22" l="1"/>
  <c r="B5" i="20"/>
  <c r="E4" i="18"/>
  <c r="S23" i="16" l="1"/>
  <c r="R23" i="16"/>
  <c r="D33" i="16" s="1"/>
  <c r="T23" i="4" l="1"/>
  <c r="R39" i="4"/>
  <c r="S39" i="4"/>
  <c r="D31" i="4" l="1"/>
  <c r="T15" i="16"/>
  <c r="T14" i="16"/>
  <c r="T13" i="16"/>
  <c r="T12" i="16"/>
  <c r="T26" i="4"/>
  <c r="T25" i="4"/>
  <c r="T24" i="4"/>
  <c r="D39" i="1" l="1"/>
  <c r="R33" i="16" l="1"/>
  <c r="U33" i="16" s="1"/>
  <c r="S34" i="4"/>
  <c r="S36" i="16"/>
  <c r="R36" i="16"/>
  <c r="R31" i="4"/>
  <c r="U31" i="4" s="1"/>
  <c r="R34" i="4"/>
  <c r="U34" i="4" l="1"/>
  <c r="U36" i="16" l="1"/>
  <c r="B5" i="18" l="1"/>
  <c r="B5" i="11"/>
  <c r="B5" i="17"/>
  <c r="B5" i="14"/>
  <c r="B4" i="12"/>
  <c r="D4" i="12"/>
  <c r="F4" i="12"/>
  <c r="B5" i="9" l="1"/>
  <c r="B5" i="15"/>
  <c r="B5" i="6"/>
  <c r="B5" i="16"/>
  <c r="B5" i="4"/>
  <c r="B5" i="12"/>
  <c r="E4" i="17" l="1"/>
  <c r="C4" i="17"/>
  <c r="B4" i="17"/>
  <c r="F4" i="16" l="1"/>
  <c r="D4" i="16"/>
  <c r="B4" i="16"/>
  <c r="F4" i="15" l="1"/>
  <c r="D4" i="15"/>
  <c r="B4" i="15"/>
  <c r="E4" i="14" l="1"/>
  <c r="C4" i="14"/>
  <c r="B4" i="14"/>
  <c r="E4" i="11" l="1"/>
  <c r="E4" i="9" l="1"/>
  <c r="C4" i="9"/>
  <c r="B4" i="9"/>
  <c r="B4" i="6" l="1"/>
  <c r="C4" i="6"/>
  <c r="B4" i="4" l="1"/>
  <c r="D4" i="4" l="1"/>
  <c r="G4" i="6" l="1"/>
  <c r="F4" i="4" l="1"/>
</calcChain>
</file>

<file path=xl/sharedStrings.xml><?xml version="1.0" encoding="utf-8"?>
<sst xmlns="http://schemas.openxmlformats.org/spreadsheetml/2006/main" count="764" uniqueCount="535">
  <si>
    <t>Facility Name</t>
  </si>
  <si>
    <t>Report Year</t>
  </si>
  <si>
    <t>Excavation damages during reporting year</t>
  </si>
  <si>
    <t>Actions taken to minimize excavation damages/reduce methane emissions from excavation damages</t>
  </si>
  <si>
    <t>Company-specific goal for reducing excavation damages and/or methane emissions from excavation damages (when available)</t>
  </si>
  <si>
    <t>Progress in meeting company-specific goal (when available)</t>
  </si>
  <si>
    <t>Partner Name</t>
  </si>
  <si>
    <t>Ameren Illinois</t>
  </si>
  <si>
    <t>Atmos Energy</t>
  </si>
  <si>
    <t>AVANGRID, Inc.</t>
  </si>
  <si>
    <t>Avista Utilities</t>
  </si>
  <si>
    <t>CenterPoint Energy</t>
  </si>
  <si>
    <t>Consolidated Edison Company of New York</t>
  </si>
  <si>
    <t>Consumers Energy</t>
  </si>
  <si>
    <t>DTE Energy</t>
  </si>
  <si>
    <t>Duke Energy</t>
  </si>
  <si>
    <t>Eversource</t>
  </si>
  <si>
    <t>Knoxville Utilities Board</t>
  </si>
  <si>
    <t>MDU Resources Group, Inc.</t>
  </si>
  <si>
    <t>MidAmerican Energy Company</t>
  </si>
  <si>
    <t>National Grid</t>
  </si>
  <si>
    <t>NiSource, Inc.</t>
  </si>
  <si>
    <t>Northern Natural Gas</t>
  </si>
  <si>
    <t>NW Natural</t>
  </si>
  <si>
    <t>Orange and Rockland Utilities, Inc.</t>
  </si>
  <si>
    <t>Pacific Gas &amp; Electric Company</t>
  </si>
  <si>
    <t>Peoples Gas Light and Coke Company</t>
  </si>
  <si>
    <t>Piedmont Natural Gas Company, Inc.</t>
  </si>
  <si>
    <t>South Jersey Gas</t>
  </si>
  <si>
    <t>Southern California Gas Company</t>
  </si>
  <si>
    <t>Southwest Gas Corporation</t>
  </si>
  <si>
    <t>UGI Utilities, Inc.</t>
  </si>
  <si>
    <t>Vectren</t>
  </si>
  <si>
    <t>Vermont Gas</t>
  </si>
  <si>
    <t>Washington Gas</t>
  </si>
  <si>
    <t>Xcel Energy</t>
  </si>
  <si>
    <t>Partners</t>
  </si>
  <si>
    <t>Distribution Mains, Gas Service - Unprotected Steel</t>
  </si>
  <si>
    <t>Distribution Mains, Gas Service - Protected Steel</t>
  </si>
  <si>
    <t>Distribution Mains, Gas Service - Plastic</t>
  </si>
  <si>
    <t>Distribution Mains, Gas Service - Cast Iron</t>
  </si>
  <si>
    <t>Steel</t>
  </si>
  <si>
    <t>Cast Iron</t>
  </si>
  <si>
    <t>Copper</t>
  </si>
  <si>
    <t>Plastic</t>
  </si>
  <si>
    <t>Other</t>
  </si>
  <si>
    <t>Main</t>
  </si>
  <si>
    <t>Service</t>
  </si>
  <si>
    <t>Contractor</t>
  </si>
  <si>
    <t>Railroad</t>
  </si>
  <si>
    <t>County</t>
  </si>
  <si>
    <t>State</t>
  </si>
  <si>
    <t>Developer</t>
  </si>
  <si>
    <t>Farmer</t>
  </si>
  <si>
    <t>Municipality</t>
  </si>
  <si>
    <t>Occupant</t>
  </si>
  <si>
    <t>Unknown/Other</t>
  </si>
  <si>
    <t>One-Call Notification Center Error</t>
  </si>
  <si>
    <t>Abandoned Facility</t>
  </si>
  <si>
    <t>Deteriorated Facility</t>
  </si>
  <si>
    <t>Previous Damage</t>
  </si>
  <si>
    <t>Other/Miscellaneous</t>
  </si>
  <si>
    <t>Total number of excavation damages by apparent root cause</t>
  </si>
  <si>
    <t>Total number of excavation damages by type that caused excavation damage incidents</t>
  </si>
  <si>
    <t>Total number of excavation damages</t>
  </si>
  <si>
    <t>Total number of excavation damages per thousand locate calls</t>
  </si>
  <si>
    <t>Total number of excavation damages which resulted in a release of natural gas</t>
  </si>
  <si>
    <t>Inside Meter/Regulator Set</t>
  </si>
  <si>
    <t>Total number of excavation damages by pipe material and part of system involved</t>
  </si>
  <si>
    <t>Total number of excavation damages which resulted in the pipeline being shut down</t>
  </si>
  <si>
    <t>Total number of excavation damages where the operator was given prior notification of excavation activity</t>
  </si>
  <si>
    <t>Distribution Services, Gas Service - Unprotected Steel</t>
  </si>
  <si>
    <t>Distribution Services, Gas Service - Protected Steel</t>
  </si>
  <si>
    <t>Distribution Services, Gas Service - Plastic</t>
  </si>
  <si>
    <t>Distribution Services, Gas Service - Cast Iron</t>
  </si>
  <si>
    <t>Distribution Services, Gas Service - Copper</t>
  </si>
  <si>
    <t>Distribution Pipeline Blowdowns</t>
  </si>
  <si>
    <t>Number of blowdowns</t>
  </si>
  <si>
    <t xml:space="preserve">    Low-pressure system</t>
  </si>
  <si>
    <t>Number of hot taps utilized that avoided the need to blowdown gas to the atmosphere</t>
  </si>
  <si>
    <t>Type of Pneumatic Device</t>
  </si>
  <si>
    <t>Number of high-bleed controllers converted to low-bleed</t>
  </si>
  <si>
    <t>Number of high-bleed controllers converted to zero emitting or removed from service</t>
  </si>
  <si>
    <t>Number of low bleed controllers converted to zero emitting or removed from service</t>
  </si>
  <si>
    <t>Total number of blowdowns</t>
  </si>
  <si>
    <t>Number of wet seal compressors converted to dry seal</t>
  </si>
  <si>
    <t>Is rod packing replacement occurring every 26,000 hours or 36 months? (Y/N)</t>
  </si>
  <si>
    <t>Number of operating hours since rod packing replacement</t>
  </si>
  <si>
    <t>Number of reciprocating compressors for which rod packing was replaced during reporting year</t>
  </si>
  <si>
    <t>Methodology used to quantify reductions</t>
  </si>
  <si>
    <t xml:space="preserve">    Flare</t>
  </si>
  <si>
    <t>Utility</t>
  </si>
  <si>
    <r>
      <t>Total potential emissions (mt CH</t>
    </r>
    <r>
      <rPr>
        <vertAlign val="subscript"/>
        <sz val="11"/>
        <color rgb="FF000000"/>
        <rFont val="Arial"/>
        <family val="2"/>
      </rPr>
      <t>4</t>
    </r>
    <r>
      <rPr>
        <sz val="11"/>
        <color rgb="FF000000"/>
        <rFont val="Arial"/>
        <family val="2"/>
      </rPr>
      <t>)</t>
    </r>
  </si>
  <si>
    <r>
      <t>Emission reductions from voluntary action (mt CH</t>
    </r>
    <r>
      <rPr>
        <vertAlign val="subscript"/>
        <sz val="11"/>
        <color rgb="FF000000"/>
        <rFont val="Arial"/>
        <family val="2"/>
      </rPr>
      <t>4</t>
    </r>
    <r>
      <rPr>
        <sz val="11"/>
        <color rgb="FF000000"/>
        <rFont val="Arial"/>
        <family val="2"/>
      </rPr>
      <t>)</t>
    </r>
  </si>
  <si>
    <r>
      <t>Total CH</t>
    </r>
    <r>
      <rPr>
        <vertAlign val="subscript"/>
        <sz val="11"/>
        <color rgb="FF000000"/>
        <rFont val="Arial"/>
        <family val="2"/>
      </rPr>
      <t>4</t>
    </r>
    <r>
      <rPr>
        <sz val="11"/>
        <color rgb="FF000000"/>
        <rFont val="Arial"/>
        <family val="2"/>
      </rPr>
      <t xml:space="preserve"> emissions (mt CH</t>
    </r>
    <r>
      <rPr>
        <vertAlign val="subscript"/>
        <sz val="11"/>
        <color rgb="FF000000"/>
        <rFont val="Arial"/>
        <family val="2"/>
      </rPr>
      <t>4</t>
    </r>
    <r>
      <rPr>
        <sz val="11"/>
        <color rgb="FF000000"/>
        <rFont val="Arial"/>
        <family val="2"/>
      </rPr>
      <t>)</t>
    </r>
  </si>
  <si>
    <t>Equipment or event type</t>
  </si>
  <si>
    <t>Traditional operations or pipeline maintenance</t>
  </si>
  <si>
    <t>Pipe abandonment</t>
  </si>
  <si>
    <t>New construction or modification of pipelines including commissioning and change of service</t>
  </si>
  <si>
    <t>All other pipeline segments with a physical volume greater than or equal to 50 cubic feet</t>
  </si>
  <si>
    <t>Pipeline integrity work (e.g., the preparation work of modifying facilities, ongoing assessments, maintenance or mitigation)</t>
  </si>
  <si>
    <t>Equipment replacement or repair (e.g., valves)</t>
  </si>
  <si>
    <t>Operational precaution during activities (e.g. excavation near pipelines)</t>
  </si>
  <si>
    <t>Quantification Method</t>
  </si>
  <si>
    <t>Subpart W Method 1, based on volume, temperature, and pressure</t>
  </si>
  <si>
    <t>Subpart W Method 2, based
on measurement</t>
  </si>
  <si>
    <t>Number of blowdowns that routed gas to:</t>
  </si>
  <si>
    <t xml:space="preserve">    Compressor or capture system for beneficial use</t>
  </si>
  <si>
    <t>Difference in potential and actual emissions as calculated per the specified emission quantification methodologies for each source.</t>
  </si>
  <si>
    <r>
      <t>Transmission Pipeline Blowdowns between Compressor Stations</t>
    </r>
    <r>
      <rPr>
        <b/>
        <vertAlign val="superscript"/>
        <sz val="14"/>
        <color indexed="8"/>
        <rFont val="Arial"/>
        <family val="2"/>
      </rPr>
      <t>1</t>
    </r>
  </si>
  <si>
    <r>
      <t>Emission reductions from voluntary action (mt CH</t>
    </r>
    <r>
      <rPr>
        <vertAlign val="subscript"/>
        <sz val="11"/>
        <color rgb="FF000000"/>
        <rFont val="Arial"/>
        <family val="2"/>
      </rPr>
      <t>4</t>
    </r>
    <r>
      <rPr>
        <sz val="11"/>
        <color rgb="FF000000"/>
        <rFont val="Arial"/>
        <family val="2"/>
      </rPr>
      <t>)</t>
    </r>
    <r>
      <rPr>
        <vertAlign val="superscript"/>
        <sz val="11"/>
        <color rgb="FF000000"/>
        <rFont val="Arial"/>
        <family val="2"/>
      </rPr>
      <t>2</t>
    </r>
  </si>
  <si>
    <r>
      <t>Total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</si>
  <si>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Total miles of distribution mains</t>
  </si>
  <si>
    <r>
      <t>Annual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</si>
  <si>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In Subpart W, this activity is reported on tab (q,r) Equipment Leaks.</t>
  </si>
  <si>
    <t>Total number of services</t>
  </si>
  <si>
    <t xml:space="preserve">    Replaced with plastic</t>
  </si>
  <si>
    <t xml:space="preserve">    Replaced with copper</t>
  </si>
  <si>
    <t xml:space="preserve">    Replaced with protected steel</t>
  </si>
  <si>
    <t xml:space="preserve">    Cathodically protected or replaced with protected steel</t>
  </si>
  <si>
    <t>Miles of unprotected steel mains:</t>
  </si>
  <si>
    <t>Miles of cast iron mains:</t>
  </si>
  <si>
    <t>Number of cast iron services:</t>
  </si>
  <si>
    <t>Number of unprotected steel services:</t>
  </si>
  <si>
    <t>In Subpart W, this activity is reported on tab (p) Reciprocating Compressors.</t>
  </si>
  <si>
    <t>Hours in operating-mode</t>
  </si>
  <si>
    <t>Hours in standby-pressurized-mode</t>
  </si>
  <si>
    <t>Hours in not-operating-depressurized-mode</t>
  </si>
  <si>
    <t>Is compressor part of a manifolded group of compressor sources? (Y/N)</t>
  </si>
  <si>
    <t>As found (scfh)</t>
  </si>
  <si>
    <t>Reporter EF (scfh)</t>
  </si>
  <si>
    <t>Number of measured compressors (during the current year and 2 previous years) from which the reporter EF was developed</t>
  </si>
  <si>
    <t xml:space="preserve">Number of reciprocating compressors </t>
  </si>
  <si>
    <r>
      <t>Annual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</si>
  <si>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In Subpart W, this activity is reported on tab (o) Centrifugal Compressors.</t>
  </si>
  <si>
    <t>Unique name or ID for compressor</t>
  </si>
  <si>
    <t>Number of wet seals</t>
  </si>
  <si>
    <t>Unique name or ID for centrifugal compressor with wet seals</t>
  </si>
  <si>
    <t>Hours in operating mode</t>
  </si>
  <si>
    <t>Unique name or ID for centrifugal compressor with wet seal degassing vented to the atmosphere</t>
  </si>
  <si>
    <t>Continuous during the reporting year (MMscf)</t>
  </si>
  <si>
    <t>In Subpart W, this activity is reported on tab (b) NG Pneumatic Device.</t>
  </si>
  <si>
    <t>High-bleed pneumatic controllers
(greater than 6 scf per hour)</t>
  </si>
  <si>
    <t>Low-bleed pneumatic controllers
(less than or equal to 6 scf per hour)</t>
  </si>
  <si>
    <t>Total Number</t>
  </si>
  <si>
    <r>
      <t>Total CH</t>
    </r>
    <r>
      <rPr>
        <b/>
        <vertAlign val="subscript"/>
        <sz val="11"/>
        <color indexed="8"/>
        <rFont val="Arial"/>
        <family val="2"/>
      </rPr>
      <t>4</t>
    </r>
    <r>
      <rPr>
        <b/>
        <sz val="11"/>
        <color indexed="8"/>
        <rFont val="Arial"/>
        <family val="2"/>
      </rPr>
      <t xml:space="preserve"> Emissions
(mt CH</t>
    </r>
    <r>
      <rPr>
        <b/>
        <vertAlign val="subscript"/>
        <sz val="11"/>
        <color indexed="8"/>
        <rFont val="Arial"/>
        <family val="2"/>
      </rPr>
      <t>4</t>
    </r>
    <r>
      <rPr>
        <b/>
        <sz val="11"/>
        <color indexed="8"/>
        <rFont val="Arial"/>
        <family val="2"/>
      </rPr>
      <t>)</t>
    </r>
  </si>
  <si>
    <t>Number of high-bleed controllers claiming operational exemptions</t>
  </si>
  <si>
    <t>Rationale for operational exemption</t>
  </si>
  <si>
    <r>
      <t>Distribution Mains - Cast Iron and Unprotected Steel</t>
    </r>
    <r>
      <rPr>
        <b/>
        <vertAlign val="superscript"/>
        <sz val="14"/>
        <color indexed="8"/>
        <rFont val="Arial"/>
        <family val="2"/>
      </rPr>
      <t>1</t>
    </r>
  </si>
  <si>
    <r>
      <t>Distribution Services - Cast Iron and Unprotected Steel</t>
    </r>
    <r>
      <rPr>
        <b/>
        <vertAlign val="superscript"/>
        <sz val="14"/>
        <color indexed="8"/>
        <rFont val="Arial"/>
        <family val="2"/>
      </rPr>
      <t>1</t>
    </r>
  </si>
  <si>
    <t>Distribution Excavation Damages</t>
  </si>
  <si>
    <r>
      <t>Continuous (</t>
    </r>
    <r>
      <rPr>
        <b/>
        <sz val="11"/>
        <rFont val="Arial"/>
        <family val="2"/>
      </rPr>
      <t xml:space="preserve">annual </t>
    </r>
    <r>
      <rPr>
        <b/>
        <sz val="11"/>
        <color indexed="8"/>
        <rFont val="Arial"/>
        <family val="2"/>
      </rPr>
      <t>MMscf)</t>
    </r>
  </si>
  <si>
    <t>Calculated using flow meter</t>
  </si>
  <si>
    <t>Average operating hours per controller
(hr/yr)</t>
  </si>
  <si>
    <r>
      <t>Gathering and Boosting Reciprocating Compressors</t>
    </r>
    <r>
      <rPr>
        <b/>
        <vertAlign val="superscript"/>
        <sz val="14"/>
        <color indexed="8"/>
        <rFont val="Arial"/>
        <family val="2"/>
      </rPr>
      <t>1</t>
    </r>
  </si>
  <si>
    <t>Was compressor in not-operating-depressurized-mode all year?
(Y/N)</t>
  </si>
  <si>
    <t>ONE Gas, Inc</t>
  </si>
  <si>
    <t>Peoples Natural Gas, LLC</t>
  </si>
  <si>
    <t>Public Service Electric and Gas Company (PSE&amp;G)</t>
  </si>
  <si>
    <t>Puget Sound Energy</t>
  </si>
  <si>
    <t>San Diego Gas and Electric</t>
  </si>
  <si>
    <t>Date of last rod packing replacement
(mm/dd/yyyy)</t>
  </si>
  <si>
    <t>Number of centrifugal compressors with dry seals</t>
  </si>
  <si>
    <t>Exelon Utilities</t>
  </si>
  <si>
    <t>Is compressor part of a manifolded group of compressor sources?
(Y/N)</t>
  </si>
  <si>
    <t>Additional Information</t>
  </si>
  <si>
    <t xml:space="preserve">Industry Segment </t>
  </si>
  <si>
    <t>Gathering and Boosting</t>
  </si>
  <si>
    <t>Transmission and Storage</t>
  </si>
  <si>
    <t>Distribution</t>
  </si>
  <si>
    <t>Unique name or ID for the individual leak or vent to the atmosphere</t>
  </si>
  <si>
    <t>Continuous Measurement</t>
  </si>
  <si>
    <t>Reporter Emission Factor</t>
  </si>
  <si>
    <t>Emissions Calculation Method</t>
  </si>
  <si>
    <r>
      <t>Emission reductions from voluntary action (mt CH</t>
    </r>
    <r>
      <rPr>
        <b/>
        <vertAlign val="subscript"/>
        <sz val="11"/>
        <color rgb="FF000000"/>
        <rFont val="Arial"/>
        <family val="2"/>
      </rPr>
      <t>4</t>
    </r>
    <r>
      <rPr>
        <b/>
        <sz val="11"/>
        <color rgb="FF000000"/>
        <rFont val="Arial"/>
        <family val="2"/>
      </rPr>
      <t>)</t>
    </r>
  </si>
  <si>
    <t xml:space="preserve">Where are wet seal degassing emissions from the compressor released?  </t>
  </si>
  <si>
    <t xml:space="preserve">Where are rod packing venting  emissions from the compressor released?  </t>
  </si>
  <si>
    <t>As found when in operating mode (scfh)</t>
  </si>
  <si>
    <t>Measured volumetric flow at standard conditions from the rod packing leak or vent</t>
  </si>
  <si>
    <t>Number of wet seal compressor de-gassing leaks or vents routed to flare or control device during reporting year</t>
  </si>
  <si>
    <t>Number of wet seal compressor de-gassing leaks or vents routed to VRU or beneficial use during reporting year</t>
  </si>
  <si>
    <t>Number of reciprocating compressors with rod packing leaks or vents routed to VRU or beneficial use during reporting year</t>
  </si>
  <si>
    <t>Number of reciprocating compressors with rod packing leaks or vents routed to flare or control device during reporting year</t>
  </si>
  <si>
    <t>As Found Measurement</t>
  </si>
  <si>
    <t>Measured volumetric flow rate at standard conditions from the individual vent</t>
  </si>
  <si>
    <t>Applicable Segments</t>
  </si>
  <si>
    <t>Last Updated:</t>
  </si>
  <si>
    <t>Atmosphere</t>
  </si>
  <si>
    <t>Flare</t>
  </si>
  <si>
    <t>Vapor Recovery</t>
  </si>
  <si>
    <t>Combustion (fuel or thermal oxidizer)</t>
  </si>
  <si>
    <t>Please select partner name</t>
  </si>
  <si>
    <t xml:space="preserve">If the release point changed or controls were added during the reporting year, please provide a different unique name or compressor ID for the reconfigured emission source and the operating data associated with the reconfiguration.  </t>
  </si>
  <si>
    <t>Summit Utilities, Inc.</t>
  </si>
  <si>
    <t>One-Call Notification Practices Not Sufficient</t>
  </si>
  <si>
    <t>Locating Practices Not Sufficient</t>
  </si>
  <si>
    <t>Excavation Practices Not Sufficient</t>
  </si>
  <si>
    <t>Class 1</t>
  </si>
  <si>
    <t>Class 2</t>
  </si>
  <si>
    <t>Class 3</t>
  </si>
  <si>
    <t>Class 4</t>
  </si>
  <si>
    <t>Total number of excavation damages per class location
(optional, if data is available)</t>
  </si>
  <si>
    <t xml:space="preserve">    Rehabilitated with cured-in-place liners</t>
  </si>
  <si>
    <t>Distribution Services, Gas Service - Reconditioned Cast Iron (with Plastic Liners)</t>
  </si>
  <si>
    <t>Distribution Services, Gas Service - Unprotected Steel with Plastic Liners</t>
  </si>
  <si>
    <t xml:space="preserve">    Reconditioned with cured-in-place liners</t>
  </si>
  <si>
    <r>
      <t>Distribution Mains, Gas Service - Reconditioned Cast Iron (</t>
    </r>
    <r>
      <rPr>
        <sz val="11"/>
        <color rgb="FF000000"/>
        <rFont val="Arial"/>
        <family val="2"/>
      </rPr>
      <t>with cured-in-place liners)</t>
    </r>
  </si>
  <si>
    <r>
      <t xml:space="preserve">Distribution Mains, Gas Service - Unprotected Steel </t>
    </r>
    <r>
      <rPr>
        <sz val="11"/>
        <color rgb="FF000000"/>
        <rFont val="Arial"/>
        <family val="2"/>
      </rPr>
      <t>with cured-in-place liners</t>
    </r>
  </si>
  <si>
    <t>Based on your commitment, please fill out all of the fields below. Hitting the tab key after data entry will automatically take you to the next data-entry field.</t>
  </si>
  <si>
    <t xml:space="preserve">Version: </t>
  </si>
  <si>
    <t xml:space="preserve"> </t>
  </si>
  <si>
    <t>This source is intended to align with Subpart W’s ‘Onshore Natural Gas Transmission Pipeline Segment,’ capturing all blowdowns not occurring at compressor stations.  In Subpart W, this activity is reported on tab (i) Blowdown Vent Stacks.</t>
  </si>
  <si>
    <t>New Mexico Gas Company</t>
  </si>
  <si>
    <t>Spire</t>
  </si>
  <si>
    <t>TECO Peoples Gas</t>
  </si>
  <si>
    <t>This space provides an opportunity for reporting optional, qualitative information that was not covered in the above data elements which communicates progress on the applicable commitment.</t>
  </si>
  <si>
    <t>Blowdowns</t>
  </si>
  <si>
    <t>Mains- Cast Iron and Unprotected Steel</t>
  </si>
  <si>
    <t>Services- Cast Iron and Unprotected Steel</t>
  </si>
  <si>
    <t>Excavation Damages</t>
  </si>
  <si>
    <t>Reciprocating Compressors - Rod Packing Vent</t>
  </si>
  <si>
    <t xml:space="preserve">Centrifugal Compressors - Venting </t>
  </si>
  <si>
    <t>Pneumatic Controllers</t>
  </si>
  <si>
    <t>Methane Challenge Partner ID Number</t>
  </si>
  <si>
    <t>Methane Challenge Facility ID Number</t>
  </si>
  <si>
    <t>Participating Sources</t>
  </si>
  <si>
    <t>Selection Made to segments:</t>
  </si>
  <si>
    <t>Selection Made to sources:</t>
  </si>
  <si>
    <t>Participating Sources:</t>
  </si>
  <si>
    <t>Part 98 Pre-Population Indicator</t>
  </si>
  <si>
    <t>Part 98 Submission ID</t>
  </si>
  <si>
    <t>Pre-populated using certified Part 98 Subpart W annual report:</t>
  </si>
  <si>
    <t>Reporting Year:</t>
  </si>
  <si>
    <t>Date Certified:</t>
  </si>
  <si>
    <t>BOTH</t>
  </si>
  <si>
    <t>Initial inventory of cast iron distribution mains as of January 1 of the first year of current commitment (miles)</t>
  </si>
  <si>
    <t>Initial inventory of unprotected steel distribution mains as of January 1 of the first year of current commitment (miles)</t>
  </si>
  <si>
    <t xml:space="preserve">    Retired without replacement</t>
  </si>
  <si>
    <t>If this source does not exist at this facility, please check this box</t>
  </si>
  <si>
    <t>Initial inventory of cast iron services as of January 1 of the first year of current commitment (count)</t>
  </si>
  <si>
    <t>Initial inventory of unprotected steel services as of January 1 of the first year of current commitment (count)</t>
  </si>
  <si>
    <t>D27:D30 ISBLANK</t>
  </si>
  <si>
    <t>D22:D25 ISBLANK</t>
  </si>
  <si>
    <t>Initial Inventory =0</t>
  </si>
  <si>
    <t>No initial inventory</t>
  </si>
  <si>
    <t>D27:D31 ISBLANK</t>
  </si>
  <si>
    <t>Source N/A</t>
  </si>
  <si>
    <t xml:space="preserve">Methane Challenge Partner IDs are automatically assigned to partners by the e-GGRT system </t>
  </si>
  <si>
    <t>Methane Challenge Facility IDs are automatically assigned to partners by the e-GGRT system</t>
  </si>
  <si>
    <t>Total number of blowdowns to which a BMP was applied</t>
  </si>
  <si>
    <r>
      <rPr>
        <i/>
        <sz val="11"/>
        <rFont val="Arial"/>
        <family val="2"/>
      </rPr>
      <t xml:space="preserve">For additional information about the data being requested, and for further detail on quantification methodologies, please refer to the </t>
    </r>
    <r>
      <rPr>
        <i/>
        <u/>
        <sz val="11"/>
        <color theme="10"/>
        <rFont val="Arial"/>
        <family val="2"/>
      </rPr>
      <t xml:space="preserve">"BMP Commitment Option Technical Document" </t>
    </r>
    <r>
      <rPr>
        <i/>
        <sz val="11"/>
        <rFont val="Arial"/>
        <family val="2"/>
      </rPr>
      <t>document found on the Methane Challenge website.</t>
    </r>
  </si>
  <si>
    <r>
      <rPr>
        <sz val="11"/>
        <rFont val="Arial"/>
        <family val="2"/>
      </rPr>
      <t xml:space="preserve">See </t>
    </r>
    <r>
      <rPr>
        <u/>
        <sz val="11"/>
        <color theme="10"/>
        <rFont val="Arial"/>
        <family val="2"/>
      </rPr>
      <t>Table W-7 to Subpart W of Part 98 - Default Methane Emission Factors for Natural Gas Distribution,</t>
    </r>
    <r>
      <rPr>
        <sz val="11"/>
        <rFont val="Arial"/>
        <family val="2"/>
      </rPr>
      <t xml:space="preserve"> for EFs by line material</t>
    </r>
  </si>
  <si>
    <t xml:space="preserve">
A check below indicates that the Partner has made a commitment to the source. </t>
  </si>
  <si>
    <r>
      <t>Population Emission Factors—Distribution Mains, Gas Service</t>
    </r>
    <r>
      <rPr>
        <vertAlign val="superscript"/>
        <sz val="11"/>
        <color rgb="FF000000"/>
        <rFont val="Arial"/>
        <family val="2"/>
      </rPr>
      <t>3</t>
    </r>
  </si>
  <si>
    <t>Unprotected Steel</t>
  </si>
  <si>
    <t>Protected Steel</t>
  </si>
  <si>
    <r>
      <t>Population Emission Factors—Distribution Services, Gas Service</t>
    </r>
    <r>
      <rPr>
        <vertAlign val="superscript"/>
        <sz val="11"/>
        <color rgb="FF000000"/>
        <rFont val="Arial"/>
        <family val="2"/>
      </rPr>
      <t>4</t>
    </r>
  </si>
  <si>
    <t xml:space="preserve">This cell will automatically calculate emissions reductions. </t>
  </si>
  <si>
    <t>GHGRP ID Number</t>
  </si>
  <si>
    <t xml:space="preserve">This field will populate with a GHGRP facility ID if you indicated that this Methane Challenge facility reports to Subpart W of the Greenhouse Gas Reporting Program during Methane Challenge Facility Registration.  If this Methane Challenge facility does not report to Subpart W, this field will be blank. If you need help updating your facility information, please contact the Help Desk. 
If this facility reports to Subpart W, on subsequent tabs, fields shaded in grey represent data elements that are reported to GHGRP; these fields will be pre-populated with data submitted to GHGRP. Therefore, when completing these forms, those fields will be locked to prevent changes and you may skip fields that are shaded in grey. Please note that this form will not update Subpart W data in e-GGRT. </t>
  </si>
  <si>
    <t>methane density, standard conditions</t>
  </si>
  <si>
    <t>kg/ft3</t>
  </si>
  <si>
    <t>mt CH4/year/mile</t>
  </si>
  <si>
    <t>scf/hour/ mile</t>
  </si>
  <si>
    <t>mt CH4/year/service</t>
  </si>
  <si>
    <t>scf/hour/ service</t>
  </si>
  <si>
    <t>D22:D25</t>
  </si>
  <si>
    <t>D27:D30</t>
  </si>
  <si>
    <t>Is Voluntary action table null? (Used for equation in D31</t>
  </si>
  <si>
    <t>Fixed Roof, Atmospheric Pressure Hydrocarbon Liquid Storage Tanks</t>
  </si>
  <si>
    <t>Table 5. Voluntary Actions Taken to Reduce Methane Emissions During Reporting Year</t>
  </si>
  <si>
    <t>Table 3. Voluntary Actions Taken to Reduce Methane Emissions During Reporting Year</t>
  </si>
  <si>
    <t>Table 1. Distribution Pipeline Blowdowns</t>
  </si>
  <si>
    <t>Table 2. Voluntary Actions Taken to Reduce Methane Emissions During Reporting Year</t>
  </si>
  <si>
    <t>Table 2. Voluntary Actions Taken to Reduce Methane Emissions in During Reporting Year</t>
  </si>
  <si>
    <t>Table 1. Transmission Pipeline Blowdowns between Compressor Stations</t>
  </si>
  <si>
    <t>Table 1. Distribution Services - Cast Iron and Unprotected Steel Initial Inventory</t>
  </si>
  <si>
    <t xml:space="preserve">Table 1. Distribution Mains - Cast Iron and Unprotected Steel Initial Inventory </t>
  </si>
  <si>
    <t>Table 1. Gathering and Boosting Reciprocating Compressors</t>
  </si>
  <si>
    <t xml:space="preserve">Table 2. Gathering and Boosting Reciprocating Compressors - Rod Packing Replacement </t>
  </si>
  <si>
    <t>Number of tanks routed to VRU or beneficial use</t>
  </si>
  <si>
    <t>Number of tanks routed to flare or controls device</t>
  </si>
  <si>
    <t>Emission reductions from voluntary action (mt CH4)</t>
  </si>
  <si>
    <t>Calculation Methodology 1</t>
  </si>
  <si>
    <r>
      <rPr>
        <i/>
        <vertAlign val="superscript"/>
        <sz val="11"/>
        <color theme="1"/>
        <rFont val="Arial"/>
        <family val="2"/>
      </rPr>
      <t>1</t>
    </r>
    <r>
      <rPr>
        <i/>
        <sz val="11"/>
        <color theme="1"/>
        <rFont val="Arial"/>
        <family val="2"/>
      </rPr>
      <t>In Subpart W, this activity is reported on tab (j) Atmospheric Storage Tanks.</t>
    </r>
  </si>
  <si>
    <t>Calculation Methodology 2</t>
  </si>
  <si>
    <t>Picklist</t>
  </si>
  <si>
    <t>Count of atmospheric tanks that vent directly to the atmosphere</t>
  </si>
  <si>
    <t>Count of atmospheric tanks with flaring emission control measures</t>
  </si>
  <si>
    <t>Table 1: Gas-liquid separator, non-separator equipment, or well with oil throughput  ≥10 barrels/day using Calculation Method 1 or 2</t>
  </si>
  <si>
    <t>Sub-Basin ID</t>
  </si>
  <si>
    <t>County and State</t>
  </si>
  <si>
    <t xml:space="preserve">Calculation Method Used </t>
  </si>
  <si>
    <t>Count of tanks with flaring emission control measures</t>
  </si>
  <si>
    <t>Count of tanks that vent directly to atmosphere</t>
  </si>
  <si>
    <r>
      <t>Annual CH</t>
    </r>
    <r>
      <rPr>
        <b/>
        <vertAlign val="subscript"/>
        <sz val="11"/>
        <color theme="1"/>
        <rFont val="Arial"/>
        <family val="2"/>
      </rPr>
      <t>4</t>
    </r>
    <r>
      <rPr>
        <b/>
        <sz val="11"/>
        <color theme="1"/>
        <rFont val="Arial"/>
        <family val="2"/>
      </rPr>
      <t xml:space="preserve"> emissions from flashing in tanks equipped with vapor recovery systems
 (mt CH</t>
    </r>
    <r>
      <rPr>
        <b/>
        <vertAlign val="subscript"/>
        <sz val="11"/>
        <color theme="1"/>
        <rFont val="Arial"/>
        <family val="2"/>
      </rPr>
      <t>4</t>
    </r>
    <r>
      <rPr>
        <b/>
        <sz val="11"/>
        <color theme="1"/>
        <rFont val="Arial"/>
        <family val="2"/>
      </rPr>
      <t>)</t>
    </r>
  </si>
  <si>
    <r>
      <t>Annual CH</t>
    </r>
    <r>
      <rPr>
        <b/>
        <vertAlign val="subscript"/>
        <sz val="11"/>
        <color theme="1"/>
        <rFont val="Arial"/>
        <family val="2"/>
      </rPr>
      <t>4</t>
    </r>
    <r>
      <rPr>
        <b/>
        <sz val="11"/>
        <color theme="1"/>
        <rFont val="Arial"/>
        <family val="2"/>
      </rPr>
      <t xml:space="preserve"> emission from venting directly to the atmosphere
 (mt CH</t>
    </r>
    <r>
      <rPr>
        <b/>
        <vertAlign val="subscript"/>
        <sz val="11"/>
        <color theme="1"/>
        <rFont val="Arial"/>
        <family val="2"/>
      </rPr>
      <t>4</t>
    </r>
    <r>
      <rPr>
        <b/>
        <sz val="11"/>
        <color theme="1"/>
        <rFont val="Arial"/>
        <family val="2"/>
      </rPr>
      <t>)</t>
    </r>
  </si>
  <si>
    <r>
      <t>Annual CH</t>
    </r>
    <r>
      <rPr>
        <b/>
        <vertAlign val="subscript"/>
        <sz val="11"/>
        <color theme="1"/>
        <rFont val="Arial"/>
        <family val="2"/>
      </rPr>
      <t>4</t>
    </r>
    <r>
      <rPr>
        <b/>
        <sz val="11"/>
        <color theme="1"/>
        <rFont val="Arial"/>
        <family val="2"/>
      </rPr>
      <t xml:space="preserve"> emissions from flashing in tanks that control emissions with flaring 
(mt CH</t>
    </r>
    <r>
      <rPr>
        <b/>
        <vertAlign val="subscript"/>
        <sz val="11"/>
        <color theme="1"/>
        <rFont val="Arial"/>
        <family val="2"/>
      </rPr>
      <t>4</t>
    </r>
    <r>
      <rPr>
        <b/>
        <sz val="11"/>
        <color theme="1"/>
        <rFont val="Arial"/>
        <family val="2"/>
      </rPr>
      <t>)</t>
    </r>
  </si>
  <si>
    <r>
      <t>Annual CH</t>
    </r>
    <r>
      <rPr>
        <b/>
        <vertAlign val="subscript"/>
        <sz val="11"/>
        <color theme="1"/>
        <rFont val="Arial"/>
        <family val="2"/>
      </rPr>
      <t>4</t>
    </r>
    <r>
      <rPr>
        <b/>
        <sz val="11"/>
        <color theme="1"/>
        <rFont val="Arial"/>
        <family val="2"/>
      </rPr>
      <t xml:space="preserve"> emissions from flashing in atmospheric tanks venting directly to the atmosphere
 (mt CH</t>
    </r>
    <r>
      <rPr>
        <b/>
        <vertAlign val="subscript"/>
        <sz val="11"/>
        <color theme="1"/>
        <rFont val="Arial"/>
        <family val="2"/>
      </rPr>
      <t>4</t>
    </r>
    <r>
      <rPr>
        <b/>
        <sz val="11"/>
        <color theme="1"/>
        <rFont val="Arial"/>
        <family val="2"/>
      </rPr>
      <t>)</t>
    </r>
  </si>
  <si>
    <r>
      <t>Annual CH</t>
    </r>
    <r>
      <rPr>
        <b/>
        <vertAlign val="subscript"/>
        <sz val="11"/>
        <color theme="1"/>
        <rFont val="Arial"/>
        <family val="2"/>
      </rPr>
      <t>4</t>
    </r>
    <r>
      <rPr>
        <b/>
        <sz val="11"/>
        <color theme="1"/>
        <rFont val="Arial"/>
        <family val="2"/>
      </rPr>
      <t xml:space="preserve"> emissions from flashing in atmospheric tanks equipped with vapor recovery systems 
(mt CH</t>
    </r>
    <r>
      <rPr>
        <b/>
        <vertAlign val="subscript"/>
        <sz val="11"/>
        <color theme="1"/>
        <rFont val="Arial"/>
        <family val="2"/>
      </rPr>
      <t>4</t>
    </r>
    <r>
      <rPr>
        <b/>
        <sz val="11"/>
        <color theme="1"/>
        <rFont val="Arial"/>
        <family val="2"/>
      </rPr>
      <t>)</t>
    </r>
  </si>
  <si>
    <t>Count of atmospheric tanks with vapor recovery system emission control measures</t>
  </si>
  <si>
    <r>
      <t>Annual CH</t>
    </r>
    <r>
      <rPr>
        <b/>
        <vertAlign val="subscript"/>
        <sz val="11"/>
        <color theme="1"/>
        <rFont val="Arial"/>
        <family val="2"/>
      </rPr>
      <t>4</t>
    </r>
    <r>
      <rPr>
        <b/>
        <sz val="11"/>
        <color theme="1"/>
        <rFont val="Arial"/>
        <family val="2"/>
      </rPr>
      <t xml:space="preserve"> emissions from flashing in atmospheric tanks that control emissions with flaring
 (mt CH</t>
    </r>
    <r>
      <rPr>
        <b/>
        <vertAlign val="subscript"/>
        <sz val="11"/>
        <color theme="1"/>
        <rFont val="Arial"/>
        <family val="2"/>
      </rPr>
      <t>4</t>
    </r>
    <r>
      <rPr>
        <b/>
        <sz val="11"/>
        <color theme="1"/>
        <rFont val="Arial"/>
        <family val="2"/>
      </rPr>
      <t>)</t>
    </r>
  </si>
  <si>
    <t>Count of tanks equipped with vapor recovery system emission control measures</t>
  </si>
  <si>
    <t>Table 2. Distribution Excavation Damages - Counts by Class Location (Optional)</t>
  </si>
  <si>
    <t>Table 6. Voluntary Actions Taken to Reduce Methane Emissions During Reporting Year</t>
  </si>
  <si>
    <t>Table 2. Distribution Mains - Mileage and Emissions</t>
  </si>
  <si>
    <t>Table 1. Distribution Excavation Damages - Total Counts</t>
  </si>
  <si>
    <t>Table 3. Distribution Excavation Damages - Counts by Pipe Material and Part of System</t>
  </si>
  <si>
    <t xml:space="preserve">Table 4. Distribution Excavation Damages - Counts by Type that Caused Excavation Damage </t>
  </si>
  <si>
    <t>Table 5. Distribution Excavation Damages - Counts by Apparent Root Cause</t>
  </si>
  <si>
    <t>Table 2. Processing and Transmission and Storage Reciprocating Compressors - Rod Packing Individual Atmospheric Vents</t>
  </si>
  <si>
    <t>Table 3. Processing and Transmission and Storage Reciprocating Compressors -  Reporter Emission Factor</t>
  </si>
  <si>
    <t>Return to Facility Info</t>
  </si>
  <si>
    <t>Sub-Basin Picklist</t>
  </si>
  <si>
    <t>County, State  Picklist</t>
  </si>
  <si>
    <t>Specific to Seneca Resources in 2019</t>
  </si>
  <si>
    <t>160A - FOREST, PA (53) - High permeability gas</t>
  </si>
  <si>
    <t>160A - FOREST, PA (53) - Shale gas</t>
  </si>
  <si>
    <t>160A - ELK, PA (47) - Shale gas</t>
  </si>
  <si>
    <t>745 - FRESNO, CA (19) - Oil</t>
  </si>
  <si>
    <t>745 - KERN, CA (29) - Oil</t>
  </si>
  <si>
    <t>ALLEGANY, MD</t>
  </si>
  <si>
    <t>ALLEGANY, NY</t>
  </si>
  <si>
    <t>ALLEGHANY, VA</t>
  </si>
  <si>
    <t>ALLEGHENY, PA</t>
  </si>
  <si>
    <t>ANDERSON, TN</t>
  </si>
  <si>
    <t>ARMSTRONG, PA</t>
  </si>
  <si>
    <t>AUGUSTA, VA</t>
  </si>
  <si>
    <t>BARBOUR, WV</t>
  </si>
  <si>
    <t>BARTOW, GA</t>
  </si>
  <si>
    <t>BATH, VA</t>
  </si>
  <si>
    <t>BEAVER, PA</t>
  </si>
  <si>
    <t>BEDFORD, PA</t>
  </si>
  <si>
    <t>BELL, KY</t>
  </si>
  <si>
    <t>BELMONT, OH</t>
  </si>
  <si>
    <t>BERKELEY, WV</t>
  </si>
  <si>
    <t>BERKS, PA</t>
  </si>
  <si>
    <t>BIBB, AL</t>
  </si>
  <si>
    <t>BLAIR, PA</t>
  </si>
  <si>
    <t>BLAND, VA</t>
  </si>
  <si>
    <t>BLOUNT, AL</t>
  </si>
  <si>
    <t>FRESNO, CA</t>
  </si>
  <si>
    <t>KERN, CA</t>
  </si>
  <si>
    <t>KINGS, CA</t>
  </si>
  <si>
    <t>MADERA, CA</t>
  </si>
  <si>
    <t>MERCED, CA</t>
  </si>
  <si>
    <t>SAN BENITO, CA</t>
  </si>
  <si>
    <t>STANISLAUS, CA</t>
  </si>
  <si>
    <t>TULARE, CA</t>
  </si>
  <si>
    <t>Source Selection Hyperlinks</t>
  </si>
  <si>
    <t>Transmission</t>
  </si>
  <si>
    <t>Onshore Production</t>
  </si>
  <si>
    <t>Natural Gas Processing</t>
  </si>
  <si>
    <t>Table 2. Distribution Services - Counts and Emissions</t>
  </si>
  <si>
    <t>Table 2: Gas-liquid separator, non-separator equipment, or well with oil throughput &lt;10 barrels/day using Calculation Method 3</t>
  </si>
  <si>
    <t>Table 1. Processing and Transmission and Storage - Centrifugal Compressors with Wet Seals</t>
  </si>
  <si>
    <t>Table 2. Processing and Transmission and Storage Centrifugal Compressors with Dry Seals</t>
  </si>
  <si>
    <t xml:space="preserve">Table 4. Processing and Transmission and Storage Centrifugal Compressors - Reporter Emission Factor </t>
  </si>
  <si>
    <t xml:space="preserve">
Table 1. Production, Gathering and Boosting, and Transmission and Storage Continuous Bleed Natural Gas Pneumatic Controllers</t>
  </si>
  <si>
    <t xml:space="preserve">
Table 2. Production, Gathering and Boosting, and Transmission and Storage Continuous Bleed Natural Gas Pneumatic Controllers - Operational Exemptions</t>
  </si>
  <si>
    <r>
      <t>Processing and Transmission and Storage Reciprocating Compressors</t>
    </r>
    <r>
      <rPr>
        <b/>
        <vertAlign val="superscript"/>
        <sz val="14"/>
        <rFont val="Arial"/>
        <family val="2"/>
      </rPr>
      <t>1</t>
    </r>
  </si>
  <si>
    <t xml:space="preserve">Table 1. Processing and Transmission and Storage - Reciprocating Compressors with Rod Packing </t>
  </si>
  <si>
    <r>
      <t>Processing and Transmission and Storage Centrifugal Compressors</t>
    </r>
    <r>
      <rPr>
        <b/>
        <vertAlign val="superscript"/>
        <sz val="14"/>
        <rFont val="Arial"/>
        <family val="2"/>
      </rPr>
      <t>1</t>
    </r>
  </si>
  <si>
    <r>
      <t>Table 3. Processing and Transmission and Storage Centrifugal Compressors with Wet Seal Degassing Vented to the Atmosphere</t>
    </r>
    <r>
      <rPr>
        <b/>
        <vertAlign val="superscript"/>
        <sz val="14"/>
        <rFont val="Arial"/>
        <family val="2"/>
      </rPr>
      <t>1</t>
    </r>
  </si>
  <si>
    <r>
      <t>Production, Gathering and Boosting, and Transmission and Storage Natural Gas Continuous Bleed Pneumatic Controllers</t>
    </r>
    <r>
      <rPr>
        <b/>
        <vertAlign val="superscript"/>
        <sz val="14"/>
        <rFont val="Arial"/>
        <family val="2"/>
      </rPr>
      <t>1</t>
    </r>
  </si>
  <si>
    <r>
      <t>Production and Gathering and Boosting Fixed Roof, Atmospheric Pressure Hydrocarbon Liquid Storage Tanks</t>
    </r>
    <r>
      <rPr>
        <b/>
        <vertAlign val="superscript"/>
        <sz val="14"/>
        <rFont val="Arial"/>
        <family val="2"/>
      </rPr>
      <t>1</t>
    </r>
  </si>
  <si>
    <t>For Production and Gathering &amp; Boosting facilities in the first two years of reporting, total number of pneumatic devices should be the sum of actual and estimated counts.</t>
  </si>
  <si>
    <t>Aethon Energy Operating, LLC</t>
  </si>
  <si>
    <t>Columbia Gas of Maryland, Inc. (a NiSource Company)</t>
  </si>
  <si>
    <t>Columbia Gas of Massachusetts, Inc. (a NiSource Company)</t>
  </si>
  <si>
    <t>Columbia Gas of Ohio, Inc. (a NiSource Company)</t>
  </si>
  <si>
    <t>Columbia Gas of Pennsylvania, Inc. (a NiSource Company)</t>
  </si>
  <si>
    <t>Columbia Gas of Virginia, Inc. (a NiSource Company)</t>
  </si>
  <si>
    <t>Dominion Energy Carolina Gas Transmission</t>
  </si>
  <si>
    <t>Dominion Energy Questar Pipeline</t>
  </si>
  <si>
    <t>Dominion Energy Transmission, Inc.</t>
  </si>
  <si>
    <t>Dominion Energy Utah, Wyoming, and Idaho (Questar Gas Company)</t>
  </si>
  <si>
    <t>Dominion Energy West Virginia and Dominion Energy Ohio (Hope Gas, Inc. and The East Ohio Gas Company)</t>
  </si>
  <si>
    <t>Dominion Energy Wexpro</t>
  </si>
  <si>
    <t>Elizabethtown Gas</t>
  </si>
  <si>
    <t>Iroquois Gas Transmission</t>
  </si>
  <si>
    <t>Kern River Gas Transmission Company</t>
  </si>
  <si>
    <t>Liberty Utilities</t>
  </si>
  <si>
    <t>Metropolitan Utilities District of Omaha</t>
  </si>
  <si>
    <t>National Fuel Gas - Empire Pipeline, Inc.</t>
  </si>
  <si>
    <t>National Fuel Gas Distribution Corporation</t>
  </si>
  <si>
    <t>National Fuel Gas Midstream Co, LLC</t>
  </si>
  <si>
    <t>National Fuel Gas Supply Corporation</t>
  </si>
  <si>
    <t>New Jersey Natural Gas</t>
  </si>
  <si>
    <t>Northern Indiana Public Service Company (a NiSource Company)</t>
  </si>
  <si>
    <t>Philadelphia Gas Works</t>
  </si>
  <si>
    <t>Seneca Resources</t>
  </si>
  <si>
    <t>ICR RENEWAL 2021</t>
  </si>
  <si>
    <t>Renewable Natural Gas</t>
  </si>
  <si>
    <t>SAMPLE PARTNER</t>
  </si>
  <si>
    <t>SAMPLE FACILITY</t>
  </si>
  <si>
    <t>Equipment Leaks (Compressor Isolation and Blowdown Valves)</t>
  </si>
  <si>
    <t xml:space="preserve">Table 1. Equipment Leaks (Compressor Isolation and Blowdown Valves) - Individual Compressor Data </t>
  </si>
  <si>
    <t xml:space="preserve">Table 2. Equipment Leaks (Compressor Isolation and Blowdown Valves) - Component-level Data </t>
  </si>
  <si>
    <t>Type of Component (Isolation valve; Blowdown valve)</t>
  </si>
  <si>
    <t>Compressor Type (Reciprocating; Centrifugal)</t>
  </si>
  <si>
    <t>Did you repair or replace this component during the calendar year? (Repair; Replace; N/A)</t>
  </si>
  <si>
    <t>If repaired or replaced, date of repair or replacement</t>
  </si>
  <si>
    <t>Did you implement an enhanced maintenance program on the component this year? (Yes;No)</t>
  </si>
  <si>
    <t>If enhanced maintenance implemented, provide pertinent details on the maintenance activities</t>
  </si>
  <si>
    <t>Mode in which the compressor was operating when measured
(Operating; Standby-pressurized; Not-operating depressurized)</t>
  </si>
  <si>
    <t>Measurement Method Used</t>
  </si>
  <si>
    <t>Measurement Date</t>
  </si>
  <si>
    <t>Table 3. Equipment Leaks (Compressor Isolation and Blowdown Valves) - Data for Additional Surveys Conducted</t>
  </si>
  <si>
    <t>This table can be used to provide details on additional surveys taken throughout the calendar year</t>
  </si>
  <si>
    <t>Was this measurement taken before or after a mitigation action was implemented during the calendar year (if applicable (Before; After; N/A)</t>
  </si>
  <si>
    <t>Measured volumetric flow at standard conditions from the component</t>
  </si>
  <si>
    <t>Calibrated bagging</t>
  </si>
  <si>
    <t>High volume sampler</t>
  </si>
  <si>
    <t>Temporary meter</t>
  </si>
  <si>
    <t>Acoustic leak detection</t>
  </si>
  <si>
    <t>Screening/Optical gas imaging</t>
  </si>
  <si>
    <t>Screening/Method 21</t>
  </si>
  <si>
    <t>Screening/Infrared laser beam illuminated</t>
  </si>
  <si>
    <t>Screening/Acoustic leak detection</t>
  </si>
  <si>
    <t>Number of surveys at this facility during the calendar year</t>
  </si>
  <si>
    <t xml:space="preserve">How many compressors at this facility were surveyed this year? </t>
  </si>
  <si>
    <t xml:space="preserve">How many vents indicated valve leakage this year? </t>
  </si>
  <si>
    <t>How many leaking blowdown valves were repaired or replaced this year?</t>
  </si>
  <si>
    <t xml:space="preserve">How many leaking isolation valves were repaired or replaced this year? </t>
  </si>
  <si>
    <t>How many leaking isolation valves were routed to a capture system for beneficial use?</t>
  </si>
  <si>
    <t>If valves were repaired or replaced, use this space to provide any pertinent details on the replacement/repaired valve’s performance, installation, and design considerations</t>
  </si>
  <si>
    <t>How many leaking isolation valves were routed to flare or control device?</t>
  </si>
  <si>
    <t>How many leaking blowdown valves were routed to flare or control device?</t>
  </si>
  <si>
    <t>How many leaking blowdown valves were routed to a capture system for beneficial use?</t>
  </si>
  <si>
    <t>Has the inspection and maintenance program been rolled-out to this facility? (Yes; No)</t>
  </si>
  <si>
    <t>Table 5. Equipment Leaks (Compressor Isolation and Blowdown Valves) - Leak Inspection and Repair/Replacement Program Details</t>
  </si>
  <si>
    <t>Table 6. Equipment Leaks (Compressor Isolation and Blowdown Valves) - Voluntary Actions Taken to Reduce Methane Emissions During Reporting Year</t>
  </si>
  <si>
    <t>Location of the interconnect (latitude)</t>
  </si>
  <si>
    <t>Location of the interconnect (longitude)</t>
  </si>
  <si>
    <t>What is the feedstock for the biogas?</t>
  </si>
  <si>
    <r>
      <t xml:space="preserve">This is a preview version of the reporting form only. </t>
    </r>
    <r>
      <rPr>
        <b/>
        <sz val="11"/>
        <color rgb="FFFF0000"/>
        <rFont val="Arial"/>
        <family val="2"/>
      </rPr>
      <t>The Methane Challenge Reporting System will not accept reports submitted on this version of the reporting form.</t>
    </r>
    <r>
      <rPr>
        <sz val="11"/>
        <color rgb="FFFF0000"/>
        <rFont val="Arial"/>
        <family val="2"/>
      </rPr>
      <t xml:space="preserve"> Partners should always download their facility-specific reporting forms directly from the Reporting System.</t>
    </r>
  </si>
  <si>
    <t>Number of intermittent-bleed controllers converted to zero emitting or removed from service</t>
  </si>
  <si>
    <t>Basin ID</t>
  </si>
  <si>
    <t xml:space="preserve">Where are blowdown valve emissions from the compressor released?  </t>
  </si>
  <si>
    <t xml:space="preserve">Where are isolation valve emissions from the compressor released?  </t>
  </si>
  <si>
    <t>Actual count of compressors not reported to Subpart W (i.e., those utilizing the alternate calculation method)</t>
  </si>
  <si>
    <t>Annual CH4 emissions using the alternate calculation method (mt CH4)</t>
  </si>
  <si>
    <t>Retired without replacement</t>
  </si>
  <si>
    <t>Total number of tanks in the basin</t>
  </si>
  <si>
    <t>20XX</t>
  </si>
  <si>
    <r>
      <t>Alternate calculation method</t>
    </r>
    <r>
      <rPr>
        <b/>
        <sz val="11"/>
        <color rgb="FF000000"/>
        <rFont val="Arial"/>
        <family val="2"/>
      </rPr>
      <t xml:space="preserve"> for facilities not reporting to Subpart W only </t>
    </r>
  </si>
  <si>
    <r>
      <t xml:space="preserve">Table 4. Alternate Calculation Method for Facilities </t>
    </r>
    <r>
      <rPr>
        <b/>
        <i/>
        <u/>
        <sz val="14"/>
        <rFont val="Arial"/>
        <family val="2"/>
      </rPr>
      <t>Not Reported to Subpart W ONLY</t>
    </r>
  </si>
  <si>
    <t>Number of compressors not reported to Subpart W (i.e., those utilizing the alternate calculation method)</t>
  </si>
  <si>
    <r>
      <t>Annual CH</t>
    </r>
    <r>
      <rPr>
        <b/>
        <vertAlign val="subscript"/>
        <sz val="11"/>
        <color rgb="FF000000"/>
        <rFont val="Arial"/>
        <family val="2"/>
      </rPr>
      <t>4</t>
    </r>
    <r>
      <rPr>
        <b/>
        <sz val="11"/>
        <color rgb="FF000000"/>
        <rFont val="Arial"/>
        <family val="2"/>
      </rPr>
      <t xml:space="preserve"> emissions using the alternate calculation method (mt CH</t>
    </r>
    <r>
      <rPr>
        <b/>
        <vertAlign val="subscript"/>
        <sz val="11"/>
        <color rgb="FF000000"/>
        <rFont val="Arial"/>
        <family val="2"/>
      </rPr>
      <t>4</t>
    </r>
    <r>
      <rPr>
        <b/>
        <sz val="11"/>
        <color rgb="FF000000"/>
        <rFont val="Arial"/>
        <family val="2"/>
      </rPr>
      <t>)</t>
    </r>
  </si>
  <si>
    <r>
      <t xml:space="preserve">Table 5. Alternate Calculation Method for Facilities </t>
    </r>
    <r>
      <rPr>
        <b/>
        <i/>
        <u/>
        <sz val="14"/>
        <rFont val="Arial"/>
        <family val="2"/>
      </rPr>
      <t>Not Reported to Subpart W ONLY</t>
    </r>
  </si>
  <si>
    <t>Innovative Technologies, Practices, and Approaches</t>
  </si>
  <si>
    <t>Centrifugal</t>
  </si>
  <si>
    <t>Compressor Type</t>
  </si>
  <si>
    <t>Compressor Mode</t>
  </si>
  <si>
    <t>Compressor Source</t>
  </si>
  <si>
    <t>Operating</t>
  </si>
  <si>
    <t>Blowdown valve</t>
  </si>
  <si>
    <t>Not-operating</t>
  </si>
  <si>
    <t>Isolation valve</t>
  </si>
  <si>
    <t>Reciprocating</t>
  </si>
  <si>
    <t>Standby-pressurized</t>
  </si>
  <si>
    <t>Not-operating-depressurized</t>
  </si>
  <si>
    <t>Table 4. Equipment Leaks (Compressor Isolation and Blowdown Valves) - Reporter Emission Factors</t>
  </si>
  <si>
    <t>This collection of information is approved by OMB under the Paperwork Reduction Act, 44 U.S.C. 3501 et seq. (OMB Control No. 2060-0722). Responses to this collection of information are voluntary 42 USC 7403(g). An agency may not conduct or sponsor, and a person is not required to respond to, a collection of information unless it displays a currently valid OMB control number. The public reporting and recordkeeping burden for this collection of information is estimated to be 50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</si>
  <si>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OMB Control No. 2060-0722
Approval expires XX/XX/202X 
EPA Form No. 5900-434</t>
  </si>
  <si>
    <r>
      <rPr>
        <b/>
        <sz val="14"/>
        <rFont val="Arial"/>
        <family val="2"/>
      </rPr>
      <t>Methane Challenge Best Management Practice Reporting Form</t>
    </r>
    <r>
      <rPr>
        <b/>
        <sz val="12"/>
        <rFont val="Arial"/>
        <family val="2"/>
      </rPr>
      <t xml:space="preserve">
</t>
    </r>
    <r>
      <rPr>
        <i/>
        <sz val="11"/>
        <rFont val="Arial"/>
        <family val="2"/>
      </rPr>
      <t xml:space="preserve">This reporting form must be downloaded from the Methane Challenge module in e-GGRT. All data on this page will automatically populate based on data entered in e-GGRT.  
Note that if you have committed to a source, but that source is not present at this facility, check the box in column F to indicate this.  
Participating sources are automatically populated based on the most recent commitment information EPA has received from your company. If these commitments are not accurate, please contact the Help Desk (GHGreporting@epa.gov).
If other data on this tab are incorrect, you can fix the data in e-GGRT and redownload this form. If you need help locating the data in e-GGRT, please contact the Help Desk (GHGreporting@epa.gov)
After completing this Facility Info tab, please fill out the tab(s) corresponding to the sources on which this facility is reporting.
</t>
    </r>
    <r>
      <rPr>
        <b/>
        <i/>
        <sz val="11"/>
        <rFont val="Arial"/>
        <family val="2"/>
      </rPr>
      <t xml:space="preserve">Note that you will need to submit a separate report for each of your facilities.  </t>
    </r>
    <r>
      <rPr>
        <i/>
        <sz val="11"/>
        <rFont val="Arial"/>
        <family val="2"/>
      </rPr>
      <t xml:space="preserve">  </t>
    </r>
  </si>
  <si>
    <t>Any other information needed to fully understand the technology/practice/approach</t>
  </si>
  <si>
    <t>Applicable emission source(s)</t>
  </si>
  <si>
    <t>Applicable industry segments</t>
  </si>
  <si>
    <t>Name of technology/practice(s) to mitigate emissions from that source</t>
  </si>
  <si>
    <t>Scope of implementation</t>
  </si>
  <si>
    <t>Confirmation the technology/practice is covered by regulation (federal, state, local)</t>
  </si>
  <si>
    <t>A description of the technology/practice(s)</t>
  </si>
  <si>
    <t>Description of how widely available technology is</t>
  </si>
  <si>
    <t>Description of any technical infeasibilities/issues that need to be addressed</t>
  </si>
  <si>
    <t>Estimated range of emission reductions achievable and methodology used to develop the estimate</t>
  </si>
  <si>
    <t xml:space="preserve">Assessment of cost-effectiveness </t>
  </si>
  <si>
    <t xml:space="preserve">Data elements needed to monitor progress in reducing methane emissions </t>
  </si>
  <si>
    <t>Partners may provide information on technologies/practices/approaches to mitigate emissions from existing emission sources in the program, or for emission sources not currently included in the program. This information may be provided on this form, or as a standalone Word document/PDF. If using a Microsoft Word document or PDF, please upload it with your BMP form(s) in e-GGRT.</t>
  </si>
  <si>
    <t>BEFORE SUBMITTING INFORMATION UNDER THIS MECHANISM, PLEASE EMAIL GASSTAR@EPA.GOV FOR APPROVAL OF THE TOPIC</t>
  </si>
  <si>
    <r>
      <rPr>
        <i/>
        <sz val="11"/>
        <rFont val="Arial"/>
        <family val="2"/>
      </rPr>
      <t xml:space="preserve">For additional information about the data being requested, please refer to the </t>
    </r>
    <r>
      <rPr>
        <i/>
        <u/>
        <sz val="11"/>
        <color theme="10"/>
        <rFont val="Arial"/>
        <family val="2"/>
      </rPr>
      <t xml:space="preserve">"BMP Commitment Option Technical Document" </t>
    </r>
    <r>
      <rPr>
        <i/>
        <sz val="11"/>
        <rFont val="Arial"/>
        <family val="2"/>
      </rPr>
      <t>document found on the Methane Challenge website.</t>
    </r>
  </si>
  <si>
    <t>Table 1. General Information</t>
  </si>
  <si>
    <t>Investing in biogas projects</t>
  </si>
  <si>
    <t>Directly interconnecting with biogas project</t>
  </si>
  <si>
    <t>Delivering RNG to end users</t>
  </si>
  <si>
    <t>Supplying RNG to end users</t>
  </si>
  <si>
    <t>Purchasing environmental attributes for RNG that is physically connected to the company’s system</t>
  </si>
  <si>
    <t>Purchasing environmental attributes for RNG that is not physically connected to the company’s system</t>
  </si>
  <si>
    <t xml:space="preserve">What role(s) does your company play in the RNG process? </t>
  </si>
  <si>
    <t>Does your company offer a ‘green gas’ option to residential customers?</t>
  </si>
  <si>
    <t>Table 2. Information About the Biogas Source</t>
  </si>
  <si>
    <t>Biogas Project ID</t>
  </si>
  <si>
    <t>Specify "Other" Feedstock</t>
  </si>
  <si>
    <t>Name the specific municipal solid waste landfill or digester from which the RNG was generated</t>
  </si>
  <si>
    <t>What upgrading technology was used?</t>
  </si>
  <si>
    <t>Unknown</t>
  </si>
  <si>
    <t>Table 3. Information About the Pipeline Interconnect(s)</t>
  </si>
  <si>
    <t>If interconnect with natural gas company</t>
  </si>
  <si>
    <t>If interconnect with biogas project:</t>
  </si>
  <si>
    <t>Type of interconnect</t>
  </si>
  <si>
    <t>Name of interconnecting company</t>
  </si>
  <si>
    <t>Volume of gas received this year (scf gas)</t>
  </si>
  <si>
    <t>Reference to the company’s gas quality standards that are applicable to this project (e.g., pipeline tariff)</t>
  </si>
  <si>
    <t>How far is the interconnect from the feedstock source (km)?</t>
  </si>
  <si>
    <t>Is there a virtual pipeline?</t>
  </si>
  <si>
    <t>If yes, details about the virtual pipeline</t>
  </si>
  <si>
    <t xml:space="preserve">Table 4. Information about the end use(s) and environmental attributes </t>
  </si>
  <si>
    <t>Biogas Project ID (if known)</t>
  </si>
  <si>
    <t xml:space="preserve">What is the destinated market for the RNG (region/city/state/facility) [if known]? </t>
  </si>
  <si>
    <t>What is the designated end use?</t>
  </si>
  <si>
    <t>Specify "Other" end use</t>
  </si>
  <si>
    <t>Volume of RNG going to this end use, this year (scf gas) [if known]</t>
  </si>
  <si>
    <t>Does your company currently own the environmental attributes for the RNG?</t>
  </si>
  <si>
    <t>If your company does not own the environmental attributes now, who does? [If known]</t>
  </si>
  <si>
    <t>If, your company does, or at one point did, own the attributes for RNG, does your supply contract for “renewable” natural gas include conveyance of environmental attributes to your company (e.g., by way of a contract clause, attestation)?</t>
  </si>
  <si>
    <t xml:space="preserve">If your company is selling “renewable” natural gas supply to another downstream entity (e.g., distributor, end consumer etc.), have you contractually conveyed the RNG environmental attributes to the downstream buyer? </t>
  </si>
  <si>
    <t>Is your company using a third party provider to certify or track attributes? If so, which one(s)?</t>
  </si>
  <si>
    <t>Table 5. Information about the Partner's strategy for supply of “low carbon fuels”</t>
  </si>
  <si>
    <t>Company-specific goals or strategies for supply of “low carbon fuels” (such as upgraded biogas, hydrogen, etc.) (e.g., percent of natural gas supply to be RNG by a certain year; convert vehicle fleet to run on natural gas and use RNG for fuel), if applicable</t>
  </si>
  <si>
    <t>Is your company blending hydrogen into its natural gas supply?</t>
  </si>
  <si>
    <t xml:space="preserve">At what rate will you be blending (% hydrogen by volume) </t>
  </si>
  <si>
    <t>What is the source and/or feedstock of the hydrogen? (e.g., renewable/nuclear/etc.)</t>
  </si>
  <si>
    <t>Is any upgrading/cleaning of the hydrogen required before injection?</t>
  </si>
  <si>
    <t>What pipeline types does your company inject hydrogen into (material and pressure)?</t>
  </si>
  <si>
    <t>Have you done any related customer engagement?</t>
  </si>
  <si>
    <t>Has anything been done to customer appliances (if yes, what)?</t>
  </si>
  <si>
    <t>[1] This ID is to be generated by the reporting partner and can be of any alphanumeric format desired. The same ID should be used for any given project across the different tables on the reporting form.</t>
  </si>
  <si>
    <t>This space provides an opportunity for reporting optional, qualitative information that was not covered in the above data elements.</t>
  </si>
  <si>
    <t>Additional information on the role(s) your company plays in the RNG process or ‘green gas’ offerings</t>
  </si>
  <si>
    <t>Additional information on the biogas project(s)/ upgrading process(es)</t>
  </si>
  <si>
    <t xml:space="preserve">Additional information on the interconnect process </t>
  </si>
  <si>
    <t>Additional information on the end use(s)</t>
  </si>
  <si>
    <t>Additional information about environmental attributes</t>
  </si>
  <si>
    <t>If converting or removing intermittent-bleed controllers, mitigation technology(ies)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</si>
</sst>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dd/yyyy"/>
    <numFmt numFmtId="165" formatCode="#,##0.0"/>
    <numFmt numFmtId="166" formatCode="#,##0.0000"/>
    <numFmt numFmtId="167" formatCode="0.0"/>
    <numFmt numFmtId="168" formatCode="0.000000000"/>
    <numFmt numFmtId="169" formatCode="0.0000"/>
  </numFmts>
  <fonts count="49"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1"/>
      <color indexed="8"/>
      <name val="Arial"/>
      <family val="2"/>
    </font>
    <font>
      <b/>
      <vertAlign val="subscript"/>
      <sz val="11"/>
      <color indexed="8"/>
      <name val="Arial"/>
      <family val="2"/>
    </font>
    <font>
      <b/>
      <sz val="14"/>
      <color indexed="8"/>
      <name val="Arial"/>
      <family val="2"/>
    </font>
    <font>
      <sz val="11"/>
      <color rgb="FF000000"/>
      <name val="Arial"/>
      <family val="2"/>
    </font>
    <font>
      <i/>
      <sz val="11"/>
      <color theme="1"/>
      <name val="Arial"/>
      <family val="2"/>
    </font>
    <font>
      <b/>
      <sz val="11"/>
      <color rgb="FFFF0000"/>
      <name val="Arial"/>
      <family val="2"/>
    </font>
    <font>
      <b/>
      <sz val="15"/>
      <color rgb="FFFF0000"/>
      <name val="Arial"/>
      <family val="2"/>
    </font>
    <font>
      <sz val="11"/>
      <color theme="0"/>
      <name val="Arial"/>
      <family val="2"/>
    </font>
    <font>
      <sz val="11"/>
      <color theme="1"/>
      <name val="Calibri"/>
      <family val="2"/>
      <scheme val="minor"/>
    </font>
    <font>
      <vertAlign val="subscript"/>
      <sz val="11"/>
      <color rgb="FF000000"/>
      <name val="Arial"/>
      <family val="2"/>
    </font>
    <font>
      <sz val="11"/>
      <color indexed="8"/>
      <name val="Arial"/>
      <family val="2"/>
    </font>
    <font>
      <b/>
      <vertAlign val="superscript"/>
      <sz val="14"/>
      <color indexed="8"/>
      <name val="Arial"/>
      <family val="2"/>
    </font>
    <font>
      <vertAlign val="superscript"/>
      <sz val="11"/>
      <color rgb="FF000000"/>
      <name val="Arial"/>
      <family val="2"/>
    </font>
    <font>
      <vertAlign val="superscript"/>
      <sz val="11"/>
      <color theme="1"/>
      <name val="Arial"/>
      <family val="2"/>
    </font>
    <font>
      <b/>
      <sz val="11"/>
      <name val="Arial"/>
      <family val="2"/>
    </font>
    <font>
      <i/>
      <sz val="10"/>
      <name val="Arial"/>
      <family val="2"/>
    </font>
    <font>
      <b/>
      <sz val="11"/>
      <color rgb="FF0070C0"/>
      <name val="Arial"/>
      <family val="2"/>
    </font>
    <font>
      <sz val="11"/>
      <name val="Arial"/>
      <family val="2"/>
    </font>
    <font>
      <b/>
      <sz val="11"/>
      <color rgb="FF000000"/>
      <name val="Arial"/>
      <family val="2"/>
    </font>
    <font>
      <b/>
      <vertAlign val="subscript"/>
      <sz val="11"/>
      <color rgb="FF000000"/>
      <name val="Arial"/>
      <family val="2"/>
    </font>
    <font>
      <b/>
      <sz val="14"/>
      <color rgb="FFFF0000"/>
      <name val="Arial"/>
      <family val="2"/>
    </font>
    <font>
      <u/>
      <sz val="11"/>
      <color theme="10"/>
      <name val="Calibri"/>
      <family val="2"/>
      <scheme val="minor"/>
    </font>
    <font>
      <i/>
      <u/>
      <sz val="11"/>
      <color theme="10"/>
      <name val="Arial"/>
      <family val="2"/>
    </font>
    <font>
      <i/>
      <sz val="11"/>
      <name val="Arial"/>
      <family val="2"/>
    </font>
    <font>
      <u/>
      <sz val="11"/>
      <color theme="10"/>
      <name val="Arial"/>
      <family val="2"/>
    </font>
    <font>
      <u/>
      <sz val="11"/>
      <color theme="1"/>
      <name val="Arial"/>
      <family val="2"/>
    </font>
    <font>
      <b/>
      <sz val="12"/>
      <name val="Arial"/>
      <family val="2"/>
    </font>
    <font>
      <i/>
      <sz val="11"/>
      <color theme="1" tint="0.499984740745262"/>
      <name val="Arial"/>
      <family val="2"/>
    </font>
    <font>
      <sz val="11"/>
      <color theme="1" tint="0.499984740745262"/>
      <name val="Arial"/>
      <family val="2"/>
    </font>
    <font>
      <b/>
      <i/>
      <sz val="11"/>
      <name val="Arial"/>
      <family val="2"/>
    </font>
    <font>
      <sz val="10"/>
      <color theme="1"/>
      <name val="Arial"/>
      <family val="2"/>
    </font>
    <font>
      <b/>
      <sz val="10"/>
      <color rgb="FF000000"/>
      <name val="Arial"/>
      <family val="2"/>
    </font>
    <font>
      <b/>
      <sz val="11"/>
      <color theme="0"/>
      <name val="Calibri"/>
      <family val="2"/>
      <scheme val="minor"/>
    </font>
    <font>
      <sz val="11"/>
      <name val="Calibri"/>
      <family val="2"/>
      <scheme val="minor"/>
    </font>
    <font>
      <sz val="11"/>
      <color rgb="FFFF0000"/>
      <name val="Arial"/>
      <family val="2"/>
    </font>
    <font>
      <i/>
      <vertAlign val="superscript"/>
      <sz val="11"/>
      <color theme="1"/>
      <name val="Arial"/>
      <family val="2"/>
    </font>
    <font>
      <b/>
      <vertAlign val="subscript"/>
      <sz val="11"/>
      <color theme="1"/>
      <name val="Arial"/>
      <family val="2"/>
    </font>
    <font>
      <b/>
      <sz val="14"/>
      <name val="Arial"/>
      <family val="2"/>
    </font>
    <font>
      <b/>
      <vertAlign val="superscript"/>
      <sz val="14"/>
      <name val="Arial"/>
      <family val="2"/>
    </font>
    <font>
      <i/>
      <sz val="11"/>
      <color theme="1"/>
      <name val="Calibri"/>
      <family val="2"/>
      <scheme val="minor"/>
    </font>
    <font>
      <b/>
      <i/>
      <u/>
      <sz val="14"/>
      <name val="Arial"/>
      <family val="2"/>
    </font>
    <font>
      <i/>
      <sz val="10"/>
      <color theme="1"/>
      <name val="Arial"/>
      <family val="2"/>
    </font>
    <font>
      <sz val="9"/>
      <color theme="1"/>
      <name val="Arial"/>
      <family val="2"/>
    </font>
    <font>
      <i/>
      <sz val="14"/>
      <color rgb="FFFF0000"/>
      <name val="Arial"/>
      <family val="2"/>
    </font>
    <font>
      <b/>
      <sz val="13"/>
      <color indexed="8"/>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rgb="FFBFBFBF"/>
        <bgColor indexed="64"/>
      </patternFill>
    </fill>
    <fill>
      <patternFill patternType="solid">
        <fgColor theme="0" tint="-0.24994659260841701"/>
        <bgColor indexed="64"/>
      </patternFill>
    </fill>
    <fill>
      <patternFill patternType="solid">
        <fgColor rgb="FF99CCFF"/>
        <bgColor indexed="64"/>
      </patternFill>
    </fill>
    <fill>
      <patternFill patternType="solid">
        <fgColor rgb="FFC2C2C2"/>
        <bgColor indexed="64"/>
      </patternFill>
    </fill>
    <fill>
      <patternFill patternType="solid">
        <fgColor rgb="FFFFFFFF"/>
        <bgColor indexed="64"/>
      </patternFill>
    </fill>
    <fill>
      <patternFill patternType="solid">
        <fgColor rgb="FFA5A5A5"/>
      </patternFill>
    </fill>
    <fill>
      <patternFill patternType="solid">
        <fgColor theme="0" tint="-0.14999847407452621"/>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12" fillId="0" borderId="0" applyFont="0" applyFill="0" applyBorder="0" applyAlignment="0" applyProtection="0"/>
    <xf numFmtId="0" fontId="25" fillId="0" borderId="0" applyNumberFormat="0" applyFill="0" applyBorder="0" applyAlignment="0" applyProtection="0"/>
    <xf numFmtId="0" fontId="36" fillId="10" borderId="14" applyNumberFormat="0" applyAlignment="0" applyProtection="0"/>
  </cellStyleXfs>
  <cellXfs count="406">
    <xf numFmtId="0" fontId="0" fillId="0" borderId="0" xfId="0"/>
    <xf numFmtId="0" fontId="1" fillId="0" borderId="0" xfId="0" applyFont="1"/>
    <xf numFmtId="0" fontId="4" fillId="3" borderId="1" xfId="0" applyFont="1" applyFill="1" applyBorder="1" applyAlignment="1" applyProtection="1">
      <alignment horizontal="center" wrapText="1"/>
    </xf>
    <xf numFmtId="0" fontId="3" fillId="0" borderId="0" xfId="0" applyFont="1" applyAlignment="1">
      <alignment vertical="center"/>
    </xf>
    <xf numFmtId="0" fontId="2" fillId="0" borderId="0" xfId="0" applyFont="1" applyAlignment="1">
      <alignment vertical="center" wrapText="1"/>
    </xf>
    <xf numFmtId="0" fontId="3" fillId="0" borderId="2" xfId="0" applyFont="1" applyFill="1" applyBorder="1" applyAlignment="1" applyProtection="1">
      <alignment vertical="top"/>
      <protection hidden="1"/>
    </xf>
    <xf numFmtId="0" fontId="3" fillId="0" borderId="1" xfId="0" applyFont="1" applyFill="1" applyBorder="1" applyAlignment="1" applyProtection="1">
      <alignment horizontal="center" vertical="center"/>
    </xf>
    <xf numFmtId="0" fontId="3" fillId="0" borderId="0" xfId="0" applyFont="1" applyAlignment="1">
      <alignment vertical="top"/>
    </xf>
    <xf numFmtId="0" fontId="3" fillId="0" borderId="0" xfId="0" applyFont="1" applyFill="1" applyBorder="1" applyAlignment="1" applyProtection="1">
      <alignment vertical="top"/>
      <protection hidden="1"/>
    </xf>
    <xf numFmtId="0" fontId="3" fillId="0" borderId="0" xfId="0" applyFont="1" applyFill="1" applyBorder="1" applyAlignment="1" applyProtection="1">
      <alignment horizontal="center" vertical="center"/>
    </xf>
    <xf numFmtId="0" fontId="3" fillId="0" borderId="0" xfId="0" applyFont="1" applyAlignment="1"/>
    <xf numFmtId="0" fontId="3" fillId="0" borderId="0" xfId="0" applyFont="1" applyAlignment="1">
      <alignment wrapText="1"/>
    </xf>
    <xf numFmtId="0" fontId="9"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vertical="top" wrapText="1"/>
    </xf>
    <xf numFmtId="0" fontId="9" fillId="0" borderId="0" xfId="0" applyFont="1" applyAlignment="1">
      <alignment vertical="top"/>
    </xf>
    <xf numFmtId="0" fontId="3" fillId="0" borderId="0" xfId="0" applyFont="1" applyAlignment="1">
      <alignment horizontal="left" vertical="top"/>
    </xf>
    <xf numFmtId="0" fontId="3" fillId="0" borderId="0" xfId="0" applyNumberFormat="1" applyFont="1" applyBorder="1" applyAlignment="1">
      <alignment horizontal="right" vertical="top"/>
    </xf>
    <xf numFmtId="0" fontId="2" fillId="0" borderId="5" xfId="0" applyFont="1" applyBorder="1" applyAlignment="1">
      <alignment wrapText="1"/>
    </xf>
    <xf numFmtId="0" fontId="3" fillId="0" borderId="4" xfId="0" applyFont="1" applyBorder="1" applyAlignment="1">
      <alignment vertical="top"/>
    </xf>
    <xf numFmtId="0" fontId="3" fillId="0" borderId="3" xfId="0" applyFont="1" applyBorder="1" applyAlignment="1">
      <alignment vertical="top"/>
    </xf>
    <xf numFmtId="0" fontId="3" fillId="0" borderId="0" xfId="0" applyFont="1" applyFill="1" applyBorder="1" applyAlignment="1" applyProtection="1">
      <alignment horizontal="left" vertical="center" wrapText="1"/>
    </xf>
    <xf numFmtId="0" fontId="2" fillId="0" borderId="0" xfId="0" applyFont="1" applyFill="1" applyBorder="1" applyAlignment="1">
      <alignment vertical="center"/>
    </xf>
    <xf numFmtId="0" fontId="3" fillId="0" borderId="0" xfId="0" applyFont="1" applyFill="1" applyBorder="1" applyAlignment="1" applyProtection="1">
      <alignment horizontal="left" vertical="center"/>
    </xf>
    <xf numFmtId="0" fontId="3" fillId="6" borderId="1" xfId="0" applyFont="1" applyFill="1" applyBorder="1" applyAlignment="1">
      <alignment horizontal="center" wrapText="1"/>
    </xf>
    <xf numFmtId="0" fontId="3" fillId="5" borderId="1" xfId="0" applyFont="1" applyFill="1" applyBorder="1" applyAlignment="1">
      <alignment horizontal="center" wrapText="1"/>
    </xf>
    <xf numFmtId="0" fontId="2" fillId="0" borderId="6" xfId="0" applyFont="1" applyBorder="1" applyAlignment="1">
      <alignment wrapText="1"/>
    </xf>
    <xf numFmtId="0" fontId="3" fillId="0" borderId="0" xfId="0" applyFont="1" applyProtection="1"/>
    <xf numFmtId="0" fontId="3" fillId="4" borderId="0" xfId="0" applyFont="1" applyFill="1" applyProtection="1"/>
    <xf numFmtId="0" fontId="2" fillId="3" borderId="1" xfId="0" applyFont="1" applyFill="1" applyBorder="1" applyAlignment="1" applyProtection="1">
      <alignment horizontal="center" vertical="center"/>
    </xf>
    <xf numFmtId="0" fontId="3" fillId="0" borderId="0" xfId="0" applyFont="1" applyAlignment="1" applyProtection="1">
      <alignment vertical="center"/>
    </xf>
    <xf numFmtId="0" fontId="10" fillId="4" borderId="0" xfId="0" applyFont="1" applyFill="1" applyProtection="1"/>
    <xf numFmtId="0" fontId="11" fillId="0" borderId="0" xfId="0" applyFont="1" applyProtection="1">
      <protection hidden="1"/>
    </xf>
    <xf numFmtId="0" fontId="4" fillId="3"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11" fillId="0" borderId="0" xfId="0" applyFont="1" applyProtection="1"/>
    <xf numFmtId="0" fontId="3" fillId="0" borderId="5" xfId="0" applyFont="1" applyFill="1" applyBorder="1" applyAlignment="1" applyProtection="1">
      <alignment vertical="top"/>
      <protection hidden="1"/>
    </xf>
    <xf numFmtId="0" fontId="14" fillId="3" borderId="1" xfId="0" applyFont="1" applyFill="1" applyBorder="1" applyAlignment="1" applyProtection="1">
      <alignment horizontal="center" vertical="center" wrapText="1"/>
    </xf>
    <xf numFmtId="0" fontId="17" fillId="0" borderId="0" xfId="0" applyFont="1" applyAlignment="1">
      <alignment horizontal="right" vertical="top"/>
    </xf>
    <xf numFmtId="0" fontId="3" fillId="0" borderId="0" xfId="0" applyFont="1" applyFill="1" applyBorder="1" applyAlignment="1" applyProtection="1">
      <alignment horizontal="left" vertical="top"/>
      <protection hidden="1"/>
    </xf>
    <xf numFmtId="0" fontId="3" fillId="0" borderId="0" xfId="0" applyFont="1" applyBorder="1" applyAlignment="1">
      <alignment vertical="top"/>
    </xf>
    <xf numFmtId="0" fontId="0" fillId="0" borderId="0" xfId="0"/>
    <xf numFmtId="0" fontId="3" fillId="0" borderId="0" xfId="0" applyFont="1" applyAlignment="1">
      <alignment vertical="center"/>
    </xf>
    <xf numFmtId="0" fontId="2" fillId="0" borderId="0" xfId="0" applyFont="1" applyAlignment="1">
      <alignment vertical="center" wrapText="1"/>
    </xf>
    <xf numFmtId="0" fontId="3" fillId="0" borderId="1" xfId="0" applyFont="1" applyFill="1" applyBorder="1" applyAlignment="1" applyProtection="1">
      <alignment horizontal="center" vertical="center"/>
    </xf>
    <xf numFmtId="0" fontId="3" fillId="0" borderId="0" xfId="0" applyFont="1" applyAlignment="1">
      <alignment vertical="top"/>
    </xf>
    <xf numFmtId="0" fontId="3" fillId="0" borderId="0" xfId="0" applyFont="1" applyAlignment="1"/>
    <xf numFmtId="0" fontId="7" fillId="0" borderId="0" xfId="0" applyFont="1" applyAlignment="1">
      <alignment vertical="center" wrapText="1"/>
    </xf>
    <xf numFmtId="0" fontId="3" fillId="0" borderId="0" xfId="0" applyFont="1" applyAlignment="1">
      <alignment vertical="top" wrapText="1"/>
    </xf>
    <xf numFmtId="0" fontId="3" fillId="0" borderId="0" xfId="0" applyFont="1"/>
    <xf numFmtId="0" fontId="3" fillId="0" borderId="0" xfId="0" applyFont="1" applyAlignment="1">
      <alignment horizontal="right" vertical="top" wrapText="1"/>
    </xf>
    <xf numFmtId="0" fontId="2" fillId="0" borderId="5" xfId="0" applyFont="1" applyBorder="1" applyAlignment="1">
      <alignment wrapText="1"/>
    </xf>
    <xf numFmtId="0" fontId="3" fillId="5" borderId="2" xfId="0" applyFont="1" applyFill="1" applyBorder="1" applyAlignment="1" applyProtection="1">
      <alignment vertical="center" wrapText="1"/>
    </xf>
    <xf numFmtId="0" fontId="2" fillId="0" borderId="0" xfId="0" applyFont="1" applyBorder="1" applyAlignment="1">
      <alignment wrapText="1"/>
    </xf>
    <xf numFmtId="0" fontId="3" fillId="3" borderId="1" xfId="0" applyFont="1" applyFill="1" applyBorder="1" applyAlignment="1" applyProtection="1">
      <alignment vertical="center" wrapText="1"/>
    </xf>
    <xf numFmtId="0" fontId="9" fillId="0" borderId="0" xfId="0" applyFont="1" applyProtection="1"/>
    <xf numFmtId="0" fontId="9" fillId="0" borderId="0" xfId="0" applyFont="1" applyAlignment="1"/>
    <xf numFmtId="0" fontId="9" fillId="0" borderId="0" xfId="0" applyFont="1"/>
    <xf numFmtId="0" fontId="18" fillId="3" borderId="1" xfId="0" applyFont="1" applyFill="1" applyBorder="1" applyAlignment="1" applyProtection="1">
      <alignment horizontal="center" wrapText="1"/>
    </xf>
    <xf numFmtId="0" fontId="6" fillId="4" borderId="6" xfId="0" applyFont="1" applyFill="1" applyBorder="1" applyAlignment="1" applyProtection="1">
      <alignment vertical="center"/>
    </xf>
    <xf numFmtId="0" fontId="6" fillId="4"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6" fillId="4" borderId="6" xfId="0" applyFont="1" applyFill="1" applyBorder="1" applyAlignment="1" applyProtection="1">
      <alignment vertical="center"/>
    </xf>
    <xf numFmtId="0" fontId="8" fillId="0" borderId="0" xfId="0" applyFont="1" applyAlignment="1">
      <alignment horizontal="left" vertical="top" wrapText="1"/>
    </xf>
    <xf numFmtId="0" fontId="6" fillId="4" borderId="0" xfId="0" applyFont="1" applyFill="1" applyBorder="1" applyAlignment="1" applyProtection="1">
      <alignment vertical="center"/>
    </xf>
    <xf numFmtId="3" fontId="3" fillId="7" borderId="1" xfId="0" applyNumberFormat="1" applyFont="1" applyFill="1" applyBorder="1" applyAlignment="1" applyProtection="1">
      <alignment vertical="center" shrinkToFit="1"/>
      <protection locked="0"/>
    </xf>
    <xf numFmtId="3" fontId="3" fillId="7" borderId="1" xfId="0" applyNumberFormat="1" applyFont="1" applyFill="1" applyBorder="1" applyAlignment="1" applyProtection="1">
      <alignment vertical="top" shrinkToFit="1"/>
      <protection locked="0"/>
    </xf>
    <xf numFmtId="0" fontId="3" fillId="7" borderId="1" xfId="0" applyFont="1" applyFill="1" applyBorder="1" applyAlignment="1" applyProtection="1">
      <alignment horizontal="center" vertical="center" wrapText="1"/>
      <protection locked="0"/>
    </xf>
    <xf numFmtId="164" fontId="3" fillId="7" borderId="1" xfId="0" applyNumberFormat="1" applyFont="1" applyFill="1" applyBorder="1" applyAlignment="1" applyProtection="1">
      <alignment horizontal="center" vertical="center" wrapText="1"/>
      <protection locked="0"/>
    </xf>
    <xf numFmtId="0" fontId="3" fillId="0" borderId="0" xfId="0" applyFont="1" applyFill="1"/>
    <xf numFmtId="3" fontId="3" fillId="7" borderId="9" xfId="0" applyNumberFormat="1" applyFont="1" applyFill="1" applyBorder="1" applyAlignment="1" applyProtection="1">
      <alignment vertical="center" shrinkToFit="1"/>
      <protection locked="0"/>
    </xf>
    <xf numFmtId="0" fontId="3" fillId="0" borderId="0" xfId="0" applyFont="1" applyFill="1" applyBorder="1"/>
    <xf numFmtId="0" fontId="3" fillId="0" borderId="0" xfId="0" applyFont="1" applyBorder="1" applyProtection="1"/>
    <xf numFmtId="0" fontId="18"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Protection="1"/>
    <xf numFmtId="0" fontId="3" fillId="0" borderId="1" xfId="0" applyFont="1" applyBorder="1" applyAlignment="1">
      <alignment vertical="center"/>
    </xf>
    <xf numFmtId="0" fontId="22" fillId="0" borderId="0" xfId="0" applyFont="1" applyAlignment="1">
      <alignment vertical="top" wrapText="1"/>
    </xf>
    <xf numFmtId="0" fontId="2" fillId="0" borderId="0" xfId="0" applyFont="1" applyAlignment="1">
      <alignment vertical="top" wrapText="1"/>
    </xf>
    <xf numFmtId="0" fontId="22" fillId="0" borderId="0" xfId="0" applyFont="1" applyAlignment="1">
      <alignment vertical="center" wrapText="1"/>
    </xf>
    <xf numFmtId="0" fontId="24" fillId="0" borderId="0" xfId="0" applyFont="1" applyAlignment="1">
      <alignment horizontal="left" vertical="top"/>
    </xf>
    <xf numFmtId="14" fontId="8" fillId="0" borderId="0" xfId="0" applyNumberFormat="1" applyFont="1" applyAlignment="1"/>
    <xf numFmtId="0" fontId="4" fillId="8" borderId="1" xfId="0" applyFont="1" applyFill="1" applyBorder="1" applyAlignment="1">
      <alignment horizontal="center" wrapText="1"/>
    </xf>
    <xf numFmtId="0" fontId="4" fillId="0" borderId="0" xfId="0" applyFont="1" applyFill="1" applyBorder="1" applyAlignment="1">
      <alignment vertical="center" wrapText="1"/>
    </xf>
    <xf numFmtId="0" fontId="0" fillId="0" borderId="0" xfId="0" applyAlignment="1"/>
    <xf numFmtId="0" fontId="3" fillId="0" borderId="0" xfId="0" applyFont="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vertical="center" wrapText="1"/>
    </xf>
    <xf numFmtId="165" fontId="3" fillId="7" borderId="1" xfId="0" applyNumberFormat="1" applyFont="1" applyFill="1" applyBorder="1" applyAlignment="1" applyProtection="1">
      <alignment vertical="center" shrinkToFit="1"/>
      <protection locked="0"/>
    </xf>
    <xf numFmtId="4" fontId="3" fillId="7" borderId="1" xfId="0" applyNumberFormat="1" applyFont="1" applyFill="1" applyBorder="1" applyAlignment="1" applyProtection="1">
      <alignment vertical="center" shrinkToFit="1"/>
      <protection locked="0"/>
    </xf>
    <xf numFmtId="14" fontId="3" fillId="7" borderId="1" xfId="0" applyNumberFormat="1" applyFont="1" applyFill="1" applyBorder="1" applyAlignment="1" applyProtection="1">
      <alignment horizontal="center" vertical="center" wrapText="1"/>
      <protection locked="0"/>
    </xf>
    <xf numFmtId="3" fontId="3" fillId="7" borderId="1" xfId="0" applyNumberFormat="1" applyFont="1" applyFill="1" applyBorder="1" applyAlignment="1" applyProtection="1">
      <alignment vertical="top" wrapText="1" shrinkToFit="1"/>
      <protection locked="0"/>
    </xf>
    <xf numFmtId="1" fontId="3" fillId="7" borderId="1" xfId="0" applyNumberFormat="1" applyFont="1" applyFill="1" applyBorder="1" applyAlignment="1" applyProtection="1">
      <alignment horizontal="center" vertical="center" wrapText="1"/>
      <protection locked="0"/>
    </xf>
    <xf numFmtId="0" fontId="14" fillId="4" borderId="0" xfId="0" applyFont="1" applyFill="1" applyBorder="1" applyAlignment="1" applyProtection="1">
      <alignment vertical="top" wrapText="1"/>
    </xf>
    <xf numFmtId="0" fontId="0" fillId="0" borderId="0" xfId="0" applyAlignment="1" applyProtection="1">
      <alignment horizontal="center"/>
      <protection locked="0"/>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0" fontId="3" fillId="0" borderId="0" xfId="0" applyFont="1" applyBorder="1" applyAlignment="1">
      <alignment vertical="center"/>
    </xf>
    <xf numFmtId="0" fontId="0" fillId="0" borderId="0" xfId="0" applyAlignment="1" applyProtection="1">
      <alignment horizontal="center"/>
      <protection locked="0"/>
    </xf>
    <xf numFmtId="0" fontId="6" fillId="4" borderId="0" xfId="0" applyFont="1" applyFill="1" applyBorder="1" applyAlignment="1" applyProtection="1">
      <alignment vertical="center"/>
    </xf>
    <xf numFmtId="0" fontId="3" fillId="0" borderId="2" xfId="0" applyFont="1" applyFill="1" applyBorder="1" applyAlignment="1" applyProtection="1">
      <alignment vertical="top"/>
      <protection hidden="1"/>
    </xf>
    <xf numFmtId="0" fontId="7" fillId="5" borderId="1" xfId="0" applyFont="1" applyFill="1" applyBorder="1" applyAlignment="1">
      <alignment vertical="center" wrapText="1"/>
    </xf>
    <xf numFmtId="0" fontId="3" fillId="5" borderId="1" xfId="0" applyFont="1" applyFill="1" applyBorder="1" applyAlignment="1" applyProtection="1">
      <alignment horizontal="left" vertical="center"/>
    </xf>
    <xf numFmtId="0" fontId="18" fillId="0" borderId="0" xfId="0" applyFont="1" applyAlignment="1">
      <alignment vertical="top" wrapText="1"/>
    </xf>
    <xf numFmtId="0" fontId="18" fillId="0" borderId="0" xfId="0" applyFont="1" applyAlignment="1">
      <alignment vertical="top"/>
    </xf>
    <xf numFmtId="0" fontId="3" fillId="0" borderId="0" xfId="0" applyFont="1" applyAlignment="1" applyProtection="1">
      <alignment vertical="top"/>
    </xf>
    <xf numFmtId="0" fontId="3" fillId="0" borderId="0" xfId="0" applyFont="1" applyAlignment="1" applyProtection="1">
      <alignment vertical="center"/>
      <protection hidden="1"/>
    </xf>
    <xf numFmtId="0" fontId="3" fillId="0" borderId="0" xfId="0" applyFont="1" applyAlignment="1" applyProtection="1">
      <alignment vertical="top"/>
      <protection hidden="1"/>
    </xf>
    <xf numFmtId="0" fontId="29" fillId="0" borderId="0" xfId="0" applyFont="1" applyAlignment="1" applyProtection="1">
      <alignment vertical="top"/>
      <protection hidden="1"/>
    </xf>
    <xf numFmtId="0" fontId="29" fillId="0" borderId="6" xfId="0" applyFont="1" applyBorder="1" applyAlignment="1" applyProtection="1">
      <alignment vertical="top"/>
      <protection hidden="1"/>
    </xf>
    <xf numFmtId="0" fontId="3" fillId="0" borderId="1" xfId="0" applyFont="1" applyBorder="1" applyAlignment="1" applyProtection="1">
      <alignment vertical="center"/>
      <protection locked="0" hidden="1"/>
    </xf>
    <xf numFmtId="0" fontId="3" fillId="0" borderId="1" xfId="0" applyFont="1" applyBorder="1" applyAlignment="1" applyProtection="1">
      <alignment vertical="top"/>
      <protection locked="0" hidden="1"/>
    </xf>
    <xf numFmtId="0" fontId="3" fillId="0" borderId="0" xfId="0" applyFont="1" applyBorder="1" applyAlignment="1" applyProtection="1">
      <alignment vertical="top"/>
      <protection locked="0" hidden="1"/>
    </xf>
    <xf numFmtId="0" fontId="29" fillId="0" borderId="0" xfId="0" applyFont="1" applyAlignment="1" applyProtection="1">
      <protection hidden="1"/>
    </xf>
    <xf numFmtId="0" fontId="3" fillId="0" borderId="1" xfId="0" applyFont="1" applyBorder="1" applyAlignment="1" applyProtection="1">
      <alignment vertical="top"/>
      <protection hidden="1"/>
    </xf>
    <xf numFmtId="0" fontId="11" fillId="0" borderId="0" xfId="0" applyFont="1"/>
    <xf numFmtId="0" fontId="31" fillId="0" borderId="0" xfId="0" applyFont="1" applyAlignment="1">
      <alignment horizontal="left" vertical="top"/>
    </xf>
    <xf numFmtId="0" fontId="31" fillId="0" borderId="0" xfId="0" applyFont="1" applyAlignment="1">
      <alignment vertical="top" wrapText="1"/>
    </xf>
    <xf numFmtId="0" fontId="31" fillId="0" borderId="0" xfId="0" applyFont="1" applyAlignment="1">
      <alignment vertical="top"/>
    </xf>
    <xf numFmtId="0" fontId="32" fillId="0" borderId="0" xfId="0" applyFont="1" applyAlignment="1">
      <alignment horizontal="left" vertical="top"/>
    </xf>
    <xf numFmtId="0" fontId="32" fillId="0" borderId="0" xfId="0" applyFont="1" applyAlignment="1">
      <alignment vertical="top"/>
    </xf>
    <xf numFmtId="0" fontId="3" fillId="0" borderId="1" xfId="0" applyNumberFormat="1" applyFont="1" applyBorder="1" applyAlignment="1" applyProtection="1">
      <alignment vertical="top"/>
      <protection hidden="1"/>
    </xf>
    <xf numFmtId="49" fontId="3" fillId="7" borderId="1" xfId="0" applyNumberFormat="1" applyFont="1" applyFill="1" applyBorder="1" applyAlignment="1" applyProtection="1">
      <alignment horizontal="left" vertical="center" wrapText="1"/>
      <protection locked="0"/>
    </xf>
    <xf numFmtId="0" fontId="0" fillId="0" borderId="0" xfId="0" applyBorder="1" applyAlignment="1" applyProtection="1">
      <alignment horizontal="center"/>
    </xf>
    <xf numFmtId="0" fontId="0" fillId="0" borderId="0" xfId="0" applyFill="1" applyBorder="1" applyAlignment="1" applyProtection="1">
      <alignment horizontal="center"/>
    </xf>
    <xf numFmtId="0" fontId="3" fillId="0" borderId="0" xfId="0" applyFont="1" applyBorder="1" applyAlignment="1" applyProtection="1">
      <alignment vertical="top"/>
      <protection hidden="1"/>
    </xf>
    <xf numFmtId="3" fontId="3" fillId="0" borderId="0" xfId="0" applyNumberFormat="1" applyFont="1" applyFill="1" applyBorder="1" applyAlignment="1" applyProtection="1">
      <alignment horizontal="center" vertical="center" shrinkToFit="1"/>
    </xf>
    <xf numFmtId="49" fontId="3" fillId="7" borderId="1" xfId="0" applyNumberFormat="1" applyFont="1" applyFill="1" applyBorder="1" applyAlignment="1" applyProtection="1">
      <alignment vertical="center" shrinkToFit="1"/>
      <protection locked="0"/>
    </xf>
    <xf numFmtId="3" fontId="3" fillId="7" borderId="1" xfId="0" applyNumberFormat="1" applyFont="1" applyFill="1" applyBorder="1" applyAlignment="1" applyProtection="1">
      <alignment horizontal="center" vertical="center" shrinkToFit="1"/>
      <protection locked="0"/>
    </xf>
    <xf numFmtId="166" fontId="3" fillId="7" borderId="1" xfId="0" applyNumberFormat="1" applyFont="1" applyFill="1" applyBorder="1" applyAlignment="1" applyProtection="1">
      <alignment vertical="center" shrinkToFit="1"/>
      <protection locked="0"/>
    </xf>
    <xf numFmtId="0" fontId="3" fillId="0" borderId="1" xfId="0" applyFont="1" applyBorder="1" applyAlignment="1">
      <alignment vertical="top"/>
    </xf>
    <xf numFmtId="0" fontId="6" fillId="4" borderId="0" xfId="0" applyFont="1" applyFill="1" applyBorder="1" applyAlignment="1" applyProtection="1">
      <alignment vertical="center"/>
    </xf>
    <xf numFmtId="0" fontId="3" fillId="5"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wrapText="1"/>
    </xf>
    <xf numFmtId="0" fontId="3" fillId="0" borderId="5" xfId="0" applyFont="1" applyFill="1" applyBorder="1" applyAlignment="1" applyProtection="1">
      <alignment vertical="center" wrapText="1"/>
    </xf>
    <xf numFmtId="165" fontId="3" fillId="0" borderId="4" xfId="0" applyNumberFormat="1" applyFont="1" applyFill="1" applyBorder="1" applyAlignment="1" applyProtection="1">
      <alignment vertical="center" shrinkToFit="1"/>
      <protection locked="0"/>
    </xf>
    <xf numFmtId="0" fontId="3" fillId="0" borderId="0" xfId="0" applyFont="1" applyFill="1" applyAlignment="1">
      <alignment vertical="center" wrapText="1"/>
    </xf>
    <xf numFmtId="0" fontId="29" fillId="0" borderId="0" xfId="0" applyFont="1" applyBorder="1" applyAlignment="1" applyProtection="1">
      <alignment wrapText="1"/>
      <protection hidden="1"/>
    </xf>
    <xf numFmtId="0" fontId="3" fillId="0" borderId="0" xfId="0" applyFont="1" applyAlignment="1" applyProtection="1">
      <protection hidden="1"/>
    </xf>
    <xf numFmtId="0" fontId="8" fillId="0" borderId="0" xfId="0" applyFont="1" applyAlignment="1">
      <alignment horizontal="right"/>
    </xf>
    <xf numFmtId="0" fontId="3" fillId="0" borderId="0" xfId="0" applyFont="1" applyAlignment="1">
      <alignment horizontal="right" vertical="top"/>
    </xf>
    <xf numFmtId="0" fontId="0" fillId="0" borderId="0" xfId="0" applyFill="1" applyBorder="1"/>
    <xf numFmtId="0" fontId="7" fillId="0" borderId="0" xfId="0" applyFont="1" applyFill="1" applyBorder="1" applyAlignment="1">
      <alignment vertical="center" wrapText="1"/>
    </xf>
    <xf numFmtId="0" fontId="2" fillId="0" borderId="0" xfId="0" applyFont="1" applyFill="1" applyBorder="1" applyAlignment="1">
      <alignment horizontal="center" vertical="center" wrapText="1"/>
    </xf>
    <xf numFmtId="9" fontId="3" fillId="0" borderId="0" xfId="1" applyNumberFormat="1" applyFont="1" applyFill="1" applyBorder="1" applyAlignment="1" applyProtection="1">
      <alignment horizontal="center" vertical="center" shrinkToFit="1"/>
      <protection hidden="1"/>
    </xf>
    <xf numFmtId="0" fontId="3" fillId="0" borderId="0" xfId="0" applyFont="1" applyFill="1" applyBorder="1" applyAlignment="1">
      <alignment vertical="top"/>
    </xf>
    <xf numFmtId="0" fontId="3" fillId="0" borderId="0" xfId="0" applyFont="1" applyFill="1" applyBorder="1" applyAlignment="1">
      <alignment vertical="top" wrapText="1"/>
    </xf>
    <xf numFmtId="0" fontId="8" fillId="0" borderId="0" xfId="0" applyFont="1" applyFill="1" applyBorder="1" applyAlignment="1" applyProtection="1">
      <alignment horizontal="center" wrapText="1"/>
    </xf>
    <xf numFmtId="0" fontId="0" fillId="0" borderId="0" xfId="0" applyFill="1" applyBorder="1" applyAlignment="1" applyProtection="1">
      <alignment horizontal="center"/>
      <protection locked="0"/>
    </xf>
    <xf numFmtId="0" fontId="0" fillId="0" borderId="1" xfId="0" applyFill="1" applyBorder="1" applyAlignment="1" applyProtection="1">
      <alignment horizontal="center" vertical="center"/>
      <protection locked="0"/>
    </xf>
    <xf numFmtId="0" fontId="18" fillId="5" borderId="1"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8" fillId="0" borderId="0" xfId="0" applyFont="1" applyAlignment="1">
      <alignment vertical="center"/>
    </xf>
    <xf numFmtId="167" fontId="21" fillId="0" borderId="0" xfId="0" applyNumberFormat="1" applyFont="1" applyAlignment="1">
      <alignment horizontal="right" vertical="top"/>
    </xf>
    <xf numFmtId="0" fontId="6" fillId="4" borderId="6" xfId="0" applyFont="1" applyFill="1" applyBorder="1" applyAlignment="1" applyProtection="1">
      <alignment vertical="center"/>
    </xf>
    <xf numFmtId="0" fontId="8" fillId="0" borderId="0" xfId="0" applyFont="1" applyBorder="1" applyAlignment="1">
      <alignment horizontal="left" vertical="center" wrapText="1"/>
    </xf>
    <xf numFmtId="4" fontId="3" fillId="0" borderId="0" xfId="0" applyNumberFormat="1" applyFont="1" applyAlignment="1">
      <alignment vertical="center"/>
    </xf>
    <xf numFmtId="167" fontId="3" fillId="7" borderId="1" xfId="0" applyNumberFormat="1" applyFont="1" applyFill="1" applyBorder="1" applyAlignment="1" applyProtection="1">
      <alignment vertical="center" wrapText="1"/>
      <protection locked="0"/>
    </xf>
    <xf numFmtId="165" fontId="3" fillId="7" borderId="1" xfId="0" applyNumberFormat="1" applyFont="1" applyFill="1" applyBorder="1" applyAlignment="1" applyProtection="1">
      <alignment vertical="center" wrapText="1"/>
      <protection locked="0"/>
    </xf>
    <xf numFmtId="0" fontId="22" fillId="9" borderId="13" xfId="0" applyFont="1" applyFill="1" applyBorder="1" applyAlignment="1">
      <alignment vertical="top" wrapText="1"/>
    </xf>
    <xf numFmtId="0" fontId="35" fillId="9" borderId="13" xfId="0" applyFont="1" applyFill="1" applyBorder="1" applyAlignment="1">
      <alignment vertical="top" wrapText="1"/>
    </xf>
    <xf numFmtId="0" fontId="7" fillId="9" borderId="13" xfId="0" applyFont="1" applyFill="1" applyBorder="1" applyAlignment="1">
      <alignment horizontal="left" vertical="top" wrapText="1" indent="4"/>
    </xf>
    <xf numFmtId="0" fontId="7" fillId="9" borderId="13" xfId="0" applyFont="1" applyFill="1" applyBorder="1" applyAlignment="1">
      <alignment horizontal="right" vertical="top" wrapText="1"/>
    </xf>
    <xf numFmtId="2" fontId="34" fillId="0" borderId="13" xfId="0" applyNumberFormat="1" applyFont="1" applyBorder="1"/>
    <xf numFmtId="0" fontId="3" fillId="0" borderId="0" xfId="0" applyFont="1" applyAlignment="1">
      <alignment horizontal="right"/>
    </xf>
    <xf numFmtId="168" fontId="3" fillId="0" borderId="13" xfId="0" applyNumberFormat="1" applyFont="1" applyBorder="1" applyAlignment="1">
      <alignment vertical="top"/>
    </xf>
    <xf numFmtId="4" fontId="3" fillId="7" borderId="1" xfId="0" applyNumberFormat="1" applyFont="1" applyFill="1" applyBorder="1" applyAlignment="1" applyProtection="1">
      <alignment vertical="center" shrinkToFit="1"/>
      <protection hidden="1"/>
    </xf>
    <xf numFmtId="4" fontId="21" fillId="7" borderId="1" xfId="0" applyNumberFormat="1" applyFont="1" applyFill="1" applyBorder="1" applyAlignment="1" applyProtection="1">
      <alignment vertical="center" shrinkToFit="1"/>
      <protection hidden="1"/>
    </xf>
    <xf numFmtId="2" fontId="3" fillId="7" borderId="1" xfId="0" applyNumberFormat="1" applyFont="1" applyFill="1" applyBorder="1" applyAlignment="1" applyProtection="1">
      <alignment vertical="center" shrinkToFit="1"/>
      <protection locked="0"/>
    </xf>
    <xf numFmtId="0" fontId="3" fillId="0" borderId="1" xfId="0" applyFont="1" applyBorder="1" applyProtection="1"/>
    <xf numFmtId="0" fontId="3" fillId="0" borderId="1" xfId="0" applyFont="1" applyBorder="1"/>
    <xf numFmtId="0" fontId="36" fillId="0" borderId="0" xfId="3" applyFill="1" applyBorder="1" applyAlignment="1">
      <alignment vertical="center" wrapText="1"/>
    </xf>
    <xf numFmtId="0" fontId="0" fillId="0" borderId="0" xfId="0" applyAlignment="1" applyProtection="1">
      <alignment horizontal="center"/>
      <protection locked="0"/>
    </xf>
    <xf numFmtId="0" fontId="0" fillId="0" borderId="0" xfId="0" applyAlignment="1" applyProtection="1">
      <alignment horizontal="center"/>
      <protection locked="0"/>
    </xf>
    <xf numFmtId="0" fontId="6" fillId="4" borderId="6" xfId="0" applyFont="1" applyFill="1" applyBorder="1" applyAlignment="1" applyProtection="1">
      <alignment vertical="center"/>
    </xf>
    <xf numFmtId="0" fontId="24" fillId="4" borderId="0" xfId="0" applyFont="1" applyFill="1" applyBorder="1" applyAlignment="1" applyProtection="1">
      <alignment vertical="center"/>
    </xf>
    <xf numFmtId="0" fontId="24" fillId="4" borderId="6" xfId="0" applyFont="1" applyFill="1" applyBorder="1" applyAlignment="1" applyProtection="1">
      <alignment vertical="center"/>
    </xf>
    <xf numFmtId="0" fontId="38" fillId="0" borderId="0" xfId="0" applyFont="1" applyAlignment="1">
      <alignment vertical="center"/>
    </xf>
    <xf numFmtId="0" fontId="24" fillId="4" borderId="4" xfId="0" applyFont="1" applyFill="1" applyBorder="1" applyAlignment="1" applyProtection="1">
      <alignment vertical="center"/>
    </xf>
    <xf numFmtId="165" fontId="21" fillId="7" borderId="1" xfId="0" applyNumberFormat="1" applyFont="1" applyFill="1" applyBorder="1" applyProtection="1">
      <protection locked="0"/>
    </xf>
    <xf numFmtId="165" fontId="21" fillId="7" borderId="1" xfId="0" applyNumberFormat="1" applyFont="1" applyFill="1" applyBorder="1" applyAlignment="1" applyProtection="1">
      <alignment wrapText="1"/>
      <protection locked="0"/>
    </xf>
    <xf numFmtId="0" fontId="21" fillId="7" borderId="1" xfId="0" applyFont="1" applyFill="1" applyBorder="1" applyAlignment="1" applyProtection="1">
      <alignment wrapText="1"/>
      <protection locked="0"/>
    </xf>
    <xf numFmtId="169" fontId="21" fillId="7" borderId="1" xfId="0" applyNumberFormat="1" applyFont="1" applyFill="1" applyBorder="1" applyAlignment="1" applyProtection="1">
      <alignment wrapText="1"/>
      <protection locked="0"/>
    </xf>
    <xf numFmtId="0" fontId="21" fillId="7" borderId="3" xfId="0" applyFont="1" applyFill="1" applyBorder="1" applyAlignment="1" applyProtection="1">
      <alignment wrapText="1"/>
      <protection locked="0"/>
    </xf>
    <xf numFmtId="0" fontId="24" fillId="4" borderId="5" xfId="0" applyFont="1" applyFill="1" applyBorder="1" applyAlignment="1" applyProtection="1">
      <alignment vertical="center"/>
    </xf>
    <xf numFmtId="0" fontId="28" fillId="4" borderId="0" xfId="2" applyFont="1" applyFill="1" applyAlignment="1" applyProtection="1">
      <alignment vertical="center"/>
    </xf>
    <xf numFmtId="0" fontId="28" fillId="0" borderId="0" xfId="2" applyFont="1" applyAlignment="1" applyProtection="1">
      <alignment vertical="top"/>
      <protection hidden="1"/>
    </xf>
    <xf numFmtId="0" fontId="3" fillId="0" borderId="2" xfId="0" applyFont="1" applyFill="1" applyBorder="1" applyAlignment="1" applyProtection="1">
      <alignment vertical="top"/>
      <protection hidden="1"/>
    </xf>
    <xf numFmtId="0" fontId="21" fillId="0" borderId="1" xfId="0" applyFont="1" applyBorder="1" applyAlignment="1">
      <alignment vertical="center"/>
    </xf>
    <xf numFmtId="0" fontId="41" fillId="4" borderId="6" xfId="0" applyFont="1" applyFill="1" applyBorder="1" applyAlignment="1" applyProtection="1">
      <alignment vertical="center"/>
    </xf>
    <xf numFmtId="0" fontId="41" fillId="4" borderId="0" xfId="0" applyFont="1" applyFill="1" applyBorder="1" applyAlignment="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xf numFmtId="0" fontId="41" fillId="4" borderId="5" xfId="0" applyFont="1" applyFill="1" applyBorder="1" applyAlignment="1" applyProtection="1">
      <alignment vertical="center"/>
    </xf>
    <xf numFmtId="0" fontId="41" fillId="0" borderId="0" xfId="0" applyFont="1" applyAlignment="1">
      <alignment vertical="center"/>
    </xf>
    <xf numFmtId="0" fontId="41" fillId="4" borderId="4" xfId="0" applyFont="1" applyFill="1" applyBorder="1" applyAlignment="1" applyProtection="1">
      <alignment vertical="center"/>
    </xf>
    <xf numFmtId="0" fontId="2" fillId="0" borderId="0" xfId="0" applyFont="1" applyAlignment="1" applyProtection="1">
      <alignment vertical="center" wrapText="1"/>
      <protection hidden="1"/>
    </xf>
    <xf numFmtId="0" fontId="2" fillId="0" borderId="0" xfId="0" applyFont="1" applyAlignment="1" applyProtection="1">
      <alignment horizontal="left" vertical="center" wrapText="1"/>
      <protection hidden="1"/>
    </xf>
    <xf numFmtId="0" fontId="3" fillId="0" borderId="1" xfId="0" applyFont="1" applyFill="1" applyBorder="1" applyAlignment="1" applyProtection="1">
      <alignment horizontal="center" vertical="center"/>
      <protection hidden="1"/>
    </xf>
    <xf numFmtId="0" fontId="24" fillId="0" borderId="0" xfId="0" applyFont="1" applyAlignment="1" applyProtection="1">
      <alignment horizontal="left" vertical="top"/>
      <protection hidden="1"/>
    </xf>
    <xf numFmtId="0" fontId="2" fillId="0" borderId="5" xfId="0" applyFont="1" applyBorder="1" applyAlignment="1" applyProtection="1">
      <alignment wrapText="1"/>
      <protection hidden="1"/>
    </xf>
    <xf numFmtId="0" fontId="28" fillId="4" borderId="0" xfId="2" applyFont="1" applyFill="1" applyAlignment="1" applyProtection="1">
      <alignment vertical="center"/>
      <protection hidden="1"/>
    </xf>
    <xf numFmtId="0" fontId="3" fillId="0" borderId="0" xfId="0" applyFont="1" applyProtection="1">
      <protection hidden="1"/>
    </xf>
    <xf numFmtId="0" fontId="41" fillId="0" borderId="0" xfId="0" applyFont="1" applyAlignment="1" applyProtection="1">
      <alignment vertical="center"/>
      <protection hidden="1"/>
    </xf>
    <xf numFmtId="0" fontId="0" fillId="0" borderId="0" xfId="0" applyAlignment="1" applyProtection="1">
      <alignment vertical="center"/>
      <protection hidden="1"/>
    </xf>
    <xf numFmtId="0" fontId="2" fillId="3"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0" xfId="0" applyProtection="1">
      <protection hidden="1"/>
    </xf>
    <xf numFmtId="0" fontId="41" fillId="4" borderId="6" xfId="0" applyFont="1" applyFill="1" applyBorder="1" applyAlignment="1" applyProtection="1">
      <alignment vertical="center"/>
      <protection hidden="1"/>
    </xf>
    <xf numFmtId="0" fontId="3" fillId="5" borderId="2" xfId="0" applyFont="1" applyFill="1" applyBorder="1" applyAlignment="1" applyProtection="1">
      <alignment vertical="center" wrapText="1"/>
      <protection hidden="1"/>
    </xf>
    <xf numFmtId="0" fontId="8" fillId="0" borderId="0" xfId="0" applyFont="1" applyProtection="1">
      <protection hidden="1"/>
    </xf>
    <xf numFmtId="0" fontId="37" fillId="7" borderId="1" xfId="0" applyFont="1" applyFill="1" applyBorder="1" applyProtection="1">
      <protection locked="0"/>
    </xf>
    <xf numFmtId="2" fontId="37" fillId="7" borderId="1" xfId="0" applyNumberFormat="1" applyFont="1" applyFill="1" applyBorder="1" applyProtection="1">
      <protection locked="0"/>
    </xf>
    <xf numFmtId="0" fontId="3" fillId="0" borderId="1" xfId="0" applyFont="1" applyBorder="1" applyAlignment="1" applyProtection="1">
      <alignment vertical="top"/>
      <protection locked="0"/>
    </xf>
    <xf numFmtId="0" fontId="41" fillId="4" borderId="6" xfId="0" applyFont="1" applyFill="1" applyBorder="1" applyAlignment="1" applyProtection="1">
      <alignment vertical="center"/>
    </xf>
    <xf numFmtId="0" fontId="0" fillId="0" borderId="0" xfId="0" applyAlignment="1" applyProtection="1">
      <alignment horizontal="center"/>
      <protection locked="0"/>
    </xf>
    <xf numFmtId="0" fontId="6" fillId="4" borderId="0" xfId="0" applyFont="1" applyFill="1" applyBorder="1" applyAlignment="1" applyProtection="1">
      <alignment vertical="center"/>
    </xf>
    <xf numFmtId="0" fontId="6" fillId="4" borderId="6" xfId="0" applyFont="1" applyFill="1" applyBorder="1" applyAlignment="1" applyProtection="1">
      <alignment vertical="center"/>
    </xf>
    <xf numFmtId="0" fontId="8" fillId="0" borderId="0" xfId="0" applyFont="1" applyAlignment="1">
      <alignment horizontal="left" vertical="top" wrapText="1"/>
    </xf>
    <xf numFmtId="0" fontId="3" fillId="0" borderId="2" xfId="0" applyFont="1" applyFill="1" applyBorder="1" applyAlignment="1" applyProtection="1">
      <alignment vertical="top"/>
      <protection hidden="1"/>
    </xf>
    <xf numFmtId="0" fontId="41" fillId="4" borderId="6" xfId="0" applyFont="1" applyFill="1" applyBorder="1" applyAlignment="1" applyProtection="1">
      <alignment vertical="center"/>
    </xf>
    <xf numFmtId="0" fontId="41" fillId="4" borderId="0" xfId="0" applyFont="1" applyFill="1" applyBorder="1" applyAlignment="1" applyProtection="1">
      <alignment vertical="center"/>
    </xf>
    <xf numFmtId="14" fontId="3" fillId="7" borderId="1" xfId="0" applyNumberFormat="1" applyFont="1" applyFill="1" applyBorder="1" applyAlignment="1" applyProtection="1">
      <alignment vertical="center" shrinkToFit="1"/>
      <protection locked="0"/>
    </xf>
    <xf numFmtId="0" fontId="43" fillId="0" borderId="0" xfId="0" applyFont="1"/>
    <xf numFmtId="0" fontId="3" fillId="0" borderId="0" xfId="0" applyFont="1" applyAlignment="1" applyProtection="1">
      <alignment vertical="center"/>
      <protection locked="0"/>
    </xf>
    <xf numFmtId="0" fontId="3" fillId="0" borderId="0" xfId="0" applyFont="1" applyProtection="1">
      <protection locked="0"/>
    </xf>
    <xf numFmtId="0" fontId="2" fillId="5" borderId="2" xfId="0" applyFont="1" applyFill="1" applyBorder="1" applyAlignment="1" applyProtection="1">
      <alignment vertical="center" wrapText="1"/>
    </xf>
    <xf numFmtId="0" fontId="8" fillId="0" borderId="0" xfId="0" applyFont="1" applyBorder="1" applyAlignment="1">
      <alignment horizontal="left" vertical="top" wrapText="1"/>
    </xf>
    <xf numFmtId="0" fontId="41" fillId="4" borderId="0" xfId="0" applyFont="1" applyFill="1" applyBorder="1" applyAlignment="1" applyProtection="1">
      <alignment vertical="center"/>
    </xf>
    <xf numFmtId="3" fontId="38" fillId="7" borderId="1" xfId="0" applyNumberFormat="1" applyFont="1" applyFill="1" applyBorder="1" applyAlignment="1" applyProtection="1">
      <alignment vertical="center" shrinkToFit="1"/>
      <protection locked="0"/>
    </xf>
    <xf numFmtId="0" fontId="9" fillId="0" borderId="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0" fillId="0" borderId="0" xfId="0" applyFill="1" applyBorder="1" applyProtection="1">
      <protection hidden="1"/>
    </xf>
    <xf numFmtId="0" fontId="0" fillId="0" borderId="0" xfId="0" applyFill="1" applyBorder="1" applyAlignment="1" applyProtection="1">
      <alignment vertical="center"/>
      <protection hidden="1"/>
    </xf>
    <xf numFmtId="165" fontId="21" fillId="0" borderId="0" xfId="0" applyNumberFormat="1" applyFont="1" applyFill="1" applyBorder="1" applyAlignment="1" applyProtection="1">
      <alignment wrapText="1"/>
      <protection locked="0"/>
    </xf>
    <xf numFmtId="0" fontId="6" fillId="4" borderId="0" xfId="0" applyFont="1" applyFill="1" applyBorder="1" applyAlignment="1" applyProtection="1">
      <alignment vertical="center"/>
    </xf>
    <xf numFmtId="0" fontId="41" fillId="4" borderId="6" xfId="0" applyFont="1" applyFill="1" applyBorder="1" applyAlignment="1" applyProtection="1">
      <alignment vertical="center"/>
    </xf>
    <xf numFmtId="0" fontId="41" fillId="4" borderId="0" xfId="0" applyFont="1" applyFill="1" applyBorder="1" applyAlignment="1" applyProtection="1">
      <alignment vertical="center"/>
    </xf>
    <xf numFmtId="0" fontId="18" fillId="3" borderId="1" xfId="0" applyFont="1" applyFill="1" applyBorder="1" applyAlignment="1" applyProtection="1">
      <alignment horizontal="left" vertical="center" wrapText="1"/>
      <protection hidden="1"/>
    </xf>
    <xf numFmtId="0" fontId="21" fillId="5" borderId="2" xfId="0" applyFont="1" applyFill="1" applyBorder="1" applyAlignment="1" applyProtection="1">
      <alignment vertical="center" wrapText="1"/>
      <protection hidden="1"/>
    </xf>
    <xf numFmtId="0" fontId="18" fillId="8" borderId="1" xfId="0" applyFont="1" applyFill="1" applyBorder="1" applyAlignment="1">
      <alignment horizontal="center" wrapText="1"/>
    </xf>
    <xf numFmtId="0" fontId="18" fillId="3" borderId="1" xfId="0" applyFont="1" applyFill="1" applyBorder="1" applyAlignment="1">
      <alignment horizontal="center" wrapText="1"/>
    </xf>
    <xf numFmtId="0" fontId="18" fillId="5" borderId="2" xfId="0" applyFont="1" applyFill="1" applyBorder="1" applyAlignment="1" applyProtection="1">
      <alignment horizontal="left" vertical="center" wrapText="1"/>
    </xf>
    <xf numFmtId="0" fontId="37" fillId="0" borderId="0" xfId="0" applyFont="1"/>
    <xf numFmtId="0" fontId="21" fillId="5" borderId="2" xfId="0" applyFont="1" applyFill="1" applyBorder="1" applyAlignment="1" applyProtection="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45" fillId="0" borderId="0" xfId="0" applyFont="1" applyAlignment="1"/>
    <xf numFmtId="0" fontId="6" fillId="4" borderId="0" xfId="0" applyFont="1" applyFill="1" applyBorder="1" applyAlignment="1" applyProtection="1">
      <alignment vertical="center"/>
    </xf>
    <xf numFmtId="0" fontId="3" fillId="0" borderId="2" xfId="0" applyFont="1" applyFill="1" applyBorder="1" applyAlignment="1" applyProtection="1">
      <alignment vertical="top"/>
      <protection hidden="1"/>
    </xf>
    <xf numFmtId="0" fontId="22" fillId="5" borderId="1" xfId="0" applyFont="1" applyFill="1" applyBorder="1" applyAlignment="1">
      <alignment vertical="center" wrapText="1"/>
    </xf>
    <xf numFmtId="0" fontId="22" fillId="5" borderId="2" xfId="0" applyFont="1" applyFill="1" applyBorder="1" applyAlignment="1">
      <alignment vertical="center" wrapText="1"/>
    </xf>
    <xf numFmtId="0" fontId="46" fillId="0" borderId="0" xfId="0" applyFont="1" applyAlignment="1">
      <alignment vertical="top" wrapText="1"/>
    </xf>
    <xf numFmtId="0" fontId="47" fillId="4" borderId="6" xfId="0" applyFont="1" applyFill="1" applyBorder="1" applyAlignment="1" applyProtection="1">
      <alignment vertical="center"/>
    </xf>
    <xf numFmtId="0" fontId="48" fillId="4" borderId="0" xfId="0" applyFont="1" applyFill="1" applyAlignment="1">
      <alignment vertical="center"/>
    </xf>
    <xf numFmtId="0" fontId="22" fillId="0" borderId="0" xfId="0" applyFont="1" applyAlignment="1">
      <alignment horizontal="center" vertical="top" wrapText="1"/>
    </xf>
    <xf numFmtId="0" fontId="22" fillId="5" borderId="11" xfId="0" applyFont="1" applyFill="1" applyBorder="1" applyAlignment="1">
      <alignment vertical="top" wrapText="1"/>
    </xf>
    <xf numFmtId="0" fontId="22" fillId="5" borderId="8" xfId="0" applyFont="1" applyFill="1" applyBorder="1" applyAlignment="1">
      <alignment vertical="top" wrapText="1"/>
    </xf>
    <xf numFmtId="0" fontId="22" fillId="12" borderId="1" xfId="0" applyFont="1" applyFill="1" applyBorder="1" applyAlignment="1">
      <alignment vertical="center" wrapText="1"/>
    </xf>
    <xf numFmtId="3" fontId="3" fillId="12" borderId="0" xfId="0" applyNumberFormat="1" applyFont="1" applyFill="1" applyAlignment="1" applyProtection="1">
      <alignment vertical="top" wrapText="1" shrinkToFit="1"/>
      <protection locked="0"/>
    </xf>
    <xf numFmtId="3" fontId="3" fillId="12" borderId="1" xfId="0" applyNumberFormat="1" applyFont="1" applyFill="1" applyBorder="1" applyAlignment="1" applyProtection="1">
      <alignment vertical="top" wrapText="1" shrinkToFit="1"/>
      <protection locked="0"/>
    </xf>
    <xf numFmtId="0" fontId="28" fillId="4" borderId="0" xfId="2" applyFont="1" applyFill="1" applyBorder="1" applyAlignment="1" applyProtection="1">
      <alignment vertical="center"/>
    </xf>
    <xf numFmtId="0" fontId="22" fillId="5" borderId="1" xfId="0" applyFont="1" applyFill="1" applyBorder="1" applyAlignment="1">
      <alignment vertical="top" wrapText="1"/>
    </xf>
    <xf numFmtId="4" fontId="3" fillId="7" borderId="0" xfId="0" applyNumberFormat="1" applyFont="1" applyFill="1" applyAlignment="1" applyProtection="1">
      <alignment vertical="center" shrinkToFit="1"/>
      <protection locked="0"/>
    </xf>
    <xf numFmtId="4" fontId="3" fillId="7" borderId="0" xfId="0" applyNumberFormat="1" applyFont="1" applyFill="1" applyAlignment="1" applyProtection="1">
      <alignment horizontal="center" vertical="center" shrinkToFit="1"/>
      <protection locked="0"/>
    </xf>
    <xf numFmtId="0" fontId="28" fillId="4" borderId="1" xfId="2" applyFont="1" applyFill="1" applyBorder="1" applyAlignment="1" applyProtection="1">
      <alignment vertical="center"/>
    </xf>
    <xf numFmtId="0" fontId="22" fillId="5" borderId="15" xfId="0" applyFont="1" applyFill="1" applyBorder="1" applyAlignment="1">
      <alignment horizontal="center" vertical="center" wrapText="1"/>
    </xf>
    <xf numFmtId="0" fontId="22" fillId="5" borderId="15" xfId="0" applyFont="1" applyFill="1" applyBorder="1" applyAlignment="1">
      <alignment vertical="top" wrapText="1"/>
    </xf>
    <xf numFmtId="0" fontId="22" fillId="5" borderId="19" xfId="0" applyFont="1" applyFill="1" applyBorder="1" applyAlignment="1">
      <alignment vertical="top" wrapText="1"/>
    </xf>
    <xf numFmtId="0" fontId="22" fillId="5" borderId="20" xfId="0" applyFont="1" applyFill="1" applyBorder="1" applyAlignment="1">
      <alignment vertical="top" wrapText="1"/>
    </xf>
    <xf numFmtId="0" fontId="22" fillId="5" borderId="21" xfId="0" applyFont="1" applyFill="1" applyBorder="1" applyAlignment="1">
      <alignment vertical="top" wrapText="1"/>
    </xf>
    <xf numFmtId="0" fontId="3" fillId="7" borderId="19" xfId="0" applyFont="1" applyFill="1" applyBorder="1" applyAlignment="1">
      <alignment vertical="center"/>
    </xf>
    <xf numFmtId="0" fontId="28" fillId="7" borderId="19" xfId="2" applyFont="1" applyFill="1" applyBorder="1" applyAlignment="1" applyProtection="1">
      <alignment vertical="center"/>
    </xf>
    <xf numFmtId="0" fontId="3" fillId="7" borderId="20" xfId="0" applyFont="1" applyFill="1" applyBorder="1" applyAlignment="1">
      <alignment vertical="center"/>
    </xf>
    <xf numFmtId="0" fontId="3" fillId="7" borderId="1" xfId="0" applyFont="1" applyFill="1" applyBorder="1" applyAlignment="1">
      <alignment vertical="center"/>
    </xf>
    <xf numFmtId="0" fontId="3" fillId="7" borderId="21" xfId="0" applyFont="1" applyFill="1" applyBorder="1" applyAlignment="1">
      <alignment vertical="center"/>
    </xf>
    <xf numFmtId="0" fontId="3" fillId="7" borderId="22" xfId="0" applyFont="1" applyFill="1" applyBorder="1" applyAlignment="1">
      <alignment vertical="center"/>
    </xf>
    <xf numFmtId="0" fontId="28" fillId="7" borderId="22" xfId="2" applyFont="1" applyFill="1" applyBorder="1" applyAlignment="1" applyProtection="1">
      <alignment vertical="center"/>
    </xf>
    <xf numFmtId="0" fontId="3" fillId="7" borderId="23" xfId="0" applyFont="1" applyFill="1" applyBorder="1" applyAlignment="1">
      <alignment vertical="center"/>
    </xf>
    <xf numFmtId="0" fontId="3" fillId="7" borderId="24" xfId="0" applyFont="1" applyFill="1" applyBorder="1" applyAlignment="1">
      <alignment vertical="center"/>
    </xf>
    <xf numFmtId="0" fontId="3" fillId="7" borderId="25" xfId="0" applyFont="1" applyFill="1" applyBorder="1" applyAlignment="1">
      <alignment vertical="center"/>
    </xf>
    <xf numFmtId="0" fontId="6" fillId="12" borderId="0" xfId="0" applyFont="1" applyFill="1" applyAlignment="1">
      <alignment vertical="center"/>
    </xf>
    <xf numFmtId="0" fontId="3" fillId="12" borderId="0" xfId="0" applyFont="1" applyFill="1"/>
    <xf numFmtId="0" fontId="3" fillId="4" borderId="5" xfId="0" applyFont="1" applyFill="1" applyBorder="1"/>
    <xf numFmtId="0" fontId="10" fillId="4" borderId="5" xfId="0" applyFont="1" applyFill="1" applyBorder="1"/>
    <xf numFmtId="0" fontId="22" fillId="5" borderId="16" xfId="0" applyFont="1" applyFill="1" applyBorder="1" applyAlignment="1">
      <alignment vertical="center" wrapText="1"/>
    </xf>
    <xf numFmtId="0" fontId="22" fillId="5" borderId="20" xfId="0" applyFont="1" applyFill="1" applyBorder="1" applyAlignment="1">
      <alignment vertical="center" wrapText="1"/>
    </xf>
    <xf numFmtId="0" fontId="22" fillId="5" borderId="23" xfId="0" applyFont="1" applyFill="1" applyBorder="1" applyAlignment="1">
      <alignment vertical="center" wrapText="1"/>
    </xf>
    <xf numFmtId="0" fontId="3" fillId="12" borderId="0" xfId="0" applyFont="1" applyFill="1" applyAlignment="1">
      <alignment vertical="top"/>
    </xf>
    <xf numFmtId="0" fontId="21" fillId="5" borderId="2" xfId="0" applyFont="1" applyFill="1" applyBorder="1" applyAlignment="1" applyProtection="1">
      <alignment horizontal="left" vertical="center" wrapText="1" indent="1"/>
    </xf>
    <xf numFmtId="0" fontId="34" fillId="0" borderId="2" xfId="0" applyFont="1" applyBorder="1" applyAlignment="1">
      <alignment horizontal="left" vertical="top" wrapText="1"/>
    </xf>
    <xf numFmtId="0" fontId="34" fillId="0" borderId="4" xfId="0" applyFont="1" applyBorder="1" applyAlignment="1">
      <alignment horizontal="left" vertical="top" wrapText="1"/>
    </xf>
    <xf numFmtId="0" fontId="34" fillId="0" borderId="3" xfId="0" applyFont="1" applyBorder="1" applyAlignment="1">
      <alignment horizontal="left" vertical="top" wrapText="1"/>
    </xf>
    <xf numFmtId="0" fontId="38" fillId="0" borderId="0" xfId="0" applyFont="1" applyAlignment="1">
      <alignment horizontal="left" vertical="center" wrapText="1"/>
    </xf>
    <xf numFmtId="0" fontId="19" fillId="0" borderId="0" xfId="0" applyNumberFormat="1" applyFont="1" applyBorder="1" applyAlignment="1">
      <alignment horizontal="left" vertical="center" wrapText="1"/>
    </xf>
    <xf numFmtId="0" fontId="27" fillId="0" borderId="0" xfId="0" applyFont="1" applyAlignment="1">
      <alignment vertical="top" wrapText="1"/>
    </xf>
    <xf numFmtId="165" fontId="21" fillId="5" borderId="2" xfId="0" applyNumberFormat="1" applyFont="1" applyFill="1" applyBorder="1" applyAlignment="1" applyProtection="1">
      <alignment horizontal="left" vertical="center"/>
      <protection locked="0"/>
    </xf>
    <xf numFmtId="165" fontId="21" fillId="5" borderId="4" xfId="0" applyNumberFormat="1" applyFont="1" applyFill="1" applyBorder="1" applyAlignment="1" applyProtection="1">
      <alignment horizontal="left" vertical="center"/>
      <protection locked="0"/>
    </xf>
    <xf numFmtId="165" fontId="21" fillId="5" borderId="3" xfId="0" applyNumberFormat="1" applyFont="1" applyFill="1" applyBorder="1" applyAlignment="1" applyProtection="1">
      <alignment horizontal="left" vertical="center"/>
      <protection locked="0"/>
    </xf>
    <xf numFmtId="0" fontId="20" fillId="0" borderId="0" xfId="0" applyFont="1" applyAlignment="1" applyProtection="1">
      <alignment horizontal="left" vertical="top" wrapText="1"/>
      <protection hidden="1"/>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20" fillId="0" borderId="0" xfId="0" applyFont="1" applyBorder="1" applyAlignment="1">
      <alignment horizontal="left" vertical="top" wrapText="1"/>
    </xf>
    <xf numFmtId="0" fontId="20" fillId="0" borderId="0" xfId="0" applyFont="1" applyAlignment="1">
      <alignment horizontal="left" vertical="top" wrapText="1"/>
    </xf>
    <xf numFmtId="0" fontId="25" fillId="0" borderId="0" xfId="2" applyAlignment="1">
      <alignment horizontal="left" vertical="center" wrapText="1"/>
    </xf>
    <xf numFmtId="0" fontId="8" fillId="0" borderId="0" xfId="0" applyFont="1" applyAlignment="1">
      <alignment horizontal="left" vertical="center"/>
    </xf>
    <xf numFmtId="0" fontId="26" fillId="0" borderId="0" xfId="2" applyFont="1" applyAlignment="1">
      <alignment horizontal="left" vertical="center" wrapText="1"/>
    </xf>
    <xf numFmtId="0" fontId="2" fillId="0" borderId="6" xfId="0" applyFont="1" applyBorder="1" applyAlignment="1">
      <alignment horizontal="left" vertical="center" wrapText="1"/>
    </xf>
    <xf numFmtId="0" fontId="6" fillId="4" borderId="0" xfId="0" applyFont="1" applyFill="1" applyBorder="1" applyAlignment="1" applyProtection="1">
      <alignment vertical="center"/>
    </xf>
    <xf numFmtId="3" fontId="3" fillId="7" borderId="2" xfId="0" applyNumberFormat="1" applyFont="1" applyFill="1" applyBorder="1" applyAlignment="1" applyProtection="1">
      <alignment horizontal="left" vertical="top" wrapText="1" shrinkToFit="1"/>
      <protection locked="0"/>
    </xf>
    <xf numFmtId="3" fontId="3" fillId="7" borderId="3" xfId="0" applyNumberFormat="1" applyFont="1" applyFill="1" applyBorder="1" applyAlignment="1" applyProtection="1">
      <alignment horizontal="left" vertical="top" wrapText="1" shrinkToFit="1"/>
      <protection locked="0"/>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3" fillId="0" borderId="1" xfId="0" applyFont="1" applyFill="1" applyBorder="1" applyAlignment="1" applyProtection="1">
      <alignment vertical="top"/>
      <protection hidden="1"/>
    </xf>
    <xf numFmtId="0" fontId="6" fillId="4" borderId="6" xfId="0" applyFont="1" applyFill="1" applyBorder="1" applyAlignment="1" applyProtection="1">
      <alignment vertical="center"/>
    </xf>
    <xf numFmtId="0" fontId="14" fillId="4" borderId="6" xfId="0" applyFont="1" applyFill="1" applyBorder="1" applyAlignment="1" applyProtection="1">
      <alignment horizontal="left" vertical="top"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8" fillId="0" borderId="0" xfId="0" applyFont="1" applyAlignment="1">
      <alignment horizontal="left" vertical="top" wrapText="1"/>
    </xf>
    <xf numFmtId="0" fontId="8" fillId="0" borderId="0" xfId="0" quotePrefix="1" applyFont="1" applyAlignment="1">
      <alignment horizontal="left" vertical="top" wrapText="1"/>
    </xf>
    <xf numFmtId="3" fontId="3" fillId="7" borderId="4" xfId="0" applyNumberFormat="1" applyFont="1" applyFill="1" applyBorder="1" applyAlignment="1" applyProtection="1">
      <alignment horizontal="left" vertical="top" wrapText="1" shrinkToFit="1"/>
      <protection locked="0"/>
    </xf>
    <xf numFmtId="0" fontId="21" fillId="5" borderId="2" xfId="0" applyFont="1" applyFill="1" applyBorder="1" applyAlignment="1">
      <alignment vertical="center" wrapText="1"/>
    </xf>
    <xf numFmtId="0" fontId="21" fillId="5" borderId="3" xfId="0" applyFont="1" applyFill="1" applyBorder="1" applyAlignment="1">
      <alignment vertical="center" wrapText="1"/>
    </xf>
    <xf numFmtId="0" fontId="7" fillId="5" borderId="4" xfId="0" applyFont="1" applyFill="1" applyBorder="1" applyAlignment="1">
      <alignment vertical="center" wrapText="1"/>
    </xf>
    <xf numFmtId="0" fontId="8" fillId="0" borderId="0" xfId="0" applyFont="1" applyAlignment="1">
      <alignment vertical="center" wrapText="1"/>
    </xf>
    <xf numFmtId="0" fontId="3" fillId="0" borderId="2" xfId="0" applyFont="1" applyFill="1" applyBorder="1" applyAlignment="1" applyProtection="1">
      <alignment vertical="top"/>
      <protection hidden="1"/>
    </xf>
    <xf numFmtId="0" fontId="3" fillId="0" borderId="3" xfId="0" applyFont="1" applyFill="1" applyBorder="1" applyAlignment="1" applyProtection="1">
      <alignment vertical="top"/>
      <protection hidden="1"/>
    </xf>
    <xf numFmtId="0" fontId="4" fillId="3" borderId="2" xfId="0" applyFont="1" applyFill="1" applyBorder="1" applyAlignment="1" applyProtection="1">
      <alignment horizontal="center" wrapText="1"/>
    </xf>
    <xf numFmtId="0" fontId="4" fillId="3" borderId="3" xfId="0" applyFont="1" applyFill="1" applyBorder="1" applyAlignment="1" applyProtection="1">
      <alignment horizontal="center" wrapText="1"/>
    </xf>
    <xf numFmtId="0" fontId="14" fillId="3" borderId="1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7" fillId="5" borderId="8" xfId="0" applyFont="1" applyFill="1" applyBorder="1" applyAlignment="1">
      <alignment vertical="center" wrapText="1"/>
    </xf>
    <xf numFmtId="0" fontId="7" fillId="5" borderId="7" xfId="0" applyFont="1" applyFill="1" applyBorder="1" applyAlignment="1">
      <alignment vertical="center" wrapText="1"/>
    </xf>
    <xf numFmtId="0" fontId="7" fillId="5" borderId="1" xfId="0" applyFont="1" applyFill="1" applyBorder="1" applyAlignment="1">
      <alignment vertical="center" wrapText="1"/>
    </xf>
    <xf numFmtId="0" fontId="7" fillId="0" borderId="0" xfId="0" applyFont="1" applyFill="1" applyBorder="1" applyAlignment="1">
      <alignment vertical="center" wrapText="1"/>
    </xf>
    <xf numFmtId="3" fontId="3" fillId="7" borderId="1" xfId="0" applyNumberFormat="1" applyFont="1" applyFill="1" applyBorder="1" applyAlignment="1" applyProtection="1">
      <alignment horizontal="left" vertical="top" wrapText="1" shrinkToFit="1"/>
      <protection locked="0"/>
    </xf>
    <xf numFmtId="0" fontId="3" fillId="5" borderId="1" xfId="0" applyFont="1" applyFill="1" applyBorder="1" applyAlignment="1" applyProtection="1">
      <alignment vertical="center" wrapText="1"/>
    </xf>
    <xf numFmtId="0" fontId="28" fillId="0" borderId="0" xfId="2" applyFont="1" applyAlignment="1">
      <alignment horizontal="left" vertical="center" wrapText="1"/>
    </xf>
    <xf numFmtId="0" fontId="21" fillId="5" borderId="2" xfId="0" applyFont="1" applyFill="1" applyBorder="1" applyAlignment="1">
      <alignment horizontal="left" vertical="center" wrapText="1" indent="2"/>
    </xf>
    <xf numFmtId="0" fontId="21" fillId="5" borderId="3" xfId="0" applyFont="1" applyFill="1" applyBorder="1" applyAlignment="1">
      <alignment horizontal="left" vertical="center" wrapText="1" indent="2"/>
    </xf>
    <xf numFmtId="0" fontId="2" fillId="5" borderId="1" xfId="0" applyFont="1" applyFill="1" applyBorder="1" applyAlignment="1">
      <alignment vertical="center"/>
    </xf>
    <xf numFmtId="0" fontId="2" fillId="5" borderId="1" xfId="0" applyFont="1" applyFill="1" applyBorder="1" applyAlignment="1">
      <alignment vertical="center" wrapText="1"/>
    </xf>
    <xf numFmtId="0" fontId="3" fillId="5" borderId="1" xfId="0" applyFont="1" applyFill="1" applyBorder="1" applyAlignment="1" applyProtection="1">
      <alignment horizontal="left" vertical="center"/>
    </xf>
    <xf numFmtId="0" fontId="2" fillId="5" borderId="1" xfId="0" applyFont="1" applyFill="1" applyBorder="1" applyAlignment="1">
      <alignment horizontal="left" vertical="center" wrapText="1"/>
    </xf>
    <xf numFmtId="0" fontId="3" fillId="5" borderId="1" xfId="0" applyFont="1" applyFill="1" applyBorder="1" applyAlignment="1" applyProtection="1">
      <alignment vertical="center"/>
    </xf>
    <xf numFmtId="0" fontId="3" fillId="7" borderId="1" xfId="0" applyFont="1" applyFill="1" applyBorder="1" applyAlignment="1" applyProtection="1">
      <alignment horizontal="left" vertical="top" wrapText="1"/>
      <protection locked="0"/>
    </xf>
    <xf numFmtId="0" fontId="41" fillId="4" borderId="6" xfId="0" applyFont="1" applyFill="1" applyBorder="1" applyAlignment="1" applyProtection="1">
      <alignment vertical="center"/>
    </xf>
    <xf numFmtId="0" fontId="3" fillId="0" borderId="2" xfId="0" applyFont="1" applyFill="1" applyBorder="1" applyAlignment="1" applyProtection="1">
      <alignment horizontal="left" vertical="top"/>
      <protection hidden="1"/>
    </xf>
    <xf numFmtId="0" fontId="3" fillId="0" borderId="4" xfId="0" applyFont="1" applyFill="1" applyBorder="1" applyAlignment="1" applyProtection="1">
      <alignment horizontal="left" vertical="top"/>
      <protection hidden="1"/>
    </xf>
    <xf numFmtId="0" fontId="3" fillId="5" borderId="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3"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 xfId="0" applyFont="1" applyFill="1" applyBorder="1" applyAlignment="1" applyProtection="1">
      <alignment horizontal="left" vertical="center" wrapText="1"/>
    </xf>
    <xf numFmtId="0" fontId="41" fillId="4" borderId="6" xfId="0" applyFont="1" applyFill="1" applyBorder="1" applyAlignment="1" applyProtection="1">
      <alignment vertical="top"/>
    </xf>
    <xf numFmtId="0" fontId="41" fillId="4" borderId="0" xfId="0" applyFont="1" applyFill="1" applyBorder="1" applyAlignment="1" applyProtection="1">
      <alignment vertical="center"/>
    </xf>
    <xf numFmtId="0" fontId="22" fillId="5" borderId="1" xfId="0" applyFont="1" applyFill="1" applyBorder="1" applyAlignment="1">
      <alignment vertical="center" wrapText="1"/>
    </xf>
    <xf numFmtId="0" fontId="8" fillId="0" borderId="0" xfId="0" applyFont="1" applyBorder="1" applyAlignment="1">
      <alignment horizontal="left" vertical="top" wrapText="1"/>
    </xf>
    <xf numFmtId="0" fontId="2" fillId="5" borderId="4" xfId="0" applyFont="1" applyFill="1" applyBorder="1" applyAlignment="1" applyProtection="1">
      <alignment horizontal="left" vertical="center" wrapText="1"/>
    </xf>
    <xf numFmtId="0" fontId="3" fillId="0" borderId="4" xfId="0" applyFont="1" applyFill="1" applyBorder="1" applyAlignment="1" applyProtection="1">
      <alignment vertical="top"/>
      <protection hidden="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18" fillId="3" borderId="1" xfId="0" applyFont="1" applyFill="1" applyBorder="1" applyAlignment="1">
      <alignment horizontal="center" vertical="center" wrapText="1"/>
    </xf>
    <xf numFmtId="0" fontId="18" fillId="11" borderId="1" xfId="0" applyFont="1" applyFill="1" applyBorder="1" applyAlignment="1">
      <alignment horizontal="left" vertical="center" wrapText="1"/>
    </xf>
    <xf numFmtId="0" fontId="22" fillId="11" borderId="1" xfId="0" applyFont="1" applyFill="1" applyBorder="1" applyAlignment="1">
      <alignment horizontal="left" vertical="center" wrapText="1"/>
    </xf>
    <xf numFmtId="0" fontId="8" fillId="0" borderId="0" xfId="0" applyFont="1" applyAlignment="1" applyProtection="1">
      <alignment horizontal="left" vertical="top" wrapText="1"/>
    </xf>
    <xf numFmtId="0" fontId="3" fillId="7" borderId="2" xfId="0" applyNumberFormat="1" applyFont="1" applyFill="1" applyBorder="1" applyAlignment="1" applyProtection="1">
      <alignment horizontal="left" vertical="top" wrapText="1" shrinkToFit="1"/>
      <protection locked="0"/>
    </xf>
    <xf numFmtId="0" fontId="3" fillId="7" borderId="3" xfId="0" applyNumberFormat="1" applyFont="1" applyFill="1" applyBorder="1" applyAlignment="1" applyProtection="1">
      <alignment horizontal="left" vertical="top" wrapText="1" shrinkToFit="1"/>
      <protection locked="0"/>
    </xf>
    <xf numFmtId="0" fontId="8" fillId="0" borderId="0" xfId="0" applyFont="1" applyAlignment="1" applyProtection="1">
      <alignment vertical="center" wrapText="1"/>
      <protection hidden="1"/>
    </xf>
    <xf numFmtId="0" fontId="26" fillId="0" borderId="0" xfId="2" applyFont="1" applyAlignment="1" applyProtection="1">
      <alignment horizontal="left" vertical="center" wrapText="1"/>
      <protection hidden="1"/>
    </xf>
    <xf numFmtId="0" fontId="41" fillId="4" borderId="6" xfId="0" applyFont="1" applyFill="1" applyBorder="1" applyAlignment="1" applyProtection="1">
      <alignment vertical="center"/>
      <protection hidden="1"/>
    </xf>
    <xf numFmtId="0" fontId="6" fillId="4" borderId="0" xfId="0" applyFont="1" applyFill="1" applyBorder="1" applyAlignment="1" applyProtection="1">
      <alignment vertical="center"/>
      <protection hidden="1"/>
    </xf>
    <xf numFmtId="0" fontId="14" fillId="4" borderId="6" xfId="0" applyFont="1" applyFill="1" applyBorder="1" applyAlignment="1" applyProtection="1">
      <alignment horizontal="left" vertical="top" wrapText="1"/>
      <protection hidden="1"/>
    </xf>
    <xf numFmtId="0" fontId="2" fillId="5" borderId="2" xfId="0" applyFont="1" applyFill="1" applyBorder="1" applyAlignment="1" applyProtection="1">
      <alignment vertical="center" wrapText="1"/>
    </xf>
    <xf numFmtId="0" fontId="2" fillId="5" borderId="3" xfId="0" applyFont="1" applyFill="1" applyBorder="1" applyAlignment="1" applyProtection="1">
      <alignment vertical="center" wrapText="1"/>
    </xf>
    <xf numFmtId="0" fontId="4" fillId="3" borderId="1" xfId="0" applyFont="1" applyFill="1" applyBorder="1" applyAlignment="1">
      <alignment horizontal="center" vertical="center" wrapText="1"/>
    </xf>
    <xf numFmtId="3" fontId="3" fillId="7" borderId="1" xfId="0" applyNumberFormat="1" applyFont="1" applyFill="1" applyBorder="1" applyAlignment="1" applyProtection="1">
      <alignment horizontal="left" vertical="center" wrapText="1" shrinkToFit="1"/>
      <protection locked="0"/>
    </xf>
    <xf numFmtId="4" fontId="3" fillId="7" borderId="1" xfId="0" applyNumberFormat="1" applyFont="1" applyFill="1" applyBorder="1" applyAlignment="1" applyProtection="1">
      <alignment horizontal="center" vertical="center" shrinkToFit="1"/>
      <protection locked="0"/>
    </xf>
    <xf numFmtId="0" fontId="38" fillId="0" borderId="0" xfId="0" applyFont="1" applyAlignment="1">
      <alignment horizontal="center" vertical="center" wrapText="1"/>
    </xf>
    <xf numFmtId="0" fontId="22" fillId="5" borderId="1" xfId="0" applyFont="1" applyFill="1" applyBorder="1" applyAlignment="1">
      <alignment horizontal="left" vertical="top"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3" fontId="3" fillId="7" borderId="21" xfId="0" applyNumberFormat="1" applyFont="1" applyFill="1" applyBorder="1" applyAlignment="1" applyProtection="1">
      <alignment horizontal="left" vertical="top" wrapText="1" shrinkToFit="1"/>
      <protection locked="0"/>
    </xf>
    <xf numFmtId="3" fontId="3" fillId="7" borderId="24" xfId="0" applyNumberFormat="1" applyFont="1" applyFill="1" applyBorder="1" applyAlignment="1" applyProtection="1">
      <alignment horizontal="left" vertical="top" wrapText="1" shrinkToFit="1"/>
      <protection locked="0"/>
    </xf>
    <xf numFmtId="3" fontId="3" fillId="7" borderId="25" xfId="0" applyNumberFormat="1" applyFont="1" applyFill="1" applyBorder="1" applyAlignment="1" applyProtection="1">
      <alignment horizontal="left" vertical="top" wrapText="1" shrinkToFit="1"/>
      <protection locked="0"/>
    </xf>
    <xf numFmtId="0" fontId="48" fillId="4" borderId="5" xfId="0" applyFont="1" applyFill="1" applyBorder="1" applyAlignment="1">
      <alignment vertical="center"/>
    </xf>
    <xf numFmtId="0" fontId="14" fillId="4" borderId="0" xfId="0" applyFont="1" applyFill="1" applyBorder="1" applyAlignment="1">
      <alignment horizontal="left" vertical="center" wrapText="1"/>
    </xf>
    <xf numFmtId="3" fontId="3" fillId="7" borderId="17" xfId="0" applyNumberFormat="1" applyFont="1" applyFill="1" applyBorder="1" applyAlignment="1" applyProtection="1">
      <alignment horizontal="left" vertical="top" wrapText="1" shrinkToFit="1"/>
      <protection locked="0"/>
    </xf>
    <xf numFmtId="3" fontId="3" fillId="7" borderId="18" xfId="0" applyNumberFormat="1" applyFont="1" applyFill="1" applyBorder="1" applyAlignment="1" applyProtection="1">
      <alignment horizontal="left" vertical="top" wrapText="1" shrinkToFit="1"/>
      <protection locked="0"/>
    </xf>
    <xf numFmtId="3" fontId="3" fillId="7" borderId="2" xfId="0" applyNumberFormat="1" applyFont="1" applyFill="1" applyBorder="1" applyAlignment="1" applyProtection="1">
      <alignment horizontal="center" vertical="top" wrapText="1" shrinkToFit="1"/>
      <protection locked="0"/>
    </xf>
    <xf numFmtId="3" fontId="3" fillId="7" borderId="4" xfId="0" applyNumberFormat="1" applyFont="1" applyFill="1" applyBorder="1" applyAlignment="1" applyProtection="1">
      <alignment horizontal="center" vertical="top" wrapText="1" shrinkToFit="1"/>
      <protection locked="0"/>
    </xf>
    <xf numFmtId="0" fontId="8" fillId="0" borderId="0" xfId="0" applyFont="1" applyAlignment="1">
      <alignment horizontal="left" vertical="center" wrapText="1"/>
    </xf>
  </cellXfs>
  <cellStyles count="4">
    <cellStyle name="Check Cell" xfId="3" builtinId="23"/>
    <cellStyle name="Hyperlink" xfId="2" builtinId="8"/>
    <cellStyle name="Normal" xfId="0" builtinId="0"/>
    <cellStyle name="Percent" xfId="1" builtinId="5"/>
  </cellStyles>
  <dxfs count="236">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theme="1"/>
      </font>
      <fill>
        <patternFill>
          <bgColor theme="1"/>
        </patternFill>
      </fill>
    </dxf>
    <dxf>
      <font>
        <color rgb="FFFF0000"/>
      </font>
      <fill>
        <patternFill>
          <bgColor theme="1"/>
        </patternFill>
      </fill>
    </dxf>
    <dxf>
      <font>
        <color theme="1"/>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auto="1"/>
      </font>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auto="1"/>
      </font>
      <fill>
        <patternFill>
          <bgColor theme="0" tint="-0.24994659260841701"/>
        </patternFill>
      </fill>
    </dxf>
    <dxf>
      <font>
        <color rgb="FFFF0000"/>
      </font>
      <fill>
        <patternFill>
          <bgColor theme="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theme="1"/>
      </font>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ont>
        <color auto="1"/>
      </font>
      <fill>
        <patternFill>
          <bgColor theme="0" tint="-0.24994659260841701"/>
        </patternFill>
      </fill>
    </dxf>
    <dxf>
      <font>
        <color rgb="FFFF0000"/>
      </font>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auto="1"/>
      </font>
      <fill>
        <patternFill>
          <bgColor theme="0" tint="-0.2499465926084170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0" tint="-0.24994659260841701"/>
        </patternFill>
      </fill>
    </dxf>
    <dxf>
      <font>
        <color theme="1"/>
      </font>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name val="Cambria"/>
        <scheme val="none"/>
      </font>
      <fill>
        <patternFill>
          <bgColor theme="1"/>
        </patternFill>
      </fill>
    </dxf>
    <dxf>
      <font>
        <color rgb="FFFF0000"/>
      </font>
      <fill>
        <patternFill>
          <bgColor theme="1"/>
        </patternFill>
      </fill>
    </dxf>
    <dxf>
      <font>
        <color rgb="FFFF0000"/>
        <name val="Cambria"/>
        <scheme val="none"/>
      </font>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34998626667073579"/>
        </patternFill>
      </fill>
    </dxf>
    <dxf>
      <fill>
        <patternFill>
          <bgColor theme="0" tint="-0.24994659260841701"/>
        </patternFill>
      </fill>
    </dxf>
    <dxf>
      <font>
        <color rgb="FFFF0000"/>
      </font>
      <fill>
        <patternFill>
          <bgColor theme="1"/>
        </patternFill>
      </fill>
    </dxf>
    <dxf>
      <font>
        <color rgb="FFFF0000"/>
      </font>
      <fill>
        <patternFill>
          <bgColor theme="1"/>
        </patternFill>
      </fill>
    </dxf>
    <dxf>
      <font>
        <color rgb="FFFF0000"/>
        <name val="Cambria"/>
        <scheme val="none"/>
      </font>
      <fill>
        <patternFill>
          <bgColor theme="1"/>
        </patternFill>
      </fill>
    </dxf>
    <dxf>
      <font>
        <color rgb="FFFF0000"/>
      </font>
      <fill>
        <patternFill>
          <bgColor theme="1"/>
        </patternFill>
      </fill>
    </dxf>
    <dxf>
      <font>
        <color rgb="FFFF0000"/>
        <name val="Cambria"/>
        <scheme val="none"/>
      </font>
      <fill>
        <patternFill>
          <bgColor theme="1"/>
        </patternFill>
      </fill>
    </dxf>
    <dxf>
      <fill>
        <patternFill>
          <bgColor rgb="FF99CCF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0" tint="-0.24994659260841701"/>
        </patternFill>
      </fill>
    </dxf>
    <dxf>
      <font>
        <color theme="1"/>
      </font>
      <fill>
        <patternFill>
          <bgColor theme="1"/>
        </patternFill>
      </fill>
    </dxf>
    <dxf>
      <font>
        <color theme="1"/>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auto="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ill>
        <patternFill>
          <bgColor theme="1"/>
        </patternFill>
      </fill>
    </dxf>
    <dxf>
      <font>
        <b val="0"/>
        <i val="0"/>
        <color auto="1"/>
      </font>
      <fill>
        <patternFill>
          <bgColor theme="1"/>
        </patternFill>
      </fill>
    </dxf>
    <dxf>
      <font>
        <color theme="1" tint="0.499984740745262"/>
      </font>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1"/>
        </patternFill>
      </fill>
    </dxf>
  </dxfs>
  <tableStyles count="0" defaultTableStyle="TableStyleMedium9" defaultPivotStyle="PivotStyleLight16"/>
  <colors>
    <mruColors>
      <color rgb="FF99CCFF"/>
      <color rgb="FF66CCFF"/>
      <color rgb="FFBFBFBF"/>
      <color rgb="FFC2C2C2"/>
      <color rgb="FFD8E4BC"/>
      <color rgb="FF00B0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S$9" lockText="1" noThreeD="1"/>
</file>

<file path=xl/ctrlProps/ctrlProp10.xml><?xml version="1.0" encoding="utf-8"?>
<formControlPr xmlns="http://schemas.microsoft.com/office/spreadsheetml/2009/9/main" objectType="CheckBox" checked="Checked" fmlaLink="$S$21" lockText="1" noThreeD="1"/>
</file>

<file path=xl/ctrlProps/ctrlProp11.xml><?xml version="1.0" encoding="utf-8"?>
<formControlPr xmlns="http://schemas.microsoft.com/office/spreadsheetml/2009/9/main" objectType="CheckBox" checked="Checked" fmlaLink="$S$22" lockText="1" noThreeD="1"/>
</file>

<file path=xl/ctrlProps/ctrlProp12.xml><?xml version="1.0" encoding="utf-8"?>
<formControlPr xmlns="http://schemas.microsoft.com/office/spreadsheetml/2009/9/main" objectType="CheckBox" checked="Checked" fmlaLink="$S$23" lockText="1" noThreeD="1"/>
</file>

<file path=xl/ctrlProps/ctrlProp13.xml><?xml version="1.0" encoding="utf-8"?>
<formControlPr xmlns="http://schemas.microsoft.com/office/spreadsheetml/2009/9/main" objectType="CheckBox" fmlaLink="$T$17" lockText="1" noThreeD="1"/>
</file>

<file path=xl/ctrlProps/ctrlProp14.xml><?xml version="1.0" encoding="utf-8"?>
<formControlPr xmlns="http://schemas.microsoft.com/office/spreadsheetml/2009/9/main" objectType="CheckBox" fmlaLink="$T$18" lockText="1" noThreeD="1"/>
</file>

<file path=xl/ctrlProps/ctrlProp15.xml><?xml version="1.0" encoding="utf-8"?>
<formControlPr xmlns="http://schemas.microsoft.com/office/spreadsheetml/2009/9/main" objectType="CheckBox" fmlaLink="$T$19" lockText="1" noThreeD="1"/>
</file>

<file path=xl/ctrlProps/ctrlProp16.xml><?xml version="1.0" encoding="utf-8"?>
<formControlPr xmlns="http://schemas.microsoft.com/office/spreadsheetml/2009/9/main" objectType="CheckBox" fmlaLink="$T$20" lockText="1" noThreeD="1"/>
</file>

<file path=xl/ctrlProps/ctrlProp17.xml><?xml version="1.0" encoding="utf-8"?>
<formControlPr xmlns="http://schemas.microsoft.com/office/spreadsheetml/2009/9/main" objectType="CheckBox" fmlaLink="$T$21" lockText="1" noThreeD="1"/>
</file>

<file path=xl/ctrlProps/ctrlProp18.xml><?xml version="1.0" encoding="utf-8"?>
<formControlPr xmlns="http://schemas.microsoft.com/office/spreadsheetml/2009/9/main" objectType="CheckBox" fmlaLink="$T$22" lockText="1" noThreeD="1"/>
</file>

<file path=xl/ctrlProps/ctrlProp19.xml><?xml version="1.0" encoding="utf-8"?>
<formControlPr xmlns="http://schemas.microsoft.com/office/spreadsheetml/2009/9/main" objectType="CheckBox" fmlaLink="$T$23" lockText="1" noThreeD="1"/>
</file>

<file path=xl/ctrlProps/ctrlProp2.xml><?xml version="1.0" encoding="utf-8"?>
<formControlPr xmlns="http://schemas.microsoft.com/office/spreadsheetml/2009/9/main" objectType="CheckBox" checked="Checked" fmlaLink="$S$9" lockText="1" noThreeD="1"/>
</file>

<file path=xl/ctrlProps/ctrlProp20.xml><?xml version="1.0" encoding="utf-8"?>
<formControlPr xmlns="http://schemas.microsoft.com/office/spreadsheetml/2009/9/main" objectType="CheckBox" checked="Checked" fmlaLink="$S$8" lockText="1" noThreeD="1"/>
</file>

<file path=xl/ctrlProps/ctrlProp21.xml><?xml version="1.0" encoding="utf-8"?>
<formControlPr xmlns="http://schemas.microsoft.com/office/spreadsheetml/2009/9/main" objectType="CheckBox" checked="Checked" fmlaLink="$S$10" lockText="1" noThreeD="1"/>
</file>

<file path=xl/ctrlProps/ctrlProp22.xml><?xml version="1.0" encoding="utf-8"?>
<formControlPr xmlns="http://schemas.microsoft.com/office/spreadsheetml/2009/9/main" objectType="CheckBox" checked="Checked" fmlaLink="$S$24" lockText="1" noThreeD="1"/>
</file>

<file path=xl/ctrlProps/ctrlProp23.xml><?xml version="1.0" encoding="utf-8"?>
<formControlPr xmlns="http://schemas.microsoft.com/office/spreadsheetml/2009/9/main" objectType="CheckBox" fmlaLink="$T$24" lockText="1" noThreeD="1"/>
</file>

<file path=xl/ctrlProps/ctrlProp24.xml><?xml version="1.0" encoding="utf-8"?>
<formControlPr xmlns="http://schemas.microsoft.com/office/spreadsheetml/2009/9/main" objectType="CheckBox" checked="Checked" fmlaLink="$S$26" lockText="1" noThreeD="1"/>
</file>

<file path=xl/ctrlProps/ctrlProp25.xml><?xml version="1.0" encoding="utf-8"?>
<formControlPr xmlns="http://schemas.microsoft.com/office/spreadsheetml/2009/9/main" objectType="CheckBox" fmlaLink="$T$26" lockText="1" noThreeD="1"/>
</file>

<file path=xl/ctrlProps/ctrlProp26.xml><?xml version="1.0" encoding="utf-8"?>
<formControlPr xmlns="http://schemas.microsoft.com/office/spreadsheetml/2009/9/main" objectType="CheckBox" fmlaLink="$T$25" lockText="1" noThreeD="1"/>
</file>

<file path=xl/ctrlProps/ctrlProp27.xml><?xml version="1.0" encoding="utf-8"?>
<formControlPr xmlns="http://schemas.microsoft.com/office/spreadsheetml/2009/9/main" objectType="CheckBox" checked="Checked" fmlaLink="$S$25" lockText="1" noThreeD="1"/>
</file>

<file path=xl/ctrlProps/ctrlProp3.xml><?xml version="1.0" encoding="utf-8"?>
<formControlPr xmlns="http://schemas.microsoft.com/office/spreadsheetml/2009/9/main" objectType="CheckBox" checked="Checked" fmlaLink="$S$11" lockText="1" noThreeD="1"/>
</file>

<file path=xl/ctrlProps/ctrlProp4.xml><?xml version="1.0" encoding="utf-8"?>
<formControlPr xmlns="http://schemas.microsoft.com/office/spreadsheetml/2009/9/main" objectType="CheckBox" checked="Checked" fmlaLink="$S$12" lockText="1" noThreeD="1"/>
</file>

<file path=xl/ctrlProps/ctrlProp5.xml><?xml version="1.0" encoding="utf-8"?>
<formControlPr xmlns="http://schemas.microsoft.com/office/spreadsheetml/2009/9/main" objectType="CheckBox" checked="Checked" fmlaLink="$S$11" lockText="1" noThreeD="1"/>
</file>

<file path=xl/ctrlProps/ctrlProp6.xml><?xml version="1.0" encoding="utf-8"?>
<formControlPr xmlns="http://schemas.microsoft.com/office/spreadsheetml/2009/9/main" objectType="CheckBox" checked="Checked" fmlaLink="$S$17" lockText="1" noThreeD="1"/>
</file>

<file path=xl/ctrlProps/ctrlProp7.xml><?xml version="1.0" encoding="utf-8"?>
<formControlPr xmlns="http://schemas.microsoft.com/office/spreadsheetml/2009/9/main" objectType="CheckBox" checked="Checked" fmlaLink="$S$18" lockText="1" noThreeD="1"/>
</file>

<file path=xl/ctrlProps/ctrlProp8.xml><?xml version="1.0" encoding="utf-8"?>
<formControlPr xmlns="http://schemas.microsoft.com/office/spreadsheetml/2009/9/main" objectType="CheckBox" checked="Checked" fmlaLink="$S$19" lockText="1" noThreeD="1"/>
</file>

<file path=xl/ctrlProps/ctrlProp9.xml><?xml version="1.0" encoding="utf-8"?>
<formControlPr xmlns="http://schemas.microsoft.com/office/spreadsheetml/2009/9/main" objectType="CheckBox" checked="Checked" fmlaLink="$S$2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25879</xdr:colOff>
          <xdr:row>8</xdr:row>
          <xdr:rowOff>25879</xdr:rowOff>
        </xdr:from>
        <xdr:to>
          <xdr:col>4</xdr:col>
          <xdr:colOff>120770</xdr:colOff>
          <xdr:row>8</xdr:row>
          <xdr:rowOff>224287</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8</xdr:row>
          <xdr:rowOff>25879</xdr:rowOff>
        </xdr:from>
        <xdr:to>
          <xdr:col>4</xdr:col>
          <xdr:colOff>120770</xdr:colOff>
          <xdr:row>8</xdr:row>
          <xdr:rowOff>224287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10</xdr:row>
          <xdr:rowOff>25879</xdr:rowOff>
        </xdr:from>
        <xdr:to>
          <xdr:col>4</xdr:col>
          <xdr:colOff>120770</xdr:colOff>
          <xdr:row>10</xdr:row>
          <xdr:rowOff>224287</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11</xdr:row>
          <xdr:rowOff>25879</xdr:rowOff>
        </xdr:from>
        <xdr:to>
          <xdr:col>4</xdr:col>
          <xdr:colOff>120770</xdr:colOff>
          <xdr:row>11</xdr:row>
          <xdr:rowOff>224287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10</xdr:row>
          <xdr:rowOff>25879</xdr:rowOff>
        </xdr:from>
        <xdr:to>
          <xdr:col>4</xdr:col>
          <xdr:colOff>120770</xdr:colOff>
          <xdr:row>10</xdr:row>
          <xdr:rowOff>224287</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16</xdr:row>
          <xdr:rowOff>34506</xdr:rowOff>
        </xdr:from>
        <xdr:to>
          <xdr:col>4</xdr:col>
          <xdr:colOff>103517</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17</xdr:row>
          <xdr:rowOff>25879</xdr:rowOff>
        </xdr:from>
        <xdr:to>
          <xdr:col>4</xdr:col>
          <xdr:colOff>60385</xdr:colOff>
          <xdr:row>17</xdr:row>
          <xdr:rowOff>232913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34506</xdr:colOff>
          <xdr:row>17</xdr:row>
          <xdr:rowOff>189781</xdr:rowOff>
        </xdr:from>
        <xdr:to>
          <xdr:col>4</xdr:col>
          <xdr:colOff>34506</xdr:colOff>
          <xdr:row>19</xdr:row>
          <xdr:rowOff>34506</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34506</xdr:colOff>
          <xdr:row>18</xdr:row>
          <xdr:rowOff>250166</xdr:rowOff>
        </xdr:from>
        <xdr:to>
          <xdr:col>4</xdr:col>
          <xdr:colOff>34506</xdr:colOff>
          <xdr:row>19</xdr:row>
          <xdr:rowOff>224287</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20</xdr:row>
          <xdr:rowOff>25879</xdr:rowOff>
        </xdr:from>
        <xdr:to>
          <xdr:col>4</xdr:col>
          <xdr:colOff>34506</xdr:colOff>
          <xdr:row>20</xdr:row>
          <xdr:rowOff>232913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21</xdr:row>
          <xdr:rowOff>25879</xdr:rowOff>
        </xdr:from>
        <xdr:to>
          <xdr:col>4</xdr:col>
          <xdr:colOff>34506</xdr:colOff>
          <xdr:row>21</xdr:row>
          <xdr:rowOff>232913</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34506</xdr:colOff>
          <xdr:row>22</xdr:row>
          <xdr:rowOff>0</xdr:rowOff>
        </xdr:from>
        <xdr:to>
          <xdr:col>4</xdr:col>
          <xdr:colOff>560717</xdr:colOff>
          <xdr:row>22</xdr:row>
          <xdr:rowOff>224287</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612475</xdr:colOff>
          <xdr:row>12</xdr:row>
          <xdr:rowOff>681487</xdr:rowOff>
        </xdr:from>
        <xdr:to>
          <xdr:col>5</xdr:col>
          <xdr:colOff>948906</xdr:colOff>
          <xdr:row>17</xdr:row>
          <xdr:rowOff>8626</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603849</xdr:colOff>
          <xdr:row>16</xdr:row>
          <xdr:rowOff>232913</xdr:rowOff>
        </xdr:from>
        <xdr:to>
          <xdr:col>5</xdr:col>
          <xdr:colOff>940279</xdr:colOff>
          <xdr:row>17</xdr:row>
          <xdr:rowOff>224287</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603849</xdr:colOff>
          <xdr:row>18</xdr:row>
          <xdr:rowOff>0</xdr:rowOff>
        </xdr:from>
        <xdr:to>
          <xdr:col>5</xdr:col>
          <xdr:colOff>940279</xdr:colOff>
          <xdr:row>18</xdr:row>
          <xdr:rowOff>224287</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603849</xdr:colOff>
          <xdr:row>18</xdr:row>
          <xdr:rowOff>250166</xdr:rowOff>
        </xdr:from>
        <xdr:to>
          <xdr:col>5</xdr:col>
          <xdr:colOff>940279</xdr:colOff>
          <xdr:row>19</xdr:row>
          <xdr:rowOff>232913</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621102</xdr:colOff>
          <xdr:row>19</xdr:row>
          <xdr:rowOff>232913</xdr:rowOff>
        </xdr:from>
        <xdr:to>
          <xdr:col>5</xdr:col>
          <xdr:colOff>948906</xdr:colOff>
          <xdr:row>20</xdr:row>
          <xdr:rowOff>215660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621102</xdr:colOff>
          <xdr:row>21</xdr:row>
          <xdr:rowOff>0</xdr:rowOff>
        </xdr:from>
        <xdr:to>
          <xdr:col>5</xdr:col>
          <xdr:colOff>948906</xdr:colOff>
          <xdr:row>21</xdr:row>
          <xdr:rowOff>224287</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621102</xdr:colOff>
          <xdr:row>21</xdr:row>
          <xdr:rowOff>232913</xdr:rowOff>
        </xdr:from>
        <xdr:to>
          <xdr:col>5</xdr:col>
          <xdr:colOff>948906</xdr:colOff>
          <xdr:row>22</xdr:row>
          <xdr:rowOff>224287</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7</xdr:row>
          <xdr:rowOff>25879</xdr:rowOff>
        </xdr:from>
        <xdr:to>
          <xdr:col>4</xdr:col>
          <xdr:colOff>120770</xdr:colOff>
          <xdr:row>7</xdr:row>
          <xdr:rowOff>224287</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9</xdr:row>
          <xdr:rowOff>25879</xdr:rowOff>
        </xdr:from>
        <xdr:to>
          <xdr:col>4</xdr:col>
          <xdr:colOff>120770</xdr:colOff>
          <xdr:row>9</xdr:row>
          <xdr:rowOff>224287</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34506</xdr:colOff>
          <xdr:row>23</xdr:row>
          <xdr:rowOff>0</xdr:rowOff>
        </xdr:from>
        <xdr:to>
          <xdr:col>4</xdr:col>
          <xdr:colOff>560717</xdr:colOff>
          <xdr:row>23</xdr:row>
          <xdr:rowOff>224287</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621102</xdr:colOff>
          <xdr:row>22</xdr:row>
          <xdr:rowOff>232913</xdr:rowOff>
        </xdr:from>
        <xdr:to>
          <xdr:col>5</xdr:col>
          <xdr:colOff>948906</xdr:colOff>
          <xdr:row>23</xdr:row>
          <xdr:rowOff>224287</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25879</xdr:colOff>
          <xdr:row>25</xdr:row>
          <xdr:rowOff>17253</xdr:rowOff>
        </xdr:from>
        <xdr:to>
          <xdr:col>4</xdr:col>
          <xdr:colOff>77638</xdr:colOff>
          <xdr:row>26</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612475</xdr:colOff>
          <xdr:row>25</xdr:row>
          <xdr:rowOff>0</xdr:rowOff>
        </xdr:from>
        <xdr:to>
          <xdr:col>5</xdr:col>
          <xdr:colOff>914400</xdr:colOff>
          <xdr:row>25</xdr:row>
          <xdr:rowOff>232913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621102</xdr:colOff>
          <xdr:row>23</xdr:row>
          <xdr:rowOff>241540</xdr:rowOff>
        </xdr:from>
        <xdr:to>
          <xdr:col>5</xdr:col>
          <xdr:colOff>948906</xdr:colOff>
          <xdr:row>24</xdr:row>
          <xdr:rowOff>232913</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34506</xdr:colOff>
          <xdr:row>24</xdr:row>
          <xdr:rowOff>0</xdr:rowOff>
        </xdr:from>
        <xdr:to>
          <xdr:col>4</xdr:col>
          <xdr:colOff>560717</xdr:colOff>
          <xdr:row>24</xdr:row>
          <xdr:rowOff>224287</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pa.gov/natural-gas-star-program/methane-challenge-program-bmp-commitment-option-technical-documen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pa.gov/natural-gas-star-program/methane-challenge-program-bmp-commitment-option-technical-document"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pa.gov/natural-gas-star-program/methane-challenge-program-bmp-commitment-option-technical-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pa.gov/natural-gas-star-program/methane-challenge-program-bmp-commitment-option-technical-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pa.gov/natural-gas-star-program/methane-challenge-program-bmp-commitment-option-technical-documen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pa.gov/natural-gas-star-program/methane-challenge-program-bmp-commitment-option-technical-documen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a.gov/natural-gas-star-program/methane-challenge-program-bmp-commitment-option-technical-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cfr.gov/cgi-bin/text-idx?SID=166ce78cc702849bb566da116a610d5b&amp;mc=true&amp;node=ap40.23.98_1238.15&amp;rgn=div9" TargetMode="External"/><Relationship Id="rId1" Type="http://schemas.openxmlformats.org/officeDocument/2006/relationships/hyperlink" Target="https://www.epa.gov/natural-gas-star-program/methane-challenge-program-bmp-commitment-option-technical-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cfr.gov/cgi-bin/text-idx?SID=166ce78cc702849bb566da116a610d5b&amp;mc=true&amp;node=ap40.23.98_1238.15&amp;rgn=div9" TargetMode="External"/><Relationship Id="rId1" Type="http://schemas.openxmlformats.org/officeDocument/2006/relationships/hyperlink" Target="https://www.epa.gov/natural-gas-star-program/methane-challenge-program-bmp-commitment-option-technical-documen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pa.gov/natural-gas-star-program/methane-challenge-program-bmp-commitment-option-technical-documen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pa.gov/natural-gas-star-program/methane-challenge-program-bmp-commitment-option-technical-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pa.gov/natural-gas-star-program/methane-challenge-program-bmp-commitment-option-technical-documen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pa.gov/natural-gas-star-program/methane-challenge-program-bmp-commitment-option-technical-documen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1"/>
  <sheetViews>
    <sheetView showGridLines="0" tabSelected="1" zoomScale="90" zoomScaleNormal="90" workbookViewId="0"/>
  </sheetViews>
  <sheetFormatPr defaultColWidth="9.125" defaultRowHeight="13.6" x14ac:dyDescent="0.25"/>
  <cols>
    <col min="1" max="1" width="4.625" style="7" customWidth="1"/>
    <col min="2" max="2" width="41.375" style="15" customWidth="1"/>
    <col min="3" max="3" width="14" style="19" customWidth="1"/>
    <col min="4" max="4" width="3.625" style="19" customWidth="1"/>
    <col min="5" max="5" width="75" style="7" customWidth="1"/>
    <col min="6" max="6" width="21.5" style="7" customWidth="1"/>
    <col min="7" max="7" width="21" style="7" customWidth="1"/>
    <col min="8" max="8" width="9.125" style="7"/>
    <col min="9" max="9" width="26.5" style="7" customWidth="1"/>
    <col min="10" max="10" width="7.375" style="7" customWidth="1"/>
    <col min="11" max="12" width="9.125" style="7"/>
    <col min="13" max="13" width="9.125" style="7" customWidth="1"/>
    <col min="14" max="14" width="9.125" style="7"/>
    <col min="15" max="16" width="9.125" style="7" customWidth="1"/>
    <col min="17" max="18" width="9.125" style="112" customWidth="1"/>
    <col min="19" max="19" width="9.125" style="112" hidden="1" customWidth="1"/>
    <col min="20" max="20" width="22" style="112" hidden="1" customWidth="1"/>
    <col min="21" max="21" width="13.125" style="112" hidden="1" customWidth="1"/>
    <col min="22" max="22" width="19.875" style="112" hidden="1" customWidth="1"/>
    <col min="23" max="25" width="9.125" style="112" customWidth="1"/>
    <col min="26" max="26" width="9.125" style="7" customWidth="1"/>
    <col min="27" max="27" width="2.25" style="7" customWidth="1"/>
    <col min="28" max="16384" width="9.125" style="7"/>
  </cols>
  <sheetData>
    <row r="1" spans="1:26" s="3" customFormat="1" ht="247.95" customHeight="1" x14ac:dyDescent="0.2">
      <c r="B1" s="302" t="s">
        <v>466</v>
      </c>
      <c r="C1" s="302"/>
      <c r="D1" s="302"/>
      <c r="E1" s="302"/>
      <c r="F1" s="146" t="s">
        <v>186</v>
      </c>
      <c r="G1" s="86">
        <v>44286</v>
      </c>
      <c r="I1" s="259" t="s">
        <v>465</v>
      </c>
      <c r="Q1" s="111"/>
      <c r="R1" s="111"/>
      <c r="S1" s="118" t="s">
        <v>229</v>
      </c>
      <c r="T1" s="111"/>
      <c r="U1" s="111"/>
      <c r="V1" s="118" t="s">
        <v>230</v>
      </c>
      <c r="W1" s="111"/>
      <c r="X1" s="111"/>
      <c r="Y1" s="111"/>
    </row>
    <row r="2" spans="1:26" ht="20.05" customHeight="1" x14ac:dyDescent="0.2">
      <c r="B2" s="82" t="s">
        <v>1</v>
      </c>
      <c r="C2" s="157" t="s">
        <v>445</v>
      </c>
      <c r="D2" s="66"/>
      <c r="F2" s="147" t="s">
        <v>209</v>
      </c>
      <c r="G2" s="160" t="s">
        <v>392</v>
      </c>
      <c r="I2" s="254"/>
      <c r="S2" s="126" t="b">
        <v>0</v>
      </c>
      <c r="V2" s="119"/>
    </row>
    <row r="3" spans="1:26" ht="7.5" customHeight="1" x14ac:dyDescent="0.25">
      <c r="B3" s="83"/>
    </row>
    <row r="4" spans="1:26" s="47" customFormat="1" ht="20.05" customHeight="1" x14ac:dyDescent="0.25">
      <c r="B4" s="84" t="s">
        <v>6</v>
      </c>
      <c r="C4" s="303" t="s">
        <v>394</v>
      </c>
      <c r="D4" s="304"/>
      <c r="E4" s="305"/>
      <c r="F4" s="300" t="s">
        <v>436</v>
      </c>
      <c r="G4" s="300"/>
      <c r="H4" s="300"/>
      <c r="I4" s="300"/>
      <c r="J4" s="300"/>
      <c r="K4" s="300"/>
      <c r="Q4" s="111"/>
      <c r="R4" s="111"/>
      <c r="S4" s="111"/>
      <c r="T4" s="111"/>
      <c r="U4" s="111"/>
      <c r="V4" s="111"/>
      <c r="W4" s="111"/>
      <c r="X4" s="111"/>
      <c r="Y4" s="111"/>
    </row>
    <row r="5" spans="1:26" ht="8.35" customHeight="1" x14ac:dyDescent="0.25">
      <c r="B5" s="82"/>
      <c r="F5" s="300"/>
      <c r="G5" s="300"/>
      <c r="H5" s="300"/>
      <c r="I5" s="300"/>
      <c r="J5" s="300"/>
      <c r="K5" s="300"/>
    </row>
    <row r="6" spans="1:26" s="47" customFormat="1" ht="20.05" customHeight="1" x14ac:dyDescent="0.25">
      <c r="B6" s="84" t="s">
        <v>0</v>
      </c>
      <c r="C6" s="303" t="s">
        <v>395</v>
      </c>
      <c r="D6" s="304"/>
      <c r="E6" s="305"/>
      <c r="F6" s="300"/>
      <c r="G6" s="300"/>
      <c r="H6" s="300"/>
      <c r="I6" s="300"/>
      <c r="J6" s="300"/>
      <c r="K6" s="300"/>
      <c r="P6" s="50"/>
      <c r="Q6" s="111"/>
      <c r="R6" s="111"/>
      <c r="S6" s="113" t="s">
        <v>185</v>
      </c>
      <c r="T6" s="112"/>
      <c r="U6" s="112"/>
      <c r="V6" s="114" t="s">
        <v>226</v>
      </c>
      <c r="W6" s="111"/>
      <c r="X6" s="111"/>
      <c r="Y6" s="111"/>
    </row>
    <row r="7" spans="1:26" ht="8.35" customHeight="1" x14ac:dyDescent="0.25">
      <c r="B7" s="83"/>
      <c r="F7" s="300"/>
      <c r="G7" s="300"/>
      <c r="H7" s="300"/>
      <c r="I7" s="300"/>
      <c r="J7" s="300"/>
      <c r="K7" s="300"/>
    </row>
    <row r="8" spans="1:26" s="50" customFormat="1" ht="20.05" customHeight="1" x14ac:dyDescent="0.25">
      <c r="B8" s="83" t="s">
        <v>166</v>
      </c>
      <c r="C8" s="179"/>
      <c r="D8" s="101"/>
      <c r="E8" s="195" t="s">
        <v>351</v>
      </c>
      <c r="F8" s="300"/>
      <c r="G8" s="300"/>
      <c r="H8" s="300"/>
      <c r="I8" s="300"/>
      <c r="J8" s="300"/>
      <c r="K8" s="300"/>
      <c r="Q8" s="112"/>
      <c r="R8" s="112"/>
      <c r="S8" s="116" t="b">
        <v>1</v>
      </c>
      <c r="T8" s="112"/>
      <c r="U8" s="112"/>
      <c r="V8" s="112"/>
      <c r="W8" s="112"/>
      <c r="X8" s="112"/>
      <c r="Y8" s="112"/>
      <c r="Z8" s="110"/>
    </row>
    <row r="9" spans="1:26" s="47" customFormat="1" ht="20.05" customHeight="1" x14ac:dyDescent="0.25">
      <c r="A9" s="50"/>
      <c r="C9" s="307"/>
      <c r="D9" s="308"/>
      <c r="E9" s="195" t="s">
        <v>167</v>
      </c>
      <c r="F9" s="300"/>
      <c r="G9" s="300"/>
      <c r="H9" s="300"/>
      <c r="I9" s="300"/>
      <c r="J9" s="300"/>
      <c r="K9" s="300"/>
      <c r="L9" s="50"/>
      <c r="M9" s="50"/>
      <c r="N9" s="50"/>
      <c r="O9" s="50"/>
      <c r="Q9" s="112"/>
      <c r="R9" s="112"/>
      <c r="S9" s="115" t="b">
        <v>1</v>
      </c>
      <c r="T9" s="111"/>
      <c r="U9" s="111"/>
      <c r="V9" s="112" t="b">
        <f>INDEX($S$8:$S$12,MATCH(TRUE,$S$8:$S$12,0))</f>
        <v>1</v>
      </c>
      <c r="W9" s="111"/>
      <c r="X9" s="111"/>
      <c r="Y9" s="111"/>
    </row>
    <row r="10" spans="1:26" s="50" customFormat="1" ht="20.05" customHeight="1" x14ac:dyDescent="0.25">
      <c r="B10" s="83"/>
      <c r="C10" s="179"/>
      <c r="D10" s="101"/>
      <c r="E10" s="195" t="s">
        <v>352</v>
      </c>
      <c r="F10" s="46"/>
      <c r="Q10" s="112"/>
      <c r="R10" s="112"/>
      <c r="S10" s="116" t="b">
        <v>1</v>
      </c>
      <c r="T10" s="112"/>
      <c r="U10" s="112"/>
      <c r="V10" s="112"/>
      <c r="W10" s="112"/>
      <c r="X10" s="112"/>
      <c r="Y10" s="112"/>
      <c r="Z10" s="110"/>
    </row>
    <row r="11" spans="1:26" ht="20.05" customHeight="1" x14ac:dyDescent="0.25">
      <c r="A11" s="50"/>
      <c r="B11" s="83"/>
      <c r="C11" s="307"/>
      <c r="D11" s="308"/>
      <c r="E11" s="81" t="s">
        <v>168</v>
      </c>
      <c r="F11"/>
      <c r="G11" s="50"/>
      <c r="H11" s="50"/>
      <c r="I11" s="50"/>
      <c r="J11" s="50"/>
      <c r="K11" s="50"/>
      <c r="L11" s="50"/>
      <c r="M11" s="50"/>
      <c r="N11" s="50"/>
      <c r="O11" s="50"/>
      <c r="P11" s="50"/>
      <c r="S11" s="116" t="b">
        <v>1</v>
      </c>
      <c r="Z11" s="110"/>
    </row>
    <row r="12" spans="1:26" ht="20.05" customHeight="1" x14ac:dyDescent="0.25">
      <c r="A12" s="50"/>
      <c r="B12" s="83"/>
      <c r="C12" s="307"/>
      <c r="D12" s="308"/>
      <c r="E12" s="81" t="s">
        <v>169</v>
      </c>
      <c r="F12"/>
      <c r="G12" s="50"/>
      <c r="H12" s="50"/>
      <c r="I12" s="50"/>
      <c r="J12" s="50"/>
      <c r="K12" s="50"/>
      <c r="L12" s="50"/>
      <c r="M12" s="50"/>
      <c r="N12" s="50"/>
      <c r="O12" s="50"/>
      <c r="P12" s="50"/>
      <c r="S12" s="116" t="b">
        <v>1</v>
      </c>
      <c r="Z12" s="110"/>
    </row>
    <row r="13" spans="1:26" s="50" customFormat="1" ht="59.95" customHeight="1" x14ac:dyDescent="0.25">
      <c r="B13" s="83"/>
      <c r="C13" s="103"/>
      <c r="D13" s="101"/>
      <c r="E13" s="162" t="s">
        <v>252</v>
      </c>
      <c r="F13" s="154" t="s">
        <v>238</v>
      </c>
      <c r="Q13" s="112"/>
      <c r="R13" s="112"/>
      <c r="S13" s="144" t="s">
        <v>228</v>
      </c>
      <c r="T13" s="145" t="s">
        <v>246</v>
      </c>
      <c r="U13" s="112"/>
      <c r="V13" s="114" t="s">
        <v>227</v>
      </c>
      <c r="W13" s="112"/>
      <c r="X13" s="112"/>
      <c r="Y13" s="112"/>
      <c r="Z13" s="110"/>
    </row>
    <row r="14" spans="1:26" s="50" customFormat="1" ht="19.899999999999999" hidden="1" customHeight="1" x14ac:dyDescent="0.25">
      <c r="B14" s="83"/>
      <c r="C14" s="103"/>
      <c r="D14" s="101"/>
      <c r="E14" s="102"/>
      <c r="F14" s="155"/>
      <c r="Q14" s="112"/>
      <c r="R14" s="112"/>
      <c r="S14" s="117"/>
      <c r="T14" s="112"/>
      <c r="U14" s="112"/>
      <c r="V14" s="112"/>
      <c r="W14" s="112"/>
      <c r="X14" s="112"/>
      <c r="Y14" s="112"/>
      <c r="Z14" s="110"/>
    </row>
    <row r="15" spans="1:26" s="50" customFormat="1" ht="20.05" hidden="1" customHeight="1" x14ac:dyDescent="0.25">
      <c r="B15" s="83"/>
      <c r="C15" s="103"/>
      <c r="D15" s="101"/>
      <c r="E15" s="102"/>
      <c r="F15" s="155"/>
      <c r="Q15" s="112"/>
      <c r="R15" s="112"/>
      <c r="S15" s="117"/>
      <c r="T15" s="112"/>
      <c r="U15" s="112"/>
      <c r="V15" s="112"/>
      <c r="W15" s="112"/>
      <c r="X15" s="112"/>
      <c r="Y15" s="112"/>
      <c r="Z15" s="110"/>
    </row>
    <row r="16" spans="1:26" s="50" customFormat="1" ht="20.05" hidden="1" customHeight="1" x14ac:dyDescent="0.25">
      <c r="B16" s="83"/>
      <c r="C16" s="99"/>
      <c r="D16" s="101"/>
      <c r="E16" s="102"/>
      <c r="F16" s="155"/>
      <c r="Q16" s="112"/>
      <c r="R16" s="112"/>
      <c r="S16" s="117"/>
      <c r="T16" s="112"/>
      <c r="U16" s="112"/>
      <c r="V16" s="112"/>
      <c r="W16" s="112"/>
      <c r="X16" s="112"/>
      <c r="Y16" s="112"/>
      <c r="Z16" s="110"/>
    </row>
    <row r="17" spans="2:26" s="50" customFormat="1" ht="20.05" customHeight="1" x14ac:dyDescent="0.25">
      <c r="B17" s="108" t="s">
        <v>225</v>
      </c>
      <c r="C17" s="99"/>
      <c r="D17" s="101"/>
      <c r="E17" s="81" t="s">
        <v>216</v>
      </c>
      <c r="F17" s="156"/>
      <c r="Q17" s="112"/>
      <c r="R17" s="112"/>
      <c r="S17" s="116" t="b">
        <v>1</v>
      </c>
      <c r="T17" s="116" t="b">
        <v>0</v>
      </c>
      <c r="U17" s="112"/>
      <c r="V17" s="112" t="b">
        <f>INDEX($S$17:$S$24,MATCH(TRUE,$S$17:$S$24,0))</f>
        <v>1</v>
      </c>
      <c r="W17" s="112"/>
      <c r="X17" s="112"/>
      <c r="Y17" s="112"/>
      <c r="Z17" s="110"/>
    </row>
    <row r="18" spans="2:26" s="50" customFormat="1" ht="20.05" customHeight="1" x14ac:dyDescent="0.25">
      <c r="B18" s="83"/>
      <c r="C18" s="99"/>
      <c r="D18" s="101"/>
      <c r="E18" s="81" t="s">
        <v>217</v>
      </c>
      <c r="F18" s="156"/>
      <c r="Q18" s="112"/>
      <c r="R18" s="112"/>
      <c r="S18" s="116" t="b">
        <v>1</v>
      </c>
      <c r="T18" s="116" t="b">
        <v>0</v>
      </c>
      <c r="U18" s="112"/>
      <c r="V18" s="112"/>
      <c r="W18" s="112"/>
      <c r="X18" s="112"/>
      <c r="Y18" s="112"/>
      <c r="Z18" s="110"/>
    </row>
    <row r="19" spans="2:26" s="50" customFormat="1" ht="20.05" customHeight="1" x14ac:dyDescent="0.25">
      <c r="B19" s="83"/>
      <c r="C19" s="99"/>
      <c r="D19" s="101"/>
      <c r="E19" s="81" t="s">
        <v>218</v>
      </c>
      <c r="F19" s="156"/>
      <c r="Q19" s="112"/>
      <c r="R19" s="112"/>
      <c r="S19" s="116" t="b">
        <v>1</v>
      </c>
      <c r="T19" s="116" t="b">
        <v>0</v>
      </c>
      <c r="U19" s="112"/>
      <c r="V19" s="112"/>
      <c r="W19" s="112"/>
      <c r="X19" s="112"/>
      <c r="Y19" s="112"/>
      <c r="Z19" s="110"/>
    </row>
    <row r="20" spans="2:26" s="50" customFormat="1" ht="20.05" customHeight="1" x14ac:dyDescent="0.25">
      <c r="B20" s="83"/>
      <c r="C20" s="99"/>
      <c r="D20" s="101"/>
      <c r="E20" s="81" t="s">
        <v>219</v>
      </c>
      <c r="F20" s="156"/>
      <c r="Q20" s="112"/>
      <c r="R20" s="112"/>
      <c r="S20" s="116" t="b">
        <v>1</v>
      </c>
      <c r="T20" s="116" t="b">
        <v>0</v>
      </c>
      <c r="U20" s="112"/>
      <c r="V20" s="112"/>
      <c r="W20" s="112"/>
      <c r="X20" s="112"/>
      <c r="Y20" s="112"/>
      <c r="Z20" s="110"/>
    </row>
    <row r="21" spans="2:26" s="50" customFormat="1" ht="20.05" customHeight="1" x14ac:dyDescent="0.25">
      <c r="B21" s="83"/>
      <c r="C21" s="99"/>
      <c r="D21" s="101"/>
      <c r="E21" s="81" t="s">
        <v>220</v>
      </c>
      <c r="F21" s="156"/>
      <c r="Q21" s="112"/>
      <c r="R21" s="112"/>
      <c r="S21" s="116" t="b">
        <v>1</v>
      </c>
      <c r="T21" s="116" t="b">
        <v>0</v>
      </c>
      <c r="U21" s="112"/>
      <c r="V21" s="112"/>
      <c r="W21" s="112"/>
      <c r="X21" s="112"/>
      <c r="Y21" s="112"/>
      <c r="Z21" s="110"/>
    </row>
    <row r="22" spans="2:26" s="50" customFormat="1" ht="20.05" customHeight="1" x14ac:dyDescent="0.25">
      <c r="B22" s="83"/>
      <c r="C22" s="99"/>
      <c r="D22" s="101"/>
      <c r="E22" s="81" t="s">
        <v>221</v>
      </c>
      <c r="F22" s="156"/>
      <c r="Q22" s="112"/>
      <c r="R22" s="112"/>
      <c r="S22" s="116" t="b">
        <v>1</v>
      </c>
      <c r="T22" s="116" t="b">
        <v>0</v>
      </c>
      <c r="U22" s="112"/>
      <c r="V22" s="112"/>
      <c r="W22" s="112"/>
      <c r="X22" s="112"/>
      <c r="Y22" s="112"/>
      <c r="Z22" s="110"/>
    </row>
    <row r="23" spans="2:26" s="50" customFormat="1" ht="20.05" customHeight="1" x14ac:dyDescent="0.25">
      <c r="B23" s="83"/>
      <c r="C23" s="99"/>
      <c r="D23" s="101"/>
      <c r="E23" s="81" t="s">
        <v>222</v>
      </c>
      <c r="F23" s="156"/>
      <c r="Q23" s="112"/>
      <c r="R23" s="112"/>
      <c r="S23" s="116" t="b">
        <v>1</v>
      </c>
      <c r="T23" s="116" t="b">
        <v>0</v>
      </c>
      <c r="U23" s="112"/>
      <c r="V23" s="112"/>
      <c r="W23" s="112"/>
      <c r="X23" s="112"/>
      <c r="Y23" s="112"/>
      <c r="Z23" s="110"/>
    </row>
    <row r="24" spans="2:26" s="50" customFormat="1" ht="19.899999999999999" customHeight="1" x14ac:dyDescent="0.25">
      <c r="B24" s="83"/>
      <c r="C24" s="180"/>
      <c r="D24" s="101"/>
      <c r="E24" s="195" t="s">
        <v>269</v>
      </c>
      <c r="F24" s="156"/>
      <c r="Q24" s="112"/>
      <c r="R24" s="112"/>
      <c r="S24" s="220" t="b">
        <v>1</v>
      </c>
      <c r="T24" s="220" t="b">
        <v>0</v>
      </c>
      <c r="U24" s="112"/>
      <c r="V24" s="112"/>
      <c r="W24" s="112"/>
      <c r="X24" s="112"/>
      <c r="Y24" s="112"/>
      <c r="Z24" s="110"/>
    </row>
    <row r="25" spans="2:26" s="50" customFormat="1" ht="19.899999999999999" customHeight="1" x14ac:dyDescent="0.25">
      <c r="B25" s="83"/>
      <c r="C25" s="222"/>
      <c r="D25" s="101"/>
      <c r="E25" s="195" t="s">
        <v>396</v>
      </c>
      <c r="F25" s="156"/>
      <c r="Q25" s="112"/>
      <c r="R25" s="112"/>
      <c r="S25" s="220" t="b">
        <v>1</v>
      </c>
      <c r="T25" s="220" t="b">
        <v>0</v>
      </c>
      <c r="U25" s="112"/>
      <c r="V25" s="112"/>
      <c r="W25" s="112"/>
      <c r="X25" s="112"/>
      <c r="Y25" s="112"/>
      <c r="Z25" s="110"/>
    </row>
    <row r="26" spans="2:26" s="50" customFormat="1" ht="19.899999999999999" customHeight="1" x14ac:dyDescent="0.25">
      <c r="B26" s="83"/>
      <c r="C26" s="222"/>
      <c r="D26" s="101"/>
      <c r="E26" s="195" t="s">
        <v>393</v>
      </c>
      <c r="F26" s="156"/>
      <c r="Q26" s="112"/>
      <c r="R26" s="112"/>
      <c r="S26" s="220" t="b">
        <v>1</v>
      </c>
      <c r="T26" s="220" t="b">
        <v>0</v>
      </c>
      <c r="U26" s="112"/>
      <c r="V26" s="112"/>
      <c r="W26" s="112"/>
      <c r="X26" s="112"/>
      <c r="Y26" s="112"/>
      <c r="Z26" s="110"/>
    </row>
    <row r="27" spans="2:26" s="50" customFormat="1" ht="20.05" customHeight="1" x14ac:dyDescent="0.25">
      <c r="B27" s="83"/>
      <c r="C27" s="103"/>
      <c r="D27" s="101"/>
      <c r="E27" s="102"/>
      <c r="F27" s="46"/>
      <c r="Q27" s="112"/>
      <c r="R27" s="112"/>
      <c r="S27" s="130"/>
      <c r="T27" s="112"/>
      <c r="U27" s="112"/>
      <c r="V27" s="112"/>
      <c r="W27" s="112"/>
      <c r="X27" s="112"/>
      <c r="Y27" s="112"/>
      <c r="Z27" s="110"/>
    </row>
    <row r="28" spans="2:26" s="50" customFormat="1" ht="20.05" hidden="1" customHeight="1" x14ac:dyDescent="0.25">
      <c r="B28" s="83"/>
      <c r="C28" s="103"/>
      <c r="D28" s="101"/>
      <c r="E28" s="102"/>
      <c r="F28" s="46"/>
      <c r="Q28" s="112"/>
      <c r="R28" s="112"/>
      <c r="S28" s="130"/>
      <c r="T28" s="112"/>
      <c r="U28" s="112"/>
      <c r="V28" s="112"/>
      <c r="W28" s="112"/>
      <c r="X28" s="112"/>
      <c r="Y28" s="112"/>
      <c r="Z28" s="110"/>
    </row>
    <row r="29" spans="2:26" s="50" customFormat="1" ht="20.05" hidden="1" customHeight="1" x14ac:dyDescent="0.25">
      <c r="B29" s="83"/>
      <c r="C29" s="103"/>
      <c r="D29" s="101"/>
      <c r="E29" s="102"/>
      <c r="F29" s="46"/>
      <c r="Q29" s="112"/>
      <c r="R29" s="112"/>
      <c r="S29" s="130"/>
      <c r="T29" s="112"/>
      <c r="U29" s="112"/>
      <c r="V29" s="112"/>
      <c r="W29" s="112"/>
      <c r="X29" s="112"/>
      <c r="Y29" s="112"/>
      <c r="Z29" s="110"/>
    </row>
    <row r="30" spans="2:26" s="50" customFormat="1" ht="20.05" hidden="1" customHeight="1" x14ac:dyDescent="0.25">
      <c r="B30" s="83"/>
      <c r="C30" s="99"/>
      <c r="D30" s="101"/>
      <c r="E30" s="102"/>
      <c r="F30" s="46"/>
      <c r="Q30" s="112"/>
      <c r="R30" s="112"/>
      <c r="S30" s="130"/>
      <c r="T30" s="112"/>
      <c r="U30" s="112"/>
      <c r="V30" s="112"/>
      <c r="W30" s="112"/>
      <c r="X30" s="112"/>
      <c r="Y30" s="112"/>
      <c r="Z30" s="110"/>
    </row>
    <row r="31" spans="2:26" s="50" customFormat="1" ht="20.05" hidden="1" customHeight="1" x14ac:dyDescent="0.25">
      <c r="B31" s="83"/>
      <c r="C31" s="103"/>
      <c r="D31" s="101"/>
      <c r="E31" s="102"/>
      <c r="F31" s="46"/>
      <c r="Q31" s="112"/>
      <c r="R31" s="112"/>
      <c r="S31" s="130"/>
      <c r="T31" s="112"/>
      <c r="U31" s="112"/>
      <c r="V31" s="112"/>
      <c r="W31" s="112"/>
      <c r="X31" s="112"/>
      <c r="Y31" s="112"/>
      <c r="Z31" s="110"/>
    </row>
    <row r="32" spans="2:26" s="50" customFormat="1" ht="20.05" hidden="1" customHeight="1" x14ac:dyDescent="0.25">
      <c r="B32" s="83"/>
      <c r="C32" s="99"/>
      <c r="D32" s="101"/>
      <c r="E32" s="102"/>
      <c r="F32" s="46"/>
      <c r="Q32" s="112"/>
      <c r="R32" s="112"/>
      <c r="S32" s="130"/>
      <c r="T32" s="112"/>
      <c r="U32" s="112"/>
      <c r="V32" s="112"/>
      <c r="W32" s="112"/>
      <c r="X32" s="112"/>
      <c r="Y32" s="112"/>
      <c r="Z32" s="110"/>
    </row>
    <row r="33" spans="1:26" s="50" customFormat="1" ht="20.05" hidden="1" customHeight="1" x14ac:dyDescent="0.25">
      <c r="B33" s="83"/>
      <c r="C33" s="100"/>
      <c r="D33" s="101"/>
      <c r="E33" s="102"/>
      <c r="F33" s="46"/>
      <c r="Q33" s="112"/>
      <c r="R33" s="112"/>
      <c r="S33" s="130"/>
      <c r="T33" s="112"/>
      <c r="U33" s="112"/>
      <c r="V33" s="112"/>
      <c r="W33" s="112"/>
      <c r="X33" s="112"/>
      <c r="Y33" s="112"/>
      <c r="Z33" s="110"/>
    </row>
    <row r="34" spans="1:26" s="50" customFormat="1" ht="20.05" customHeight="1" x14ac:dyDescent="0.25">
      <c r="B34" s="108" t="s">
        <v>223</v>
      </c>
      <c r="C34" s="158"/>
      <c r="D34" s="128"/>
      <c r="E34" s="309" t="s">
        <v>247</v>
      </c>
      <c r="F34" s="46"/>
      <c r="Q34" s="112"/>
      <c r="R34" s="112"/>
      <c r="S34" s="130"/>
      <c r="T34" s="112"/>
      <c r="U34" s="112"/>
      <c r="V34" s="112"/>
      <c r="W34" s="112"/>
      <c r="X34" s="112"/>
      <c r="Y34" s="112"/>
      <c r="Z34" s="110"/>
    </row>
    <row r="35" spans="1:26" s="50" customFormat="1" ht="39.6" customHeight="1" x14ac:dyDescent="0.25">
      <c r="B35" s="83"/>
      <c r="C35" s="129"/>
      <c r="D35" s="129"/>
      <c r="E35" s="309"/>
      <c r="F35" s="46"/>
      <c r="Q35" s="112"/>
      <c r="R35" s="112"/>
      <c r="S35" s="130" t="s">
        <v>349</v>
      </c>
      <c r="T35" s="112"/>
      <c r="U35" s="112"/>
      <c r="V35" s="112"/>
      <c r="W35" s="112"/>
      <c r="X35" s="112"/>
      <c r="Y35" s="112"/>
      <c r="Z35" s="110"/>
    </row>
    <row r="36" spans="1:26" s="50" customFormat="1" ht="20.399999999999999" customHeight="1" x14ac:dyDescent="0.25">
      <c r="B36" s="109" t="s">
        <v>224</v>
      </c>
      <c r="C36" s="158"/>
      <c r="E36" s="310" t="s">
        <v>248</v>
      </c>
      <c r="F36" s="46"/>
      <c r="Q36" s="112"/>
      <c r="R36" s="112"/>
      <c r="S36" s="130" t="s">
        <v>216</v>
      </c>
      <c r="T36" s="112"/>
      <c r="U36" s="112"/>
      <c r="V36" s="112"/>
      <c r="W36" s="112"/>
      <c r="X36" s="112"/>
      <c r="Y36" s="112"/>
      <c r="Z36" s="110"/>
    </row>
    <row r="37" spans="1:26" s="50" customFormat="1" ht="34.15" customHeight="1" x14ac:dyDescent="0.25">
      <c r="B37" s="83"/>
      <c r="C37" s="129"/>
      <c r="D37" s="129"/>
      <c r="E37" s="310"/>
      <c r="F37" s="46"/>
      <c r="Q37" s="112"/>
      <c r="R37" s="112"/>
      <c r="S37" s="130">
        <v>1</v>
      </c>
      <c r="T37" s="112" t="s">
        <v>169</v>
      </c>
      <c r="U37" s="193" t="s">
        <v>216</v>
      </c>
      <c r="V37" s="112"/>
      <c r="W37" s="112"/>
      <c r="X37" s="112"/>
      <c r="Y37" s="112"/>
      <c r="Z37" s="110"/>
    </row>
    <row r="38" spans="1:26" s="50" customFormat="1" ht="8.35" customHeight="1" x14ac:dyDescent="0.25">
      <c r="B38" s="83"/>
      <c r="C38" s="19"/>
      <c r="D38" s="19"/>
      <c r="Q38" s="112"/>
      <c r="R38" s="112"/>
      <c r="S38" s="112"/>
      <c r="T38" s="112"/>
      <c r="U38" s="112"/>
      <c r="V38" s="112"/>
      <c r="W38" s="112"/>
      <c r="X38" s="112"/>
      <c r="Y38" s="112"/>
      <c r="Z38" s="110"/>
    </row>
    <row r="39" spans="1:26" ht="20.05" customHeight="1" x14ac:dyDescent="0.25">
      <c r="A39" s="50"/>
      <c r="B39" s="84" t="s">
        <v>258</v>
      </c>
      <c r="C39" s="137">
        <v>123456</v>
      </c>
      <c r="D39" s="306" t="str">
        <f>IF(AND(LEN(FacilityNumber)=6,ISERR(VALUE(FacilityNumber))=FALSE),"&lt;&lt;","")</f>
        <v>&lt;&lt;</v>
      </c>
      <c r="E39" s="306" t="s">
        <v>259</v>
      </c>
      <c r="F39" s="47"/>
      <c r="G39" s="47"/>
      <c r="H39" s="47"/>
      <c r="I39" s="47"/>
      <c r="J39" s="47"/>
      <c r="K39" s="47"/>
      <c r="L39" s="47"/>
      <c r="M39" s="47"/>
      <c r="N39" s="47"/>
      <c r="O39" s="47"/>
      <c r="P39" s="47"/>
      <c r="Q39" s="111"/>
      <c r="R39" s="111"/>
      <c r="S39" s="112">
        <v>2</v>
      </c>
      <c r="T39" s="112" t="s">
        <v>350</v>
      </c>
      <c r="U39" s="193" t="s">
        <v>216</v>
      </c>
      <c r="Z39" s="110"/>
    </row>
    <row r="40" spans="1:26" ht="196.5" customHeight="1" x14ac:dyDescent="0.25">
      <c r="A40" s="50"/>
      <c r="D40" s="306"/>
      <c r="E40" s="306"/>
      <c r="Z40" s="110"/>
    </row>
    <row r="41" spans="1:26" ht="11.25" customHeight="1" x14ac:dyDescent="0.25">
      <c r="A41" s="47"/>
      <c r="B41" s="301"/>
      <c r="C41" s="301"/>
      <c r="D41" s="301"/>
      <c r="E41" s="301"/>
      <c r="G41" s="18"/>
      <c r="Z41" s="110"/>
    </row>
    <row r="43" spans="1:26" x14ac:dyDescent="0.25">
      <c r="C43" s="124"/>
      <c r="D43" s="124"/>
      <c r="E43" s="125"/>
    </row>
    <row r="44" spans="1:26" x14ac:dyDescent="0.25">
      <c r="C44" s="121"/>
      <c r="D44" s="121"/>
      <c r="E44" s="122" t="s">
        <v>231</v>
      </c>
    </row>
    <row r="45" spans="1:26" x14ac:dyDescent="0.25">
      <c r="C45" s="121" t="s">
        <v>232</v>
      </c>
      <c r="D45" s="121"/>
      <c r="E45" s="123"/>
    </row>
    <row r="46" spans="1:26" x14ac:dyDescent="0.25">
      <c r="A46" s="20"/>
      <c r="C46" s="121" t="s">
        <v>209</v>
      </c>
      <c r="D46" s="121"/>
      <c r="E46" s="123"/>
    </row>
    <row r="47" spans="1:26" x14ac:dyDescent="0.25">
      <c r="C47" s="121" t="s">
        <v>233</v>
      </c>
      <c r="D47" s="121"/>
      <c r="E47" s="123"/>
    </row>
    <row r="48" spans="1:26" x14ac:dyDescent="0.25">
      <c r="C48" s="124"/>
      <c r="D48" s="124"/>
      <c r="E48" s="125"/>
    </row>
    <row r="49" spans="2:5" ht="87.65" customHeight="1" x14ac:dyDescent="0.25">
      <c r="B49" s="297" t="s">
        <v>464</v>
      </c>
      <c r="C49" s="298"/>
      <c r="D49" s="298"/>
      <c r="E49" s="299"/>
    </row>
    <row r="50" spans="2:5" x14ac:dyDescent="0.25">
      <c r="C50" s="124"/>
      <c r="D50" s="124"/>
      <c r="E50" s="125"/>
    </row>
    <row r="51" spans="2:5" x14ac:dyDescent="0.25">
      <c r="C51" s="124"/>
      <c r="D51" s="124"/>
      <c r="E51" s="125"/>
    </row>
  </sheetData>
  <sheetProtection algorithmName="SHA-512" hashValue="gpfIzUVyi+mp13Qk7I6LGYkej/uFYyej9VZLAJC81fmau6DYcBllPM8y+PvJrQ8oNvdQr7imvftPRa23u3k1nQ==" saltValue="z8ZPYclsXei9qJBSNNCtQw==" spinCount="100000" sheet="1" objects="1" scenarios="1"/>
  <mergeCells count="13">
    <mergeCell ref="B49:E49"/>
    <mergeCell ref="F4:K9"/>
    <mergeCell ref="B41:E41"/>
    <mergeCell ref="B1:E1"/>
    <mergeCell ref="C4:E4"/>
    <mergeCell ref="C6:E6"/>
    <mergeCell ref="E39:E40"/>
    <mergeCell ref="D39:D40"/>
    <mergeCell ref="C9:D9"/>
    <mergeCell ref="C11:D11"/>
    <mergeCell ref="C12:D12"/>
    <mergeCell ref="E34:E35"/>
    <mergeCell ref="E36:E37"/>
  </mergeCells>
  <conditionalFormatting sqref="C4">
    <cfRule type="expression" dxfId="235" priority="44" stopIfTrue="1">
      <formula>$AE$7="no"</formula>
    </cfRule>
  </conditionalFormatting>
  <conditionalFormatting sqref="C4:E4">
    <cfRule type="expression" dxfId="234" priority="35">
      <formula>$S$2=TRUE</formula>
    </cfRule>
  </conditionalFormatting>
  <conditionalFormatting sqref="C34">
    <cfRule type="expression" dxfId="233" priority="32">
      <formula>$S$2=TRUE</formula>
    </cfRule>
  </conditionalFormatting>
  <conditionalFormatting sqref="C36">
    <cfRule type="expression" dxfId="232" priority="31">
      <formula>$S$2=TRUE</formula>
    </cfRule>
  </conditionalFormatting>
  <conditionalFormatting sqref="C39">
    <cfRule type="expression" dxfId="231" priority="30">
      <formula>$S$2=TRUE</formula>
    </cfRule>
  </conditionalFormatting>
  <conditionalFormatting sqref="C44:E47">
    <cfRule type="expression" dxfId="230" priority="29">
      <formula>$S$2=TRUE</formula>
    </cfRule>
  </conditionalFormatting>
  <conditionalFormatting sqref="D17:F17">
    <cfRule type="expression" dxfId="229" priority="42">
      <formula>$S$17=FALSE</formula>
    </cfRule>
  </conditionalFormatting>
  <conditionalFormatting sqref="D18:F18">
    <cfRule type="expression" dxfId="228" priority="18">
      <formula>AND(Segment_Selection=TRUE,Segment_Distribution=FALSE)</formula>
    </cfRule>
    <cfRule type="expression" dxfId="227" priority="41">
      <formula>$S$18=FALSE</formula>
    </cfRule>
  </conditionalFormatting>
  <conditionalFormatting sqref="D19:F19">
    <cfRule type="expression" dxfId="226" priority="24">
      <formula>AND(Segment_Selection=TRUE,Segment_Distribution=FALSE)</formula>
    </cfRule>
    <cfRule type="expression" dxfId="225" priority="40">
      <formula>$S$19=FALSE</formula>
    </cfRule>
  </conditionalFormatting>
  <conditionalFormatting sqref="D20:F20">
    <cfRule type="expression" dxfId="224" priority="23">
      <formula>AND(Segment_Selection=TRUE,Segment_Distribution=FALSE)</formula>
    </cfRule>
    <cfRule type="expression" dxfId="223" priority="39">
      <formula>$S$20=FALSE</formula>
    </cfRule>
  </conditionalFormatting>
  <conditionalFormatting sqref="D21:F21">
    <cfRule type="expression" dxfId="222" priority="22">
      <formula>AND(Segment_Selection=TRUE,AND(Segment_Trans_Storage=FALSE,Segment_Gathering_Boosting=FALSE,Segment_Processing=FALSE))</formula>
    </cfRule>
    <cfRule type="expression" dxfId="221" priority="38">
      <formula>$S$21=FALSE</formula>
    </cfRule>
  </conditionalFormatting>
  <conditionalFormatting sqref="D22:F22">
    <cfRule type="expression" dxfId="220" priority="14">
      <formula>AND(Segment_Selection=TRUE,AND(Segment_Trans_Storage=FALSE,Segment_Processing=FALSE))</formula>
    </cfRule>
    <cfRule type="expression" dxfId="219" priority="37">
      <formula>$S$22=FALSE</formula>
    </cfRule>
  </conditionalFormatting>
  <conditionalFormatting sqref="D23:F23">
    <cfRule type="expression" dxfId="218" priority="20">
      <formula>AND(Segment_Selection=TRUE,AND(Segment_Trans_Storage=FALSE,Segment_Production=FALSE,Segment_Gathering_Boosting=FALSE))</formula>
    </cfRule>
    <cfRule type="expression" dxfId="217" priority="36">
      <formula>$S$23=FALSE</formula>
    </cfRule>
  </conditionalFormatting>
  <conditionalFormatting sqref="D17:F26">
    <cfRule type="expression" priority="421" stopIfTrue="1">
      <formula>AND($S$9=FALSE,$S$11=FALSE,$S$12=FALSE,$S$8=FALSE,$S$10=FALSE)</formula>
    </cfRule>
  </conditionalFormatting>
  <conditionalFormatting sqref="C6">
    <cfRule type="expression" dxfId="216" priority="2" stopIfTrue="1">
      <formula>$AE$7="no"</formula>
    </cfRule>
  </conditionalFormatting>
  <conditionalFormatting sqref="C6:E6">
    <cfRule type="expression" dxfId="215" priority="1">
      <formula>$S$2=TRUE</formula>
    </cfRule>
  </conditionalFormatting>
  <conditionalFormatting sqref="D24:F25">
    <cfRule type="expression" dxfId="214" priority="5">
      <formula>AND(Segment_Selection=TRUE,AND(Segment_Gathering_Boosting=FALSE,Segment_Production=FALSE))</formula>
    </cfRule>
    <cfRule type="expression" dxfId="213" priority="12">
      <formula>$S$24=FALSE</formula>
    </cfRule>
  </conditionalFormatting>
  <conditionalFormatting sqref="D17:F17 D26:F26">
    <cfRule type="expression" dxfId="212" priority="26">
      <formula>AND(Segment_Selection=TRUE,AND(Segment_Trans_Storage=FALSE,Segment_Distribution=FALSE))</formula>
    </cfRule>
  </conditionalFormatting>
  <dataValidations count="2">
    <dataValidation allowBlank="1" showInputMessage="1" showErrorMessage="1" error="Please select the partner name from the drop-down list." sqref="C4:E4 C6:E6" xr:uid="{00000000-0002-0000-0000-000000000000}"/>
    <dataValidation type="textLength" operator="equal" allowBlank="1" showInputMessage="1" showErrorMessage="1" errorTitle="Facility Number" error="Please enter your 6-digit GHGRP Facility ID Number or your 6-digit Methane Challenge ID.  " sqref="C39" xr:uid="{00000000-0002-0000-0000-000002000000}">
      <formula1>6</formula1>
    </dataValidation>
  </dataValidations>
  <hyperlinks>
    <hyperlink ref="U37" location="'Dist - Blowdowns'!C8" display="Blowdowns" xr:uid="{00000000-0004-0000-0000-000000000000}"/>
    <hyperlink ref="U39" location="'Trans - Blowdowns'!E9" display="Blowdowns" xr:uid="{00000000-0004-0000-0000-000001000000}"/>
  </hyperlinks>
  <printOptions horizontalCentered="1"/>
  <pageMargins left="0.25" right="0.25" top="0.75" bottom="0.5" header="0.25" footer="0.25"/>
  <pageSetup scale="69" orientation="portrait" horizontalDpi="300" verticalDpi="300" r:id="rId1"/>
  <headerFooter>
    <oddHeader>&amp;C&amp;18&amp;F</oddHeader>
    <oddFooter>&amp;C&amp;P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25879</xdr:colOff>
                    <xdr:row>8</xdr:row>
                    <xdr:rowOff>25879</xdr:rowOff>
                  </from>
                  <to>
                    <xdr:col>4</xdr:col>
                    <xdr:colOff>120770</xdr:colOff>
                    <xdr:row>8</xdr:row>
                    <xdr:rowOff>224287</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25879</xdr:colOff>
                    <xdr:row>8</xdr:row>
                    <xdr:rowOff>25879</xdr:rowOff>
                  </from>
                  <to>
                    <xdr:col>4</xdr:col>
                    <xdr:colOff>120770</xdr:colOff>
                    <xdr:row>8</xdr:row>
                    <xdr:rowOff>224287</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25879</xdr:colOff>
                    <xdr:row>10</xdr:row>
                    <xdr:rowOff>25879</xdr:rowOff>
                  </from>
                  <to>
                    <xdr:col>4</xdr:col>
                    <xdr:colOff>120770</xdr:colOff>
                    <xdr:row>10</xdr:row>
                    <xdr:rowOff>224287</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25879</xdr:colOff>
                    <xdr:row>11</xdr:row>
                    <xdr:rowOff>25879</xdr:rowOff>
                  </from>
                  <to>
                    <xdr:col>4</xdr:col>
                    <xdr:colOff>120770</xdr:colOff>
                    <xdr:row>11</xdr:row>
                    <xdr:rowOff>224287</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3</xdr:col>
                    <xdr:colOff>25879</xdr:colOff>
                    <xdr:row>10</xdr:row>
                    <xdr:rowOff>25879</xdr:rowOff>
                  </from>
                  <to>
                    <xdr:col>4</xdr:col>
                    <xdr:colOff>120770</xdr:colOff>
                    <xdr:row>10</xdr:row>
                    <xdr:rowOff>224287</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25879</xdr:colOff>
                    <xdr:row>16</xdr:row>
                    <xdr:rowOff>34506</xdr:rowOff>
                  </from>
                  <to>
                    <xdr:col>4</xdr:col>
                    <xdr:colOff>103517</xdr:colOff>
                    <xdr:row>17</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25879</xdr:colOff>
                    <xdr:row>17</xdr:row>
                    <xdr:rowOff>25879</xdr:rowOff>
                  </from>
                  <to>
                    <xdr:col>4</xdr:col>
                    <xdr:colOff>60385</xdr:colOff>
                    <xdr:row>17</xdr:row>
                    <xdr:rowOff>232913</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34506</xdr:colOff>
                    <xdr:row>17</xdr:row>
                    <xdr:rowOff>189781</xdr:rowOff>
                  </from>
                  <to>
                    <xdr:col>4</xdr:col>
                    <xdr:colOff>34506</xdr:colOff>
                    <xdr:row>19</xdr:row>
                    <xdr:rowOff>34506</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34506</xdr:colOff>
                    <xdr:row>18</xdr:row>
                    <xdr:rowOff>250166</xdr:rowOff>
                  </from>
                  <to>
                    <xdr:col>4</xdr:col>
                    <xdr:colOff>34506</xdr:colOff>
                    <xdr:row>19</xdr:row>
                    <xdr:rowOff>224287</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25879</xdr:colOff>
                    <xdr:row>20</xdr:row>
                    <xdr:rowOff>25879</xdr:rowOff>
                  </from>
                  <to>
                    <xdr:col>4</xdr:col>
                    <xdr:colOff>34506</xdr:colOff>
                    <xdr:row>20</xdr:row>
                    <xdr:rowOff>232913</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25879</xdr:colOff>
                    <xdr:row>21</xdr:row>
                    <xdr:rowOff>25879</xdr:rowOff>
                  </from>
                  <to>
                    <xdr:col>4</xdr:col>
                    <xdr:colOff>34506</xdr:colOff>
                    <xdr:row>21</xdr:row>
                    <xdr:rowOff>232913</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34506</xdr:colOff>
                    <xdr:row>22</xdr:row>
                    <xdr:rowOff>0</xdr:rowOff>
                  </from>
                  <to>
                    <xdr:col>4</xdr:col>
                    <xdr:colOff>560717</xdr:colOff>
                    <xdr:row>22</xdr:row>
                    <xdr:rowOff>224287</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5</xdr:col>
                    <xdr:colOff>612475</xdr:colOff>
                    <xdr:row>12</xdr:row>
                    <xdr:rowOff>681487</xdr:rowOff>
                  </from>
                  <to>
                    <xdr:col>5</xdr:col>
                    <xdr:colOff>948906</xdr:colOff>
                    <xdr:row>17</xdr:row>
                    <xdr:rowOff>8626</xdr:rowOff>
                  </to>
                </anchor>
              </controlPr>
            </control>
          </mc:Choice>
        </mc:AlternateContent>
        <mc:AlternateContent xmlns:mc="http://schemas.openxmlformats.org/markup-compatibility/2006">
          <mc:Choice Requires="x14">
            <control shapeId="1064" r:id="rId17" name="Check Box 40">
              <controlPr defaultSize="0" autoFill="0" autoLine="0" autoPict="0">
                <anchor moveWithCells="1">
                  <from>
                    <xdr:col>5</xdr:col>
                    <xdr:colOff>603849</xdr:colOff>
                    <xdr:row>16</xdr:row>
                    <xdr:rowOff>232913</xdr:rowOff>
                  </from>
                  <to>
                    <xdr:col>5</xdr:col>
                    <xdr:colOff>940279</xdr:colOff>
                    <xdr:row>17</xdr:row>
                    <xdr:rowOff>224287</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5</xdr:col>
                    <xdr:colOff>603849</xdr:colOff>
                    <xdr:row>18</xdr:row>
                    <xdr:rowOff>0</xdr:rowOff>
                  </from>
                  <to>
                    <xdr:col>5</xdr:col>
                    <xdr:colOff>940279</xdr:colOff>
                    <xdr:row>18</xdr:row>
                    <xdr:rowOff>224287</xdr:rowOff>
                  </to>
                </anchor>
              </controlPr>
            </control>
          </mc:Choice>
        </mc:AlternateContent>
        <mc:AlternateContent xmlns:mc="http://schemas.openxmlformats.org/markup-compatibility/2006">
          <mc:Choice Requires="x14">
            <control shapeId="1066" r:id="rId19" name="Check Box 42">
              <controlPr defaultSize="0" autoFill="0" autoLine="0" autoPict="0" altText="">
                <anchor moveWithCells="1">
                  <from>
                    <xdr:col>5</xdr:col>
                    <xdr:colOff>603849</xdr:colOff>
                    <xdr:row>18</xdr:row>
                    <xdr:rowOff>250166</xdr:rowOff>
                  </from>
                  <to>
                    <xdr:col>5</xdr:col>
                    <xdr:colOff>940279</xdr:colOff>
                    <xdr:row>19</xdr:row>
                    <xdr:rowOff>232913</xdr:rowOff>
                  </to>
                </anchor>
              </controlPr>
            </control>
          </mc:Choice>
        </mc:AlternateContent>
        <mc:AlternateContent xmlns:mc="http://schemas.openxmlformats.org/markup-compatibility/2006">
          <mc:Choice Requires="x14">
            <control shapeId="1067" r:id="rId20" name="Check Box 43">
              <controlPr defaultSize="0" autoFill="0" autoLine="0" autoPict="0">
                <anchor moveWithCells="1">
                  <from>
                    <xdr:col>5</xdr:col>
                    <xdr:colOff>621102</xdr:colOff>
                    <xdr:row>19</xdr:row>
                    <xdr:rowOff>232913</xdr:rowOff>
                  </from>
                  <to>
                    <xdr:col>5</xdr:col>
                    <xdr:colOff>948906</xdr:colOff>
                    <xdr:row>20</xdr:row>
                    <xdr:rowOff>215660</xdr:rowOff>
                  </to>
                </anchor>
              </controlPr>
            </control>
          </mc:Choice>
        </mc:AlternateContent>
        <mc:AlternateContent xmlns:mc="http://schemas.openxmlformats.org/markup-compatibility/2006">
          <mc:Choice Requires="x14">
            <control shapeId="1068" r:id="rId21" name="Check Box 44">
              <controlPr defaultSize="0" autoFill="0" autoLine="0" autoPict="0">
                <anchor moveWithCells="1">
                  <from>
                    <xdr:col>5</xdr:col>
                    <xdr:colOff>621102</xdr:colOff>
                    <xdr:row>21</xdr:row>
                    <xdr:rowOff>0</xdr:rowOff>
                  </from>
                  <to>
                    <xdr:col>5</xdr:col>
                    <xdr:colOff>948906</xdr:colOff>
                    <xdr:row>21</xdr:row>
                    <xdr:rowOff>224287</xdr:rowOff>
                  </to>
                </anchor>
              </controlPr>
            </control>
          </mc:Choice>
        </mc:AlternateContent>
        <mc:AlternateContent xmlns:mc="http://schemas.openxmlformats.org/markup-compatibility/2006">
          <mc:Choice Requires="x14">
            <control shapeId="1069" r:id="rId22" name="Check Box 45">
              <controlPr defaultSize="0" autoFill="0" autoLine="0" autoPict="0">
                <anchor moveWithCells="1">
                  <from>
                    <xdr:col>5</xdr:col>
                    <xdr:colOff>621102</xdr:colOff>
                    <xdr:row>21</xdr:row>
                    <xdr:rowOff>232913</xdr:rowOff>
                  </from>
                  <to>
                    <xdr:col>5</xdr:col>
                    <xdr:colOff>948906</xdr:colOff>
                    <xdr:row>22</xdr:row>
                    <xdr:rowOff>224287</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3</xdr:col>
                    <xdr:colOff>25879</xdr:colOff>
                    <xdr:row>7</xdr:row>
                    <xdr:rowOff>25879</xdr:rowOff>
                  </from>
                  <to>
                    <xdr:col>4</xdr:col>
                    <xdr:colOff>120770</xdr:colOff>
                    <xdr:row>7</xdr:row>
                    <xdr:rowOff>224287</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3</xdr:col>
                    <xdr:colOff>25879</xdr:colOff>
                    <xdr:row>9</xdr:row>
                    <xdr:rowOff>25879</xdr:rowOff>
                  </from>
                  <to>
                    <xdr:col>4</xdr:col>
                    <xdr:colOff>120770</xdr:colOff>
                    <xdr:row>9</xdr:row>
                    <xdr:rowOff>224287</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3</xdr:col>
                    <xdr:colOff>34506</xdr:colOff>
                    <xdr:row>23</xdr:row>
                    <xdr:rowOff>0</xdr:rowOff>
                  </from>
                  <to>
                    <xdr:col>4</xdr:col>
                    <xdr:colOff>560717</xdr:colOff>
                    <xdr:row>23</xdr:row>
                    <xdr:rowOff>224287</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5</xdr:col>
                    <xdr:colOff>621102</xdr:colOff>
                    <xdr:row>22</xdr:row>
                    <xdr:rowOff>232913</xdr:rowOff>
                  </from>
                  <to>
                    <xdr:col>5</xdr:col>
                    <xdr:colOff>948906</xdr:colOff>
                    <xdr:row>23</xdr:row>
                    <xdr:rowOff>224287</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3</xdr:col>
                    <xdr:colOff>25879</xdr:colOff>
                    <xdr:row>25</xdr:row>
                    <xdr:rowOff>17253</xdr:rowOff>
                  </from>
                  <to>
                    <xdr:col>4</xdr:col>
                    <xdr:colOff>77638</xdr:colOff>
                    <xdr:row>26</xdr:row>
                    <xdr:rowOff>0</xdr:rowOff>
                  </to>
                </anchor>
              </controlPr>
            </control>
          </mc:Choice>
        </mc:AlternateContent>
        <mc:AlternateContent xmlns:mc="http://schemas.openxmlformats.org/markup-compatibility/2006">
          <mc:Choice Requires="x14">
            <control shapeId="1076" r:id="rId28" name="Check Box 52">
              <controlPr defaultSize="0" autoFill="0" autoLine="0" autoPict="0">
                <anchor moveWithCells="1">
                  <from>
                    <xdr:col>5</xdr:col>
                    <xdr:colOff>612475</xdr:colOff>
                    <xdr:row>25</xdr:row>
                    <xdr:rowOff>0</xdr:rowOff>
                  </from>
                  <to>
                    <xdr:col>5</xdr:col>
                    <xdr:colOff>914400</xdr:colOff>
                    <xdr:row>25</xdr:row>
                    <xdr:rowOff>232913</xdr:rowOff>
                  </to>
                </anchor>
              </controlPr>
            </control>
          </mc:Choice>
        </mc:AlternateContent>
        <mc:AlternateContent xmlns:mc="http://schemas.openxmlformats.org/markup-compatibility/2006">
          <mc:Choice Requires="x14">
            <control shapeId="1078" r:id="rId29" name="Check Box 54">
              <controlPr defaultSize="0" autoFill="0" autoLine="0" autoPict="0">
                <anchor moveWithCells="1">
                  <from>
                    <xdr:col>5</xdr:col>
                    <xdr:colOff>621102</xdr:colOff>
                    <xdr:row>23</xdr:row>
                    <xdr:rowOff>241540</xdr:rowOff>
                  </from>
                  <to>
                    <xdr:col>5</xdr:col>
                    <xdr:colOff>948906</xdr:colOff>
                    <xdr:row>24</xdr:row>
                    <xdr:rowOff>232913</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3</xdr:col>
                    <xdr:colOff>34506</xdr:colOff>
                    <xdr:row>24</xdr:row>
                    <xdr:rowOff>0</xdr:rowOff>
                  </from>
                  <to>
                    <xdr:col>4</xdr:col>
                    <xdr:colOff>560717</xdr:colOff>
                    <xdr:row>24</xdr:row>
                    <xdr:rowOff>224287</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K35"/>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16" customWidth="1"/>
    <col min="2" max="2" width="60.625" style="16" customWidth="1"/>
    <col min="3" max="3" width="30.625" style="15" customWidth="1"/>
    <col min="4" max="5" width="30.625" style="16" customWidth="1"/>
    <col min="6" max="16384" width="9.125" style="16"/>
  </cols>
  <sheetData>
    <row r="1" spans="2:11" s="3" customFormat="1" ht="19.55" customHeight="1" x14ac:dyDescent="0.25">
      <c r="B1" s="332" t="s">
        <v>208</v>
      </c>
      <c r="C1" s="332"/>
      <c r="D1" s="332"/>
      <c r="E1" s="332"/>
      <c r="F1" s="332"/>
    </row>
    <row r="2" spans="2:11" s="47" customFormat="1" ht="46.55" customHeight="1" x14ac:dyDescent="0.25">
      <c r="B2" s="313" t="s">
        <v>250</v>
      </c>
      <c r="C2" s="313"/>
      <c r="D2" s="313"/>
      <c r="E2" s="313"/>
      <c r="F2" s="313"/>
    </row>
    <row r="3" spans="2:11" s="3" customFormat="1" ht="14.3" x14ac:dyDescent="0.25">
      <c r="B3" s="4" t="s">
        <v>6</v>
      </c>
      <c r="C3" s="4" t="s">
        <v>0</v>
      </c>
      <c r="E3" s="91" t="s">
        <v>1</v>
      </c>
    </row>
    <row r="4" spans="2:11" s="7" customFormat="1" x14ac:dyDescent="0.25">
      <c r="B4" s="5" t="str">
        <f>IF(PartnerName&lt;&gt;"",PartnerName,"")</f>
        <v>SAMPLE PARTNER</v>
      </c>
      <c r="C4" s="333" t="str">
        <f>IF(FacilityName&lt;&gt;"",FacilityName,"")</f>
        <v>SAMPLE FACILITY</v>
      </c>
      <c r="D4" s="368"/>
      <c r="E4" s="6" t="str">
        <f>ReportYear</f>
        <v>20XX</v>
      </c>
    </row>
    <row r="5" spans="2:11" s="10" customFormat="1" ht="18.350000000000001" x14ac:dyDescent="0.25">
      <c r="B5" s="85" t="str">
        <f>IFERROR(IF(AND(Segment_Selection=TRUE,ISNA(Source_Selection)),IF(OR(Segment_Production=TRUE,Segment_Gathering_Boosting,Segment_Trans_Storage=TRUE),"","This source is not required to be reported for the industry segment selected"),IF(AND(OR(Segment_Production=TRUE,Segment_Gathering_Boosting,Segment_Trans_Storage=TRUE),Pneumatic=TRUE),"",IF(OR(Segment_Production=TRUE,Segment_Gathering_Boosting,Segment_Trans_Storage=TRUE),"Participating source not selected","This source is not required to be reported for the industry segment selected"))),"")</f>
        <v/>
      </c>
      <c r="C5" s="21"/>
    </row>
    <row r="6" spans="2:11" s="30" customFormat="1" ht="30.1" customHeight="1" x14ac:dyDescent="0.2">
      <c r="B6" s="221" t="s">
        <v>364</v>
      </c>
      <c r="C6" s="221"/>
      <c r="D6" s="221"/>
      <c r="E6" s="221"/>
      <c r="G6" s="192" t="s">
        <v>312</v>
      </c>
    </row>
    <row r="7" spans="2:11" s="30" customFormat="1" ht="45" customHeight="1" x14ac:dyDescent="0.2">
      <c r="B7" s="196" t="s">
        <v>358</v>
      </c>
      <c r="C7" s="64"/>
      <c r="D7" s="64"/>
      <c r="E7" s="64"/>
    </row>
    <row r="8" spans="2:11" s="33" customFormat="1" ht="55.2" customHeight="1" x14ac:dyDescent="0.35">
      <c r="B8" s="32" t="s">
        <v>80</v>
      </c>
      <c r="C8" s="2" t="s">
        <v>144</v>
      </c>
      <c r="D8" s="63" t="s">
        <v>153</v>
      </c>
      <c r="E8" s="2" t="s">
        <v>145</v>
      </c>
      <c r="G8" s="378" t="s">
        <v>366</v>
      </c>
      <c r="H8" s="378"/>
      <c r="I8" s="378"/>
      <c r="J8" s="378"/>
      <c r="K8" s="378"/>
    </row>
    <row r="9" spans="2:11" s="33" customFormat="1" ht="39.1" customHeight="1" x14ac:dyDescent="0.25">
      <c r="B9" s="59" t="s">
        <v>142</v>
      </c>
      <c r="C9" s="70"/>
      <c r="D9" s="93"/>
      <c r="E9" s="94"/>
    </row>
    <row r="10" spans="2:11" s="33" customFormat="1" ht="39.1" customHeight="1" x14ac:dyDescent="0.25">
      <c r="B10" s="59" t="s">
        <v>143</v>
      </c>
      <c r="C10" s="70"/>
      <c r="D10" s="93"/>
      <c r="E10" s="94"/>
    </row>
    <row r="11" spans="2:11" s="54" customFormat="1" ht="45" customHeight="1" x14ac:dyDescent="0.2">
      <c r="B11" s="201" t="s">
        <v>359</v>
      </c>
      <c r="C11" s="55"/>
    </row>
    <row r="12" spans="2:11" s="54" customFormat="1" ht="33.799999999999997" customHeight="1" x14ac:dyDescent="0.2">
      <c r="B12" s="59" t="s">
        <v>146</v>
      </c>
      <c r="C12" s="70"/>
    </row>
    <row r="13" spans="2:11" s="3" customFormat="1" ht="80.150000000000006" customHeight="1" x14ac:dyDescent="0.25">
      <c r="B13" s="59" t="s">
        <v>147</v>
      </c>
      <c r="C13" s="71"/>
      <c r="E13" s="26"/>
    </row>
    <row r="14" spans="2:11" s="54" customFormat="1" ht="13.75" customHeight="1" x14ac:dyDescent="0.2">
      <c r="C14" s="55"/>
    </row>
    <row r="15" spans="2:11" s="30" customFormat="1" ht="30.1" customHeight="1" x14ac:dyDescent="0.2">
      <c r="B15" s="221" t="s">
        <v>271</v>
      </c>
      <c r="C15" s="161"/>
      <c r="D15" s="31"/>
      <c r="E15" s="31"/>
    </row>
    <row r="16" spans="2:11" ht="35.15" customHeight="1" x14ac:dyDescent="0.2">
      <c r="B16" s="57" t="s">
        <v>81</v>
      </c>
      <c r="C16" s="70"/>
      <c r="E16" s="24"/>
    </row>
    <row r="17" spans="1:7" ht="35.15" customHeight="1" x14ac:dyDescent="0.2">
      <c r="B17" s="57" t="s">
        <v>82</v>
      </c>
      <c r="C17" s="70"/>
      <c r="E17" s="24"/>
    </row>
    <row r="18" spans="1:7" ht="35.15" customHeight="1" x14ac:dyDescent="0.2">
      <c r="B18" s="57" t="s">
        <v>83</v>
      </c>
      <c r="C18" s="70"/>
      <c r="E18" s="24"/>
    </row>
    <row r="19" spans="1:7" s="54" customFormat="1" ht="35.15" customHeight="1" x14ac:dyDescent="0.2">
      <c r="B19" s="251" t="s">
        <v>437</v>
      </c>
      <c r="C19" s="236"/>
      <c r="E19" s="24"/>
    </row>
    <row r="20" spans="1:7" s="54" customFormat="1" ht="35.15" customHeight="1" x14ac:dyDescent="0.2">
      <c r="B20" s="296" t="s">
        <v>534</v>
      </c>
      <c r="C20" s="236"/>
      <c r="E20" s="24"/>
    </row>
    <row r="21" spans="1:7" ht="35.15" customHeight="1" x14ac:dyDescent="0.2">
      <c r="B21" s="106" t="s">
        <v>93</v>
      </c>
      <c r="C21" s="94"/>
      <c r="E21" s="24"/>
    </row>
    <row r="22" spans="1:7" x14ac:dyDescent="0.2">
      <c r="C22" s="17"/>
    </row>
    <row r="23" spans="1:7" s="30" customFormat="1" ht="30.1" customHeight="1" x14ac:dyDescent="0.3">
      <c r="B23" s="315" t="s">
        <v>165</v>
      </c>
      <c r="C23" s="315"/>
      <c r="D23" s="31"/>
      <c r="E23" s="31"/>
      <c r="F23" s="34"/>
      <c r="G23" s="31"/>
    </row>
    <row r="24" spans="1:7" s="30" customFormat="1" ht="35" customHeight="1" x14ac:dyDescent="0.3">
      <c r="B24" s="322" t="s">
        <v>215</v>
      </c>
      <c r="C24" s="322"/>
      <c r="D24" s="31"/>
      <c r="E24" s="31"/>
      <c r="F24" s="34"/>
      <c r="G24" s="31"/>
    </row>
    <row r="25" spans="1:7" s="54" customFormat="1" ht="64.2" customHeight="1" x14ac:dyDescent="0.2">
      <c r="B25" s="316"/>
      <c r="C25" s="317"/>
    </row>
    <row r="26" spans="1:7" x14ac:dyDescent="0.2">
      <c r="C26" s="17"/>
    </row>
    <row r="27" spans="1:7" s="54" customFormat="1" ht="16.3" x14ac:dyDescent="0.2">
      <c r="A27" s="43">
        <v>1</v>
      </c>
      <c r="B27" s="326" t="s">
        <v>141</v>
      </c>
      <c r="C27" s="326"/>
      <c r="D27" s="326"/>
      <c r="E27" s="326"/>
    </row>
    <row r="28" spans="1:7" x14ac:dyDescent="0.2">
      <c r="C28" s="17"/>
    </row>
    <row r="29" spans="1:7" x14ac:dyDescent="0.2">
      <c r="C29" s="17"/>
    </row>
    <row r="30" spans="1:7" x14ac:dyDescent="0.2">
      <c r="C30" s="17"/>
    </row>
    <row r="31" spans="1:7" x14ac:dyDescent="0.2">
      <c r="C31" s="17"/>
    </row>
    <row r="32" spans="1:7" x14ac:dyDescent="0.2">
      <c r="C32" s="17"/>
    </row>
    <row r="33" spans="3:3" x14ac:dyDescent="0.2">
      <c r="C33" s="17"/>
    </row>
    <row r="34" spans="3:3" x14ac:dyDescent="0.2">
      <c r="C34" s="17"/>
    </row>
    <row r="35" spans="3:3" x14ac:dyDescent="0.2">
      <c r="C35" s="17"/>
    </row>
  </sheetData>
  <sheetProtection algorithmName="SHA-512" hashValue="XTfTnotq31Z/rvtvYiimj0gNILDAPxhaA4ge/SctOD5yOekcz9r/PFSU85b7Tuk9nPAjwEE88/mrXCyg2vsLyg==" saltValue="/nrdDwRUZo6OIMeaYCKBug==" spinCount="100000" sheet="1" objects="1" scenarios="1"/>
  <dataConsolidate/>
  <mergeCells count="8">
    <mergeCell ref="G8:K8"/>
    <mergeCell ref="B27:E27"/>
    <mergeCell ref="C4:D4"/>
    <mergeCell ref="B1:F1"/>
    <mergeCell ref="B23:C23"/>
    <mergeCell ref="B25:C25"/>
    <mergeCell ref="B2:F2"/>
    <mergeCell ref="B24:C24"/>
  </mergeCells>
  <conditionalFormatting sqref="B9">
    <cfRule type="expression" dxfId="73" priority="182" stopIfTrue="1">
      <formula>#REF!="no"</formula>
    </cfRule>
  </conditionalFormatting>
  <conditionalFormatting sqref="B10">
    <cfRule type="expression" dxfId="72" priority="14" stopIfTrue="1">
      <formula>#REF!="no"</formula>
    </cfRule>
  </conditionalFormatting>
  <conditionalFormatting sqref="C9:E10">
    <cfRule type="expression" dxfId="71" priority="13">
      <formula>VALUE(FacilityNumber)&gt;0</formula>
    </cfRule>
  </conditionalFormatting>
  <conditionalFormatting sqref="B12">
    <cfRule type="expression" dxfId="70" priority="9" stopIfTrue="1">
      <formula>#REF!="no"</formula>
    </cfRule>
  </conditionalFormatting>
  <conditionalFormatting sqref="B13">
    <cfRule type="expression" dxfId="69" priority="8" stopIfTrue="1">
      <formula>#REF!="no"</formula>
    </cfRule>
  </conditionalFormatting>
  <conditionalFormatting sqref="C9:E10 C12:C13 C16:C21 B25:C25">
    <cfRule type="expression" dxfId="68" priority="1">
      <formula>AND(Source_Selection=TRUE,Pneumatic=FALSE)</formula>
    </cfRule>
    <cfRule type="expression" dxfId="67" priority="3">
      <formula>AND(Segment_Selection=TRUE,AND(Segment_Production=FALSE,Segment_Gathering_Boosting=FALSE,Segment_Trans_Storage=FALSE))</formula>
    </cfRule>
    <cfRule type="expression" dxfId="66" priority="6">
      <formula>AND(Source_Selection=TRUE,Pneumatic_NotApplicable=TRUE)</formula>
    </cfRule>
  </conditionalFormatting>
  <conditionalFormatting sqref="C20">
    <cfRule type="expression" dxfId="65" priority="11">
      <formula>ISBLANK($C$19)</formula>
    </cfRule>
  </conditionalFormatting>
  <dataValidations xWindow="1308" yWindow="553" count="8">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23:B24 WVI23:WVI24 IW23:IW24 SS23:SS24 ACO23:ACO24 AMK23:AMK24 AWG23:AWG24 BGC23:BGC24 BPY23:BPY24 BZU23:BZU24 CJQ23:CJQ24 CTM23:CTM24 DDI23:DDI24 DNE23:DNE24 DXA23:DXA24 EGW23:EGW24 EQS23:EQS24 FAO23:FAO24 FKK23:FKK24 FUG23:FUG24 GEC23:GEC24 GNY23:GNY24 GXU23:GXU24 HHQ23:HHQ24 HRM23:HRM24 IBI23:IBI24 ILE23:ILE24 IVA23:IVA24 JEW23:JEW24 JOS23:JOS24 JYO23:JYO24 KIK23:KIK24 KSG23:KSG24 LCC23:LCC24 LLY23:LLY24 LVU23:LVU24 MFQ23:MFQ24 MPM23:MPM24 MZI23:MZI24 NJE23:NJE24 NTA23:NTA24 OCW23:OCW24 OMS23:OMS24 OWO23:OWO24 PGK23:PGK24 PQG23:PQG24 QAC23:QAC24 QJY23:QJY24 QTU23:QTU24 RDQ23:RDQ24 RNM23:RNM24 RXI23:RXI24 SHE23:SHE24 SRA23:SRA24 TAW23:TAW24 TKS23:TKS24 TUO23:TUO24 UEK23:UEK24 UOG23:UOG24 UYC23:UYC24 VHY23:VHY24 VRU23:VRU24 WBQ23:WBQ24 WLM23:WLM24" xr:uid="{00000000-0002-0000-0900-000000000000}"/>
    <dataValidation type="whole" operator="greaterThanOrEqual" allowBlank="1" showInputMessage="1" showErrorMessage="1" sqref="C16:C19" xr:uid="{00000000-0002-0000-0900-000001000000}">
      <formula1>0</formula1>
    </dataValidation>
    <dataValidation type="decim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9:D10" xr:uid="{00000000-0002-0000-0900-000002000000}">
      <formula1>0</formula1>
      <formula2>8784</formula2>
    </dataValidation>
    <dataValidation type="decimal" operator="greaterThan"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E9:E10" xr:uid="{00000000-0002-0000-0900-000003000000}">
      <formula1>0</formula1>
    </dataValidation>
    <dataValidation type="whole" operator="greaterThan" allowBlank="1" showInputMessage="1" showErrorMessage="1" sqref="C12" xr:uid="{00000000-0002-0000-0900-000004000000}">
      <formula1>0</formula1>
    </dataValidation>
    <dataValidation type="decimal" operator="greaterThanOrEqual" allowBlank="1" showInputMessage="1" showErrorMessage="1" sqref="C21" xr:uid="{00000000-0002-0000-0900-000005000000}">
      <formula1>0</formula1>
    </dataValidation>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C9:C10" xr:uid="{00000000-0002-0000-0900-000006000000}">
      <formula1>0</formula1>
    </dataValidation>
    <dataValidation operator="greaterThanOrEqual" allowBlank="1" showInputMessage="1" showErrorMessage="1" sqref="C20" xr:uid="{D6513B3C-5FE2-4A2B-9A9B-82D6232B9C4E}"/>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900-000000000000}"/>
    <hyperlink ref="G6" location="'Facility Info'!C6" display="Return to Facility Info" xr:uid="{00000000-0004-0000-0900-000001000000}"/>
  </hyperlinks>
  <printOptions horizontalCentered="1"/>
  <pageMargins left="0.25" right="0.25" top="0.75" bottom="0.5" header="0.25" footer="0.25"/>
  <pageSetup scale="64" orientation="landscape" r:id="rId2"/>
  <headerFooter>
    <oddHeader>&amp;C&amp;18&amp;F</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24"/>
  <sheetViews>
    <sheetView showGridLines="0" zoomScale="85" zoomScaleNormal="85" workbookViewId="0">
      <pane ySplit="6" topLeftCell="A7" activePane="bottomLeft" state="frozen"/>
      <selection pane="bottomLeft"/>
    </sheetView>
  </sheetViews>
  <sheetFormatPr defaultColWidth="9.125" defaultRowHeight="14.3" x14ac:dyDescent="0.25"/>
  <cols>
    <col min="1" max="1" width="2.5" style="214" customWidth="1"/>
    <col min="2" max="2" width="60.625" style="214" customWidth="1"/>
    <col min="3" max="4" width="30.625" style="214" customWidth="1"/>
    <col min="5" max="5" width="27.125" style="214" customWidth="1"/>
    <col min="6" max="6" width="26.375" style="214" customWidth="1"/>
    <col min="7" max="7" width="27.5" style="214" customWidth="1"/>
    <col min="8" max="8" width="24.5" style="214" customWidth="1"/>
    <col min="9" max="9" width="25.625" style="214" customWidth="1"/>
    <col min="10" max="10" width="26.75" style="214" customWidth="1"/>
    <col min="11" max="24" width="9.125" style="214"/>
    <col min="25" max="26" width="0" style="214" hidden="1" customWidth="1"/>
    <col min="27" max="27" width="43.5" style="214" hidden="1" customWidth="1"/>
    <col min="28" max="28" width="7.625" style="214" hidden="1" customWidth="1"/>
    <col min="29" max="29" width="35.5" style="214" hidden="1" customWidth="1"/>
    <col min="30" max="38" width="0" style="214" hidden="1" customWidth="1"/>
    <col min="39" max="16384" width="9.125" style="214"/>
  </cols>
  <sheetData>
    <row r="1" spans="1:32" s="111" customFormat="1" ht="19.55" customHeight="1" x14ac:dyDescent="0.25">
      <c r="B1" s="381" t="s">
        <v>208</v>
      </c>
      <c r="C1" s="381"/>
      <c r="D1" s="381"/>
      <c r="E1" s="381"/>
      <c r="F1" s="381"/>
    </row>
    <row r="2" spans="1:32" s="111" customFormat="1" ht="46.55" customHeight="1" x14ac:dyDescent="0.25">
      <c r="B2" s="382" t="s">
        <v>250</v>
      </c>
      <c r="C2" s="382"/>
      <c r="D2" s="382"/>
      <c r="E2" s="382"/>
      <c r="F2" s="382"/>
    </row>
    <row r="3" spans="1:32" s="111" customFormat="1" x14ac:dyDescent="0.25">
      <c r="B3" s="203" t="s">
        <v>6</v>
      </c>
      <c r="C3" s="203" t="s">
        <v>0</v>
      </c>
      <c r="E3" s="204" t="s">
        <v>1</v>
      </c>
    </row>
    <row r="4" spans="1:32" s="112" customFormat="1" ht="13.6" x14ac:dyDescent="0.25">
      <c r="B4" s="194" t="str">
        <f>IF(PartnerName&lt;&gt;"",PartnerName,"")</f>
        <v>SAMPLE PARTNER</v>
      </c>
      <c r="C4" s="333" t="str">
        <f>IF(FacilityName&lt;&gt;"",FacilityName,"")</f>
        <v>SAMPLE FACILITY</v>
      </c>
      <c r="D4" s="368"/>
      <c r="E4" s="205" t="str">
        <f>ReportYear</f>
        <v>20XX</v>
      </c>
    </row>
    <row r="5" spans="1:32" s="145" customFormat="1" ht="18.350000000000001" x14ac:dyDescent="0.25">
      <c r="B5" s="206" t="str">
        <f>IFERROR(IF(AND(Segment_Selection=TRUE,ISNA(Source_Selection)),IF(OR(Segment_Production=TRUE,Segment_Gathering_Boosting),"","This source is not required to be reported for the industry segment selected"),IF(AND(OR(Segment_Production=TRUE,Segment_Gathering_Boosting),AtmosphericTanks=TRUE),"",IF(OR(Segment_Production=TRUE,Segment_Gathering_Boosting),"Participating source not selected","This source is not required to be reported for the industry segment selected"))),"")</f>
        <v/>
      </c>
      <c r="C5" s="207"/>
    </row>
    <row r="6" spans="1:32" s="209" customFormat="1" ht="30.1" customHeight="1" x14ac:dyDescent="0.2">
      <c r="B6" s="383" t="s">
        <v>365</v>
      </c>
      <c r="C6" s="383"/>
      <c r="D6" s="383"/>
      <c r="E6" s="383"/>
      <c r="F6" s="208" t="s">
        <v>312</v>
      </c>
    </row>
    <row r="7" spans="1:32" ht="44.15" customHeight="1" x14ac:dyDescent="0.25">
      <c r="B7" s="245" t="s">
        <v>438</v>
      </c>
      <c r="C7" s="187"/>
    </row>
    <row r="8" spans="1:32" s="211" customFormat="1" ht="30.1" customHeight="1" x14ac:dyDescent="0.25">
      <c r="A8" s="210" t="s">
        <v>289</v>
      </c>
    </row>
    <row r="9" spans="1:32" s="211" customFormat="1" ht="97.85" customHeight="1" x14ac:dyDescent="0.25">
      <c r="A9" s="237"/>
      <c r="B9" s="212" t="s">
        <v>290</v>
      </c>
      <c r="C9" s="213" t="s">
        <v>291</v>
      </c>
      <c r="D9" s="212" t="s">
        <v>292</v>
      </c>
      <c r="E9" s="212" t="s">
        <v>287</v>
      </c>
      <c r="F9" s="212" t="s">
        <v>300</v>
      </c>
      <c r="G9" s="212" t="s">
        <v>288</v>
      </c>
      <c r="H9" s="212" t="s">
        <v>298</v>
      </c>
      <c r="I9" s="212" t="s">
        <v>299</v>
      </c>
      <c r="J9" s="212" t="s">
        <v>301</v>
      </c>
    </row>
    <row r="10" spans="1:32" x14ac:dyDescent="0.25">
      <c r="A10" s="238"/>
      <c r="B10" s="187"/>
      <c r="C10" s="188"/>
      <c r="D10" s="186"/>
      <c r="E10" s="218"/>
      <c r="F10" s="218"/>
      <c r="G10" s="218"/>
      <c r="H10" s="219"/>
      <c r="I10" s="219"/>
      <c r="J10" s="219"/>
    </row>
    <row r="11" spans="1:32" x14ac:dyDescent="0.25">
      <c r="A11" s="238"/>
      <c r="B11" s="187"/>
      <c r="C11" s="188"/>
      <c r="D11" s="186"/>
      <c r="E11" s="218"/>
      <c r="F11" s="218"/>
      <c r="G11" s="218"/>
      <c r="H11" s="219"/>
      <c r="I11" s="219"/>
      <c r="J11" s="219"/>
      <c r="AA11" s="214" t="s">
        <v>315</v>
      </c>
      <c r="AC11" s="214" t="s">
        <v>315</v>
      </c>
    </row>
    <row r="12" spans="1:32" x14ac:dyDescent="0.25">
      <c r="A12" s="238"/>
      <c r="B12" s="187"/>
      <c r="C12" s="188"/>
      <c r="D12" s="186"/>
      <c r="E12" s="218"/>
      <c r="F12" s="218"/>
      <c r="G12" s="218"/>
      <c r="H12" s="219"/>
      <c r="I12" s="219"/>
      <c r="J12" s="219"/>
      <c r="AA12" s="214" t="s">
        <v>313</v>
      </c>
      <c r="AC12" s="214" t="s">
        <v>314</v>
      </c>
      <c r="AF12" s="211" t="s">
        <v>286</v>
      </c>
    </row>
    <row r="13" spans="1:32" x14ac:dyDescent="0.25">
      <c r="A13" s="238"/>
      <c r="B13" s="187"/>
      <c r="C13" s="188"/>
      <c r="D13" s="186"/>
      <c r="E13" s="218"/>
      <c r="F13" s="218"/>
      <c r="G13" s="218"/>
      <c r="H13" s="219"/>
      <c r="I13" s="219"/>
      <c r="J13" s="219"/>
      <c r="AA13" s="214" t="s">
        <v>316</v>
      </c>
      <c r="AC13" s="214" t="s">
        <v>321</v>
      </c>
      <c r="AF13" s="211" t="s">
        <v>283</v>
      </c>
    </row>
    <row r="14" spans="1:32" x14ac:dyDescent="0.25">
      <c r="A14" s="238"/>
      <c r="B14" s="187"/>
      <c r="C14" s="188"/>
      <c r="D14" s="186"/>
      <c r="E14" s="218"/>
      <c r="F14" s="218"/>
      <c r="G14" s="218"/>
      <c r="H14" s="219"/>
      <c r="I14" s="219"/>
      <c r="J14" s="219"/>
      <c r="AA14" s="214" t="s">
        <v>317</v>
      </c>
      <c r="AC14" s="214" t="s">
        <v>322</v>
      </c>
      <c r="AF14" s="214" t="s">
        <v>285</v>
      </c>
    </row>
    <row r="15" spans="1:32" x14ac:dyDescent="0.25">
      <c r="A15" s="238"/>
      <c r="B15" s="187"/>
      <c r="C15" s="188"/>
      <c r="D15" s="186"/>
      <c r="E15" s="218"/>
      <c r="F15" s="218"/>
      <c r="G15" s="218"/>
      <c r="H15" s="219"/>
      <c r="I15" s="219"/>
      <c r="J15" s="219"/>
      <c r="AA15" s="214" t="s">
        <v>318</v>
      </c>
      <c r="AC15" s="214" t="s">
        <v>323</v>
      </c>
    </row>
    <row r="16" spans="1:32" x14ac:dyDescent="0.25">
      <c r="A16" s="238"/>
      <c r="B16" s="187"/>
      <c r="C16" s="188"/>
      <c r="D16" s="186"/>
      <c r="E16" s="218"/>
      <c r="F16" s="218"/>
      <c r="G16" s="218"/>
      <c r="H16" s="219"/>
      <c r="I16" s="219"/>
      <c r="J16" s="219"/>
      <c r="AA16" s="214" t="s">
        <v>319</v>
      </c>
      <c r="AC16" s="214" t="s">
        <v>324</v>
      </c>
    </row>
    <row r="17" spans="1:29" x14ac:dyDescent="0.25">
      <c r="A17" s="238"/>
      <c r="B17" s="187"/>
      <c r="C17" s="188"/>
      <c r="D17" s="186"/>
      <c r="E17" s="218"/>
      <c r="F17" s="218"/>
      <c r="G17" s="218"/>
      <c r="H17" s="219"/>
      <c r="I17" s="219"/>
      <c r="J17" s="219"/>
      <c r="AA17" s="214" t="s">
        <v>320</v>
      </c>
      <c r="AC17" s="214" t="s">
        <v>325</v>
      </c>
    </row>
    <row r="18" spans="1:29" x14ac:dyDescent="0.25">
      <c r="A18" s="238"/>
      <c r="B18" s="187"/>
      <c r="C18" s="188"/>
      <c r="D18" s="186"/>
      <c r="E18" s="218"/>
      <c r="F18" s="218"/>
      <c r="G18" s="218"/>
      <c r="H18" s="219"/>
      <c r="I18" s="219"/>
      <c r="J18" s="219"/>
      <c r="AC18" s="214" t="s">
        <v>326</v>
      </c>
    </row>
    <row r="19" spans="1:29" x14ac:dyDescent="0.25">
      <c r="A19" s="238"/>
      <c r="B19" s="187"/>
      <c r="C19" s="188"/>
      <c r="D19" s="186"/>
      <c r="E19" s="218"/>
      <c r="F19" s="218"/>
      <c r="G19" s="218"/>
      <c r="H19" s="219"/>
      <c r="I19" s="219"/>
      <c r="J19" s="219"/>
      <c r="AC19" s="214" t="s">
        <v>327</v>
      </c>
    </row>
    <row r="20" spans="1:29" x14ac:dyDescent="0.25">
      <c r="A20" s="238"/>
      <c r="B20" s="187"/>
      <c r="C20" s="188"/>
      <c r="D20" s="186"/>
      <c r="E20" s="218"/>
      <c r="F20" s="218"/>
      <c r="G20" s="218"/>
      <c r="H20" s="219"/>
      <c r="I20" s="219"/>
      <c r="J20" s="219"/>
      <c r="AC20" s="214" t="s">
        <v>328</v>
      </c>
    </row>
    <row r="21" spans="1:29" x14ac:dyDescent="0.25">
      <c r="A21" s="238"/>
      <c r="B21" s="187"/>
      <c r="C21" s="188"/>
      <c r="D21" s="186"/>
      <c r="E21" s="218"/>
      <c r="F21" s="218"/>
      <c r="G21" s="218"/>
      <c r="H21" s="219"/>
      <c r="I21" s="219"/>
      <c r="J21" s="219"/>
      <c r="AC21" s="214" t="s">
        <v>329</v>
      </c>
    </row>
    <row r="22" spans="1:29" x14ac:dyDescent="0.25">
      <c r="A22" s="238"/>
      <c r="B22" s="187"/>
      <c r="C22" s="188"/>
      <c r="D22" s="186"/>
      <c r="E22" s="218"/>
      <c r="F22" s="218"/>
      <c r="G22" s="218"/>
      <c r="H22" s="219"/>
      <c r="I22" s="219"/>
      <c r="J22" s="219"/>
      <c r="AC22" s="214" t="s">
        <v>330</v>
      </c>
    </row>
    <row r="23" spans="1:29" x14ac:dyDescent="0.25">
      <c r="A23" s="238"/>
      <c r="B23" s="187"/>
      <c r="C23" s="188"/>
      <c r="D23" s="186"/>
      <c r="E23" s="218"/>
      <c r="F23" s="218"/>
      <c r="G23" s="218"/>
      <c r="H23" s="219"/>
      <c r="I23" s="219"/>
      <c r="J23" s="219"/>
      <c r="AC23" s="214" t="s">
        <v>331</v>
      </c>
    </row>
    <row r="24" spans="1:29" x14ac:dyDescent="0.25">
      <c r="A24" s="238"/>
      <c r="B24" s="187"/>
      <c r="C24" s="188"/>
      <c r="D24" s="186"/>
      <c r="E24" s="218"/>
      <c r="F24" s="218"/>
      <c r="G24" s="218"/>
      <c r="H24" s="219"/>
      <c r="I24" s="219"/>
      <c r="J24" s="219"/>
      <c r="AC24" s="214" t="s">
        <v>332</v>
      </c>
    </row>
    <row r="25" spans="1:29" x14ac:dyDescent="0.25">
      <c r="A25" s="238"/>
      <c r="B25" s="187"/>
      <c r="C25" s="188"/>
      <c r="D25" s="186"/>
      <c r="E25" s="218"/>
      <c r="F25" s="218"/>
      <c r="G25" s="218"/>
      <c r="H25" s="219"/>
      <c r="I25" s="219"/>
      <c r="J25" s="219"/>
      <c r="AC25" s="214" t="s">
        <v>333</v>
      </c>
    </row>
    <row r="26" spans="1:29" x14ac:dyDescent="0.25">
      <c r="A26" s="238"/>
      <c r="B26" s="187"/>
      <c r="C26" s="188"/>
      <c r="D26" s="186"/>
      <c r="E26" s="218"/>
      <c r="F26" s="218"/>
      <c r="G26" s="218"/>
      <c r="H26" s="219"/>
      <c r="I26" s="219"/>
      <c r="J26" s="219"/>
      <c r="AC26" s="214" t="s">
        <v>334</v>
      </c>
    </row>
    <row r="27" spans="1:29" x14ac:dyDescent="0.25">
      <c r="A27" s="238"/>
      <c r="B27" s="187"/>
      <c r="C27" s="188"/>
      <c r="D27" s="186"/>
      <c r="E27" s="218"/>
      <c r="F27" s="218"/>
      <c r="G27" s="218"/>
      <c r="H27" s="219"/>
      <c r="I27" s="219"/>
      <c r="J27" s="219"/>
      <c r="AC27" s="214" t="s">
        <v>335</v>
      </c>
    </row>
    <row r="28" spans="1:29" x14ac:dyDescent="0.25">
      <c r="A28" s="238"/>
      <c r="B28" s="187"/>
      <c r="C28" s="188"/>
      <c r="D28" s="186"/>
      <c r="E28" s="218"/>
      <c r="F28" s="218"/>
      <c r="G28" s="218"/>
      <c r="H28" s="219"/>
      <c r="I28" s="219"/>
      <c r="J28" s="219"/>
      <c r="AC28" s="214" t="s">
        <v>336</v>
      </c>
    </row>
    <row r="29" spans="1:29" x14ac:dyDescent="0.25">
      <c r="A29" s="238"/>
      <c r="B29" s="187"/>
      <c r="C29" s="188"/>
      <c r="D29" s="186"/>
      <c r="E29" s="218"/>
      <c r="F29" s="218"/>
      <c r="G29" s="218"/>
      <c r="H29" s="219"/>
      <c r="I29" s="219"/>
      <c r="J29" s="219"/>
      <c r="AC29" s="214" t="s">
        <v>337</v>
      </c>
    </row>
    <row r="30" spans="1:29" x14ac:dyDescent="0.25">
      <c r="A30" s="238"/>
      <c r="B30" s="187"/>
      <c r="C30" s="188"/>
      <c r="D30" s="186"/>
      <c r="E30" s="218"/>
      <c r="F30" s="218"/>
      <c r="G30" s="218"/>
      <c r="H30" s="219"/>
      <c r="I30" s="219"/>
      <c r="J30" s="219"/>
      <c r="AC30" s="214" t="s">
        <v>338</v>
      </c>
    </row>
    <row r="31" spans="1:29" x14ac:dyDescent="0.25">
      <c r="A31" s="238"/>
      <c r="B31" s="187"/>
      <c r="C31" s="188"/>
      <c r="D31" s="186"/>
      <c r="E31" s="218"/>
      <c r="F31" s="218"/>
      <c r="G31" s="218"/>
      <c r="H31" s="219"/>
      <c r="I31" s="219"/>
      <c r="J31" s="219"/>
      <c r="AC31" s="214" t="s">
        <v>339</v>
      </c>
    </row>
    <row r="32" spans="1:29" x14ac:dyDescent="0.25">
      <c r="A32" s="238"/>
      <c r="B32" s="187"/>
      <c r="C32" s="188"/>
      <c r="D32" s="186"/>
      <c r="E32" s="218"/>
      <c r="F32" s="218"/>
      <c r="G32" s="218"/>
      <c r="H32" s="219"/>
      <c r="I32" s="219"/>
      <c r="J32" s="219"/>
      <c r="AC32" s="214" t="s">
        <v>340</v>
      </c>
    </row>
    <row r="33" spans="1:29" x14ac:dyDescent="0.25">
      <c r="A33" s="238"/>
      <c r="B33" s="187"/>
      <c r="C33" s="188"/>
      <c r="D33" s="186"/>
      <c r="E33" s="218"/>
      <c r="F33" s="218"/>
      <c r="G33" s="218"/>
      <c r="H33" s="219"/>
      <c r="I33" s="219"/>
      <c r="J33" s="219"/>
      <c r="AC33" s="214" t="s">
        <v>341</v>
      </c>
    </row>
    <row r="34" spans="1:29" x14ac:dyDescent="0.25">
      <c r="A34" s="238"/>
      <c r="B34" s="187"/>
      <c r="C34" s="188"/>
      <c r="D34" s="186"/>
      <c r="E34" s="218"/>
      <c r="F34" s="218"/>
      <c r="G34" s="218"/>
      <c r="H34" s="219"/>
      <c r="I34" s="219"/>
      <c r="J34" s="219"/>
      <c r="AC34" s="214" t="s">
        <v>342</v>
      </c>
    </row>
    <row r="35" spans="1:29" x14ac:dyDescent="0.25">
      <c r="A35" s="238"/>
      <c r="B35" s="187"/>
      <c r="C35" s="188"/>
      <c r="D35" s="186"/>
      <c r="E35" s="218"/>
      <c r="F35" s="218"/>
      <c r="G35" s="218"/>
      <c r="H35" s="219"/>
      <c r="I35" s="219"/>
      <c r="J35" s="219"/>
      <c r="AC35" s="214" t="s">
        <v>343</v>
      </c>
    </row>
    <row r="36" spans="1:29" x14ac:dyDescent="0.25">
      <c r="A36" s="238"/>
      <c r="B36" s="187"/>
      <c r="C36" s="188"/>
      <c r="D36" s="186"/>
      <c r="E36" s="218"/>
      <c r="F36" s="218"/>
      <c r="G36" s="218"/>
      <c r="H36" s="219"/>
      <c r="I36" s="219"/>
      <c r="J36" s="219"/>
      <c r="AC36" s="214" t="s">
        <v>344</v>
      </c>
    </row>
    <row r="37" spans="1:29" x14ac:dyDescent="0.25">
      <c r="A37" s="238"/>
      <c r="B37" s="187"/>
      <c r="C37" s="188"/>
      <c r="D37" s="186"/>
      <c r="E37" s="218"/>
      <c r="F37" s="218"/>
      <c r="G37" s="218"/>
      <c r="H37" s="219"/>
      <c r="I37" s="219"/>
      <c r="J37" s="219"/>
      <c r="AC37" s="214" t="s">
        <v>345</v>
      </c>
    </row>
    <row r="38" spans="1:29" x14ac:dyDescent="0.25">
      <c r="A38" s="238"/>
      <c r="B38" s="187"/>
      <c r="C38" s="188"/>
      <c r="D38" s="186"/>
      <c r="E38" s="218"/>
      <c r="F38" s="218"/>
      <c r="G38" s="218"/>
      <c r="H38" s="219"/>
      <c r="I38" s="219"/>
      <c r="J38" s="219"/>
      <c r="AC38" s="214" t="s">
        <v>346</v>
      </c>
    </row>
    <row r="39" spans="1:29" x14ac:dyDescent="0.25">
      <c r="A39" s="238"/>
      <c r="B39" s="187"/>
      <c r="C39" s="188"/>
      <c r="D39" s="186"/>
      <c r="E39" s="218"/>
      <c r="F39" s="218"/>
      <c r="G39" s="218"/>
      <c r="H39" s="219"/>
      <c r="I39" s="219"/>
      <c r="J39" s="219"/>
      <c r="AC39" s="214" t="s">
        <v>347</v>
      </c>
    </row>
    <row r="40" spans="1:29" x14ac:dyDescent="0.25">
      <c r="A40" s="238"/>
      <c r="B40" s="187"/>
      <c r="C40" s="188"/>
      <c r="D40" s="186"/>
      <c r="E40" s="218"/>
      <c r="F40" s="218"/>
      <c r="G40" s="218"/>
      <c r="H40" s="219"/>
      <c r="I40" s="219"/>
      <c r="J40" s="219"/>
      <c r="AC40" s="214" t="s">
        <v>348</v>
      </c>
    </row>
    <row r="41" spans="1:29" x14ac:dyDescent="0.25">
      <c r="A41" s="238"/>
      <c r="B41" s="187"/>
      <c r="C41" s="188"/>
      <c r="D41" s="186"/>
      <c r="E41" s="218"/>
      <c r="F41" s="218"/>
      <c r="G41" s="218"/>
      <c r="H41" s="219"/>
      <c r="I41" s="219"/>
      <c r="J41" s="219"/>
    </row>
    <row r="42" spans="1:29" x14ac:dyDescent="0.25">
      <c r="A42" s="238"/>
      <c r="B42" s="187"/>
      <c r="C42" s="188"/>
      <c r="D42" s="186"/>
      <c r="E42" s="218"/>
      <c r="F42" s="218"/>
      <c r="G42" s="218"/>
      <c r="H42" s="219"/>
      <c r="I42" s="219"/>
      <c r="J42" s="219"/>
    </row>
    <row r="43" spans="1:29" x14ac:dyDescent="0.25">
      <c r="A43" s="238"/>
      <c r="B43" s="187"/>
      <c r="C43" s="188"/>
      <c r="D43" s="186"/>
      <c r="E43" s="218"/>
      <c r="F43" s="218"/>
      <c r="G43" s="218"/>
      <c r="H43" s="219"/>
      <c r="I43" s="219"/>
      <c r="J43" s="219"/>
    </row>
    <row r="44" spans="1:29" x14ac:dyDescent="0.25">
      <c r="A44" s="238"/>
      <c r="B44" s="187"/>
      <c r="C44" s="188"/>
      <c r="D44" s="186"/>
      <c r="E44" s="218"/>
      <c r="F44" s="218"/>
      <c r="G44" s="218"/>
      <c r="H44" s="219"/>
      <c r="I44" s="219"/>
      <c r="J44" s="219"/>
    </row>
    <row r="45" spans="1:29" x14ac:dyDescent="0.25">
      <c r="A45" s="238"/>
      <c r="B45" s="187"/>
      <c r="C45" s="188"/>
      <c r="D45" s="186"/>
      <c r="E45" s="218"/>
      <c r="F45" s="218"/>
      <c r="G45" s="218"/>
      <c r="H45" s="219"/>
      <c r="I45" s="219"/>
      <c r="J45" s="219"/>
    </row>
    <row r="46" spans="1:29" x14ac:dyDescent="0.25">
      <c r="A46" s="238"/>
      <c r="B46" s="187"/>
      <c r="C46" s="188"/>
      <c r="D46" s="186"/>
      <c r="E46" s="218"/>
      <c r="F46" s="218"/>
      <c r="G46" s="218"/>
      <c r="H46" s="219"/>
      <c r="I46" s="219"/>
      <c r="J46" s="219"/>
    </row>
    <row r="47" spans="1:29" x14ac:dyDescent="0.25">
      <c r="A47" s="238"/>
      <c r="B47" s="187"/>
      <c r="C47" s="188"/>
      <c r="D47" s="186"/>
      <c r="E47" s="218"/>
      <c r="F47" s="218"/>
      <c r="G47" s="218"/>
      <c r="H47" s="219"/>
      <c r="I47" s="219"/>
      <c r="J47" s="219"/>
    </row>
    <row r="48" spans="1:29" x14ac:dyDescent="0.25">
      <c r="A48" s="238"/>
      <c r="B48" s="187"/>
      <c r="C48" s="188"/>
      <c r="D48" s="186"/>
      <c r="E48" s="218"/>
      <c r="F48" s="218"/>
      <c r="G48" s="218"/>
      <c r="H48" s="219"/>
      <c r="I48" s="219"/>
      <c r="J48" s="219"/>
    </row>
    <row r="49" spans="1:10" x14ac:dyDescent="0.25">
      <c r="A49" s="238"/>
      <c r="B49" s="187"/>
      <c r="C49" s="188"/>
      <c r="D49" s="186"/>
      <c r="E49" s="218"/>
      <c r="F49" s="218"/>
      <c r="G49" s="218"/>
      <c r="H49" s="219"/>
      <c r="I49" s="219"/>
      <c r="J49" s="219"/>
    </row>
    <row r="50" spans="1:10" x14ac:dyDescent="0.25">
      <c r="A50" s="238"/>
      <c r="B50" s="187"/>
      <c r="C50" s="188"/>
      <c r="D50" s="186"/>
      <c r="E50" s="218"/>
      <c r="F50" s="218"/>
      <c r="G50" s="218"/>
      <c r="H50" s="219"/>
      <c r="I50" s="219"/>
      <c r="J50" s="219"/>
    </row>
    <row r="51" spans="1:10" x14ac:dyDescent="0.25">
      <c r="A51" s="238"/>
      <c r="B51" s="187"/>
      <c r="C51" s="188"/>
      <c r="D51" s="186"/>
      <c r="E51" s="218"/>
      <c r="F51" s="218"/>
      <c r="G51" s="218"/>
      <c r="H51" s="219"/>
      <c r="I51" s="219"/>
      <c r="J51" s="219"/>
    </row>
    <row r="52" spans="1:10" x14ac:dyDescent="0.25">
      <c r="A52" s="238"/>
      <c r="B52" s="187"/>
      <c r="C52" s="188"/>
      <c r="D52" s="186"/>
      <c r="E52" s="218"/>
      <c r="F52" s="218"/>
      <c r="G52" s="218"/>
      <c r="H52" s="219"/>
      <c r="I52" s="219"/>
      <c r="J52" s="219"/>
    </row>
    <row r="53" spans="1:10" x14ac:dyDescent="0.25">
      <c r="A53" s="238"/>
      <c r="B53" s="187"/>
      <c r="C53" s="188"/>
      <c r="D53" s="186"/>
      <c r="E53" s="218"/>
      <c r="F53" s="218"/>
      <c r="G53" s="218"/>
      <c r="H53" s="219"/>
      <c r="I53" s="219"/>
      <c r="J53" s="219"/>
    </row>
    <row r="54" spans="1:10" x14ac:dyDescent="0.25">
      <c r="A54" s="238"/>
      <c r="B54" s="187"/>
      <c r="C54" s="188"/>
      <c r="D54" s="186"/>
      <c r="E54" s="218"/>
      <c r="F54" s="218"/>
      <c r="G54" s="218"/>
      <c r="H54" s="219"/>
      <c r="I54" s="219"/>
      <c r="J54" s="219"/>
    </row>
    <row r="55" spans="1:10" x14ac:dyDescent="0.25">
      <c r="A55" s="238"/>
      <c r="B55" s="187"/>
      <c r="C55" s="188"/>
      <c r="D55" s="186"/>
      <c r="E55" s="218"/>
      <c r="F55" s="218"/>
      <c r="G55" s="218"/>
      <c r="H55" s="219"/>
      <c r="I55" s="219"/>
      <c r="J55" s="219"/>
    </row>
    <row r="56" spans="1:10" x14ac:dyDescent="0.25">
      <c r="A56" s="238"/>
      <c r="B56" s="187"/>
      <c r="C56" s="188"/>
      <c r="D56" s="186"/>
      <c r="E56" s="218"/>
      <c r="F56" s="218"/>
      <c r="G56" s="218"/>
      <c r="H56" s="219"/>
      <c r="I56" s="219"/>
      <c r="J56" s="219"/>
    </row>
    <row r="57" spans="1:10" x14ac:dyDescent="0.25">
      <c r="A57" s="238"/>
      <c r="B57" s="187"/>
      <c r="C57" s="188"/>
      <c r="D57" s="186"/>
      <c r="E57" s="218"/>
      <c r="F57" s="218"/>
      <c r="G57" s="218"/>
      <c r="H57" s="219"/>
      <c r="I57" s="219"/>
      <c r="J57" s="219"/>
    </row>
    <row r="58" spans="1:10" x14ac:dyDescent="0.25">
      <c r="A58" s="238"/>
      <c r="B58" s="218"/>
      <c r="C58" s="218"/>
      <c r="D58" s="218"/>
      <c r="E58" s="218"/>
      <c r="F58" s="218"/>
      <c r="G58" s="218"/>
      <c r="H58" s="219"/>
      <c r="I58" s="219"/>
      <c r="J58" s="219"/>
    </row>
    <row r="59" spans="1:10" x14ac:dyDescent="0.25">
      <c r="A59" s="238"/>
      <c r="B59" s="218"/>
      <c r="C59" s="218"/>
      <c r="D59" s="218"/>
      <c r="E59" s="218"/>
      <c r="F59" s="218"/>
      <c r="G59" s="218"/>
      <c r="H59" s="219"/>
      <c r="I59" s="219"/>
      <c r="J59" s="219"/>
    </row>
    <row r="60" spans="1:10" x14ac:dyDescent="0.25">
      <c r="A60" s="239"/>
    </row>
    <row r="61" spans="1:10" s="211" customFormat="1" ht="30.1" customHeight="1" x14ac:dyDescent="0.25">
      <c r="A61" s="240"/>
      <c r="B61" s="210" t="s">
        <v>354</v>
      </c>
    </row>
    <row r="62" spans="1:10" s="211" customFormat="1" ht="76.75" x14ac:dyDescent="0.25">
      <c r="A62" s="237"/>
      <c r="B62" s="212" t="s">
        <v>290</v>
      </c>
      <c r="C62" s="213" t="s">
        <v>291</v>
      </c>
      <c r="D62" s="212" t="s">
        <v>294</v>
      </c>
      <c r="E62" s="212" t="s">
        <v>302</v>
      </c>
      <c r="F62" s="212" t="s">
        <v>293</v>
      </c>
      <c r="G62" s="212" t="s">
        <v>296</v>
      </c>
      <c r="H62" s="212" t="s">
        <v>295</v>
      </c>
      <c r="I62" s="212" t="s">
        <v>297</v>
      </c>
    </row>
    <row r="63" spans="1:10" x14ac:dyDescent="0.25">
      <c r="A63" s="241"/>
      <c r="B63" s="187"/>
      <c r="C63" s="190"/>
      <c r="D63" s="188"/>
      <c r="E63" s="188"/>
      <c r="F63" s="188"/>
      <c r="G63" s="189"/>
      <c r="H63" s="189"/>
      <c r="I63" s="189"/>
    </row>
    <row r="64" spans="1:10" x14ac:dyDescent="0.25">
      <c r="A64" s="241"/>
      <c r="B64" s="187"/>
      <c r="C64" s="188"/>
      <c r="D64" s="188"/>
      <c r="E64" s="188"/>
      <c r="F64" s="188"/>
      <c r="G64" s="189"/>
      <c r="H64" s="189"/>
      <c r="I64" s="189"/>
    </row>
    <row r="65" spans="1:9" x14ac:dyDescent="0.25">
      <c r="A65" s="241"/>
      <c r="B65" s="187"/>
      <c r="C65" s="188"/>
      <c r="D65" s="188"/>
      <c r="E65" s="188"/>
      <c r="F65" s="188"/>
      <c r="G65" s="189"/>
      <c r="H65" s="189"/>
      <c r="I65" s="189"/>
    </row>
    <row r="66" spans="1:9" x14ac:dyDescent="0.25">
      <c r="A66" s="241"/>
      <c r="B66" s="187"/>
      <c r="C66" s="188"/>
      <c r="D66" s="188"/>
      <c r="E66" s="188"/>
      <c r="F66" s="188"/>
      <c r="G66" s="189"/>
      <c r="H66" s="189"/>
      <c r="I66" s="189"/>
    </row>
    <row r="67" spans="1:9" x14ac:dyDescent="0.25">
      <c r="A67" s="241"/>
      <c r="B67" s="187"/>
      <c r="C67" s="188"/>
      <c r="D67" s="188"/>
      <c r="E67" s="188"/>
      <c r="F67" s="188"/>
      <c r="G67" s="189"/>
      <c r="H67" s="189"/>
      <c r="I67" s="189"/>
    </row>
    <row r="68" spans="1:9" x14ac:dyDescent="0.25">
      <c r="A68" s="241"/>
      <c r="B68" s="187"/>
      <c r="C68" s="188"/>
      <c r="D68" s="188"/>
      <c r="E68" s="188"/>
      <c r="F68" s="188"/>
      <c r="G68" s="189"/>
      <c r="H68" s="189"/>
      <c r="I68" s="189"/>
    </row>
    <row r="69" spans="1:9" x14ac:dyDescent="0.25">
      <c r="A69" s="241"/>
      <c r="B69" s="187"/>
      <c r="C69" s="188"/>
      <c r="D69" s="188"/>
      <c r="E69" s="188"/>
      <c r="F69" s="188"/>
      <c r="G69" s="189"/>
      <c r="H69" s="189"/>
      <c r="I69" s="189"/>
    </row>
    <row r="70" spans="1:9" x14ac:dyDescent="0.25">
      <c r="A70" s="241"/>
      <c r="B70" s="187"/>
      <c r="C70" s="188"/>
      <c r="D70" s="188"/>
      <c r="E70" s="188"/>
      <c r="F70" s="188"/>
      <c r="G70" s="189"/>
      <c r="H70" s="189"/>
      <c r="I70" s="189"/>
    </row>
    <row r="71" spans="1:9" x14ac:dyDescent="0.25">
      <c r="A71" s="241"/>
      <c r="B71" s="187"/>
      <c r="C71" s="188"/>
      <c r="D71" s="188"/>
      <c r="E71" s="188"/>
      <c r="F71" s="188"/>
      <c r="G71" s="189"/>
      <c r="H71" s="189"/>
      <c r="I71" s="189"/>
    </row>
    <row r="72" spans="1:9" x14ac:dyDescent="0.25">
      <c r="A72" s="241"/>
      <c r="B72" s="187"/>
      <c r="C72" s="188"/>
      <c r="D72" s="188"/>
      <c r="E72" s="188"/>
      <c r="F72" s="188"/>
      <c r="G72" s="189"/>
      <c r="H72" s="189"/>
      <c r="I72" s="189"/>
    </row>
    <row r="73" spans="1:9" x14ac:dyDescent="0.25">
      <c r="A73" s="241"/>
      <c r="B73" s="187"/>
      <c r="C73" s="188"/>
      <c r="D73" s="188"/>
      <c r="E73" s="188"/>
      <c r="F73" s="188"/>
      <c r="G73" s="189"/>
      <c r="H73" s="189"/>
      <c r="I73" s="189"/>
    </row>
    <row r="74" spans="1:9" x14ac:dyDescent="0.25">
      <c r="A74" s="241"/>
      <c r="B74" s="187"/>
      <c r="C74" s="188"/>
      <c r="D74" s="188"/>
      <c r="E74" s="188"/>
      <c r="F74" s="188"/>
      <c r="G74" s="189"/>
      <c r="H74" s="189"/>
      <c r="I74" s="189"/>
    </row>
    <row r="75" spans="1:9" x14ac:dyDescent="0.25">
      <c r="A75" s="241"/>
      <c r="B75" s="187"/>
      <c r="C75" s="188"/>
      <c r="D75" s="188"/>
      <c r="E75" s="188"/>
      <c r="F75" s="188"/>
      <c r="G75" s="189"/>
      <c r="H75" s="189"/>
      <c r="I75" s="189"/>
    </row>
    <row r="76" spans="1:9" x14ac:dyDescent="0.25">
      <c r="A76" s="241"/>
      <c r="B76" s="187"/>
      <c r="C76" s="188"/>
      <c r="D76" s="188"/>
      <c r="E76" s="188"/>
      <c r="F76" s="188"/>
      <c r="G76" s="189"/>
      <c r="H76" s="189"/>
      <c r="I76" s="189"/>
    </row>
    <row r="77" spans="1:9" x14ac:dyDescent="0.25">
      <c r="A77" s="241"/>
      <c r="B77" s="187"/>
      <c r="C77" s="188"/>
      <c r="D77" s="188"/>
      <c r="E77" s="188"/>
      <c r="F77" s="188"/>
      <c r="G77" s="189"/>
      <c r="H77" s="189"/>
      <c r="I77" s="189"/>
    </row>
    <row r="78" spans="1:9" x14ac:dyDescent="0.25">
      <c r="A78" s="241"/>
      <c r="B78" s="187"/>
      <c r="C78" s="188"/>
      <c r="D78" s="188"/>
      <c r="E78" s="188"/>
      <c r="F78" s="188"/>
      <c r="G78" s="189"/>
      <c r="H78" s="189"/>
      <c r="I78" s="189"/>
    </row>
    <row r="79" spans="1:9" x14ac:dyDescent="0.25">
      <c r="A79" s="241"/>
      <c r="B79" s="187"/>
      <c r="C79" s="188"/>
      <c r="D79" s="188"/>
      <c r="E79" s="188"/>
      <c r="F79" s="188"/>
      <c r="G79" s="189"/>
      <c r="H79" s="189"/>
      <c r="I79" s="189"/>
    </row>
    <row r="80" spans="1:9" x14ac:dyDescent="0.25">
      <c r="A80" s="241"/>
      <c r="B80" s="187"/>
      <c r="C80" s="188"/>
      <c r="D80" s="188"/>
      <c r="E80" s="188"/>
      <c r="F80" s="188"/>
      <c r="G80" s="189"/>
      <c r="H80" s="189"/>
      <c r="I80" s="189"/>
    </row>
    <row r="81" spans="1:9" x14ac:dyDescent="0.25">
      <c r="A81" s="241"/>
      <c r="B81" s="187"/>
      <c r="C81" s="188"/>
      <c r="D81" s="188"/>
      <c r="E81" s="188"/>
      <c r="F81" s="188"/>
      <c r="G81" s="189"/>
      <c r="H81" s="189"/>
      <c r="I81" s="189"/>
    </row>
    <row r="82" spans="1:9" x14ac:dyDescent="0.25">
      <c r="A82" s="241"/>
      <c r="B82" s="187"/>
      <c r="C82" s="188"/>
      <c r="D82" s="188"/>
      <c r="E82" s="188"/>
      <c r="F82" s="188"/>
      <c r="G82" s="189"/>
      <c r="H82" s="189"/>
      <c r="I82" s="189"/>
    </row>
    <row r="83" spans="1:9" x14ac:dyDescent="0.25">
      <c r="A83" s="241"/>
      <c r="B83" s="187"/>
      <c r="C83" s="188"/>
      <c r="D83" s="188"/>
      <c r="E83" s="188"/>
      <c r="F83" s="188"/>
      <c r="G83" s="189"/>
      <c r="H83" s="189"/>
      <c r="I83" s="189"/>
    </row>
    <row r="84" spans="1:9" x14ac:dyDescent="0.25">
      <c r="A84" s="241"/>
      <c r="B84" s="187"/>
      <c r="C84" s="188"/>
      <c r="D84" s="188"/>
      <c r="E84" s="188"/>
      <c r="F84" s="188"/>
      <c r="G84" s="189"/>
      <c r="H84" s="189"/>
      <c r="I84" s="189"/>
    </row>
    <row r="85" spans="1:9" x14ac:dyDescent="0.25">
      <c r="A85" s="241"/>
      <c r="B85" s="187"/>
      <c r="C85" s="188"/>
      <c r="D85" s="188"/>
      <c r="E85" s="188"/>
      <c r="F85" s="188"/>
      <c r="G85" s="189"/>
      <c r="H85" s="189"/>
      <c r="I85" s="189"/>
    </row>
    <row r="86" spans="1:9" x14ac:dyDescent="0.25">
      <c r="A86" s="241"/>
      <c r="B86" s="187"/>
      <c r="C86" s="188"/>
      <c r="D86" s="188"/>
      <c r="E86" s="188"/>
      <c r="F86" s="188"/>
      <c r="G86" s="189"/>
      <c r="H86" s="189"/>
      <c r="I86" s="189"/>
    </row>
    <row r="87" spans="1:9" x14ac:dyDescent="0.25">
      <c r="A87" s="241"/>
      <c r="B87" s="187"/>
      <c r="C87" s="188"/>
      <c r="D87" s="188"/>
      <c r="E87" s="188"/>
      <c r="F87" s="188"/>
      <c r="G87" s="189"/>
      <c r="H87" s="189"/>
      <c r="I87" s="189"/>
    </row>
    <row r="88" spans="1:9" x14ac:dyDescent="0.25">
      <c r="A88" s="241"/>
      <c r="B88" s="187"/>
      <c r="C88" s="188"/>
      <c r="D88" s="188"/>
      <c r="E88" s="188"/>
      <c r="F88" s="188"/>
      <c r="G88" s="189"/>
      <c r="H88" s="189"/>
      <c r="I88" s="189"/>
    </row>
    <row r="89" spans="1:9" x14ac:dyDescent="0.25">
      <c r="A89" s="241"/>
      <c r="B89" s="187"/>
      <c r="C89" s="188"/>
      <c r="D89" s="188"/>
      <c r="E89" s="188"/>
      <c r="F89" s="188"/>
      <c r="G89" s="189"/>
      <c r="H89" s="189"/>
      <c r="I89" s="189"/>
    </row>
    <row r="90" spans="1:9" x14ac:dyDescent="0.25">
      <c r="A90" s="241"/>
      <c r="B90" s="187"/>
      <c r="C90" s="188"/>
      <c r="D90" s="188"/>
      <c r="E90" s="188"/>
      <c r="F90" s="188"/>
      <c r="G90" s="189"/>
      <c r="H90" s="189"/>
      <c r="I90" s="189"/>
    </row>
    <row r="91" spans="1:9" x14ac:dyDescent="0.25">
      <c r="A91" s="241"/>
      <c r="B91" s="187"/>
      <c r="C91" s="188"/>
      <c r="D91" s="188"/>
      <c r="E91" s="188"/>
      <c r="F91" s="188"/>
      <c r="G91" s="189"/>
      <c r="H91" s="189"/>
      <c r="I91" s="189"/>
    </row>
    <row r="92" spans="1:9" x14ac:dyDescent="0.25">
      <c r="A92" s="241"/>
      <c r="B92" s="187"/>
      <c r="C92" s="188"/>
      <c r="D92" s="188"/>
      <c r="E92" s="188"/>
      <c r="F92" s="188"/>
      <c r="G92" s="189"/>
      <c r="H92" s="189"/>
      <c r="I92" s="189"/>
    </row>
    <row r="93" spans="1:9" x14ac:dyDescent="0.25">
      <c r="A93" s="241"/>
      <c r="B93" s="187"/>
      <c r="C93" s="188"/>
      <c r="D93" s="188"/>
      <c r="E93" s="188"/>
      <c r="F93" s="188"/>
      <c r="G93" s="189"/>
      <c r="H93" s="189"/>
      <c r="I93" s="189"/>
    </row>
    <row r="94" spans="1:9" x14ac:dyDescent="0.25">
      <c r="A94" s="241"/>
      <c r="B94" s="187"/>
      <c r="C94" s="188"/>
      <c r="D94" s="188"/>
      <c r="E94" s="188"/>
      <c r="F94" s="188"/>
      <c r="G94" s="189"/>
      <c r="H94" s="189"/>
      <c r="I94" s="189"/>
    </row>
    <row r="95" spans="1:9" x14ac:dyDescent="0.25">
      <c r="A95" s="241"/>
      <c r="B95" s="187"/>
      <c r="C95" s="188"/>
      <c r="D95" s="188"/>
      <c r="E95" s="188"/>
      <c r="F95" s="188"/>
      <c r="G95" s="189"/>
      <c r="H95" s="189"/>
      <c r="I95" s="189"/>
    </row>
    <row r="96" spans="1:9" x14ac:dyDescent="0.25">
      <c r="A96" s="241"/>
      <c r="B96" s="187"/>
      <c r="C96" s="188"/>
      <c r="D96" s="188"/>
      <c r="E96" s="188"/>
      <c r="F96" s="188"/>
      <c r="G96" s="189"/>
      <c r="H96" s="189"/>
      <c r="I96" s="189"/>
    </row>
    <row r="97" spans="1:9" x14ac:dyDescent="0.25">
      <c r="A97" s="241"/>
      <c r="B97" s="187"/>
      <c r="C97" s="188"/>
      <c r="D97" s="188"/>
      <c r="E97" s="188"/>
      <c r="F97" s="188"/>
      <c r="G97" s="189"/>
      <c r="H97" s="189"/>
      <c r="I97" s="189"/>
    </row>
    <row r="98" spans="1:9" x14ac:dyDescent="0.25">
      <c r="A98" s="241"/>
      <c r="B98" s="187"/>
      <c r="C98" s="188"/>
      <c r="D98" s="188"/>
      <c r="E98" s="188"/>
      <c r="F98" s="188"/>
      <c r="G98" s="189"/>
      <c r="H98" s="189"/>
      <c r="I98" s="189"/>
    </row>
    <row r="99" spans="1:9" x14ac:dyDescent="0.25">
      <c r="A99" s="241"/>
      <c r="B99" s="187"/>
      <c r="C99" s="188"/>
      <c r="D99" s="188"/>
      <c r="E99" s="188"/>
      <c r="F99" s="188"/>
      <c r="G99" s="189"/>
      <c r="H99" s="189"/>
      <c r="I99" s="189"/>
    </row>
    <row r="100" spans="1:9" x14ac:dyDescent="0.25">
      <c r="A100" s="241"/>
      <c r="B100" s="187"/>
      <c r="C100" s="188"/>
      <c r="D100" s="188"/>
      <c r="E100" s="188"/>
      <c r="F100" s="188"/>
      <c r="G100" s="189"/>
      <c r="H100" s="189"/>
      <c r="I100" s="189"/>
    </row>
    <row r="101" spans="1:9" x14ac:dyDescent="0.25">
      <c r="A101" s="241"/>
      <c r="B101" s="187"/>
      <c r="C101" s="188"/>
      <c r="D101" s="188"/>
      <c r="E101" s="188"/>
      <c r="F101" s="188"/>
      <c r="G101" s="189"/>
      <c r="H101" s="189"/>
      <c r="I101" s="189"/>
    </row>
    <row r="102" spans="1:9" x14ac:dyDescent="0.25">
      <c r="A102" s="241"/>
      <c r="B102" s="187"/>
      <c r="C102" s="188"/>
      <c r="D102" s="188"/>
      <c r="E102" s="188"/>
      <c r="F102" s="188"/>
      <c r="G102" s="189"/>
      <c r="H102" s="189"/>
      <c r="I102" s="189"/>
    </row>
    <row r="103" spans="1:9" x14ac:dyDescent="0.25">
      <c r="A103" s="241"/>
      <c r="B103" s="187"/>
      <c r="C103" s="188"/>
      <c r="D103" s="188"/>
      <c r="E103" s="188"/>
      <c r="F103" s="188"/>
      <c r="G103" s="189"/>
      <c r="H103" s="189"/>
      <c r="I103" s="189"/>
    </row>
    <row r="104" spans="1:9" x14ac:dyDescent="0.25">
      <c r="A104" s="241"/>
      <c r="B104" s="187"/>
      <c r="C104" s="188"/>
      <c r="D104" s="188"/>
      <c r="E104" s="188"/>
      <c r="F104" s="188"/>
      <c r="G104" s="189"/>
      <c r="H104" s="189"/>
      <c r="I104" s="189"/>
    </row>
    <row r="105" spans="1:9" x14ac:dyDescent="0.25">
      <c r="A105" s="241"/>
      <c r="B105" s="187"/>
      <c r="C105" s="188"/>
      <c r="D105" s="188"/>
      <c r="E105" s="188"/>
      <c r="F105" s="188"/>
      <c r="G105" s="189"/>
      <c r="H105" s="189"/>
      <c r="I105" s="189"/>
    </row>
    <row r="106" spans="1:9" x14ac:dyDescent="0.25">
      <c r="A106" s="241"/>
      <c r="B106" s="187"/>
      <c r="C106" s="188"/>
      <c r="D106" s="188"/>
      <c r="E106" s="188"/>
      <c r="F106" s="188"/>
      <c r="G106" s="189"/>
      <c r="H106" s="189"/>
      <c r="I106" s="189"/>
    </row>
    <row r="107" spans="1:9" x14ac:dyDescent="0.25">
      <c r="A107" s="241"/>
      <c r="B107" s="187"/>
      <c r="C107" s="188"/>
      <c r="D107" s="188"/>
      <c r="E107" s="188"/>
      <c r="F107" s="188"/>
      <c r="G107" s="189"/>
      <c r="H107" s="189"/>
      <c r="I107" s="189"/>
    </row>
    <row r="108" spans="1:9" x14ac:dyDescent="0.25">
      <c r="A108" s="241"/>
      <c r="B108" s="187"/>
      <c r="C108" s="188"/>
      <c r="D108" s="188"/>
      <c r="E108" s="188"/>
      <c r="F108" s="188"/>
      <c r="G108" s="189"/>
      <c r="H108" s="189"/>
      <c r="I108" s="189"/>
    </row>
    <row r="109" spans="1:9" x14ac:dyDescent="0.25">
      <c r="A109" s="241"/>
      <c r="B109" s="187"/>
      <c r="C109" s="188"/>
      <c r="D109" s="188"/>
      <c r="E109" s="188"/>
      <c r="F109" s="188"/>
      <c r="G109" s="189"/>
      <c r="H109" s="189"/>
      <c r="I109" s="189"/>
    </row>
    <row r="110" spans="1:9" x14ac:dyDescent="0.25">
      <c r="A110" s="241"/>
      <c r="B110" s="187"/>
      <c r="C110" s="188"/>
      <c r="D110" s="188"/>
      <c r="E110" s="188"/>
      <c r="F110" s="188"/>
      <c r="G110" s="189"/>
      <c r="H110" s="189"/>
      <c r="I110" s="189"/>
    </row>
    <row r="111" spans="1:9" x14ac:dyDescent="0.25">
      <c r="A111" s="241"/>
      <c r="B111" s="187"/>
      <c r="C111" s="188"/>
      <c r="D111" s="188"/>
      <c r="E111" s="188"/>
      <c r="F111" s="188"/>
      <c r="G111" s="189"/>
      <c r="H111" s="189"/>
      <c r="I111" s="189"/>
    </row>
    <row r="112" spans="1:9" x14ac:dyDescent="0.25">
      <c r="A112" s="241"/>
      <c r="B112" s="187"/>
      <c r="C112" s="188"/>
      <c r="D112" s="188"/>
      <c r="E112" s="188"/>
      <c r="F112" s="188"/>
      <c r="G112" s="189"/>
      <c r="H112" s="189"/>
      <c r="I112" s="189"/>
    </row>
    <row r="114" spans="2:3" s="211" customFormat="1" ht="30.1" customHeight="1" x14ac:dyDescent="0.25">
      <c r="B114" s="215" t="s">
        <v>271</v>
      </c>
    </row>
    <row r="115" spans="2:3" s="211" customFormat="1" ht="30.1" customHeight="1" x14ac:dyDescent="0.25">
      <c r="B115" s="246" t="s">
        <v>444</v>
      </c>
      <c r="C115" s="70"/>
    </row>
    <row r="116" spans="2:3" ht="35" customHeight="1" x14ac:dyDescent="0.25">
      <c r="B116" s="216" t="s">
        <v>280</v>
      </c>
      <c r="C116" s="70"/>
    </row>
    <row r="117" spans="2:3" ht="35" customHeight="1" x14ac:dyDescent="0.25">
      <c r="B117" s="216" t="s">
        <v>281</v>
      </c>
      <c r="C117" s="70"/>
    </row>
    <row r="118" spans="2:3" ht="35" customHeight="1" x14ac:dyDescent="0.25">
      <c r="B118" s="216" t="s">
        <v>282</v>
      </c>
      <c r="C118" s="94"/>
    </row>
    <row r="120" spans="2:3" ht="30.1" customHeight="1" x14ac:dyDescent="0.25">
      <c r="B120" s="384" t="s">
        <v>165</v>
      </c>
      <c r="C120" s="384"/>
    </row>
    <row r="121" spans="2:3" ht="35" customHeight="1" x14ac:dyDescent="0.25">
      <c r="B121" s="385" t="s">
        <v>215</v>
      </c>
      <c r="C121" s="385"/>
    </row>
    <row r="122" spans="2:3" ht="64.2" customHeight="1" x14ac:dyDescent="0.25">
      <c r="B122" s="379"/>
      <c r="C122" s="380"/>
    </row>
    <row r="124" spans="2:3" ht="16.3" x14ac:dyDescent="0.25">
      <c r="B124" s="217" t="s">
        <v>284</v>
      </c>
    </row>
  </sheetData>
  <sheetProtection algorithmName="SHA-512" hashValue="XNfVXanRIk0th0AwoaeBrXAmg5xG/ONwxxTaSDWSpl4qMjPt7jXwG4FHWbZjgySv9TEmtJ9RtF1bZWN/UXTuiA==" saltValue="EHgtDGfLbaXfHlN3t3Y3RA==" spinCount="100000" sheet="1" objects="1" scenarios="1"/>
  <mergeCells count="7">
    <mergeCell ref="B122:C122"/>
    <mergeCell ref="B1:F1"/>
    <mergeCell ref="B2:F2"/>
    <mergeCell ref="C4:D4"/>
    <mergeCell ref="B6:E6"/>
    <mergeCell ref="B120:C120"/>
    <mergeCell ref="B121:C121"/>
  </mergeCells>
  <conditionalFormatting sqref="B10:J59 B63:I112 C116:C118 B122">
    <cfRule type="expression" dxfId="64" priority="12">
      <formula>AND(Source_Selection=TRUE,AtmosphericTanks=FALSE)</formula>
    </cfRule>
    <cfRule type="expression" dxfId="63" priority="21">
      <formula>AND(Source_Selection=TRUE,AtmosphericTanks_NotApplicable=TRUE)</formula>
    </cfRule>
  </conditionalFormatting>
  <conditionalFormatting sqref="B10:J59 B63:C112 F63:F112 I63:I112">
    <cfRule type="expression" dxfId="62" priority="22">
      <formula>VALUE(FacilityNumber)&gt;0</formula>
    </cfRule>
  </conditionalFormatting>
  <conditionalFormatting sqref="D10:J59 D63:I112 C116:C118 B122">
    <cfRule type="expression" dxfId="61" priority="20">
      <formula>AND(Segment_Selection=TRUE,AND(Segment_Production=FALSE,Segment_Gathering_Boosting=FALSE))</formula>
    </cfRule>
  </conditionalFormatting>
  <conditionalFormatting sqref="B10:B59 B63:B112">
    <cfRule type="expression" dxfId="60" priority="14">
      <formula>AND(Segment_Selection=TRUE,Segment_Production=FALSE)</formula>
    </cfRule>
  </conditionalFormatting>
  <conditionalFormatting sqref="C10:C59 C63:C112">
    <cfRule type="expression" dxfId="59" priority="13">
      <formula>AND(Segment_Selection=TRUE,Segment_Gathering_Boosting=FALSE)</formula>
    </cfRule>
  </conditionalFormatting>
  <conditionalFormatting sqref="C115">
    <cfRule type="expression" dxfId="58" priority="5">
      <formula>AND(Source_Selection=TRUE,AtmosphericTanks=FALSE)</formula>
    </cfRule>
    <cfRule type="expression" dxfId="57" priority="7">
      <formula>AND(Source_Selection=TRUE,AtmosphericTanks_NotApplicable=TRUE)</formula>
    </cfRule>
  </conditionalFormatting>
  <conditionalFormatting sqref="C115">
    <cfRule type="expression" dxfId="56" priority="6">
      <formula>AND(Segment_Selection=TRUE,AND(Segment_Production=FALSE,Segment_Gathering_Boosting=FALSE))</formula>
    </cfRule>
  </conditionalFormatting>
  <conditionalFormatting sqref="C7">
    <cfRule type="expression" dxfId="55" priority="1">
      <formula>AND(Source_Selection=TRUE,AtmosphericTanks=FALSE)</formula>
    </cfRule>
    <cfRule type="expression" dxfId="54" priority="3">
      <formula>AND(Source_Selection=TRUE,AtmosphericTanks_NotApplicable=TRUE)</formula>
    </cfRule>
  </conditionalFormatting>
  <conditionalFormatting sqref="C7">
    <cfRule type="expression" dxfId="53" priority="4">
      <formula>VALUE(FacilityNumber)&gt;0</formula>
    </cfRule>
  </conditionalFormatting>
  <conditionalFormatting sqref="C7">
    <cfRule type="expression" dxfId="52" priority="2">
      <formula>AND(Segment_Selection=TRUE,Segment_Production=FALSE)</formula>
    </cfRule>
  </conditionalFormatting>
  <dataValidations xWindow="433" yWindow="727" count="9">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120:B121" xr:uid="{00000000-0002-0000-0A00-000000000000}"/>
    <dataValidation type="decimal" operator="greaterThanOrEqual" allowBlank="1" showInputMessage="1" showErrorMessage="1" sqref="C118 G63:H112" xr:uid="{00000000-0002-0000-0A00-000001000000}">
      <formula1>0</formula1>
    </dataValidation>
    <dataValidation type="whole" operator="greaterThanOrEqual" allowBlank="1" showInputMessage="1" showErrorMessage="1" sqref="C116:C117 D63:E112" xr:uid="{00000000-0002-0000-0A00-000002000000}">
      <formula1>0</formula1>
    </dataValidation>
    <dataValidation type="list" allowBlank="1" showInputMessage="1" showErrorMessage="1" errorTitle="Sub-Basin ID" error="Please pick a Sub-basin ID from the list" prompt="For current GHGRP reporters, if pre-populated, this grey cell is now locked and you may not make changes to this data. If any changes need to be made to these data, the changes need to be submitted to the GHGRP and the Methane Challenge form redownloaded." sqref="B63:B112" xr:uid="{00000000-0002-0000-0A00-000003000000}">
      <formula1>Seneca_SubBasin_List</formula1>
    </dataValidation>
    <dataValidation type="list" allowBlank="1" showInputMessage="1" showErrorMessage="1" errorTitle="Sub-Basin Selection" error="Please select a Sub-Basin ID from the list" prompt="For current GHGRP reporters, if pre-populated, this grey cell is now locked and you may not make changes to this data. If any changes need to be made to these data, the changes need to be submitted to the GHGRP and the Methane Challenge form redownloaded." sqref="B10:B59" xr:uid="{00000000-0002-0000-0A00-000004000000}">
      <formula1>Seneca_SubBasin_List</formula1>
    </dataValidation>
    <dataValidation type="list" allowBlank="1" showInputMessage="1" showErrorMessage="1" errorTitle="County and State" error="Please select a county and state combination from the list" prompt="For current GHGRP reporters, if pre-populated, this grey cell is now locked and you may not make changes to this data. If any changes need to be made to these data, the changes need to be submitted to the GHGRP and the Methane Challenge form redownloaded." sqref="C10:C59 C63:C112" xr:uid="{00000000-0002-0000-0A00-000005000000}">
      <formula1>Seneca_CountyState_List</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10:D59" xr:uid="{00000000-0002-0000-0A00-000006000000}">
      <formula1>$AF$13:$AF$14</formula1>
    </dataValidation>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E10:G59 F63:F112" xr:uid="{00000000-0002-0000-0A00-000007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H10:J59 I63:I112" xr:uid="{00000000-0002-0000-0A00-000008000000}">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A00-000000000000}"/>
    <hyperlink ref="F6" location="'Facility Info'!C6" display="Return to Facility Info" xr:uid="{00000000-0004-0000-0A00-000001000000}"/>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BB67-237C-442D-AE49-C729FC2E56FE}">
  <sheetPr>
    <pageSetUpPr fitToPage="1"/>
  </sheetPr>
  <dimension ref="A1:AI166"/>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54" customWidth="1"/>
    <col min="2" max="2" width="60.625" style="54" customWidth="1"/>
    <col min="3" max="3" width="30.625" style="53" customWidth="1"/>
    <col min="4" max="16" width="30.625" style="54" customWidth="1"/>
    <col min="17" max="17" width="24.125" style="54" customWidth="1"/>
    <col min="18" max="21" width="9.125" style="54"/>
    <col min="22" max="23" width="0" style="54" hidden="1" customWidth="1"/>
    <col min="24" max="28" width="9.125" style="54" hidden="1" customWidth="1"/>
    <col min="29" max="29" width="0" style="54" hidden="1" customWidth="1"/>
    <col min="30" max="30" width="9.125" style="54"/>
    <col min="31" max="32" width="0" style="54" hidden="1" customWidth="1"/>
    <col min="33" max="34" width="9.125" style="54"/>
    <col min="35" max="35" width="0" style="54" hidden="1" customWidth="1"/>
    <col min="36" max="16384" width="9.125" style="54"/>
  </cols>
  <sheetData>
    <row r="1" spans="1:22" s="47" customFormat="1" ht="19.55" customHeight="1" x14ac:dyDescent="0.25">
      <c r="B1" s="332" t="s">
        <v>208</v>
      </c>
      <c r="C1" s="332"/>
      <c r="D1" s="332"/>
      <c r="E1" s="332"/>
      <c r="F1" s="332"/>
    </row>
    <row r="2" spans="1:22" s="47" customFormat="1" ht="46.55" customHeight="1" x14ac:dyDescent="0.25">
      <c r="B2" s="313" t="s">
        <v>250</v>
      </c>
      <c r="C2" s="313"/>
      <c r="D2" s="313"/>
      <c r="E2" s="313"/>
      <c r="F2" s="313"/>
    </row>
    <row r="3" spans="1:22" s="47" customFormat="1" ht="14.3" x14ac:dyDescent="0.25">
      <c r="B3" s="48" t="s">
        <v>6</v>
      </c>
      <c r="C3" s="48" t="s">
        <v>0</v>
      </c>
      <c r="E3" s="91" t="s">
        <v>1</v>
      </c>
    </row>
    <row r="4" spans="1:22" s="50" customFormat="1" x14ac:dyDescent="0.25">
      <c r="B4" s="226" t="str">
        <f>IF(PartnerName&lt;&gt;"",PartnerName,"")</f>
        <v>SAMPLE PARTNER</v>
      </c>
      <c r="C4" s="333" t="str">
        <f>IF(FacilityName&lt;&gt;"",FacilityName,"")</f>
        <v>SAMPLE FACILITY</v>
      </c>
      <c r="D4" s="368"/>
      <c r="E4" s="49" t="str">
        <f>ReportYear</f>
        <v>20XX</v>
      </c>
    </row>
    <row r="5" spans="1:22" s="51" customFormat="1" ht="18.350000000000001" x14ac:dyDescent="0.25">
      <c r="B5" s="85" t="str">
        <f>IFERROR(IF(AND(Segment_Selection=TRUE,ISNA(Source_Selection)),IF(OR(Segment_Trans_Storage=TRUE,Segment_Processing=TRUE),"","This source is not required to be reported for the industry segment selected"),IF(AND(OR(Segment_Trans_Storage=TRUE,Segment_Processing=TRUE),Reciprocating=TRUE),"",IF(OR(Segment_Trans_Storage=TRUE,Segment_Processing=TRUE),"Participating source not selected","This source is not required to be reported for the industry segment selected"))),"")</f>
        <v/>
      </c>
      <c r="C5" s="56"/>
      <c r="F5" s="61"/>
    </row>
    <row r="6" spans="1:22" s="51" customFormat="1" ht="30.1" customHeight="1" x14ac:dyDescent="0.2">
      <c r="B6" s="228" t="s">
        <v>396</v>
      </c>
      <c r="C6" s="182"/>
      <c r="D6" s="182"/>
      <c r="E6" s="192" t="s">
        <v>312</v>
      </c>
      <c r="F6" s="182"/>
      <c r="G6" s="182"/>
      <c r="H6" s="182"/>
      <c r="I6" s="182"/>
      <c r="J6" s="182"/>
    </row>
    <row r="7" spans="1:22" s="30" customFormat="1" ht="57.1" customHeight="1" x14ac:dyDescent="0.2">
      <c r="B7" s="355" t="s">
        <v>397</v>
      </c>
      <c r="C7" s="355"/>
      <c r="D7" s="355"/>
      <c r="E7" s="355"/>
      <c r="F7" s="366" t="s">
        <v>192</v>
      </c>
      <c r="G7" s="366"/>
      <c r="H7" s="366"/>
      <c r="I7" s="234"/>
      <c r="N7" s="54"/>
      <c r="O7" s="88"/>
    </row>
    <row r="8" spans="1:22" ht="64.55" customHeight="1" x14ac:dyDescent="0.25">
      <c r="A8" s="35"/>
      <c r="B8" s="38" t="s">
        <v>135</v>
      </c>
      <c r="C8" s="38" t="s">
        <v>400</v>
      </c>
      <c r="D8" s="39" t="s">
        <v>125</v>
      </c>
      <c r="E8" s="39" t="s">
        <v>126</v>
      </c>
      <c r="F8" s="39" t="s">
        <v>127</v>
      </c>
      <c r="G8" s="36" t="s">
        <v>128</v>
      </c>
      <c r="H8" s="87" t="s">
        <v>439</v>
      </c>
      <c r="I8" s="87" t="s">
        <v>440</v>
      </c>
      <c r="J8" s="36" t="s">
        <v>155</v>
      </c>
    </row>
    <row r="9" spans="1:22" ht="14.45" customHeight="1" x14ac:dyDescent="0.25">
      <c r="A9" s="35">
        <v>1</v>
      </c>
      <c r="B9" s="132"/>
      <c r="C9" s="132"/>
      <c r="D9" s="93"/>
      <c r="E9" s="93"/>
      <c r="F9" s="93"/>
      <c r="G9" s="133"/>
      <c r="H9" s="133"/>
      <c r="I9" s="133"/>
      <c r="J9" s="72"/>
      <c r="V9" s="46" t="s">
        <v>187</v>
      </c>
    </row>
    <row r="10" spans="1:22" ht="14.45" customHeight="1" x14ac:dyDescent="0.25">
      <c r="A10" s="35">
        <v>2</v>
      </c>
      <c r="B10" s="132"/>
      <c r="C10" s="132"/>
      <c r="D10" s="93"/>
      <c r="E10" s="93"/>
      <c r="F10" s="93"/>
      <c r="G10" s="72"/>
      <c r="H10" s="133"/>
      <c r="I10" s="133"/>
      <c r="J10" s="72"/>
      <c r="V10" s="46" t="s">
        <v>188</v>
      </c>
    </row>
    <row r="11" spans="1:22" ht="14.45" customHeight="1" x14ac:dyDescent="0.25">
      <c r="A11" s="35">
        <v>3</v>
      </c>
      <c r="B11" s="132"/>
      <c r="C11" s="132"/>
      <c r="D11" s="93"/>
      <c r="E11" s="93"/>
      <c r="F11" s="93"/>
      <c r="G11" s="72"/>
      <c r="H11" s="133"/>
      <c r="I11" s="133"/>
      <c r="J11" s="72"/>
      <c r="V11" s="46" t="s">
        <v>189</v>
      </c>
    </row>
    <row r="12" spans="1:22" ht="14.45" customHeight="1" x14ac:dyDescent="0.25">
      <c r="A12" s="35">
        <v>4</v>
      </c>
      <c r="B12" s="132"/>
      <c r="C12" s="132"/>
      <c r="D12" s="93"/>
      <c r="E12" s="93"/>
      <c r="F12" s="93"/>
      <c r="G12" s="72"/>
      <c r="H12" s="133"/>
      <c r="I12" s="133"/>
      <c r="J12" s="72"/>
      <c r="V12" s="46" t="s">
        <v>190</v>
      </c>
    </row>
    <row r="13" spans="1:22" ht="14.45" customHeight="1" x14ac:dyDescent="0.2">
      <c r="A13" s="35">
        <v>5</v>
      </c>
      <c r="B13" s="132"/>
      <c r="C13" s="132"/>
      <c r="D13" s="93"/>
      <c r="E13" s="93"/>
      <c r="F13" s="93"/>
      <c r="G13" s="72"/>
      <c r="H13" s="133"/>
      <c r="I13" s="133"/>
      <c r="J13" s="72"/>
    </row>
    <row r="14" spans="1:22" ht="14.45" customHeight="1" x14ac:dyDescent="0.2">
      <c r="A14" s="35">
        <v>6</v>
      </c>
      <c r="B14" s="132"/>
      <c r="C14" s="132"/>
      <c r="D14" s="93"/>
      <c r="E14" s="93"/>
      <c r="F14" s="93"/>
      <c r="G14" s="72"/>
      <c r="H14" s="133"/>
      <c r="I14" s="133"/>
      <c r="J14" s="72"/>
    </row>
    <row r="15" spans="1:22" ht="14.45" customHeight="1" x14ac:dyDescent="0.2">
      <c r="A15" s="35">
        <v>7</v>
      </c>
      <c r="B15" s="132"/>
      <c r="C15" s="132"/>
      <c r="D15" s="93"/>
      <c r="E15" s="93"/>
      <c r="F15" s="93"/>
      <c r="G15" s="72"/>
      <c r="H15" s="133"/>
      <c r="I15" s="133"/>
      <c r="J15" s="72"/>
    </row>
    <row r="16" spans="1:22" ht="14.45" customHeight="1" x14ac:dyDescent="0.2">
      <c r="A16" s="35">
        <v>8</v>
      </c>
      <c r="B16" s="132"/>
      <c r="C16" s="132"/>
      <c r="D16" s="93"/>
      <c r="E16" s="93"/>
      <c r="F16" s="93"/>
      <c r="G16" s="72"/>
      <c r="H16" s="133"/>
      <c r="I16" s="133"/>
      <c r="J16" s="72"/>
    </row>
    <row r="17" spans="1:10" ht="14.45" customHeight="1" x14ac:dyDescent="0.2">
      <c r="A17" s="35">
        <v>9</v>
      </c>
      <c r="B17" s="132"/>
      <c r="C17" s="132"/>
      <c r="D17" s="93"/>
      <c r="E17" s="93"/>
      <c r="F17" s="93"/>
      <c r="G17" s="72"/>
      <c r="H17" s="133"/>
      <c r="I17" s="133"/>
      <c r="J17" s="72"/>
    </row>
    <row r="18" spans="1:10" ht="14.45" customHeight="1" x14ac:dyDescent="0.2">
      <c r="A18" s="35">
        <v>10</v>
      </c>
      <c r="B18" s="132"/>
      <c r="C18" s="132"/>
      <c r="D18" s="93"/>
      <c r="E18" s="93"/>
      <c r="F18" s="93"/>
      <c r="G18" s="72"/>
      <c r="H18" s="133"/>
      <c r="I18" s="133"/>
      <c r="J18" s="72"/>
    </row>
    <row r="19" spans="1:10" ht="14.45" customHeight="1" x14ac:dyDescent="0.2">
      <c r="A19" s="35">
        <v>11</v>
      </c>
      <c r="B19" s="132"/>
      <c r="C19" s="132"/>
      <c r="D19" s="93"/>
      <c r="E19" s="93"/>
      <c r="F19" s="93"/>
      <c r="G19" s="72"/>
      <c r="H19" s="133"/>
      <c r="I19" s="133"/>
      <c r="J19" s="72"/>
    </row>
    <row r="20" spans="1:10" ht="14.45" customHeight="1" x14ac:dyDescent="0.2">
      <c r="A20" s="35">
        <v>12</v>
      </c>
      <c r="B20" s="132"/>
      <c r="C20" s="132"/>
      <c r="D20" s="93"/>
      <c r="E20" s="93"/>
      <c r="F20" s="93"/>
      <c r="G20" s="72"/>
      <c r="H20" s="133"/>
      <c r="I20" s="133"/>
      <c r="J20" s="72"/>
    </row>
    <row r="21" spans="1:10" ht="14.45" customHeight="1" x14ac:dyDescent="0.2">
      <c r="A21" s="35">
        <v>13</v>
      </c>
      <c r="B21" s="132"/>
      <c r="C21" s="132"/>
      <c r="D21" s="93"/>
      <c r="E21" s="93"/>
      <c r="F21" s="93"/>
      <c r="G21" s="72"/>
      <c r="H21" s="133"/>
      <c r="I21" s="133"/>
      <c r="J21" s="72"/>
    </row>
    <row r="22" spans="1:10" ht="14.45" customHeight="1" x14ac:dyDescent="0.2">
      <c r="A22" s="35">
        <v>14</v>
      </c>
      <c r="B22" s="132"/>
      <c r="C22" s="132"/>
      <c r="D22" s="93"/>
      <c r="E22" s="93"/>
      <c r="F22" s="93"/>
      <c r="G22" s="72"/>
      <c r="H22" s="133"/>
      <c r="I22" s="133"/>
      <c r="J22" s="72"/>
    </row>
    <row r="23" spans="1:10" ht="14.45" customHeight="1" x14ac:dyDescent="0.2">
      <c r="A23" s="35">
        <v>15</v>
      </c>
      <c r="B23" s="132"/>
      <c r="C23" s="132"/>
      <c r="D23" s="93"/>
      <c r="E23" s="93"/>
      <c r="F23" s="93"/>
      <c r="G23" s="72"/>
      <c r="H23" s="133"/>
      <c r="I23" s="133"/>
      <c r="J23" s="72"/>
    </row>
    <row r="24" spans="1:10" ht="14.45" customHeight="1" x14ac:dyDescent="0.2">
      <c r="A24" s="35">
        <v>16</v>
      </c>
      <c r="B24" s="132"/>
      <c r="C24" s="132"/>
      <c r="D24" s="93"/>
      <c r="E24" s="93"/>
      <c r="F24" s="93"/>
      <c r="G24" s="72"/>
      <c r="H24" s="133"/>
      <c r="I24" s="133"/>
      <c r="J24" s="72"/>
    </row>
    <row r="25" spans="1:10" ht="14.45" customHeight="1" x14ac:dyDescent="0.2">
      <c r="A25" s="35">
        <v>17</v>
      </c>
      <c r="B25" s="132"/>
      <c r="C25" s="132"/>
      <c r="D25" s="93"/>
      <c r="E25" s="93"/>
      <c r="F25" s="93"/>
      <c r="G25" s="72"/>
      <c r="H25" s="133"/>
      <c r="I25" s="133"/>
      <c r="J25" s="72"/>
    </row>
    <row r="26" spans="1:10" ht="14.45" customHeight="1" x14ac:dyDescent="0.2">
      <c r="A26" s="35">
        <v>18</v>
      </c>
      <c r="B26" s="132"/>
      <c r="C26" s="132"/>
      <c r="D26" s="93"/>
      <c r="E26" s="93"/>
      <c r="F26" s="93"/>
      <c r="G26" s="72"/>
      <c r="H26" s="133"/>
      <c r="I26" s="133"/>
      <c r="J26" s="72"/>
    </row>
    <row r="27" spans="1:10" ht="14.45" customHeight="1" x14ac:dyDescent="0.2">
      <c r="A27" s="35">
        <v>19</v>
      </c>
      <c r="B27" s="132"/>
      <c r="C27" s="132"/>
      <c r="D27" s="93"/>
      <c r="E27" s="93"/>
      <c r="F27" s="93"/>
      <c r="G27" s="72"/>
      <c r="H27" s="133"/>
      <c r="I27" s="133"/>
      <c r="J27" s="72"/>
    </row>
    <row r="28" spans="1:10" ht="14.45" customHeight="1" x14ac:dyDescent="0.2">
      <c r="A28" s="35">
        <v>20</v>
      </c>
      <c r="B28" s="132"/>
      <c r="C28" s="132"/>
      <c r="D28" s="93"/>
      <c r="E28" s="93"/>
      <c r="F28" s="93"/>
      <c r="G28" s="72"/>
      <c r="H28" s="133"/>
      <c r="I28" s="133"/>
      <c r="J28" s="72"/>
    </row>
    <row r="29" spans="1:10" ht="14.45" customHeight="1" x14ac:dyDescent="0.2">
      <c r="A29" s="35">
        <v>21</v>
      </c>
      <c r="B29" s="132"/>
      <c r="C29" s="132"/>
      <c r="D29" s="93"/>
      <c r="E29" s="93"/>
      <c r="F29" s="93"/>
      <c r="G29" s="72"/>
      <c r="H29" s="133"/>
      <c r="I29" s="133"/>
      <c r="J29" s="72"/>
    </row>
    <row r="30" spans="1:10" ht="14.45" customHeight="1" x14ac:dyDescent="0.2">
      <c r="A30" s="35">
        <v>22</v>
      </c>
      <c r="B30" s="132"/>
      <c r="C30" s="132"/>
      <c r="D30" s="93"/>
      <c r="E30" s="93"/>
      <c r="F30" s="93"/>
      <c r="G30" s="72"/>
      <c r="H30" s="133"/>
      <c r="I30" s="133"/>
      <c r="J30" s="72"/>
    </row>
    <row r="31" spans="1:10" ht="14.45" customHeight="1" x14ac:dyDescent="0.2">
      <c r="A31" s="35">
        <v>23</v>
      </c>
      <c r="B31" s="132"/>
      <c r="C31" s="132"/>
      <c r="D31" s="93"/>
      <c r="E31" s="93"/>
      <c r="F31" s="93"/>
      <c r="G31" s="72"/>
      <c r="H31" s="133"/>
      <c r="I31" s="133"/>
      <c r="J31" s="72"/>
    </row>
    <row r="32" spans="1:10" ht="14.45" customHeight="1" x14ac:dyDescent="0.2">
      <c r="A32" s="35">
        <v>24</v>
      </c>
      <c r="B32" s="132"/>
      <c r="C32" s="132"/>
      <c r="D32" s="93"/>
      <c r="E32" s="93"/>
      <c r="F32" s="93"/>
      <c r="G32" s="72"/>
      <c r="H32" s="133"/>
      <c r="I32" s="133"/>
      <c r="J32" s="72"/>
    </row>
    <row r="33" spans="1:10" ht="14.45" customHeight="1" x14ac:dyDescent="0.2">
      <c r="A33" s="35">
        <v>25</v>
      </c>
      <c r="B33" s="132"/>
      <c r="C33" s="132"/>
      <c r="D33" s="93"/>
      <c r="E33" s="93"/>
      <c r="F33" s="93"/>
      <c r="G33" s="72"/>
      <c r="H33" s="133"/>
      <c r="I33" s="133"/>
      <c r="J33" s="72"/>
    </row>
    <row r="34" spans="1:10" ht="14.45" customHeight="1" x14ac:dyDescent="0.2">
      <c r="A34" s="35">
        <v>26</v>
      </c>
      <c r="B34" s="132"/>
      <c r="C34" s="132"/>
      <c r="D34" s="93"/>
      <c r="E34" s="93"/>
      <c r="F34" s="93"/>
      <c r="G34" s="72"/>
      <c r="H34" s="133"/>
      <c r="I34" s="133"/>
      <c r="J34" s="72"/>
    </row>
    <row r="35" spans="1:10" ht="14.45" customHeight="1" x14ac:dyDescent="0.2">
      <c r="A35" s="35">
        <v>27</v>
      </c>
      <c r="B35" s="132"/>
      <c r="C35" s="132"/>
      <c r="D35" s="93"/>
      <c r="E35" s="93"/>
      <c r="F35" s="93"/>
      <c r="G35" s="72"/>
      <c r="H35" s="133"/>
      <c r="I35" s="133"/>
      <c r="J35" s="72"/>
    </row>
    <row r="36" spans="1:10" ht="14.45" customHeight="1" x14ac:dyDescent="0.2">
      <c r="A36" s="35">
        <v>28</v>
      </c>
      <c r="B36" s="132"/>
      <c r="C36" s="132"/>
      <c r="D36" s="93"/>
      <c r="E36" s="93"/>
      <c r="F36" s="93"/>
      <c r="G36" s="133"/>
      <c r="H36" s="133"/>
      <c r="I36" s="133"/>
      <c r="J36" s="72"/>
    </row>
    <row r="37" spans="1:10" ht="14.45" customHeight="1" x14ac:dyDescent="0.2">
      <c r="A37" s="35">
        <v>29</v>
      </c>
      <c r="B37" s="132"/>
      <c r="C37" s="132"/>
      <c r="D37" s="93"/>
      <c r="E37" s="93"/>
      <c r="F37" s="93"/>
      <c r="G37" s="133"/>
      <c r="H37" s="133"/>
      <c r="I37" s="133"/>
      <c r="J37" s="72"/>
    </row>
    <row r="38" spans="1:10" ht="14.45" customHeight="1" x14ac:dyDescent="0.2">
      <c r="A38" s="35">
        <v>30</v>
      </c>
      <c r="B38" s="132"/>
      <c r="C38" s="132"/>
      <c r="D38" s="93"/>
      <c r="E38" s="93"/>
      <c r="F38" s="93"/>
      <c r="G38" s="133"/>
      <c r="H38" s="133"/>
      <c r="I38" s="133"/>
      <c r="J38" s="72"/>
    </row>
    <row r="39" spans="1:10" ht="14.45" customHeight="1" x14ac:dyDescent="0.2">
      <c r="A39" s="35">
        <v>31</v>
      </c>
      <c r="B39" s="132"/>
      <c r="C39" s="132"/>
      <c r="D39" s="93"/>
      <c r="E39" s="93"/>
      <c r="F39" s="93"/>
      <c r="G39" s="133"/>
      <c r="H39" s="133"/>
      <c r="I39" s="133"/>
      <c r="J39" s="72"/>
    </row>
    <row r="40" spans="1:10" ht="14.45" customHeight="1" x14ac:dyDescent="0.2">
      <c r="A40" s="35">
        <v>32</v>
      </c>
      <c r="B40" s="132"/>
      <c r="C40" s="132"/>
      <c r="D40" s="93"/>
      <c r="E40" s="93"/>
      <c r="F40" s="93"/>
      <c r="G40" s="133"/>
      <c r="H40" s="133"/>
      <c r="I40" s="133"/>
      <c r="J40" s="72"/>
    </row>
    <row r="41" spans="1:10" ht="14.45" customHeight="1" x14ac:dyDescent="0.2">
      <c r="A41" s="35">
        <v>33</v>
      </c>
      <c r="B41" s="132"/>
      <c r="C41" s="132"/>
      <c r="D41" s="93"/>
      <c r="E41" s="93"/>
      <c r="F41" s="93"/>
      <c r="G41" s="133"/>
      <c r="H41" s="133"/>
      <c r="I41" s="133"/>
      <c r="J41" s="133"/>
    </row>
    <row r="42" spans="1:10" ht="14.45" customHeight="1" x14ac:dyDescent="0.2">
      <c r="A42" s="35">
        <v>34</v>
      </c>
      <c r="B42" s="132"/>
      <c r="C42" s="132"/>
      <c r="D42" s="93"/>
      <c r="E42" s="93"/>
      <c r="F42" s="93"/>
      <c r="G42" s="133"/>
      <c r="H42" s="133"/>
      <c r="I42" s="133"/>
      <c r="J42" s="133"/>
    </row>
    <row r="43" spans="1:10" ht="14.45" customHeight="1" x14ac:dyDescent="0.2">
      <c r="A43" s="35">
        <v>35</v>
      </c>
      <c r="B43" s="132"/>
      <c r="C43" s="132"/>
      <c r="D43" s="93"/>
      <c r="E43" s="93"/>
      <c r="F43" s="93"/>
      <c r="G43" s="133"/>
      <c r="H43" s="133"/>
      <c r="I43" s="133"/>
      <c r="J43" s="133"/>
    </row>
    <row r="44" spans="1:10" ht="14.45" customHeight="1" x14ac:dyDescent="0.2">
      <c r="A44" s="35">
        <v>36</v>
      </c>
      <c r="B44" s="132"/>
      <c r="C44" s="132"/>
      <c r="D44" s="93"/>
      <c r="E44" s="93"/>
      <c r="F44" s="93"/>
      <c r="G44" s="133"/>
      <c r="H44" s="133"/>
      <c r="I44" s="133"/>
      <c r="J44" s="133"/>
    </row>
    <row r="45" spans="1:10" ht="14.45" customHeight="1" x14ac:dyDescent="0.2">
      <c r="A45" s="35">
        <v>37</v>
      </c>
      <c r="B45" s="132"/>
      <c r="C45" s="132"/>
      <c r="D45" s="93"/>
      <c r="E45" s="93"/>
      <c r="F45" s="93"/>
      <c r="G45" s="133"/>
      <c r="H45" s="133"/>
      <c r="I45" s="133"/>
      <c r="J45" s="133"/>
    </row>
    <row r="46" spans="1:10" ht="14.45" customHeight="1" x14ac:dyDescent="0.2">
      <c r="A46" s="35">
        <v>38</v>
      </c>
      <c r="B46" s="132"/>
      <c r="C46" s="132"/>
      <c r="D46" s="93"/>
      <c r="E46" s="93"/>
      <c r="F46" s="93"/>
      <c r="G46" s="133"/>
      <c r="H46" s="133"/>
      <c r="I46" s="133"/>
      <c r="J46" s="133"/>
    </row>
    <row r="47" spans="1:10" ht="14.45" customHeight="1" x14ac:dyDescent="0.2">
      <c r="A47" s="35">
        <v>39</v>
      </c>
      <c r="B47" s="132"/>
      <c r="C47" s="132"/>
      <c r="D47" s="93"/>
      <c r="E47" s="93"/>
      <c r="F47" s="93"/>
      <c r="G47" s="133"/>
      <c r="H47" s="133"/>
      <c r="I47" s="133"/>
      <c r="J47" s="133"/>
    </row>
    <row r="48" spans="1:10" ht="14.45" customHeight="1" x14ac:dyDescent="0.2">
      <c r="A48" s="35">
        <v>40</v>
      </c>
      <c r="B48" s="132"/>
      <c r="C48" s="132"/>
      <c r="D48" s="93"/>
      <c r="E48" s="93"/>
      <c r="F48" s="93"/>
      <c r="G48" s="133"/>
      <c r="H48" s="133"/>
      <c r="I48" s="133"/>
      <c r="J48" s="133"/>
    </row>
    <row r="49" spans="1:35" x14ac:dyDescent="0.2">
      <c r="M49" s="30"/>
      <c r="N49" s="30"/>
    </row>
    <row r="50" spans="1:35" s="30" customFormat="1" ht="30.1" customHeight="1" x14ac:dyDescent="0.2">
      <c r="B50" s="228" t="s">
        <v>398</v>
      </c>
      <c r="C50" s="228"/>
      <c r="D50" s="228"/>
      <c r="E50" s="228"/>
      <c r="F50" s="228"/>
      <c r="G50" s="228"/>
      <c r="H50" s="228"/>
      <c r="I50" s="235"/>
      <c r="N50" s="388" t="s">
        <v>411</v>
      </c>
      <c r="O50" s="388"/>
    </row>
    <row r="51" spans="1:35" s="51" customFormat="1" ht="91.7" customHeight="1" x14ac:dyDescent="0.35">
      <c r="B51" s="36" t="s">
        <v>170</v>
      </c>
      <c r="C51" s="38" t="s">
        <v>135</v>
      </c>
      <c r="D51" s="38" t="s">
        <v>399</v>
      </c>
      <c r="E51" s="38" t="s">
        <v>401</v>
      </c>
      <c r="F51" s="38" t="s">
        <v>402</v>
      </c>
      <c r="G51" s="38" t="s">
        <v>403</v>
      </c>
      <c r="H51" s="87" t="s">
        <v>404</v>
      </c>
      <c r="I51" s="36" t="s">
        <v>405</v>
      </c>
      <c r="J51" s="36" t="s">
        <v>406</v>
      </c>
      <c r="K51" s="36" t="s">
        <v>407</v>
      </c>
      <c r="L51" s="36" t="s">
        <v>410</v>
      </c>
      <c r="M51" s="87" t="s">
        <v>173</v>
      </c>
      <c r="N51" s="36" t="s">
        <v>129</v>
      </c>
      <c r="O51" s="36" t="s">
        <v>151</v>
      </c>
      <c r="P51" s="2" t="s">
        <v>113</v>
      </c>
    </row>
    <row r="52" spans="1:35" ht="14.45" customHeight="1" x14ac:dyDescent="0.2">
      <c r="A52" s="120">
        <v>1</v>
      </c>
      <c r="B52" s="132"/>
      <c r="C52" s="70"/>
      <c r="D52" s="70"/>
      <c r="E52" s="70"/>
      <c r="F52" s="70"/>
      <c r="G52" s="70"/>
      <c r="H52" s="70"/>
      <c r="I52" s="70"/>
      <c r="J52" s="70"/>
      <c r="K52" s="229"/>
      <c r="L52" s="70"/>
      <c r="M52" s="70"/>
      <c r="N52" s="70"/>
      <c r="O52" s="70"/>
      <c r="P52" s="134"/>
      <c r="AI52" s="54" t="s">
        <v>183</v>
      </c>
    </row>
    <row r="53" spans="1:35" ht="14.45" customHeight="1" x14ac:dyDescent="0.2">
      <c r="A53" s="120">
        <v>2</v>
      </c>
      <c r="B53" s="132"/>
      <c r="C53" s="70"/>
      <c r="D53" s="70"/>
      <c r="E53" s="70"/>
      <c r="F53" s="70"/>
      <c r="G53" s="70"/>
      <c r="H53" s="70"/>
      <c r="I53" s="70"/>
      <c r="J53" s="70"/>
      <c r="K53" s="229"/>
      <c r="L53" s="70"/>
      <c r="M53" s="70"/>
      <c r="N53" s="70"/>
      <c r="O53" s="70"/>
      <c r="P53" s="134"/>
      <c r="AI53" s="54" t="s">
        <v>171</v>
      </c>
    </row>
    <row r="54" spans="1:35" ht="14.45" customHeight="1" x14ac:dyDescent="0.2">
      <c r="A54" s="120">
        <v>3</v>
      </c>
      <c r="B54" s="132"/>
      <c r="C54" s="70"/>
      <c r="D54" s="70"/>
      <c r="E54" s="70"/>
      <c r="F54" s="70"/>
      <c r="G54" s="70"/>
      <c r="H54" s="70"/>
      <c r="I54" s="70"/>
      <c r="J54" s="70"/>
      <c r="K54" s="229"/>
      <c r="L54" s="70"/>
      <c r="M54" s="70"/>
      <c r="N54" s="70"/>
      <c r="O54" s="70"/>
      <c r="P54" s="134"/>
      <c r="AI54" s="54" t="s">
        <v>172</v>
      </c>
    </row>
    <row r="55" spans="1:35" ht="14.45" customHeight="1" x14ac:dyDescent="0.2">
      <c r="A55" s="120">
        <v>4</v>
      </c>
      <c r="B55" s="132"/>
      <c r="C55" s="70"/>
      <c r="D55" s="70"/>
      <c r="E55" s="70"/>
      <c r="F55" s="70"/>
      <c r="G55" s="70"/>
      <c r="H55" s="70"/>
      <c r="I55" s="70"/>
      <c r="J55" s="70"/>
      <c r="K55" s="229"/>
      <c r="L55" s="70"/>
      <c r="M55" s="70"/>
      <c r="N55" s="70"/>
      <c r="O55" s="70"/>
      <c r="P55" s="134"/>
    </row>
    <row r="56" spans="1:35" ht="14.45" customHeight="1" x14ac:dyDescent="0.2">
      <c r="A56" s="120">
        <v>5</v>
      </c>
      <c r="B56" s="132"/>
      <c r="C56" s="70"/>
      <c r="D56" s="70"/>
      <c r="E56" s="70"/>
      <c r="F56" s="70"/>
      <c r="G56" s="70"/>
      <c r="H56" s="70"/>
      <c r="I56" s="70"/>
      <c r="J56" s="70"/>
      <c r="K56" s="229"/>
      <c r="L56" s="70"/>
      <c r="M56" s="70"/>
      <c r="N56" s="70"/>
      <c r="O56" s="70"/>
      <c r="P56" s="134"/>
    </row>
    <row r="57" spans="1:35" ht="14.45" customHeight="1" x14ac:dyDescent="0.2">
      <c r="A57" s="120">
        <v>6</v>
      </c>
      <c r="B57" s="132"/>
      <c r="C57" s="70"/>
      <c r="D57" s="70"/>
      <c r="E57" s="70"/>
      <c r="F57" s="70"/>
      <c r="G57" s="70"/>
      <c r="H57" s="70"/>
      <c r="I57" s="70"/>
      <c r="J57" s="70"/>
      <c r="K57" s="229"/>
      <c r="L57" s="70"/>
      <c r="M57" s="70"/>
      <c r="N57" s="70"/>
      <c r="O57" s="70"/>
      <c r="P57" s="134"/>
    </row>
    <row r="58" spans="1:35" ht="14.45" customHeight="1" x14ac:dyDescent="0.2">
      <c r="A58" s="120">
        <v>7</v>
      </c>
      <c r="B58" s="132"/>
      <c r="C58" s="70"/>
      <c r="D58" s="70"/>
      <c r="E58" s="70"/>
      <c r="F58" s="70"/>
      <c r="G58" s="70"/>
      <c r="H58" s="70"/>
      <c r="I58" s="70"/>
      <c r="J58" s="70"/>
      <c r="K58" s="229"/>
      <c r="L58" s="70"/>
      <c r="M58" s="70"/>
      <c r="N58" s="70"/>
      <c r="O58" s="70"/>
      <c r="P58" s="134"/>
    </row>
    <row r="59" spans="1:35" ht="14.45" customHeight="1" x14ac:dyDescent="0.2">
      <c r="A59" s="120">
        <v>8</v>
      </c>
      <c r="B59" s="132"/>
      <c r="C59" s="70"/>
      <c r="D59" s="70"/>
      <c r="E59" s="70"/>
      <c r="F59" s="70"/>
      <c r="G59" s="70"/>
      <c r="H59" s="70"/>
      <c r="I59" s="70"/>
      <c r="J59" s="70"/>
      <c r="K59" s="229"/>
      <c r="L59" s="70"/>
      <c r="M59" s="70"/>
      <c r="N59" s="70"/>
      <c r="O59" s="70"/>
      <c r="P59" s="134"/>
    </row>
    <row r="60" spans="1:35" ht="14.45" customHeight="1" x14ac:dyDescent="0.2">
      <c r="A60" s="120">
        <v>9</v>
      </c>
      <c r="B60" s="132"/>
      <c r="C60" s="70"/>
      <c r="D60" s="70"/>
      <c r="E60" s="70"/>
      <c r="F60" s="70"/>
      <c r="G60" s="70"/>
      <c r="H60" s="70"/>
      <c r="I60" s="70"/>
      <c r="J60" s="70"/>
      <c r="K60" s="229"/>
      <c r="L60" s="70"/>
      <c r="M60" s="70"/>
      <c r="N60" s="70"/>
      <c r="O60" s="70"/>
      <c r="P60" s="134"/>
    </row>
    <row r="61" spans="1:35" ht="14.45" customHeight="1" x14ac:dyDescent="0.2">
      <c r="A61" s="120">
        <v>10</v>
      </c>
      <c r="B61" s="132"/>
      <c r="C61" s="70"/>
      <c r="D61" s="70"/>
      <c r="E61" s="70"/>
      <c r="F61" s="70"/>
      <c r="G61" s="70"/>
      <c r="H61" s="70"/>
      <c r="I61" s="70"/>
      <c r="J61" s="70"/>
      <c r="K61" s="229"/>
      <c r="L61" s="70"/>
      <c r="M61" s="70"/>
      <c r="N61" s="70"/>
      <c r="O61" s="70"/>
      <c r="P61" s="134"/>
    </row>
    <row r="62" spans="1:35" ht="14.45" customHeight="1" x14ac:dyDescent="0.2">
      <c r="A62" s="120">
        <v>11</v>
      </c>
      <c r="B62" s="132"/>
      <c r="C62" s="70"/>
      <c r="D62" s="70"/>
      <c r="E62" s="70"/>
      <c r="F62" s="70"/>
      <c r="G62" s="70"/>
      <c r="H62" s="70"/>
      <c r="I62" s="70"/>
      <c r="J62" s="70"/>
      <c r="K62" s="229"/>
      <c r="L62" s="70"/>
      <c r="M62" s="70"/>
      <c r="N62" s="70"/>
      <c r="O62" s="70"/>
      <c r="P62" s="134"/>
    </row>
    <row r="63" spans="1:35" ht="14.45" customHeight="1" x14ac:dyDescent="0.2">
      <c r="A63" s="120">
        <v>12</v>
      </c>
      <c r="B63" s="132"/>
      <c r="C63" s="70"/>
      <c r="D63" s="70"/>
      <c r="E63" s="70"/>
      <c r="F63" s="70"/>
      <c r="G63" s="70"/>
      <c r="H63" s="70"/>
      <c r="I63" s="70"/>
      <c r="J63" s="70"/>
      <c r="K63" s="229"/>
      <c r="L63" s="70"/>
      <c r="M63" s="70"/>
      <c r="N63" s="70"/>
      <c r="O63" s="70"/>
      <c r="P63" s="134"/>
    </row>
    <row r="64" spans="1:35" ht="14.45" customHeight="1" x14ac:dyDescent="0.2">
      <c r="A64" s="120">
        <v>13</v>
      </c>
      <c r="B64" s="132"/>
      <c r="C64" s="70"/>
      <c r="D64" s="70"/>
      <c r="E64" s="70"/>
      <c r="F64" s="70"/>
      <c r="G64" s="70"/>
      <c r="H64" s="70"/>
      <c r="I64" s="70"/>
      <c r="J64" s="70"/>
      <c r="K64" s="229"/>
      <c r="L64" s="70"/>
      <c r="M64" s="70"/>
      <c r="N64" s="70"/>
      <c r="O64" s="70"/>
      <c r="P64" s="134"/>
    </row>
    <row r="65" spans="1:16" ht="14.45" customHeight="1" x14ac:dyDescent="0.2">
      <c r="A65" s="120">
        <v>14</v>
      </c>
      <c r="B65" s="132"/>
      <c r="C65" s="70"/>
      <c r="D65" s="70"/>
      <c r="E65" s="70"/>
      <c r="F65" s="70"/>
      <c r="G65" s="70"/>
      <c r="H65" s="70"/>
      <c r="I65" s="70"/>
      <c r="J65" s="70"/>
      <c r="K65" s="229"/>
      <c r="L65" s="70"/>
      <c r="M65" s="70"/>
      <c r="N65" s="70"/>
      <c r="O65" s="70"/>
      <c r="P65" s="134"/>
    </row>
    <row r="66" spans="1:16" ht="14.45" customHeight="1" x14ac:dyDescent="0.2">
      <c r="A66" s="120">
        <v>15</v>
      </c>
      <c r="B66" s="132"/>
      <c r="C66" s="70"/>
      <c r="D66" s="70"/>
      <c r="E66" s="70"/>
      <c r="F66" s="70"/>
      <c r="G66" s="70"/>
      <c r="H66" s="70"/>
      <c r="I66" s="70"/>
      <c r="J66" s="70"/>
      <c r="K66" s="229"/>
      <c r="L66" s="70"/>
      <c r="M66" s="70"/>
      <c r="N66" s="70"/>
      <c r="O66" s="70"/>
      <c r="P66" s="134"/>
    </row>
    <row r="67" spans="1:16" ht="14.45" customHeight="1" x14ac:dyDescent="0.2">
      <c r="A67" s="120">
        <v>16</v>
      </c>
      <c r="B67" s="132"/>
      <c r="C67" s="70"/>
      <c r="D67" s="70"/>
      <c r="E67" s="70"/>
      <c r="F67" s="70"/>
      <c r="G67" s="70"/>
      <c r="H67" s="70"/>
      <c r="I67" s="70"/>
      <c r="J67" s="70"/>
      <c r="K67" s="229"/>
      <c r="L67" s="70"/>
      <c r="M67" s="70"/>
      <c r="N67" s="70"/>
      <c r="O67" s="70"/>
      <c r="P67" s="134"/>
    </row>
    <row r="68" spans="1:16" ht="14.45" customHeight="1" x14ac:dyDescent="0.2">
      <c r="A68" s="120">
        <v>17</v>
      </c>
      <c r="B68" s="132"/>
      <c r="C68" s="70"/>
      <c r="D68" s="70"/>
      <c r="E68" s="70"/>
      <c r="F68" s="70"/>
      <c r="G68" s="70"/>
      <c r="H68" s="70"/>
      <c r="I68" s="70"/>
      <c r="J68" s="70"/>
      <c r="K68" s="229"/>
      <c r="L68" s="70"/>
      <c r="M68" s="70"/>
      <c r="N68" s="70"/>
      <c r="O68" s="70"/>
      <c r="P68" s="134"/>
    </row>
    <row r="69" spans="1:16" ht="14.45" customHeight="1" x14ac:dyDescent="0.2">
      <c r="A69" s="120">
        <v>18</v>
      </c>
      <c r="B69" s="132"/>
      <c r="C69" s="70"/>
      <c r="D69" s="70"/>
      <c r="E69" s="70"/>
      <c r="F69" s="70"/>
      <c r="G69" s="70"/>
      <c r="H69" s="70"/>
      <c r="I69" s="70"/>
      <c r="J69" s="70"/>
      <c r="K69" s="229"/>
      <c r="L69" s="70"/>
      <c r="M69" s="70"/>
      <c r="N69" s="70"/>
      <c r="O69" s="70"/>
      <c r="P69" s="134"/>
    </row>
    <row r="70" spans="1:16" ht="14.45" customHeight="1" x14ac:dyDescent="0.2">
      <c r="A70" s="120">
        <v>19</v>
      </c>
      <c r="B70" s="132"/>
      <c r="C70" s="70"/>
      <c r="D70" s="70"/>
      <c r="E70" s="70"/>
      <c r="F70" s="70"/>
      <c r="G70" s="70"/>
      <c r="H70" s="70"/>
      <c r="I70" s="70"/>
      <c r="J70" s="70"/>
      <c r="K70" s="229"/>
      <c r="L70" s="70"/>
      <c r="M70" s="70"/>
      <c r="N70" s="70"/>
      <c r="O70" s="70"/>
      <c r="P70" s="134"/>
    </row>
    <row r="71" spans="1:16" ht="14.45" customHeight="1" x14ac:dyDescent="0.2">
      <c r="A71" s="120">
        <v>20</v>
      </c>
      <c r="B71" s="132"/>
      <c r="C71" s="70"/>
      <c r="D71" s="70"/>
      <c r="E71" s="70"/>
      <c r="F71" s="70"/>
      <c r="G71" s="70"/>
      <c r="H71" s="70"/>
      <c r="I71" s="70"/>
      <c r="J71" s="70"/>
      <c r="K71" s="229"/>
      <c r="L71" s="70"/>
      <c r="M71" s="70"/>
      <c r="N71" s="70"/>
      <c r="O71" s="70"/>
      <c r="P71" s="134"/>
    </row>
    <row r="72" spans="1:16" ht="14.45" customHeight="1" x14ac:dyDescent="0.2">
      <c r="A72" s="120">
        <v>21</v>
      </c>
      <c r="B72" s="132"/>
      <c r="C72" s="70"/>
      <c r="D72" s="70"/>
      <c r="E72" s="70"/>
      <c r="F72" s="70"/>
      <c r="G72" s="70"/>
      <c r="H72" s="70"/>
      <c r="I72" s="70"/>
      <c r="J72" s="70"/>
      <c r="K72" s="229"/>
      <c r="L72" s="70"/>
      <c r="M72" s="70"/>
      <c r="N72" s="70"/>
      <c r="O72" s="70"/>
      <c r="P72" s="134"/>
    </row>
    <row r="73" spans="1:16" ht="14.45" customHeight="1" x14ac:dyDescent="0.2">
      <c r="A73" s="120">
        <v>22</v>
      </c>
      <c r="B73" s="132"/>
      <c r="C73" s="70"/>
      <c r="D73" s="70"/>
      <c r="E73" s="70"/>
      <c r="F73" s="70"/>
      <c r="G73" s="70"/>
      <c r="H73" s="70"/>
      <c r="I73" s="70"/>
      <c r="J73" s="70"/>
      <c r="K73" s="229"/>
      <c r="L73" s="70"/>
      <c r="M73" s="70"/>
      <c r="N73" s="70"/>
      <c r="O73" s="70"/>
      <c r="P73" s="134"/>
    </row>
    <row r="74" spans="1:16" ht="14.45" customHeight="1" x14ac:dyDescent="0.2">
      <c r="A74" s="120">
        <v>23</v>
      </c>
      <c r="B74" s="132"/>
      <c r="C74" s="70"/>
      <c r="D74" s="70"/>
      <c r="E74" s="70"/>
      <c r="F74" s="70"/>
      <c r="G74" s="70"/>
      <c r="H74" s="70"/>
      <c r="I74" s="70"/>
      <c r="J74" s="70"/>
      <c r="K74" s="229"/>
      <c r="L74" s="70"/>
      <c r="M74" s="70"/>
      <c r="N74" s="70"/>
      <c r="O74" s="70"/>
      <c r="P74" s="134"/>
    </row>
    <row r="75" spans="1:16" ht="14.45" customHeight="1" x14ac:dyDescent="0.2">
      <c r="A75" s="120">
        <v>24</v>
      </c>
      <c r="B75" s="132"/>
      <c r="C75" s="70"/>
      <c r="D75" s="70"/>
      <c r="E75" s="70"/>
      <c r="F75" s="70"/>
      <c r="G75" s="70"/>
      <c r="H75" s="70"/>
      <c r="I75" s="70"/>
      <c r="J75" s="70"/>
      <c r="K75" s="229"/>
      <c r="L75" s="70"/>
      <c r="M75" s="70"/>
      <c r="N75" s="70"/>
      <c r="O75" s="70"/>
      <c r="P75" s="134"/>
    </row>
    <row r="76" spans="1:16" ht="14.45" customHeight="1" x14ac:dyDescent="0.2">
      <c r="A76" s="120">
        <v>25</v>
      </c>
      <c r="B76" s="132"/>
      <c r="C76" s="70"/>
      <c r="D76" s="70"/>
      <c r="E76" s="70"/>
      <c r="F76" s="70"/>
      <c r="G76" s="70"/>
      <c r="H76" s="70"/>
      <c r="I76" s="70"/>
      <c r="J76" s="70"/>
      <c r="K76" s="229"/>
      <c r="L76" s="70"/>
      <c r="M76" s="70"/>
      <c r="N76" s="70"/>
      <c r="O76" s="70"/>
      <c r="P76" s="134"/>
    </row>
    <row r="77" spans="1:16" ht="14.45" customHeight="1" x14ac:dyDescent="0.2">
      <c r="A77" s="120">
        <v>26</v>
      </c>
      <c r="B77" s="132"/>
      <c r="C77" s="70"/>
      <c r="D77" s="70"/>
      <c r="E77" s="70"/>
      <c r="F77" s="70"/>
      <c r="G77" s="70"/>
      <c r="H77" s="70"/>
      <c r="I77" s="70"/>
      <c r="J77" s="70"/>
      <c r="K77" s="229"/>
      <c r="L77" s="70"/>
      <c r="M77" s="70"/>
      <c r="N77" s="70"/>
      <c r="O77" s="70"/>
      <c r="P77" s="134"/>
    </row>
    <row r="78" spans="1:16" ht="14.45" customHeight="1" x14ac:dyDescent="0.2">
      <c r="A78" s="120">
        <v>27</v>
      </c>
      <c r="B78" s="132"/>
      <c r="C78" s="70"/>
      <c r="D78" s="70"/>
      <c r="E78" s="70"/>
      <c r="F78" s="70"/>
      <c r="G78" s="70"/>
      <c r="H78" s="70"/>
      <c r="I78" s="70"/>
      <c r="J78" s="70"/>
      <c r="K78" s="229"/>
      <c r="L78" s="70"/>
      <c r="M78" s="70"/>
      <c r="N78" s="70"/>
      <c r="O78" s="70"/>
      <c r="P78" s="134"/>
    </row>
    <row r="79" spans="1:16" ht="14.45" customHeight="1" x14ac:dyDescent="0.2">
      <c r="A79" s="120">
        <v>28</v>
      </c>
      <c r="B79" s="132"/>
      <c r="C79" s="70"/>
      <c r="D79" s="70"/>
      <c r="E79" s="70"/>
      <c r="F79" s="70"/>
      <c r="G79" s="70"/>
      <c r="H79" s="70"/>
      <c r="I79" s="70"/>
      <c r="J79" s="70"/>
      <c r="K79" s="229"/>
      <c r="L79" s="70"/>
      <c r="M79" s="70"/>
      <c r="N79" s="70"/>
      <c r="O79" s="70"/>
      <c r="P79" s="134"/>
    </row>
    <row r="80" spans="1:16" ht="14.45" customHeight="1" x14ac:dyDescent="0.2">
      <c r="A80" s="120">
        <v>29</v>
      </c>
      <c r="B80" s="132"/>
      <c r="C80" s="70"/>
      <c r="D80" s="70"/>
      <c r="E80" s="70"/>
      <c r="F80" s="70"/>
      <c r="G80" s="70"/>
      <c r="H80" s="70"/>
      <c r="I80" s="70"/>
      <c r="J80" s="70"/>
      <c r="K80" s="229"/>
      <c r="L80" s="70"/>
      <c r="M80" s="70"/>
      <c r="N80" s="70"/>
      <c r="O80" s="70"/>
      <c r="P80" s="134"/>
    </row>
    <row r="81" spans="1:22" ht="14.45" customHeight="1" x14ac:dyDescent="0.2">
      <c r="A81" s="120">
        <v>30</v>
      </c>
      <c r="B81" s="132"/>
      <c r="C81" s="70"/>
      <c r="D81" s="70"/>
      <c r="E81" s="70"/>
      <c r="F81" s="70"/>
      <c r="G81" s="70"/>
      <c r="H81" s="70"/>
      <c r="I81" s="70"/>
      <c r="J81" s="70"/>
      <c r="K81" s="229"/>
      <c r="L81" s="70"/>
      <c r="M81" s="70"/>
      <c r="N81" s="70"/>
      <c r="O81" s="70"/>
      <c r="P81" s="134"/>
    </row>
    <row r="82" spans="1:22" ht="14.45" customHeight="1" x14ac:dyDescent="0.2">
      <c r="A82" s="120">
        <v>31</v>
      </c>
      <c r="B82" s="132"/>
      <c r="C82" s="70"/>
      <c r="D82" s="70"/>
      <c r="E82" s="70"/>
      <c r="F82" s="70"/>
      <c r="G82" s="70"/>
      <c r="H82" s="70"/>
      <c r="I82" s="70"/>
      <c r="J82" s="70"/>
      <c r="K82" s="229"/>
      <c r="L82" s="70"/>
      <c r="M82" s="70"/>
      <c r="N82" s="70"/>
      <c r="O82" s="70"/>
      <c r="P82" s="134"/>
    </row>
    <row r="83" spans="1:22" ht="14.45" customHeight="1" x14ac:dyDescent="0.2">
      <c r="A83" s="120">
        <v>32</v>
      </c>
      <c r="B83" s="132"/>
      <c r="C83" s="70"/>
      <c r="D83" s="70"/>
      <c r="E83" s="70"/>
      <c r="F83" s="70"/>
      <c r="G83" s="70"/>
      <c r="H83" s="70"/>
      <c r="I83" s="70"/>
      <c r="J83" s="70"/>
      <c r="K83" s="229"/>
      <c r="L83" s="70"/>
      <c r="M83" s="70"/>
      <c r="N83" s="70"/>
      <c r="O83" s="70"/>
      <c r="P83" s="134"/>
    </row>
    <row r="84" spans="1:22" ht="14.45" customHeight="1" x14ac:dyDescent="0.2">
      <c r="A84" s="120">
        <v>33</v>
      </c>
      <c r="B84" s="132"/>
      <c r="C84" s="70"/>
      <c r="D84" s="70"/>
      <c r="E84" s="70"/>
      <c r="F84" s="70"/>
      <c r="G84" s="70"/>
      <c r="H84" s="70"/>
      <c r="I84" s="70"/>
      <c r="J84" s="70"/>
      <c r="K84" s="229"/>
      <c r="L84" s="70"/>
      <c r="M84" s="70"/>
      <c r="N84" s="70"/>
      <c r="O84" s="70"/>
      <c r="P84" s="134"/>
    </row>
    <row r="85" spans="1:22" ht="14.45" customHeight="1" x14ac:dyDescent="0.2">
      <c r="A85" s="120">
        <v>34</v>
      </c>
      <c r="B85" s="132"/>
      <c r="C85" s="70"/>
      <c r="D85" s="70"/>
      <c r="E85" s="70"/>
      <c r="F85" s="70"/>
      <c r="G85" s="70"/>
      <c r="H85" s="70"/>
      <c r="I85" s="70"/>
      <c r="J85" s="70"/>
      <c r="K85" s="229"/>
      <c r="L85" s="70"/>
      <c r="M85" s="70"/>
      <c r="N85" s="70"/>
      <c r="O85" s="70"/>
      <c r="P85" s="134"/>
    </row>
    <row r="86" spans="1:22" ht="14.45" customHeight="1" x14ac:dyDescent="0.2">
      <c r="A86" s="120">
        <v>35</v>
      </c>
      <c r="B86" s="132"/>
      <c r="C86" s="70"/>
      <c r="D86" s="70"/>
      <c r="E86" s="70"/>
      <c r="F86" s="70"/>
      <c r="G86" s="70"/>
      <c r="H86" s="70"/>
      <c r="I86" s="70"/>
      <c r="J86" s="70"/>
      <c r="K86" s="229"/>
      <c r="L86" s="70"/>
      <c r="M86" s="70"/>
      <c r="N86" s="70"/>
      <c r="O86" s="70"/>
      <c r="P86" s="134"/>
    </row>
    <row r="87" spans="1:22" ht="14.45" customHeight="1" x14ac:dyDescent="0.2">
      <c r="A87" s="120">
        <v>36</v>
      </c>
      <c r="B87" s="132"/>
      <c r="C87" s="70"/>
      <c r="D87" s="70"/>
      <c r="E87" s="70"/>
      <c r="F87" s="70"/>
      <c r="G87" s="70"/>
      <c r="H87" s="70"/>
      <c r="I87" s="70"/>
      <c r="J87" s="70"/>
      <c r="K87" s="229"/>
      <c r="L87" s="70"/>
      <c r="M87" s="70"/>
      <c r="N87" s="70"/>
      <c r="O87" s="70"/>
      <c r="P87" s="134"/>
    </row>
    <row r="88" spans="1:22" ht="14.45" customHeight="1" x14ac:dyDescent="0.2">
      <c r="A88" s="120">
        <v>37</v>
      </c>
      <c r="B88" s="132"/>
      <c r="C88" s="70"/>
      <c r="D88" s="70"/>
      <c r="E88" s="70"/>
      <c r="F88" s="70"/>
      <c r="G88" s="70"/>
      <c r="H88" s="70"/>
      <c r="I88" s="70"/>
      <c r="J88" s="70"/>
      <c r="K88" s="229"/>
      <c r="L88" s="70"/>
      <c r="M88" s="70"/>
      <c r="N88" s="70"/>
      <c r="O88" s="70"/>
      <c r="P88" s="134"/>
    </row>
    <row r="89" spans="1:22" ht="14.45" customHeight="1" x14ac:dyDescent="0.2">
      <c r="A89" s="120">
        <v>38</v>
      </c>
      <c r="B89" s="132"/>
      <c r="C89" s="70"/>
      <c r="D89" s="70"/>
      <c r="E89" s="70"/>
      <c r="F89" s="70"/>
      <c r="G89" s="70"/>
      <c r="H89" s="70"/>
      <c r="I89" s="70"/>
      <c r="J89" s="70"/>
      <c r="K89" s="229"/>
      <c r="L89" s="70"/>
      <c r="M89" s="70"/>
      <c r="N89" s="70"/>
      <c r="O89" s="70"/>
      <c r="P89" s="134"/>
    </row>
    <row r="90" spans="1:22" ht="14.45" customHeight="1" x14ac:dyDescent="0.2">
      <c r="A90" s="120">
        <v>39</v>
      </c>
      <c r="B90" s="132"/>
      <c r="C90" s="70"/>
      <c r="D90" s="70"/>
      <c r="E90" s="70"/>
      <c r="F90" s="70"/>
      <c r="G90" s="70"/>
      <c r="H90" s="70"/>
      <c r="I90" s="70"/>
      <c r="J90" s="70"/>
      <c r="K90" s="229"/>
      <c r="L90" s="70"/>
      <c r="M90" s="70"/>
      <c r="N90" s="70"/>
      <c r="O90" s="70"/>
      <c r="P90" s="134"/>
    </row>
    <row r="91" spans="1:22" ht="14.45" customHeight="1" x14ac:dyDescent="0.25">
      <c r="A91" s="120">
        <v>40</v>
      </c>
      <c r="B91" s="132"/>
      <c r="C91" s="70"/>
      <c r="D91" s="70"/>
      <c r="E91" s="70"/>
      <c r="F91" s="70"/>
      <c r="G91" s="70"/>
      <c r="H91" s="70"/>
      <c r="I91" s="70"/>
      <c r="J91" s="70"/>
      <c r="K91" s="229"/>
      <c r="L91" s="70"/>
      <c r="M91" s="70"/>
      <c r="N91" s="70"/>
      <c r="O91" s="70"/>
      <c r="P91" s="134"/>
      <c r="Q91" s="46"/>
      <c r="R91" s="46"/>
      <c r="U91" s="74"/>
      <c r="V91" s="74"/>
    </row>
    <row r="92" spans="1:22" s="74" customFormat="1" ht="14.3" x14ac:dyDescent="0.25">
      <c r="B92" s="46"/>
      <c r="C92" s="46"/>
      <c r="D92" s="46"/>
      <c r="E92" s="46"/>
      <c r="F92" s="46"/>
      <c r="G92" s="46"/>
      <c r="H92" s="46"/>
      <c r="I92" s="46"/>
      <c r="J92" s="46"/>
    </row>
    <row r="93" spans="1:22" s="74" customFormat="1" ht="14.3" x14ac:dyDescent="0.25">
      <c r="B93" s="46"/>
      <c r="C93" s="46"/>
      <c r="D93" s="46"/>
      <c r="E93" s="46"/>
      <c r="F93" s="46"/>
      <c r="G93" s="46"/>
      <c r="H93" s="46"/>
      <c r="I93" s="46"/>
      <c r="J93" s="46"/>
    </row>
    <row r="94" spans="1:22" s="74" customFormat="1" ht="18.350000000000001" x14ac:dyDescent="0.25">
      <c r="B94" s="228" t="s">
        <v>408</v>
      </c>
      <c r="C94" s="46"/>
      <c r="D94" s="46"/>
      <c r="E94" s="46"/>
      <c r="F94" s="46"/>
      <c r="G94" s="46"/>
      <c r="H94" s="46"/>
      <c r="I94" s="46"/>
      <c r="J94" s="46"/>
    </row>
    <row r="95" spans="1:22" s="74" customFormat="1" ht="38.049999999999997" customHeight="1" x14ac:dyDescent="0.25">
      <c r="B95" s="230" t="s">
        <v>409</v>
      </c>
      <c r="C95" s="46"/>
      <c r="D95" s="46"/>
      <c r="E95" s="46"/>
      <c r="F95" s="46"/>
      <c r="G95" s="46"/>
      <c r="H95" s="46"/>
      <c r="I95" s="46"/>
      <c r="J95" s="369" t="s">
        <v>411</v>
      </c>
      <c r="K95" s="370"/>
    </row>
    <row r="96" spans="1:22" s="51" customFormat="1" ht="91.7" customHeight="1" x14ac:dyDescent="0.35">
      <c r="B96" s="36" t="s">
        <v>170</v>
      </c>
      <c r="C96" s="38" t="s">
        <v>135</v>
      </c>
      <c r="D96" s="38" t="s">
        <v>399</v>
      </c>
      <c r="E96" s="36" t="s">
        <v>405</v>
      </c>
      <c r="F96" s="36" t="s">
        <v>406</v>
      </c>
      <c r="G96" s="36" t="s">
        <v>407</v>
      </c>
      <c r="H96" s="36" t="s">
        <v>410</v>
      </c>
      <c r="I96" s="87" t="s">
        <v>173</v>
      </c>
      <c r="J96" s="36" t="s">
        <v>129</v>
      </c>
      <c r="K96" s="36" t="s">
        <v>151</v>
      </c>
      <c r="L96" s="2" t="s">
        <v>113</v>
      </c>
    </row>
    <row r="97" spans="1:31" ht="14.45" customHeight="1" x14ac:dyDescent="0.2">
      <c r="A97" s="120">
        <v>1</v>
      </c>
      <c r="B97" s="132"/>
      <c r="C97" s="70"/>
      <c r="D97" s="70"/>
      <c r="E97" s="70"/>
      <c r="F97" s="70"/>
      <c r="G97" s="229"/>
      <c r="H97" s="70"/>
      <c r="I97" s="70"/>
      <c r="J97" s="70"/>
      <c r="K97" s="70"/>
      <c r="L97" s="134"/>
      <c r="AE97" s="54" t="s">
        <v>183</v>
      </c>
    </row>
    <row r="98" spans="1:31" ht="14.45" customHeight="1" x14ac:dyDescent="0.2">
      <c r="A98" s="120">
        <v>2</v>
      </c>
      <c r="B98" s="132"/>
      <c r="C98" s="70"/>
      <c r="D98" s="70"/>
      <c r="E98" s="70"/>
      <c r="F98" s="70"/>
      <c r="G98" s="229"/>
      <c r="H98" s="70"/>
      <c r="I98" s="70"/>
      <c r="J98" s="70"/>
      <c r="K98" s="70"/>
      <c r="L98" s="134"/>
      <c r="AE98" s="54" t="s">
        <v>171</v>
      </c>
    </row>
    <row r="99" spans="1:31" ht="14.45" customHeight="1" x14ac:dyDescent="0.2">
      <c r="A99" s="120">
        <v>3</v>
      </c>
      <c r="B99" s="132"/>
      <c r="C99" s="70"/>
      <c r="D99" s="70"/>
      <c r="E99" s="70"/>
      <c r="F99" s="70"/>
      <c r="G99" s="229"/>
      <c r="H99" s="70"/>
      <c r="I99" s="70"/>
      <c r="J99" s="70"/>
      <c r="K99" s="70"/>
      <c r="L99" s="134"/>
      <c r="AE99" s="54" t="s">
        <v>172</v>
      </c>
    </row>
    <row r="100" spans="1:31" ht="14.45" customHeight="1" x14ac:dyDescent="0.2">
      <c r="A100" s="120">
        <v>4</v>
      </c>
      <c r="B100" s="132"/>
      <c r="C100" s="70"/>
      <c r="D100" s="70"/>
      <c r="E100" s="70"/>
      <c r="F100" s="70"/>
      <c r="G100" s="229"/>
      <c r="H100" s="70"/>
      <c r="I100" s="70"/>
      <c r="J100" s="70"/>
      <c r="K100" s="70"/>
      <c r="L100" s="134"/>
    </row>
    <row r="101" spans="1:31" ht="14.45" customHeight="1" x14ac:dyDescent="0.2">
      <c r="A101" s="120">
        <v>5</v>
      </c>
      <c r="B101" s="132"/>
      <c r="C101" s="70"/>
      <c r="D101" s="70"/>
      <c r="E101" s="70"/>
      <c r="F101" s="70"/>
      <c r="G101" s="229"/>
      <c r="H101" s="70"/>
      <c r="I101" s="70"/>
      <c r="J101" s="70"/>
      <c r="K101" s="70"/>
      <c r="L101" s="134"/>
    </row>
    <row r="102" spans="1:31" ht="14.45" customHeight="1" x14ac:dyDescent="0.2">
      <c r="A102" s="120">
        <v>6</v>
      </c>
      <c r="B102" s="132"/>
      <c r="C102" s="70"/>
      <c r="D102" s="70"/>
      <c r="E102" s="70"/>
      <c r="F102" s="70"/>
      <c r="G102" s="229"/>
      <c r="H102" s="70"/>
      <c r="I102" s="70"/>
      <c r="J102" s="70"/>
      <c r="K102" s="70"/>
      <c r="L102" s="134"/>
      <c r="AE102" s="231" t="s">
        <v>412</v>
      </c>
    </row>
    <row r="103" spans="1:31" ht="14.45" customHeight="1" x14ac:dyDescent="0.2">
      <c r="A103" s="120">
        <v>7</v>
      </c>
      <c r="B103" s="132"/>
      <c r="C103" s="70"/>
      <c r="D103" s="70"/>
      <c r="E103" s="70"/>
      <c r="F103" s="70"/>
      <c r="G103" s="229"/>
      <c r="H103" s="70"/>
      <c r="I103" s="70"/>
      <c r="J103" s="70"/>
      <c r="K103" s="70"/>
      <c r="L103" s="134"/>
      <c r="AE103" s="232" t="s">
        <v>413</v>
      </c>
    </row>
    <row r="104" spans="1:31" ht="14.45" customHeight="1" x14ac:dyDescent="0.2">
      <c r="A104" s="120">
        <v>8</v>
      </c>
      <c r="B104" s="132"/>
      <c r="C104" s="70"/>
      <c r="D104" s="70"/>
      <c r="E104" s="70"/>
      <c r="F104" s="70"/>
      <c r="G104" s="229"/>
      <c r="H104" s="70"/>
      <c r="I104" s="70"/>
      <c r="J104" s="70"/>
      <c r="K104" s="70"/>
      <c r="L104" s="134"/>
      <c r="AE104" s="232" t="s">
        <v>414</v>
      </c>
    </row>
    <row r="105" spans="1:31" ht="14.45" customHeight="1" x14ac:dyDescent="0.2">
      <c r="A105" s="120">
        <v>9</v>
      </c>
      <c r="B105" s="132"/>
      <c r="C105" s="70"/>
      <c r="D105" s="70"/>
      <c r="E105" s="70"/>
      <c r="F105" s="70"/>
      <c r="G105" s="229"/>
      <c r="H105" s="70"/>
      <c r="I105" s="70"/>
      <c r="J105" s="70"/>
      <c r="K105" s="70"/>
      <c r="L105" s="134"/>
      <c r="AE105" s="232" t="s">
        <v>415</v>
      </c>
    </row>
    <row r="106" spans="1:31" ht="14.45" customHeight="1" x14ac:dyDescent="0.2">
      <c r="A106" s="120">
        <v>10</v>
      </c>
      <c r="B106" s="132"/>
      <c r="C106" s="70"/>
      <c r="D106" s="70"/>
      <c r="E106" s="70"/>
      <c r="F106" s="70"/>
      <c r="G106" s="229"/>
      <c r="H106" s="70"/>
      <c r="I106" s="70"/>
      <c r="J106" s="70"/>
      <c r="K106" s="70"/>
      <c r="L106" s="134"/>
      <c r="AE106" s="232" t="s">
        <v>416</v>
      </c>
    </row>
    <row r="107" spans="1:31" ht="14.45" customHeight="1" x14ac:dyDescent="0.2">
      <c r="A107" s="120">
        <v>11</v>
      </c>
      <c r="B107" s="132"/>
      <c r="C107" s="70"/>
      <c r="D107" s="70"/>
      <c r="E107" s="70"/>
      <c r="F107" s="70"/>
      <c r="G107" s="229"/>
      <c r="H107" s="70"/>
      <c r="I107" s="70"/>
      <c r="J107" s="70"/>
      <c r="K107" s="70"/>
      <c r="L107" s="134"/>
      <c r="AE107" s="231" t="s">
        <v>417</v>
      </c>
    </row>
    <row r="108" spans="1:31" ht="14.45" customHeight="1" x14ac:dyDescent="0.2">
      <c r="A108" s="120">
        <v>12</v>
      </c>
      <c r="B108" s="132"/>
      <c r="C108" s="70"/>
      <c r="D108" s="70"/>
      <c r="E108" s="70"/>
      <c r="F108" s="70"/>
      <c r="G108" s="229"/>
      <c r="H108" s="70"/>
      <c r="I108" s="70"/>
      <c r="J108" s="70"/>
      <c r="K108" s="70"/>
      <c r="L108" s="134"/>
      <c r="AE108" s="232" t="s">
        <v>418</v>
      </c>
    </row>
    <row r="109" spans="1:31" ht="14.45" customHeight="1" x14ac:dyDescent="0.2">
      <c r="A109" s="120">
        <v>13</v>
      </c>
      <c r="B109" s="132"/>
      <c r="C109" s="70"/>
      <c r="D109" s="70"/>
      <c r="E109" s="70"/>
      <c r="F109" s="70"/>
      <c r="G109" s="229"/>
      <c r="H109" s="70"/>
      <c r="I109" s="70"/>
      <c r="J109" s="70"/>
      <c r="K109" s="70"/>
      <c r="L109" s="134"/>
      <c r="AE109" s="232" t="s">
        <v>419</v>
      </c>
    </row>
    <row r="110" spans="1:31" ht="14.45" customHeight="1" x14ac:dyDescent="0.2">
      <c r="A110" s="120">
        <v>14</v>
      </c>
      <c r="B110" s="132"/>
      <c r="C110" s="70"/>
      <c r="D110" s="70"/>
      <c r="E110" s="70"/>
      <c r="F110" s="70"/>
      <c r="G110" s="229"/>
      <c r="H110" s="70"/>
      <c r="I110" s="70"/>
      <c r="J110" s="70"/>
      <c r="K110" s="70"/>
      <c r="L110" s="134"/>
    </row>
    <row r="111" spans="1:31" ht="14.45" customHeight="1" x14ac:dyDescent="0.2">
      <c r="A111" s="120">
        <v>15</v>
      </c>
      <c r="B111" s="132"/>
      <c r="C111" s="70"/>
      <c r="D111" s="70"/>
      <c r="E111" s="70"/>
      <c r="F111" s="70"/>
      <c r="G111" s="229"/>
      <c r="H111" s="70"/>
      <c r="I111" s="70"/>
      <c r="J111" s="70"/>
      <c r="K111" s="70"/>
      <c r="L111" s="134"/>
    </row>
    <row r="112" spans="1:31" ht="14.45" customHeight="1" x14ac:dyDescent="0.2">
      <c r="A112" s="120">
        <v>16</v>
      </c>
      <c r="B112" s="132"/>
      <c r="C112" s="70"/>
      <c r="D112" s="70"/>
      <c r="E112" s="70"/>
      <c r="F112" s="70"/>
      <c r="G112" s="229"/>
      <c r="H112" s="70"/>
      <c r="I112" s="70"/>
      <c r="J112" s="70"/>
      <c r="K112" s="70"/>
      <c r="L112" s="134"/>
    </row>
    <row r="113" spans="1:12" ht="14.45" customHeight="1" x14ac:dyDescent="0.2">
      <c r="A113" s="120">
        <v>17</v>
      </c>
      <c r="B113" s="132"/>
      <c r="C113" s="70"/>
      <c r="D113" s="70"/>
      <c r="E113" s="70"/>
      <c r="F113" s="70"/>
      <c r="G113" s="229"/>
      <c r="H113" s="70"/>
      <c r="I113" s="70"/>
      <c r="J113" s="70"/>
      <c r="K113" s="70"/>
      <c r="L113" s="134"/>
    </row>
    <row r="114" spans="1:12" ht="14.45" customHeight="1" x14ac:dyDescent="0.2">
      <c r="A114" s="120">
        <v>18</v>
      </c>
      <c r="B114" s="132"/>
      <c r="C114" s="70"/>
      <c r="D114" s="70"/>
      <c r="E114" s="70"/>
      <c r="F114" s="70"/>
      <c r="G114" s="229"/>
      <c r="H114" s="70"/>
      <c r="I114" s="70"/>
      <c r="J114" s="70"/>
      <c r="K114" s="70"/>
      <c r="L114" s="134"/>
    </row>
    <row r="115" spans="1:12" ht="14.45" customHeight="1" x14ac:dyDescent="0.2">
      <c r="A115" s="120">
        <v>19</v>
      </c>
      <c r="B115" s="132"/>
      <c r="C115" s="70"/>
      <c r="D115" s="70"/>
      <c r="E115" s="70"/>
      <c r="F115" s="70"/>
      <c r="G115" s="229"/>
      <c r="H115" s="70"/>
      <c r="I115" s="70"/>
      <c r="J115" s="70"/>
      <c r="K115" s="70"/>
      <c r="L115" s="134"/>
    </row>
    <row r="116" spans="1:12" ht="14.45" customHeight="1" x14ac:dyDescent="0.2">
      <c r="A116" s="120">
        <v>20</v>
      </c>
      <c r="B116" s="132"/>
      <c r="C116" s="70"/>
      <c r="D116" s="70"/>
      <c r="E116" s="70"/>
      <c r="F116" s="70"/>
      <c r="G116" s="229"/>
      <c r="H116" s="70"/>
      <c r="I116" s="70"/>
      <c r="J116" s="70"/>
      <c r="K116" s="70"/>
      <c r="L116" s="134"/>
    </row>
    <row r="117" spans="1:12" ht="14.45" customHeight="1" x14ac:dyDescent="0.2">
      <c r="A117" s="120">
        <v>21</v>
      </c>
      <c r="B117" s="132"/>
      <c r="C117" s="70"/>
      <c r="D117" s="70"/>
      <c r="E117" s="70"/>
      <c r="F117" s="70"/>
      <c r="G117" s="229"/>
      <c r="H117" s="70"/>
      <c r="I117" s="70"/>
      <c r="J117" s="70"/>
      <c r="K117" s="70"/>
      <c r="L117" s="134"/>
    </row>
    <row r="118" spans="1:12" ht="14.45" customHeight="1" x14ac:dyDescent="0.2">
      <c r="A118" s="120">
        <v>22</v>
      </c>
      <c r="B118" s="132"/>
      <c r="C118" s="70"/>
      <c r="D118" s="70"/>
      <c r="E118" s="70"/>
      <c r="F118" s="70"/>
      <c r="G118" s="229"/>
      <c r="H118" s="70"/>
      <c r="I118" s="70"/>
      <c r="J118" s="70"/>
      <c r="K118" s="70"/>
      <c r="L118" s="134"/>
    </row>
    <row r="119" spans="1:12" ht="14.45" customHeight="1" x14ac:dyDescent="0.2">
      <c r="A119" s="120">
        <v>23</v>
      </c>
      <c r="B119" s="132"/>
      <c r="C119" s="70"/>
      <c r="D119" s="70"/>
      <c r="E119" s="70"/>
      <c r="F119" s="70"/>
      <c r="G119" s="229"/>
      <c r="H119" s="70"/>
      <c r="I119" s="70"/>
      <c r="J119" s="70"/>
      <c r="K119" s="70"/>
      <c r="L119" s="134"/>
    </row>
    <row r="120" spans="1:12" ht="14.45" customHeight="1" x14ac:dyDescent="0.2">
      <c r="A120" s="120">
        <v>24</v>
      </c>
      <c r="B120" s="132"/>
      <c r="C120" s="70"/>
      <c r="D120" s="70"/>
      <c r="E120" s="70"/>
      <c r="F120" s="70"/>
      <c r="G120" s="229"/>
      <c r="H120" s="70"/>
      <c r="I120" s="70"/>
      <c r="J120" s="70"/>
      <c r="K120" s="70"/>
      <c r="L120" s="134"/>
    </row>
    <row r="121" spans="1:12" ht="14.45" customHeight="1" x14ac:dyDescent="0.2">
      <c r="A121" s="120">
        <v>25</v>
      </c>
      <c r="B121" s="132"/>
      <c r="C121" s="70"/>
      <c r="D121" s="70"/>
      <c r="E121" s="70"/>
      <c r="F121" s="70"/>
      <c r="G121" s="229"/>
      <c r="H121" s="70"/>
      <c r="I121" s="70"/>
      <c r="J121" s="70"/>
      <c r="K121" s="70"/>
      <c r="L121" s="134"/>
    </row>
    <row r="122" spans="1:12" ht="14.45" customHeight="1" x14ac:dyDescent="0.2">
      <c r="A122" s="120">
        <v>26</v>
      </c>
      <c r="B122" s="132"/>
      <c r="C122" s="70"/>
      <c r="D122" s="70"/>
      <c r="E122" s="70"/>
      <c r="F122" s="70"/>
      <c r="G122" s="229"/>
      <c r="H122" s="70"/>
      <c r="I122" s="70"/>
      <c r="J122" s="70"/>
      <c r="K122" s="70"/>
      <c r="L122" s="134"/>
    </row>
    <row r="123" spans="1:12" ht="14.45" customHeight="1" x14ac:dyDescent="0.2">
      <c r="A123" s="120">
        <v>27</v>
      </c>
      <c r="B123" s="132"/>
      <c r="C123" s="70"/>
      <c r="D123" s="70"/>
      <c r="E123" s="70"/>
      <c r="F123" s="70"/>
      <c r="G123" s="229"/>
      <c r="H123" s="70"/>
      <c r="I123" s="70"/>
      <c r="J123" s="70"/>
      <c r="K123" s="70"/>
      <c r="L123" s="134"/>
    </row>
    <row r="124" spans="1:12" ht="14.45" customHeight="1" x14ac:dyDescent="0.2">
      <c r="A124" s="120">
        <v>28</v>
      </c>
      <c r="B124" s="132"/>
      <c r="C124" s="70"/>
      <c r="D124" s="70"/>
      <c r="E124" s="70"/>
      <c r="F124" s="70"/>
      <c r="G124" s="229"/>
      <c r="H124" s="70"/>
      <c r="I124" s="70"/>
      <c r="J124" s="70"/>
      <c r="K124" s="70"/>
      <c r="L124" s="134"/>
    </row>
    <row r="125" spans="1:12" ht="14.45" customHeight="1" x14ac:dyDescent="0.2">
      <c r="A125" s="120">
        <v>29</v>
      </c>
      <c r="B125" s="132"/>
      <c r="C125" s="70"/>
      <c r="D125" s="70"/>
      <c r="E125" s="70"/>
      <c r="F125" s="70"/>
      <c r="G125" s="229"/>
      <c r="H125" s="70"/>
      <c r="I125" s="70"/>
      <c r="J125" s="70"/>
      <c r="K125" s="70"/>
      <c r="L125" s="134"/>
    </row>
    <row r="126" spans="1:12" ht="14.45" customHeight="1" x14ac:dyDescent="0.2">
      <c r="A126" s="120">
        <v>30</v>
      </c>
      <c r="B126" s="132"/>
      <c r="C126" s="70"/>
      <c r="D126" s="70"/>
      <c r="E126" s="70"/>
      <c r="F126" s="70"/>
      <c r="G126" s="229"/>
      <c r="H126" s="70"/>
      <c r="I126" s="70"/>
      <c r="J126" s="70"/>
      <c r="K126" s="70"/>
      <c r="L126" s="134"/>
    </row>
    <row r="127" spans="1:12" ht="14.45" customHeight="1" x14ac:dyDescent="0.2">
      <c r="A127" s="120">
        <v>31</v>
      </c>
      <c r="B127" s="132"/>
      <c r="C127" s="70"/>
      <c r="D127" s="70"/>
      <c r="E127" s="70"/>
      <c r="F127" s="70"/>
      <c r="G127" s="229"/>
      <c r="H127" s="70"/>
      <c r="I127" s="70"/>
      <c r="J127" s="70"/>
      <c r="K127" s="70"/>
      <c r="L127" s="134"/>
    </row>
    <row r="128" spans="1:12" ht="14.45" customHeight="1" x14ac:dyDescent="0.2">
      <c r="A128" s="120">
        <v>32</v>
      </c>
      <c r="B128" s="132"/>
      <c r="C128" s="70"/>
      <c r="D128" s="70"/>
      <c r="E128" s="70"/>
      <c r="F128" s="70"/>
      <c r="G128" s="229"/>
      <c r="H128" s="70"/>
      <c r="I128" s="70"/>
      <c r="J128" s="70"/>
      <c r="K128" s="70"/>
      <c r="L128" s="134"/>
    </row>
    <row r="129" spans="1:18" ht="14.45" customHeight="1" x14ac:dyDescent="0.2">
      <c r="A129" s="120">
        <v>33</v>
      </c>
      <c r="B129" s="132"/>
      <c r="C129" s="70"/>
      <c r="D129" s="70"/>
      <c r="E129" s="70"/>
      <c r="F129" s="70"/>
      <c r="G129" s="229"/>
      <c r="H129" s="70"/>
      <c r="I129" s="70"/>
      <c r="J129" s="70"/>
      <c r="K129" s="70"/>
      <c r="L129" s="134"/>
    </row>
    <row r="130" spans="1:18" ht="14.45" customHeight="1" x14ac:dyDescent="0.2">
      <c r="A130" s="120">
        <v>34</v>
      </c>
      <c r="B130" s="132"/>
      <c r="C130" s="70"/>
      <c r="D130" s="70"/>
      <c r="E130" s="70"/>
      <c r="F130" s="70"/>
      <c r="G130" s="229"/>
      <c r="H130" s="70"/>
      <c r="I130" s="70"/>
      <c r="J130" s="70"/>
      <c r="K130" s="70"/>
      <c r="L130" s="134"/>
    </row>
    <row r="131" spans="1:18" ht="14.45" customHeight="1" x14ac:dyDescent="0.2">
      <c r="A131" s="120">
        <v>35</v>
      </c>
      <c r="B131" s="132"/>
      <c r="C131" s="70"/>
      <c r="D131" s="70"/>
      <c r="E131" s="70"/>
      <c r="F131" s="70"/>
      <c r="G131" s="229"/>
      <c r="H131" s="70"/>
      <c r="I131" s="70"/>
      <c r="J131" s="70"/>
      <c r="K131" s="70"/>
      <c r="L131" s="134"/>
    </row>
    <row r="132" spans="1:18" ht="14.45" customHeight="1" x14ac:dyDescent="0.2">
      <c r="A132" s="120">
        <v>36</v>
      </c>
      <c r="B132" s="132"/>
      <c r="C132" s="70"/>
      <c r="D132" s="70"/>
      <c r="E132" s="70"/>
      <c r="F132" s="70"/>
      <c r="G132" s="229"/>
      <c r="H132" s="70"/>
      <c r="I132" s="70"/>
      <c r="J132" s="70"/>
      <c r="K132" s="70"/>
      <c r="L132" s="134"/>
    </row>
    <row r="133" spans="1:18" ht="14.45" customHeight="1" x14ac:dyDescent="0.2">
      <c r="A133" s="120">
        <v>37</v>
      </c>
      <c r="B133" s="132"/>
      <c r="C133" s="70"/>
      <c r="D133" s="70"/>
      <c r="E133" s="70"/>
      <c r="F133" s="70"/>
      <c r="G133" s="229"/>
      <c r="H133" s="70"/>
      <c r="I133" s="70"/>
      <c r="J133" s="70"/>
      <c r="K133" s="70"/>
      <c r="L133" s="134"/>
    </row>
    <row r="134" spans="1:18" ht="14.45" customHeight="1" x14ac:dyDescent="0.2">
      <c r="A134" s="120">
        <v>38</v>
      </c>
      <c r="B134" s="132"/>
      <c r="C134" s="70"/>
      <c r="D134" s="70"/>
      <c r="E134" s="70"/>
      <c r="F134" s="70"/>
      <c r="G134" s="229"/>
      <c r="H134" s="70"/>
      <c r="I134" s="70"/>
      <c r="J134" s="70"/>
      <c r="K134" s="70"/>
      <c r="L134" s="134"/>
    </row>
    <row r="135" spans="1:18" ht="14.45" customHeight="1" x14ac:dyDescent="0.2">
      <c r="A135" s="120">
        <v>39</v>
      </c>
      <c r="B135" s="132"/>
      <c r="C135" s="70"/>
      <c r="D135" s="70"/>
      <c r="E135" s="70"/>
      <c r="F135" s="70"/>
      <c r="G135" s="229"/>
      <c r="H135" s="70"/>
      <c r="I135" s="70"/>
      <c r="J135" s="70"/>
      <c r="K135" s="70"/>
      <c r="L135" s="134"/>
    </row>
    <row r="136" spans="1:18" ht="14.45" customHeight="1" x14ac:dyDescent="0.25">
      <c r="A136" s="120">
        <v>40</v>
      </c>
      <c r="B136" s="132"/>
      <c r="C136" s="70"/>
      <c r="D136" s="70"/>
      <c r="E136" s="70"/>
      <c r="F136" s="70"/>
      <c r="G136" s="229"/>
      <c r="H136" s="70"/>
      <c r="I136" s="70"/>
      <c r="J136" s="70"/>
      <c r="K136" s="70"/>
      <c r="L136" s="134"/>
      <c r="M136" s="46"/>
      <c r="N136" s="46"/>
      <c r="Q136" s="74"/>
      <c r="R136" s="74"/>
    </row>
    <row r="137" spans="1:18" s="74" customFormat="1" ht="14.3" x14ac:dyDescent="0.25">
      <c r="B137" s="46"/>
      <c r="C137" s="46"/>
      <c r="D137" s="46"/>
      <c r="E137" s="46"/>
      <c r="F137" s="46"/>
      <c r="G137" s="46"/>
      <c r="H137" s="46"/>
      <c r="I137" s="46"/>
      <c r="J137" s="46"/>
    </row>
    <row r="138" spans="1:18" s="74" customFormat="1" ht="37.200000000000003" customHeight="1" x14ac:dyDescent="0.25">
      <c r="B138" s="228" t="s">
        <v>463</v>
      </c>
      <c r="C138" s="223"/>
      <c r="D138" s="223"/>
      <c r="E138" s="223"/>
      <c r="F138" s="223"/>
      <c r="G138" s="223"/>
      <c r="H138" s="46"/>
      <c r="I138" s="46"/>
      <c r="J138" s="46"/>
    </row>
    <row r="139" spans="1:18" s="74" customFormat="1" ht="76.95" customHeight="1" x14ac:dyDescent="0.25">
      <c r="B139" s="87" t="s">
        <v>453</v>
      </c>
      <c r="C139" s="87" t="s">
        <v>454</v>
      </c>
      <c r="D139" s="87" t="s">
        <v>455</v>
      </c>
      <c r="E139" s="87" t="s">
        <v>130</v>
      </c>
      <c r="F139" s="87" t="s">
        <v>131</v>
      </c>
      <c r="G139" s="46"/>
      <c r="H139" s="46"/>
      <c r="I139" s="46"/>
      <c r="J139" s="46"/>
      <c r="K139" s="46"/>
      <c r="L139" s="46"/>
    </row>
    <row r="140" spans="1:18" s="74" customFormat="1" ht="31.95" customHeight="1" x14ac:dyDescent="0.25">
      <c r="B140" s="252" t="s">
        <v>452</v>
      </c>
      <c r="C140" s="253" t="s">
        <v>456</v>
      </c>
      <c r="D140" s="252" t="s">
        <v>457</v>
      </c>
      <c r="E140" s="87"/>
      <c r="F140" s="87"/>
      <c r="G140" s="46"/>
      <c r="H140" s="46"/>
      <c r="I140" s="46"/>
      <c r="J140" s="46"/>
      <c r="K140" s="46"/>
      <c r="L140" s="46"/>
    </row>
    <row r="141" spans="1:18" s="74" customFormat="1" ht="31.95" customHeight="1" x14ac:dyDescent="0.25">
      <c r="B141" s="252" t="s">
        <v>452</v>
      </c>
      <c r="C141" s="253" t="s">
        <v>458</v>
      </c>
      <c r="D141" s="252" t="s">
        <v>459</v>
      </c>
      <c r="E141" s="87"/>
      <c r="F141" s="87"/>
      <c r="G141" s="46"/>
      <c r="H141" s="46"/>
      <c r="I141" s="46"/>
      <c r="J141" s="46"/>
      <c r="K141" s="46"/>
      <c r="L141" s="46"/>
    </row>
    <row r="142" spans="1:18" s="74" customFormat="1" ht="31.95" customHeight="1" x14ac:dyDescent="0.25">
      <c r="B142" s="252" t="s">
        <v>460</v>
      </c>
      <c r="C142" s="253" t="s">
        <v>456</v>
      </c>
      <c r="D142" s="252" t="s">
        <v>457</v>
      </c>
      <c r="E142" s="87"/>
      <c r="F142" s="87"/>
      <c r="G142" s="46"/>
      <c r="H142" s="46"/>
      <c r="I142" s="46"/>
      <c r="J142" s="46"/>
      <c r="K142" s="46"/>
      <c r="L142" s="46"/>
    </row>
    <row r="143" spans="1:18" s="74" customFormat="1" ht="31.95" customHeight="1" x14ac:dyDescent="0.25">
      <c r="B143" s="252" t="s">
        <v>460</v>
      </c>
      <c r="C143" s="253" t="s">
        <v>461</v>
      </c>
      <c r="D143" s="252" t="s">
        <v>457</v>
      </c>
      <c r="E143" s="87"/>
      <c r="F143" s="87"/>
      <c r="G143" s="46"/>
      <c r="H143" s="46"/>
      <c r="I143" s="46"/>
      <c r="J143" s="46"/>
      <c r="K143" s="46"/>
      <c r="L143" s="46"/>
    </row>
    <row r="144" spans="1:18" s="74" customFormat="1" ht="31.95" customHeight="1" x14ac:dyDescent="0.25">
      <c r="B144" s="252" t="s">
        <v>460</v>
      </c>
      <c r="C144" s="253" t="s">
        <v>462</v>
      </c>
      <c r="D144" s="252" t="s">
        <v>459</v>
      </c>
      <c r="E144" s="93"/>
      <c r="F144" s="70"/>
      <c r="G144" s="46"/>
      <c r="H144" s="46"/>
      <c r="I144" s="46"/>
      <c r="J144" s="46"/>
      <c r="K144" s="46"/>
      <c r="L144" s="46"/>
      <c r="O144" s="76"/>
      <c r="P144" s="76"/>
    </row>
    <row r="145" spans="2:14" s="76" customFormat="1" ht="14.3" x14ac:dyDescent="0.25">
      <c r="B145" s="46"/>
      <c r="C145" s="46"/>
      <c r="D145" s="46"/>
      <c r="E145" s="46"/>
      <c r="F145" s="46"/>
      <c r="G145" s="46"/>
      <c r="H145" s="46"/>
      <c r="I145" s="46"/>
      <c r="J145" s="46"/>
      <c r="M145" s="74"/>
      <c r="N145" s="74"/>
    </row>
    <row r="146" spans="2:14" s="74" customFormat="1" ht="37.200000000000003" customHeight="1" x14ac:dyDescent="0.25">
      <c r="B146" s="227" t="s">
        <v>431</v>
      </c>
      <c r="C146" s="224"/>
      <c r="D146" s="223"/>
      <c r="E146" s="46"/>
      <c r="F146" s="46"/>
      <c r="G146" s="46"/>
      <c r="H146" s="80"/>
      <c r="I146" s="80"/>
      <c r="J146" s="80"/>
      <c r="M146" s="30"/>
      <c r="N146" s="30"/>
    </row>
    <row r="147" spans="2:14" s="30" customFormat="1" ht="39.1" customHeight="1" x14ac:dyDescent="0.3">
      <c r="B147" s="361" t="s">
        <v>420</v>
      </c>
      <c r="C147" s="367"/>
      <c r="D147" s="70"/>
      <c r="E147" s="31"/>
      <c r="F147" s="34"/>
      <c r="H147" s="54"/>
      <c r="I147" s="54"/>
      <c r="J147" s="54"/>
      <c r="M147" s="54"/>
      <c r="N147" s="54"/>
    </row>
    <row r="148" spans="2:14" ht="39.1" customHeight="1" x14ac:dyDescent="0.2">
      <c r="B148" s="361" t="s">
        <v>421</v>
      </c>
      <c r="C148" s="362"/>
      <c r="D148" s="75"/>
    </row>
    <row r="149" spans="2:14" ht="39.1" customHeight="1" x14ac:dyDescent="0.2">
      <c r="B149" s="361" t="s">
        <v>422</v>
      </c>
      <c r="C149" s="362"/>
      <c r="D149" s="70"/>
    </row>
    <row r="150" spans="2:14" ht="39.1" customHeight="1" x14ac:dyDescent="0.2">
      <c r="B150" s="361" t="s">
        <v>424</v>
      </c>
      <c r="C150" s="362"/>
      <c r="D150" s="70"/>
    </row>
    <row r="151" spans="2:14" ht="39.1" customHeight="1" x14ac:dyDescent="0.2">
      <c r="B151" s="361" t="s">
        <v>423</v>
      </c>
      <c r="C151" s="362"/>
      <c r="D151" s="70"/>
    </row>
    <row r="152" spans="2:14" ht="39.1" customHeight="1" x14ac:dyDescent="0.2">
      <c r="B152" s="361" t="s">
        <v>425</v>
      </c>
      <c r="C152" s="362"/>
      <c r="D152" s="70"/>
    </row>
    <row r="153" spans="2:14" ht="39.1" customHeight="1" x14ac:dyDescent="0.2">
      <c r="B153" s="361" t="s">
        <v>429</v>
      </c>
      <c r="C153" s="362"/>
      <c r="D153" s="70"/>
    </row>
    <row r="154" spans="2:14" ht="39.1" customHeight="1" x14ac:dyDescent="0.2">
      <c r="B154" s="386" t="s">
        <v>427</v>
      </c>
      <c r="C154" s="387"/>
      <c r="D154" s="70"/>
    </row>
    <row r="155" spans="2:14" ht="39.1" customHeight="1" x14ac:dyDescent="0.2">
      <c r="B155" s="386" t="s">
        <v>428</v>
      </c>
      <c r="C155" s="387"/>
      <c r="D155" s="70"/>
    </row>
    <row r="156" spans="2:14" ht="73.400000000000006" customHeight="1" x14ac:dyDescent="0.2">
      <c r="B156" s="233" t="s">
        <v>426</v>
      </c>
      <c r="C156" s="316"/>
      <c r="D156" s="328"/>
      <c r="E156" s="328"/>
      <c r="F156" s="317"/>
    </row>
    <row r="157" spans="2:14" s="76" customFormat="1" ht="14.3" x14ac:dyDescent="0.25">
      <c r="B157" s="46"/>
      <c r="C157" s="46"/>
      <c r="D157" s="46"/>
      <c r="E157" s="46"/>
      <c r="F157" s="46"/>
      <c r="G157" s="46"/>
      <c r="H157" s="46"/>
      <c r="I157" s="46"/>
      <c r="J157" s="46"/>
      <c r="M157" s="74"/>
      <c r="N157" s="74"/>
    </row>
    <row r="158" spans="2:14" s="74" customFormat="1" ht="36.700000000000003" customHeight="1" x14ac:dyDescent="0.25">
      <c r="B158" s="227" t="s">
        <v>432</v>
      </c>
      <c r="C158" s="224"/>
      <c r="D158" s="223"/>
      <c r="E158" s="46"/>
      <c r="F158" s="46"/>
      <c r="G158" s="46"/>
      <c r="H158" s="80"/>
      <c r="I158" s="80"/>
      <c r="J158" s="80"/>
      <c r="M158" s="30"/>
      <c r="N158" s="30"/>
    </row>
    <row r="159" spans="2:14" s="30" customFormat="1" ht="39.1" customHeight="1" x14ac:dyDescent="0.3">
      <c r="B159" s="361" t="s">
        <v>430</v>
      </c>
      <c r="C159" s="367"/>
      <c r="D159" s="70"/>
      <c r="E159" s="31"/>
      <c r="F159" s="34"/>
      <c r="H159" s="54"/>
      <c r="I159" s="54"/>
      <c r="J159" s="54"/>
      <c r="M159" s="54"/>
      <c r="N159" s="54"/>
    </row>
    <row r="160" spans="2:14" ht="39.1" customHeight="1" x14ac:dyDescent="0.2">
      <c r="B160" s="365" t="s">
        <v>174</v>
      </c>
      <c r="C160" s="365"/>
      <c r="D160" s="94"/>
    </row>
    <row r="161" spans="2:14" ht="35.15" customHeight="1" x14ac:dyDescent="0.2"/>
    <row r="162" spans="2:14" ht="26.35" customHeight="1" x14ac:dyDescent="0.2">
      <c r="B162" s="315" t="s">
        <v>165</v>
      </c>
      <c r="C162" s="315"/>
      <c r="D162" s="31"/>
      <c r="H162" s="30"/>
      <c r="I162" s="30"/>
      <c r="J162" s="30"/>
      <c r="M162" s="30"/>
      <c r="N162" s="30"/>
    </row>
    <row r="163" spans="2:14" s="30" customFormat="1" ht="35" customHeight="1" x14ac:dyDescent="0.3">
      <c r="B163" s="322" t="s">
        <v>215</v>
      </c>
      <c r="C163" s="322"/>
      <c r="D163" s="31"/>
      <c r="E163" s="31"/>
      <c r="F163" s="34"/>
      <c r="G163" s="31"/>
    </row>
    <row r="164" spans="2:14" s="30" customFormat="1" ht="64.2" customHeight="1" x14ac:dyDescent="0.3">
      <c r="B164" s="316"/>
      <c r="C164" s="317"/>
      <c r="D164" s="54"/>
      <c r="E164" s="31"/>
      <c r="F164" s="34"/>
      <c r="G164" s="31"/>
      <c r="H164" s="54"/>
      <c r="I164" s="54"/>
      <c r="J164" s="54"/>
      <c r="M164" s="54"/>
      <c r="N164" s="54"/>
    </row>
    <row r="165" spans="2:14" ht="35" customHeight="1" x14ac:dyDescent="0.2"/>
    <row r="166" spans="2:14" ht="16.149999999999999" customHeight="1" x14ac:dyDescent="0.2">
      <c r="E166" s="225"/>
      <c r="F166" s="225"/>
    </row>
  </sheetData>
  <sheetProtection algorithmName="SHA-512" hashValue="LUrZfDJLWip1hiDALXbmbp4qgWLeoDxqT77jbXdz4yNS58nC3CqBiDrGA+RX6iu2GJg3ztGSTiEGBNAC0ixEBw==" saltValue="QSrY7bCEAEl+bzDdkA6Ezw==" spinCount="100000" sheet="1" objects="1" scenarios="1"/>
  <mergeCells count="22">
    <mergeCell ref="B154:C154"/>
    <mergeCell ref="B1:F1"/>
    <mergeCell ref="B2:F2"/>
    <mergeCell ref="C4:D4"/>
    <mergeCell ref="B7:E7"/>
    <mergeCell ref="F7:H7"/>
    <mergeCell ref="B155:C155"/>
    <mergeCell ref="J95:K95"/>
    <mergeCell ref="N50:O50"/>
    <mergeCell ref="B164:C164"/>
    <mergeCell ref="B159:C159"/>
    <mergeCell ref="B160:C160"/>
    <mergeCell ref="B162:C162"/>
    <mergeCell ref="B149:C149"/>
    <mergeCell ref="B150:C150"/>
    <mergeCell ref="B147:C147"/>
    <mergeCell ref="B148:C148"/>
    <mergeCell ref="B163:C163"/>
    <mergeCell ref="B152:C152"/>
    <mergeCell ref="B151:C151"/>
    <mergeCell ref="C156:F156"/>
    <mergeCell ref="B153:C153"/>
  </mergeCells>
  <conditionalFormatting sqref="D9:F9 G9:G48 E140:F144 J9:J48 B10:F48 C52:D91 J52:K91 N52:P91">
    <cfRule type="expression" dxfId="51" priority="44">
      <formula>VALUE(FacilityNumber)&gt;0</formula>
    </cfRule>
  </conditionalFormatting>
  <conditionalFormatting sqref="E144:F144 N52:P91 C97:H136 J97:L136 C52:L91">
    <cfRule type="expression" dxfId="50" priority="56" stopIfTrue="1">
      <formula>OR($AH$22="No", $AH$25=2)</formula>
    </cfRule>
  </conditionalFormatting>
  <conditionalFormatting sqref="E144:F144 N52:P91 C97:H136 J97:L136 C52:L91">
    <cfRule type="expression" dxfId="49" priority="55" stopIfTrue="1">
      <formula>$AI$22=2</formula>
    </cfRule>
  </conditionalFormatting>
  <conditionalFormatting sqref="B10:C48">
    <cfRule type="expression" dxfId="48" priority="53" stopIfTrue="1">
      <formula>OR($AI$22="No", $AI$25=2)</formula>
    </cfRule>
  </conditionalFormatting>
  <conditionalFormatting sqref="B10:C48">
    <cfRule type="expression" dxfId="47" priority="52" stopIfTrue="1">
      <formula>$AJ$22=2</formula>
    </cfRule>
  </conditionalFormatting>
  <conditionalFormatting sqref="B9:C48">
    <cfRule type="expression" dxfId="46" priority="51">
      <formula>VALUE(FacilityNumber)&gt;0</formula>
    </cfRule>
  </conditionalFormatting>
  <conditionalFormatting sqref="B52:B91">
    <cfRule type="expression" dxfId="45" priority="50">
      <formula>VALUE(FacilityNumber)&gt;0</formula>
    </cfRule>
  </conditionalFormatting>
  <conditionalFormatting sqref="B52:B91">
    <cfRule type="expression" dxfId="44" priority="49" stopIfTrue="1">
      <formula>OR($AI$22="No", $AI$25=2)</formula>
    </cfRule>
  </conditionalFormatting>
  <conditionalFormatting sqref="B52:B91">
    <cfRule type="expression" dxfId="43" priority="48" stopIfTrue="1">
      <formula>$AJ$22=2</formula>
    </cfRule>
  </conditionalFormatting>
  <conditionalFormatting sqref="B52:B91">
    <cfRule type="expression" dxfId="42" priority="47">
      <formula>VALUE(FacilityNumber)&gt;0</formula>
    </cfRule>
  </conditionalFormatting>
  <conditionalFormatting sqref="H9:I48">
    <cfRule type="expression" dxfId="41" priority="45">
      <formula>VALUE(FacilityNumber)&gt;0</formula>
    </cfRule>
  </conditionalFormatting>
  <conditionalFormatting sqref="P52:P91">
    <cfRule type="expression" dxfId="40" priority="43">
      <formula>$O52="Reporter Emission Factor"</formula>
    </cfRule>
  </conditionalFormatting>
  <conditionalFormatting sqref="P52:P91">
    <cfRule type="expression" dxfId="39" priority="42">
      <formula>$O52="Continuous Measurement"</formula>
    </cfRule>
  </conditionalFormatting>
  <conditionalFormatting sqref="E144:F144">
    <cfRule type="expression" dxfId="38" priority="54">
      <formula>ISNA(INDEX($O$52:$O$91,MATCH("Reporter Emission Factor",$O$52:$O$91,0)))</formula>
    </cfRule>
  </conditionalFormatting>
  <conditionalFormatting sqref="E144:F144 B164:C164 B9:J48 N52:P91 B97:H136 J97:L136 D159:D160 B52:L91">
    <cfRule type="expression" dxfId="37" priority="38">
      <formula>AND(Source_Selection=TRUE,Reciprocating=FALSE)</formula>
    </cfRule>
    <cfRule type="expression" dxfId="36" priority="39" stopIfTrue="1">
      <formula>AND(Segment_Selection=TRUE,AND(Segment_Trans_Storage=FALSE,Segment_Processing=FALSE))</formula>
    </cfRule>
    <cfRule type="expression" dxfId="35" priority="40">
      <formula>AND(Source_Selection=TRUE,Reciprocating_NotApplicable=TRUE)</formula>
    </cfRule>
  </conditionalFormatting>
  <conditionalFormatting sqref="E144:F144 N52:P91 C97:H136 J97:L136 C52:L91">
    <cfRule type="expression" dxfId="34" priority="473" stopIfTrue="1">
      <formula>OR($BA$7="No",$AU$24=2)</formula>
    </cfRule>
  </conditionalFormatting>
  <conditionalFormatting sqref="B97:B136">
    <cfRule type="expression" dxfId="33" priority="33" stopIfTrue="1">
      <formula>OR($AI$22="No", $AI$25=2)</formula>
    </cfRule>
  </conditionalFormatting>
  <conditionalFormatting sqref="B97:B136">
    <cfRule type="expression" dxfId="32" priority="32" stopIfTrue="1">
      <formula>$AJ$22=2</formula>
    </cfRule>
  </conditionalFormatting>
  <conditionalFormatting sqref="L97:L136">
    <cfRule type="expression" dxfId="31" priority="29">
      <formula>$K97="Reporter Emission Factor"</formula>
    </cfRule>
  </conditionalFormatting>
  <conditionalFormatting sqref="L97:L136">
    <cfRule type="expression" dxfId="30" priority="28">
      <formula>$K97="Continuous Measurement"</formula>
    </cfRule>
  </conditionalFormatting>
  <conditionalFormatting sqref="M52:M91">
    <cfRule type="expression" dxfId="29" priority="21">
      <formula>VALUE(FacilityNumber)&gt;0</formula>
    </cfRule>
  </conditionalFormatting>
  <conditionalFormatting sqref="M52:M91">
    <cfRule type="expression" dxfId="28" priority="23" stopIfTrue="1">
      <formula>OR($AJ$22="No", $AJ$25=2)</formula>
    </cfRule>
  </conditionalFormatting>
  <conditionalFormatting sqref="M52:M91">
    <cfRule type="expression" dxfId="27" priority="22" stopIfTrue="1">
      <formula>$AK$22=2</formula>
    </cfRule>
  </conditionalFormatting>
  <conditionalFormatting sqref="M52:M91">
    <cfRule type="expression" dxfId="26" priority="24" stopIfTrue="1">
      <formula>OR($BA$7="No",$AW$24=2)</formula>
    </cfRule>
  </conditionalFormatting>
  <conditionalFormatting sqref="M52:M91">
    <cfRule type="expression" dxfId="25" priority="18">
      <formula>AND(Source_Selection=TRUE,Reciprocating=FALSE)</formula>
    </cfRule>
    <cfRule type="expression" dxfId="24" priority="19" stopIfTrue="1">
      <formula>AND(Segment_Selection=TRUE,AND(Segment_Trans_Storage=FALSE,Segment_Processing=FALSE))</formula>
    </cfRule>
    <cfRule type="expression" dxfId="23" priority="20">
      <formula>AND(Source_Selection=TRUE,Reciprocating_NotApplicable=TRUE)</formula>
    </cfRule>
  </conditionalFormatting>
  <conditionalFormatting sqref="I97:I136">
    <cfRule type="expression" dxfId="22" priority="16" stopIfTrue="1">
      <formula>OR($AJ$22="No", $AJ$25=2)</formula>
    </cfRule>
  </conditionalFormatting>
  <conditionalFormatting sqref="I97:I136">
    <cfRule type="expression" dxfId="21" priority="15" stopIfTrue="1">
      <formula>$AK$22=2</formula>
    </cfRule>
  </conditionalFormatting>
  <conditionalFormatting sqref="I97:I136">
    <cfRule type="expression" dxfId="20" priority="17" stopIfTrue="1">
      <formula>OR($BA$7="No",$AW$24=2)</formula>
    </cfRule>
  </conditionalFormatting>
  <conditionalFormatting sqref="I97:I136">
    <cfRule type="expression" dxfId="19" priority="11">
      <formula>AND(Source_Selection=TRUE,Reciprocating=FALSE)</formula>
    </cfRule>
    <cfRule type="expression" dxfId="18" priority="12" stopIfTrue="1">
      <formula>AND(Segment_Selection=TRUE,AND(Segment_Trans_Storage=FALSE,Segment_Processing=FALSE))</formula>
    </cfRule>
    <cfRule type="expression" dxfId="17" priority="13">
      <formula>AND(Source_Selection=TRUE,Reciprocating_NotApplicable=TRUE)</formula>
    </cfRule>
  </conditionalFormatting>
  <conditionalFormatting sqref="D147:D155">
    <cfRule type="expression" dxfId="16" priority="8">
      <formula>AND(Source_Selection=TRUE,Reciprocating=FALSE)</formula>
    </cfRule>
    <cfRule type="expression" dxfId="15" priority="9" stopIfTrue="1">
      <formula>AND(Segment_Selection=TRUE,AND(Segment_Trans_Storage=FALSE,Segment_Processing=FALSE))</formula>
    </cfRule>
    <cfRule type="expression" dxfId="14" priority="10">
      <formula>AND(Source_Selection=TRUE,Reciprocating_NotApplicable=TRUE)</formula>
    </cfRule>
  </conditionalFormatting>
  <conditionalFormatting sqref="C156">
    <cfRule type="expression" dxfId="13" priority="5">
      <formula>AND(Source_Selection=TRUE,Reciprocating=FALSE)</formula>
    </cfRule>
    <cfRule type="expression" dxfId="12" priority="6" stopIfTrue="1">
      <formula>AND(Segment_Selection=TRUE,AND(Segment_Trans_Storage=FALSE,Segment_Processing=FALSE))</formula>
    </cfRule>
    <cfRule type="expression" dxfId="11" priority="7">
      <formula>AND(Source_Selection=TRUE,Reciprocating_NotApplicable=TRUE)</formula>
    </cfRule>
  </conditionalFormatting>
  <conditionalFormatting sqref="C140:D141">
    <cfRule type="expression" dxfId="10" priority="4" stopIfTrue="1">
      <formula>$W$5=2</formula>
    </cfRule>
  </conditionalFormatting>
  <conditionalFormatting sqref="C140:D141">
    <cfRule type="expression" dxfId="9" priority="3" stopIfTrue="1">
      <formula>OR($U$5="No",$U$19=2,$U$19=9)</formula>
    </cfRule>
  </conditionalFormatting>
  <conditionalFormatting sqref="C142:D144">
    <cfRule type="expression" dxfId="8" priority="2" stopIfTrue="1">
      <formula>$W$5=2</formula>
    </cfRule>
  </conditionalFormatting>
  <conditionalFormatting sqref="C142:D144">
    <cfRule type="expression" dxfId="7" priority="1" stopIfTrue="1">
      <formula>OR($U$5="No",$U$19=2,$U$19=9)</formula>
    </cfRule>
  </conditionalFormatting>
  <dataValidations count="18">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F140:F144" xr:uid="{10D5CCCB-5249-4371-B126-E770A2E48724}">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L97:L136 P52:P91 E140:E144" xr:uid="{C5AFAA4A-1222-4D95-9071-3FBDB4E9632B}">
      <formula1>0</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J9:J48 G9:G48" xr:uid="{E8BE19DF-621F-44AB-9727-9B9284DB8E49}">
      <formula1>"Yes,No"</formula1>
    </dataValidation>
    <dataValidation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52:B91 B9:C48 B97:B136" xr:uid="{2BAC6627-5C65-45FA-A7DE-957D4639DC86}"/>
    <dataValidation type="decimal" operator="greaterThanOrEqual" allowBlank="1" showInputMessage="1" showErrorMessage="1" sqref="D160" xr:uid="{FABD7C57-C9BE-4844-91C7-C1942BF0272E}">
      <formula1>0</formula1>
    </dataValidation>
    <dataValidation type="whole" operator="greaterThanOrEqual" allowBlank="1" showInputMessage="1" showErrorMessage="1" sqref="D147:D155" xr:uid="{7FD5A633-13D8-4E4A-99AE-8D6088F78346}">
      <formula1>0</formula1>
    </dataValidation>
    <dataValidation type="decimal" allowBlank="1" showInputMessage="1" showErrorMessage="1" error="Please enter hours beween 0 and 8784" prompt="For current GHGRP reporters, if pre-populated, this grey cell is now locked and you may not make changes to this data. If any changes need to be made to these data, the changes need to be submitted to the GHGRP and the Methane Challenge form redownloaded." sqref="D9:F48" xr:uid="{893710F2-62D7-4320-8620-F993FE4D1BD2}">
      <formula1>0</formula1>
      <formula2>8784</formula2>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H9:I48" xr:uid="{E62B6A4A-1FC6-4EB1-A6B1-AADB7E1495A0}">
      <formula1>$V$9:$V$12</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O52:O91 K97:K136 M52:M91" xr:uid="{E480ADD4-D8EA-4CF3-B6B9-3A4901CEEF9B}">
      <formula1>$AI$52:$AI$54</formula1>
    </dataValidation>
    <dataValidation allowBlank="1" showInputMessage="1" showErrorMessage="1" prompt="For manifolded sources, list the unique name or ID for each compressor that is part of the manifolded group, separated by a semicolon.  " sqref="C97:D136 C52:C91" xr:uid="{BFA7FBDD-A2B2-4F34-A583-7FE6FE113CD5}"/>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 B138 WVI159 IW159 SS159 ACO159 AMK159 AWG159 BGC159 BPY159 BZU159 CJQ159 CTM159 DDI159 DNE159 DXA159 EGW159 EQS159 FAO159 FKK159 FUG159 GEC159 GNY159 GXU159 HHQ159 HRM159 IBI159 ILE159 IVA159 JEW159 JOS159 JYO159 KIK159 KSG159 LCC159 LLY159 LVU159 MFQ159 MPM159 MZI159 NJE159 NTA159 OCW159 OMS159 OWO159 PGK159 PQG159 QAC159 QJY159 QTU159 RDQ159 RNM159 RXI159 SHE159 SRA159 TAW159 TKS159 TUO159 UEK159 UOG159 UYC159 VHY159 VRU159 WBQ159 WLM159 B158 B50 WVJ163:WVJ164 IX163:IX164 ST163:ST164 ACP163:ACP164 AML163:AML164 AWH163:AWH164 BGD163:BGD164 BPZ163:BPZ164 BZV163:BZV164 CJR163:CJR164 CTN163:CTN164 DDJ163:DDJ164 DNF163:DNF164 DXB163:DXB164 EGX163:EGX164 EQT163:EQT164 FAP163:FAP164 FKL163:FKL164 FUH163:FUH164 GED163:GED164 GNZ163:GNZ164 GXV163:GXV164 HHR163:HHR164 HRN163:HRN164 IBJ163:IBJ164 ILF163:ILF164 IVB163:IVB164 JEX163:JEX164 JOT163:JOT164 JYP163:JYP164 KIL163:KIL164 KSH163:KSH164 LCD163:LCD164 LLZ163:LLZ164 LVV163:LVV164 MFR163:MFR164 MPN163:MPN164 MZJ163:MZJ164 NJF163:NJF164 NTB163:NTB164 OCX163:OCX164 OMT163:OMT164 OWP163:OWP164 PGL163:PGL164 PQH163:PQH164 QAD163:QAD164 QJZ163:QJZ164 QTV163:QTV164 RDR163:RDR164 RNN163:RNN164 RXJ163:RXJ164 SHF163:SHF164 SRB163:SRB164 TAX163:TAX164 TKT163:TKT164 TUP163:TUP164 UEL163:UEL164 UOH163:UOH164 UYD163:UYD164 VHZ163:VHZ164 VRV163:VRV164 WBR163:WBR164 WLN163:WLN164 B162:B163 B94 WVI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47 B146" xr:uid="{615BB99D-C73A-4A6D-A80A-E36E8CE48CCE}"/>
    <dataValidation type="list" allowBlank="1" showInputMessage="1" showErrorMessage="1" sqref="G52:G91 N52:N91 J97:J136" xr:uid="{E872C2D3-056B-4928-93A7-6226F31772A4}">
      <formula1>"Yes, No"</formula1>
    </dataValidation>
    <dataValidation type="list" allowBlank="1" showInputMessage="1" showErrorMessage="1" sqref="E52:E91" xr:uid="{68B91893-4CE6-4481-8982-4CAE13B37CB3}">
      <formula1>"Repair, Replace, N/A"</formula1>
    </dataValidation>
    <dataValidation type="list" allowBlank="1" showInputMessage="1" showErrorMessage="1" sqref="I52:I91 E97:E136" xr:uid="{A490F1C8-F203-4EBE-BD63-18DAE6E27F87}">
      <formula1>"Operating, Standby-pressurized, Not-operating depressurized"</formula1>
    </dataValidation>
    <dataValidation type="list" allowBlank="1" showInputMessage="1" showErrorMessage="1" sqref="L52:L91 H97:H136" xr:uid="{C7D01AE0-9CFE-4290-B34F-B1560C4DF008}">
      <formula1>"Before, After, N/A"</formula1>
    </dataValidation>
    <dataValidation type="list" allowBlank="1" showInputMessage="1" showErrorMessage="1" sqref="I97:I136" xr:uid="{051684C5-03AF-47ED-8143-0455002FB03D}">
      <formula1>$AI$52:$AI$54</formula1>
    </dataValidation>
    <dataValidation type="list" allowBlank="1" showInputMessage="1" showErrorMessage="1" sqref="F97:F136 J52:J91" xr:uid="{203ED726-E2B8-450F-A8C6-FF4EB774927F}">
      <formula1>$AE$102:$AE$109</formula1>
    </dataValidation>
    <dataValidation type="list" operator="greaterThanOrEqual" allowBlank="1" showInputMessage="1" showErrorMessage="1" sqref="D159" xr:uid="{CF6A96EB-8570-4A50-A44E-B321FEDE0B09}">
      <formula1>"Yes, No"</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E5AEA6E3-70C4-404E-AC9D-368089E63A18}"/>
    <hyperlink ref="E6" location="'Facility Info'!C6" display="Return to Facility Info" xr:uid="{F9AFEFCC-10C9-434E-BC68-6977B2282EDD}"/>
  </hyperlinks>
  <printOptions horizontalCentered="1"/>
  <pageMargins left="0.25" right="0.25" top="0.75" bottom="0.5" header="0.25" footer="0.25"/>
  <pageSetup scale="20" orientation="landscape" r:id="rId2"/>
  <headerFooter>
    <oddHeader>&amp;C&amp;18&amp;F</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2C62-18E5-47D9-9FED-DDE46F81384B}">
  <sheetPr>
    <pageSetUpPr fitToPage="1"/>
  </sheetPr>
  <dimension ref="A1:Y71"/>
  <sheetViews>
    <sheetView showGridLines="0" zoomScale="85" zoomScaleNormal="85" workbookViewId="0">
      <pane ySplit="6" topLeftCell="A7" activePane="bottomLeft" state="frozen"/>
      <selection pane="bottomLeft"/>
    </sheetView>
  </sheetViews>
  <sheetFormatPr defaultColWidth="9.125" defaultRowHeight="13.6" x14ac:dyDescent="0.25"/>
  <cols>
    <col min="1" max="1" width="4.625" style="50" customWidth="1"/>
    <col min="2" max="3" width="30.625" style="50" customWidth="1"/>
    <col min="4" max="4" width="36.75" style="53" customWidth="1"/>
    <col min="5" max="5" width="30.625" style="50" customWidth="1"/>
    <col min="6" max="6" width="22.625" style="50" customWidth="1"/>
    <col min="7" max="7" width="34.5" style="50" customWidth="1"/>
    <col min="8" max="8" width="34.75" style="53" customWidth="1"/>
    <col min="9" max="11" width="34.75" style="50" customWidth="1"/>
    <col min="12" max="15" width="9.125" style="50"/>
    <col min="16" max="17" width="9.125" style="50" hidden="1" customWidth="1"/>
    <col min="18" max="18" width="35.125" style="50" hidden="1" customWidth="1"/>
    <col min="19" max="19" width="18.5" style="50" hidden="1" customWidth="1"/>
    <col min="20" max="20" width="18.625" style="50" hidden="1" customWidth="1"/>
    <col min="21" max="25" width="9.125" style="50" hidden="1" customWidth="1"/>
    <col min="26" max="26" width="9.125" style="50" customWidth="1"/>
    <col min="27" max="16384" width="9.125" style="50"/>
  </cols>
  <sheetData>
    <row r="1" spans="2:11" s="90" customFormat="1" ht="19.55" customHeight="1" x14ac:dyDescent="0.25">
      <c r="B1" s="312" t="s">
        <v>208</v>
      </c>
      <c r="C1" s="312"/>
      <c r="D1" s="312"/>
      <c r="E1" s="312"/>
      <c r="F1" s="312"/>
      <c r="H1" s="138"/>
    </row>
    <row r="2" spans="2:11" s="47" customFormat="1" ht="40.6" customHeight="1" x14ac:dyDescent="0.25">
      <c r="B2" s="313" t="s">
        <v>481</v>
      </c>
      <c r="C2" s="313"/>
      <c r="D2" s="313"/>
      <c r="E2" s="313"/>
      <c r="F2" s="313"/>
      <c r="G2" s="391"/>
      <c r="H2" s="391"/>
      <c r="I2" s="391"/>
    </row>
    <row r="3" spans="2:11" s="47" customFormat="1" ht="14.3" x14ac:dyDescent="0.25">
      <c r="B3" s="48" t="s">
        <v>6</v>
      </c>
      <c r="C3" s="48"/>
      <c r="D3" s="48" t="s">
        <v>0</v>
      </c>
      <c r="F3" s="91" t="s">
        <v>1</v>
      </c>
      <c r="G3" s="391"/>
      <c r="H3" s="391"/>
      <c r="I3" s="391"/>
      <c r="J3" s="143"/>
      <c r="K3" s="143"/>
    </row>
    <row r="4" spans="2:11" x14ac:dyDescent="0.25">
      <c r="B4" s="333" t="str">
        <f>IF(PartnerName&lt;&gt;"",PartnerName,"")</f>
        <v>SAMPLE PARTNER</v>
      </c>
      <c r="C4" s="334"/>
      <c r="D4" s="320" t="str">
        <f>IF(FacilityName&lt;&gt;"",FacilityName,"")</f>
        <v>SAMPLE FACILITY</v>
      </c>
      <c r="E4" s="320"/>
      <c r="F4" s="49" t="str">
        <f>ReportYear</f>
        <v>20XX</v>
      </c>
      <c r="H4" s="143"/>
      <c r="I4" s="143"/>
      <c r="J4" s="143"/>
      <c r="K4" s="143"/>
    </row>
    <row r="5" spans="2:11" ht="18.350000000000001" x14ac:dyDescent="0.25">
      <c r="B5" s="85"/>
      <c r="D5" s="8"/>
      <c r="E5" s="9"/>
      <c r="H5" s="143"/>
      <c r="I5" s="143"/>
      <c r="J5" s="143"/>
      <c r="K5" s="143"/>
    </row>
    <row r="6" spans="2:11" s="30" customFormat="1" ht="30.1" customHeight="1" x14ac:dyDescent="0.2">
      <c r="B6" s="315" t="s">
        <v>393</v>
      </c>
      <c r="C6" s="315"/>
      <c r="D6" s="315"/>
      <c r="E6" s="315"/>
      <c r="F6" s="192" t="s">
        <v>312</v>
      </c>
      <c r="H6" s="140"/>
    </row>
    <row r="7" spans="2:11" ht="16.3" x14ac:dyDescent="0.2">
      <c r="B7" s="261" t="s">
        <v>482</v>
      </c>
      <c r="C7" s="84"/>
      <c r="D7" s="84"/>
      <c r="E7" s="84"/>
      <c r="F7" s="262"/>
      <c r="G7" s="262"/>
      <c r="H7" s="84"/>
      <c r="I7" s="84"/>
      <c r="J7" s="54"/>
      <c r="K7" s="54"/>
    </row>
    <row r="8" spans="2:11" ht="57.1" x14ac:dyDescent="0.2">
      <c r="B8" s="261"/>
      <c r="C8" s="263" t="s">
        <v>483</v>
      </c>
      <c r="D8" s="263" t="s">
        <v>484</v>
      </c>
      <c r="E8" s="263" t="s">
        <v>485</v>
      </c>
      <c r="F8" s="264" t="s">
        <v>486</v>
      </c>
      <c r="G8" s="263" t="s">
        <v>487</v>
      </c>
      <c r="H8" s="263" t="s">
        <v>488</v>
      </c>
      <c r="I8" s="54"/>
      <c r="J8" s="54"/>
      <c r="K8" s="54"/>
    </row>
    <row r="9" spans="2:11" ht="42.8" x14ac:dyDescent="0.2">
      <c r="B9" s="258" t="s">
        <v>489</v>
      </c>
      <c r="C9" s="96"/>
      <c r="D9" s="96"/>
      <c r="E9" s="96"/>
      <c r="F9" s="96"/>
      <c r="G9" s="96"/>
      <c r="H9" s="96"/>
      <c r="I9" s="54"/>
      <c r="J9" s="54"/>
      <c r="K9" s="54"/>
    </row>
    <row r="10" spans="2:11" ht="14.3" x14ac:dyDescent="0.2">
      <c r="B10" s="265"/>
      <c r="C10" s="266"/>
      <c r="D10" s="267"/>
      <c r="E10" s="266"/>
      <c r="F10" s="266"/>
      <c r="G10" s="266"/>
      <c r="H10" s="266"/>
      <c r="I10" s="54"/>
      <c r="J10" s="54"/>
      <c r="K10" s="54"/>
    </row>
    <row r="11" spans="2:11" ht="42.8" x14ac:dyDescent="0.2">
      <c r="B11" s="258" t="s">
        <v>490</v>
      </c>
      <c r="C11" s="94"/>
      <c r="D11" s="268"/>
      <c r="E11" s="54"/>
      <c r="F11" s="54"/>
      <c r="G11" s="54"/>
      <c r="H11" s="54"/>
      <c r="I11" s="54"/>
      <c r="J11" s="54"/>
      <c r="K11" s="54"/>
    </row>
    <row r="12" spans="2:11" ht="16.3" x14ac:dyDescent="0.2">
      <c r="B12" s="261"/>
      <c r="C12" s="54"/>
      <c r="D12" s="268"/>
      <c r="E12" s="54"/>
      <c r="F12" s="54"/>
      <c r="G12" s="54"/>
      <c r="H12" s="54"/>
      <c r="I12" s="54"/>
      <c r="J12" s="54"/>
      <c r="K12" s="54"/>
    </row>
    <row r="13" spans="2:11" ht="16.3" x14ac:dyDescent="0.2">
      <c r="B13" s="261" t="s">
        <v>491</v>
      </c>
      <c r="C13" s="54"/>
      <c r="D13" s="268"/>
      <c r="E13" s="54"/>
      <c r="F13" s="54"/>
      <c r="G13" s="54"/>
      <c r="H13" s="54"/>
      <c r="I13" s="54"/>
      <c r="J13" s="54"/>
      <c r="K13" s="54"/>
    </row>
    <row r="14" spans="2:11" ht="57.1" x14ac:dyDescent="0.2">
      <c r="B14" s="269" t="s">
        <v>492</v>
      </c>
      <c r="C14" s="269" t="s">
        <v>435</v>
      </c>
      <c r="D14" s="269" t="s">
        <v>493</v>
      </c>
      <c r="E14" s="269" t="s">
        <v>494</v>
      </c>
      <c r="F14" s="392" t="s">
        <v>495</v>
      </c>
      <c r="G14" s="392"/>
      <c r="H14" s="54"/>
      <c r="I14" s="54"/>
      <c r="J14" s="54"/>
      <c r="K14" s="54"/>
    </row>
    <row r="15" spans="2:11" hidden="1" x14ac:dyDescent="0.2">
      <c r="B15" s="270" t="s">
        <v>496</v>
      </c>
      <c r="C15" s="270"/>
      <c r="D15" s="268"/>
      <c r="E15" s="270"/>
      <c r="F15" s="271"/>
      <c r="G15" s="271"/>
      <c r="H15" s="54"/>
      <c r="I15" s="54"/>
      <c r="J15" s="54"/>
      <c r="K15" s="54"/>
    </row>
    <row r="16" spans="2:11" x14ac:dyDescent="0.2">
      <c r="B16" s="94"/>
      <c r="C16" s="94"/>
      <c r="D16" s="177"/>
      <c r="E16" s="94"/>
      <c r="F16" s="390"/>
      <c r="G16" s="390"/>
      <c r="H16" s="54"/>
      <c r="I16" s="54"/>
      <c r="J16" s="54"/>
      <c r="K16" s="54"/>
    </row>
    <row r="17" spans="2:11" x14ac:dyDescent="0.2">
      <c r="B17" s="94"/>
      <c r="C17" s="94"/>
      <c r="D17" s="177"/>
      <c r="E17" s="94"/>
      <c r="F17" s="390"/>
      <c r="G17" s="390"/>
      <c r="H17" s="54"/>
      <c r="I17" s="54"/>
      <c r="J17" s="54"/>
      <c r="K17" s="54"/>
    </row>
    <row r="18" spans="2:11" x14ac:dyDescent="0.2">
      <c r="B18" s="94"/>
      <c r="C18" s="94"/>
      <c r="D18" s="177"/>
      <c r="E18" s="94"/>
      <c r="F18" s="390"/>
      <c r="G18" s="390"/>
      <c r="H18" s="54"/>
      <c r="I18" s="54"/>
      <c r="J18" s="54"/>
      <c r="K18" s="54"/>
    </row>
    <row r="19" spans="2:11" x14ac:dyDescent="0.2">
      <c r="B19" s="94"/>
      <c r="C19" s="94"/>
      <c r="D19" s="177"/>
      <c r="E19" s="94"/>
      <c r="F19" s="390"/>
      <c r="G19" s="390"/>
      <c r="H19" s="54"/>
      <c r="I19" s="54"/>
      <c r="J19" s="54"/>
      <c r="K19" s="54"/>
    </row>
    <row r="20" spans="2:11" x14ac:dyDescent="0.2">
      <c r="B20" s="94"/>
      <c r="C20" s="94"/>
      <c r="D20" s="177"/>
      <c r="E20" s="94"/>
      <c r="F20" s="390"/>
      <c r="G20" s="390"/>
      <c r="H20" s="54"/>
      <c r="I20" s="54"/>
      <c r="J20" s="54"/>
      <c r="K20" s="54"/>
    </row>
    <row r="21" spans="2:11" x14ac:dyDescent="0.2">
      <c r="B21" s="94"/>
      <c r="C21" s="94"/>
      <c r="D21" s="177"/>
      <c r="E21" s="94"/>
      <c r="F21" s="390"/>
      <c r="G21" s="390"/>
      <c r="H21" s="54"/>
      <c r="I21" s="54"/>
      <c r="J21" s="54"/>
      <c r="K21" s="54"/>
    </row>
    <row r="22" spans="2:11" x14ac:dyDescent="0.2">
      <c r="B22" s="94"/>
      <c r="C22" s="94"/>
      <c r="D22" s="177"/>
      <c r="E22" s="94"/>
      <c r="F22" s="390"/>
      <c r="G22" s="390"/>
      <c r="H22" s="54"/>
      <c r="I22" s="54"/>
      <c r="J22" s="54"/>
      <c r="K22" s="54"/>
    </row>
    <row r="23" spans="2:11" x14ac:dyDescent="0.2">
      <c r="B23" s="94"/>
      <c r="C23" s="94"/>
      <c r="D23" s="177"/>
      <c r="E23" s="94"/>
      <c r="F23" s="390"/>
      <c r="G23" s="390"/>
      <c r="H23" s="54"/>
      <c r="I23" s="54"/>
      <c r="J23" s="54"/>
      <c r="K23" s="54"/>
    </row>
    <row r="24" spans="2:11" x14ac:dyDescent="0.2">
      <c r="B24" s="94"/>
      <c r="C24" s="94"/>
      <c r="D24" s="272"/>
      <c r="E24" s="94"/>
      <c r="F24" s="390"/>
      <c r="G24" s="390"/>
      <c r="H24" s="54"/>
      <c r="I24" s="54"/>
      <c r="J24" s="54"/>
      <c r="K24" s="54"/>
    </row>
    <row r="25" spans="2:11" x14ac:dyDescent="0.2">
      <c r="B25" s="94"/>
      <c r="C25" s="94"/>
      <c r="D25" s="272"/>
      <c r="E25" s="94"/>
      <c r="F25" s="390"/>
      <c r="G25" s="390"/>
      <c r="H25" s="54"/>
      <c r="I25" s="54"/>
      <c r="J25" s="54"/>
      <c r="K25" s="54"/>
    </row>
    <row r="26" spans="2:11" ht="16.3" x14ac:dyDescent="0.2">
      <c r="B26" s="261"/>
      <c r="C26" s="54"/>
      <c r="D26" s="268"/>
      <c r="E26" s="54"/>
      <c r="F26" s="54"/>
      <c r="G26" s="54"/>
      <c r="H26" s="54"/>
      <c r="I26" s="54"/>
      <c r="J26" s="54"/>
      <c r="K26" s="54"/>
    </row>
    <row r="27" spans="2:11" ht="17" thickBot="1" x14ac:dyDescent="0.25">
      <c r="B27" s="261" t="s">
        <v>497</v>
      </c>
      <c r="C27" s="54"/>
      <c r="D27" s="268"/>
      <c r="E27" s="54"/>
      <c r="F27" s="54"/>
      <c r="G27" s="54"/>
      <c r="H27" s="54"/>
      <c r="I27" s="54"/>
      <c r="J27" s="54"/>
      <c r="K27" s="54"/>
    </row>
    <row r="28" spans="2:11" ht="29.25" thickBot="1" x14ac:dyDescent="0.3">
      <c r="B28" s="261"/>
      <c r="C28" s="273" t="s">
        <v>498</v>
      </c>
      <c r="D28" s="393" t="s">
        <v>499</v>
      </c>
      <c r="E28" s="394"/>
      <c r="F28" s="394"/>
      <c r="G28" s="394"/>
      <c r="H28" s="394"/>
      <c r="I28" s="394"/>
      <c r="J28" s="394"/>
      <c r="K28" s="395"/>
    </row>
    <row r="29" spans="2:11" ht="57.1" x14ac:dyDescent="0.25">
      <c r="B29" s="274" t="s">
        <v>500</v>
      </c>
      <c r="C29" s="275" t="s">
        <v>501</v>
      </c>
      <c r="D29" s="276" t="s">
        <v>492</v>
      </c>
      <c r="E29" s="269" t="s">
        <v>433</v>
      </c>
      <c r="F29" s="269" t="s">
        <v>434</v>
      </c>
      <c r="G29" s="269" t="s">
        <v>502</v>
      </c>
      <c r="H29" s="269" t="s">
        <v>503</v>
      </c>
      <c r="I29" s="269" t="s">
        <v>504</v>
      </c>
      <c r="J29" s="269" t="s">
        <v>505</v>
      </c>
      <c r="K29" s="277" t="s">
        <v>506</v>
      </c>
    </row>
    <row r="30" spans="2:11" x14ac:dyDescent="0.25">
      <c r="B30" s="278"/>
      <c r="C30" s="279"/>
      <c r="D30" s="280"/>
      <c r="E30" s="281"/>
      <c r="F30" s="281"/>
      <c r="G30" s="281"/>
      <c r="H30" s="281"/>
      <c r="I30" s="281"/>
      <c r="J30" s="281"/>
      <c r="K30" s="282"/>
    </row>
    <row r="31" spans="2:11" x14ac:dyDescent="0.25">
      <c r="B31" s="278"/>
      <c r="C31" s="279"/>
      <c r="D31" s="280"/>
      <c r="E31" s="281"/>
      <c r="F31" s="281"/>
      <c r="G31" s="281"/>
      <c r="H31" s="281"/>
      <c r="I31" s="281"/>
      <c r="J31" s="281"/>
      <c r="K31" s="282"/>
    </row>
    <row r="32" spans="2:11" x14ac:dyDescent="0.25">
      <c r="B32" s="278"/>
      <c r="C32" s="279"/>
      <c r="D32" s="280"/>
      <c r="E32" s="281"/>
      <c r="F32" s="281"/>
      <c r="G32" s="281"/>
      <c r="H32" s="281"/>
      <c r="I32" s="281"/>
      <c r="J32" s="281"/>
      <c r="K32" s="282"/>
    </row>
    <row r="33" spans="2:11" x14ac:dyDescent="0.25">
      <c r="B33" s="278"/>
      <c r="C33" s="279"/>
      <c r="D33" s="280"/>
      <c r="E33" s="281"/>
      <c r="F33" s="281"/>
      <c r="G33" s="281"/>
      <c r="H33" s="281"/>
      <c r="I33" s="281"/>
      <c r="J33" s="281"/>
      <c r="K33" s="282"/>
    </row>
    <row r="34" spans="2:11" x14ac:dyDescent="0.25">
      <c r="B34" s="278"/>
      <c r="C34" s="279"/>
      <c r="D34" s="280"/>
      <c r="E34" s="281"/>
      <c r="F34" s="281"/>
      <c r="G34" s="281"/>
      <c r="H34" s="281"/>
      <c r="I34" s="281"/>
      <c r="J34" s="281"/>
      <c r="K34" s="282"/>
    </row>
    <row r="35" spans="2:11" x14ac:dyDescent="0.25">
      <c r="B35" s="278"/>
      <c r="C35" s="279"/>
      <c r="D35" s="280"/>
      <c r="E35" s="281"/>
      <c r="F35" s="281"/>
      <c r="G35" s="281"/>
      <c r="H35" s="281"/>
      <c r="I35" s="281"/>
      <c r="J35" s="281"/>
      <c r="K35" s="282"/>
    </row>
    <row r="36" spans="2:11" x14ac:dyDescent="0.25">
      <c r="B36" s="278"/>
      <c r="C36" s="279"/>
      <c r="D36" s="280"/>
      <c r="E36" s="281"/>
      <c r="F36" s="281"/>
      <c r="G36" s="281"/>
      <c r="H36" s="281"/>
      <c r="I36" s="281"/>
      <c r="J36" s="281"/>
      <c r="K36" s="282"/>
    </row>
    <row r="37" spans="2:11" x14ac:dyDescent="0.25">
      <c r="B37" s="278"/>
      <c r="C37" s="279"/>
      <c r="D37" s="280"/>
      <c r="E37" s="281"/>
      <c r="F37" s="281"/>
      <c r="G37" s="281"/>
      <c r="H37" s="281"/>
      <c r="I37" s="281"/>
      <c r="J37" s="281"/>
      <c r="K37" s="282"/>
    </row>
    <row r="38" spans="2:11" x14ac:dyDescent="0.25">
      <c r="B38" s="278"/>
      <c r="C38" s="279"/>
      <c r="D38" s="280"/>
      <c r="E38" s="281"/>
      <c r="F38" s="281"/>
      <c r="G38" s="281"/>
      <c r="H38" s="281"/>
      <c r="I38" s="281"/>
      <c r="J38" s="281"/>
      <c r="K38" s="282"/>
    </row>
    <row r="39" spans="2:11" ht="14.3" thickBot="1" x14ac:dyDescent="0.3">
      <c r="B39" s="283"/>
      <c r="C39" s="284"/>
      <c r="D39" s="285"/>
      <c r="E39" s="286"/>
      <c r="F39" s="286"/>
      <c r="G39" s="286"/>
      <c r="H39" s="286"/>
      <c r="I39" s="286"/>
      <c r="J39" s="286"/>
      <c r="K39" s="287"/>
    </row>
    <row r="40" spans="2:11" x14ac:dyDescent="0.2">
      <c r="B40" s="54"/>
      <c r="C40" s="268"/>
      <c r="D40" s="54"/>
      <c r="E40" s="54"/>
      <c r="F40" s="54"/>
      <c r="G40" s="54"/>
      <c r="H40" s="54"/>
      <c r="I40" s="54"/>
      <c r="J40" s="54"/>
      <c r="K40" s="54"/>
    </row>
    <row r="41" spans="2:11" ht="16.3" x14ac:dyDescent="0.2">
      <c r="B41" s="261" t="s">
        <v>507</v>
      </c>
      <c r="C41" s="268"/>
      <c r="D41" s="54"/>
      <c r="E41" s="54"/>
      <c r="F41" s="54"/>
      <c r="G41" s="54"/>
      <c r="H41" s="54"/>
      <c r="I41" s="54"/>
      <c r="J41" s="54"/>
      <c r="K41" s="54"/>
    </row>
    <row r="42" spans="2:11" ht="114.15" x14ac:dyDescent="0.25">
      <c r="B42" s="269" t="s">
        <v>508</v>
      </c>
      <c r="C42" s="269" t="s">
        <v>509</v>
      </c>
      <c r="D42" s="269" t="s">
        <v>510</v>
      </c>
      <c r="E42" s="269" t="s">
        <v>511</v>
      </c>
      <c r="F42" s="269" t="s">
        <v>512</v>
      </c>
      <c r="G42" s="269" t="s">
        <v>513</v>
      </c>
      <c r="H42" s="269" t="s">
        <v>514</v>
      </c>
      <c r="I42" s="269" t="s">
        <v>515</v>
      </c>
      <c r="J42" s="269" t="s">
        <v>516</v>
      </c>
      <c r="K42" s="269" t="s">
        <v>517</v>
      </c>
    </row>
    <row r="43" spans="2:11" x14ac:dyDescent="0.25">
      <c r="B43" s="94"/>
      <c r="C43" s="94"/>
      <c r="D43" s="94"/>
      <c r="E43" s="94"/>
      <c r="F43" s="94"/>
      <c r="G43" s="94"/>
      <c r="H43" s="94"/>
      <c r="I43" s="94"/>
      <c r="J43" s="94"/>
      <c r="K43" s="94"/>
    </row>
    <row r="44" spans="2:11" x14ac:dyDescent="0.25">
      <c r="B44" s="94"/>
      <c r="C44" s="94"/>
      <c r="D44" s="94"/>
      <c r="E44" s="94"/>
      <c r="F44" s="94"/>
      <c r="G44" s="94"/>
      <c r="H44" s="94"/>
      <c r="I44" s="94"/>
      <c r="J44" s="94"/>
      <c r="K44" s="94"/>
    </row>
    <row r="45" spans="2:11" x14ac:dyDescent="0.25">
      <c r="B45" s="94"/>
      <c r="C45" s="94"/>
      <c r="D45" s="94"/>
      <c r="E45" s="94"/>
      <c r="F45" s="94"/>
      <c r="G45" s="94"/>
      <c r="H45" s="94"/>
      <c r="I45" s="94"/>
      <c r="J45" s="94"/>
      <c r="K45" s="94"/>
    </row>
    <row r="46" spans="2:11" x14ac:dyDescent="0.25">
      <c r="B46" s="94"/>
      <c r="C46" s="94"/>
      <c r="D46" s="94"/>
      <c r="E46" s="94"/>
      <c r="F46" s="94"/>
      <c r="G46" s="94"/>
      <c r="H46" s="94"/>
      <c r="I46" s="94"/>
      <c r="J46" s="94"/>
      <c r="K46" s="94"/>
    </row>
    <row r="47" spans="2:11" x14ac:dyDescent="0.25">
      <c r="B47" s="94"/>
      <c r="C47" s="94"/>
      <c r="D47" s="94"/>
      <c r="E47" s="94"/>
      <c r="F47" s="94"/>
      <c r="G47" s="94"/>
      <c r="H47" s="94"/>
      <c r="I47" s="94"/>
      <c r="J47" s="94"/>
      <c r="K47" s="94"/>
    </row>
    <row r="48" spans="2:11" x14ac:dyDescent="0.25">
      <c r="B48" s="94"/>
      <c r="C48" s="94"/>
      <c r="D48" s="94"/>
      <c r="E48" s="94"/>
      <c r="F48" s="94"/>
      <c r="G48" s="94"/>
      <c r="H48" s="94"/>
      <c r="I48" s="94"/>
      <c r="J48" s="94"/>
      <c r="K48" s="94"/>
    </row>
    <row r="49" spans="1:11" x14ac:dyDescent="0.25">
      <c r="B49" s="94"/>
      <c r="C49" s="94"/>
      <c r="D49" s="94"/>
      <c r="E49" s="94"/>
      <c r="F49" s="94"/>
      <c r="G49" s="94"/>
      <c r="H49" s="94"/>
      <c r="I49" s="94"/>
      <c r="J49" s="94"/>
      <c r="K49" s="94"/>
    </row>
    <row r="50" spans="1:11" x14ac:dyDescent="0.25">
      <c r="B50" s="94"/>
      <c r="C50" s="94"/>
      <c r="D50" s="94"/>
      <c r="E50" s="94"/>
      <c r="F50" s="94"/>
      <c r="G50" s="94"/>
      <c r="H50" s="94"/>
      <c r="I50" s="94"/>
      <c r="J50" s="94"/>
      <c r="K50" s="94"/>
    </row>
    <row r="51" spans="1:11" x14ac:dyDescent="0.25">
      <c r="B51" s="94"/>
      <c r="C51" s="94"/>
      <c r="D51" s="94"/>
      <c r="E51" s="94"/>
      <c r="F51" s="94"/>
      <c r="G51" s="94"/>
      <c r="H51" s="94"/>
      <c r="I51" s="94"/>
      <c r="J51" s="94"/>
      <c r="K51" s="94"/>
    </row>
    <row r="52" spans="1:11" x14ac:dyDescent="0.25">
      <c r="B52" s="94"/>
      <c r="C52" s="94"/>
      <c r="D52" s="94"/>
      <c r="E52" s="94"/>
      <c r="F52" s="94"/>
      <c r="G52" s="94"/>
      <c r="H52" s="94"/>
      <c r="I52" s="94"/>
      <c r="J52" s="94"/>
      <c r="K52" s="94"/>
    </row>
    <row r="53" spans="1:11" x14ac:dyDescent="0.2">
      <c r="B53" s="54"/>
      <c r="C53" s="268"/>
      <c r="D53" s="54"/>
      <c r="E53" s="54"/>
      <c r="F53" s="54"/>
      <c r="G53" s="54"/>
      <c r="H53" s="54"/>
      <c r="I53" s="54"/>
      <c r="J53" s="54"/>
      <c r="K53" s="54"/>
    </row>
    <row r="54" spans="1:11" ht="16.3" x14ac:dyDescent="0.2">
      <c r="B54" s="261" t="s">
        <v>518</v>
      </c>
      <c r="C54" s="268"/>
      <c r="D54" s="54"/>
      <c r="E54" s="54"/>
      <c r="F54" s="54"/>
      <c r="G54" s="54"/>
      <c r="H54" s="54"/>
      <c r="I54" s="54"/>
      <c r="J54" s="54"/>
      <c r="K54" s="54"/>
    </row>
    <row r="55" spans="1:11" ht="150.15" customHeight="1" x14ac:dyDescent="0.2">
      <c r="B55" s="257" t="s">
        <v>519</v>
      </c>
      <c r="C55" s="389"/>
      <c r="D55" s="389"/>
      <c r="E55" s="389"/>
      <c r="F55" s="389"/>
      <c r="G55" s="54"/>
      <c r="H55" s="54"/>
      <c r="I55" s="54"/>
      <c r="J55" s="54"/>
      <c r="K55" s="54"/>
    </row>
    <row r="56" spans="1:11" ht="42.8" x14ac:dyDescent="0.2">
      <c r="B56" s="257" t="s">
        <v>520</v>
      </c>
      <c r="C56" s="389"/>
      <c r="D56" s="389"/>
      <c r="E56" s="389"/>
      <c r="F56" s="389"/>
      <c r="G56" s="54"/>
      <c r="H56" s="54"/>
      <c r="I56" s="54"/>
      <c r="J56" s="54"/>
      <c r="K56" s="54"/>
    </row>
    <row r="57" spans="1:11" ht="42.8" x14ac:dyDescent="0.2">
      <c r="B57" s="257" t="s">
        <v>521</v>
      </c>
      <c r="C57" s="389"/>
      <c r="D57" s="389"/>
      <c r="E57" s="389"/>
      <c r="F57" s="389"/>
      <c r="G57" s="54"/>
      <c r="H57" s="54"/>
      <c r="I57" s="54"/>
      <c r="J57" s="54"/>
      <c r="K57" s="54"/>
    </row>
    <row r="58" spans="1:11" ht="42.8" x14ac:dyDescent="0.2">
      <c r="B58" s="257" t="s">
        <v>522</v>
      </c>
      <c r="C58" s="389"/>
      <c r="D58" s="389"/>
      <c r="E58" s="389"/>
      <c r="F58" s="389"/>
      <c r="G58" s="54"/>
      <c r="H58" s="54"/>
      <c r="I58" s="54"/>
      <c r="J58" s="54"/>
      <c r="K58" s="54"/>
    </row>
    <row r="59" spans="1:11" ht="42.8" x14ac:dyDescent="0.2">
      <c r="B59" s="257" t="s">
        <v>523</v>
      </c>
      <c r="C59" s="389"/>
      <c r="D59" s="389"/>
      <c r="E59" s="389"/>
      <c r="F59" s="389"/>
      <c r="G59" s="54"/>
      <c r="H59" s="54"/>
      <c r="I59" s="54"/>
      <c r="J59" s="54"/>
      <c r="K59" s="54"/>
    </row>
    <row r="60" spans="1:11" ht="65.25" customHeight="1" x14ac:dyDescent="0.2">
      <c r="B60" s="257" t="s">
        <v>524</v>
      </c>
      <c r="C60" s="389"/>
      <c r="D60" s="389"/>
      <c r="E60" s="389"/>
      <c r="F60" s="389"/>
      <c r="G60" s="54"/>
      <c r="H60" s="54"/>
      <c r="I60" s="54"/>
      <c r="J60" s="54"/>
      <c r="K60" s="54"/>
    </row>
    <row r="61" spans="1:11" ht="53" customHeight="1" x14ac:dyDescent="0.2">
      <c r="B61" s="257" t="s">
        <v>525</v>
      </c>
      <c r="C61" s="389"/>
      <c r="D61" s="389"/>
      <c r="E61" s="389"/>
      <c r="F61" s="389"/>
      <c r="G61" s="54"/>
      <c r="H61" s="54"/>
      <c r="I61" s="54"/>
      <c r="J61" s="54"/>
      <c r="K61" s="54"/>
    </row>
    <row r="62" spans="1:11" ht="46.9" customHeight="1" x14ac:dyDescent="0.2">
      <c r="B62" s="257" t="s">
        <v>526</v>
      </c>
      <c r="C62" s="389"/>
      <c r="D62" s="389"/>
      <c r="E62" s="389"/>
      <c r="F62" s="389"/>
      <c r="G62" s="54"/>
      <c r="H62" s="54"/>
      <c r="I62" s="54"/>
      <c r="J62" s="54"/>
      <c r="K62" s="54"/>
    </row>
    <row r="63" spans="1:11" ht="16.3" x14ac:dyDescent="0.2">
      <c r="B63" s="261"/>
      <c r="C63" s="54"/>
      <c r="D63" s="268"/>
      <c r="E63" s="54"/>
      <c r="F63" s="54"/>
      <c r="G63" s="54"/>
      <c r="H63" s="54"/>
      <c r="I63" s="54"/>
      <c r="J63" s="54"/>
      <c r="K63" s="54"/>
    </row>
    <row r="64" spans="1:11" ht="18.350000000000001" x14ac:dyDescent="0.2">
      <c r="A64" s="295"/>
      <c r="B64" s="288" t="s">
        <v>527</v>
      </c>
      <c r="C64" s="288"/>
      <c r="D64" s="289"/>
      <c r="E64" s="289"/>
      <c r="F64" s="289"/>
      <c r="G64" s="289"/>
      <c r="H64" s="289"/>
      <c r="I64" s="289"/>
      <c r="J64" s="289"/>
      <c r="K64" s="289"/>
    </row>
    <row r="65" spans="2:11" ht="19.05" x14ac:dyDescent="0.3">
      <c r="B65" s="399" t="s">
        <v>165</v>
      </c>
      <c r="C65" s="399"/>
      <c r="D65" s="290"/>
      <c r="E65" s="290"/>
      <c r="F65" s="291"/>
      <c r="G65" s="54"/>
      <c r="H65" s="54"/>
      <c r="I65" s="54"/>
      <c r="J65" s="54"/>
      <c r="K65" s="54"/>
    </row>
    <row r="66" spans="2:11" ht="14.3" thickBot="1" x14ac:dyDescent="0.3">
      <c r="B66" s="400" t="s">
        <v>528</v>
      </c>
      <c r="C66" s="400"/>
      <c r="D66" s="400"/>
      <c r="E66" s="400"/>
      <c r="F66" s="400"/>
      <c r="G66" s="47"/>
      <c r="H66" s="47"/>
      <c r="I66" s="47"/>
      <c r="J66" s="47"/>
      <c r="K66" s="47"/>
    </row>
    <row r="67" spans="2:11" ht="78.8" customHeight="1" x14ac:dyDescent="0.2">
      <c r="B67" s="292" t="s">
        <v>529</v>
      </c>
      <c r="C67" s="401"/>
      <c r="D67" s="401"/>
      <c r="E67" s="401"/>
      <c r="F67" s="402"/>
      <c r="G67" s="54"/>
      <c r="H67" s="54"/>
      <c r="I67" s="54"/>
      <c r="J67" s="54"/>
      <c r="K67" s="54"/>
    </row>
    <row r="68" spans="2:11" ht="78.8" customHeight="1" x14ac:dyDescent="0.2">
      <c r="B68" s="293" t="s">
        <v>530</v>
      </c>
      <c r="C68" s="344"/>
      <c r="D68" s="344"/>
      <c r="E68" s="344"/>
      <c r="F68" s="396"/>
      <c r="G68" s="54"/>
      <c r="H68" s="54"/>
      <c r="I68" s="54"/>
      <c r="J68" s="54"/>
      <c r="K68" s="54"/>
    </row>
    <row r="69" spans="2:11" ht="78.8" customHeight="1" x14ac:dyDescent="0.2">
      <c r="B69" s="293" t="s">
        <v>531</v>
      </c>
      <c r="C69" s="344"/>
      <c r="D69" s="344"/>
      <c r="E69" s="344"/>
      <c r="F69" s="396"/>
      <c r="G69" s="54"/>
      <c r="H69" s="54"/>
      <c r="I69" s="54"/>
      <c r="J69" s="54"/>
      <c r="K69" s="54"/>
    </row>
    <row r="70" spans="2:11" ht="78.8" customHeight="1" x14ac:dyDescent="0.2">
      <c r="B70" s="293" t="s">
        <v>532</v>
      </c>
      <c r="C70" s="344"/>
      <c r="D70" s="344"/>
      <c r="E70" s="344"/>
      <c r="F70" s="396"/>
      <c r="G70" s="54"/>
      <c r="H70" s="54"/>
      <c r="I70" s="54"/>
      <c r="J70" s="54"/>
      <c r="K70" s="54"/>
    </row>
    <row r="71" spans="2:11" ht="78.8" customHeight="1" thickBot="1" x14ac:dyDescent="0.25">
      <c r="B71" s="294" t="s">
        <v>533</v>
      </c>
      <c r="C71" s="397"/>
      <c r="D71" s="397"/>
      <c r="E71" s="397"/>
      <c r="F71" s="398"/>
      <c r="G71" s="54"/>
      <c r="H71" s="54"/>
      <c r="I71" s="54"/>
      <c r="J71" s="54"/>
      <c r="K71" s="54"/>
    </row>
  </sheetData>
  <sheetProtection algorithmName="SHA-512" hashValue="lBTI5PZ4B9xmZeBrbtXs6dXYodNAyyuapikoll8bDtlNAafsY1ao7X6A6sLxdtRaknTlyY9EQse/35Gab3oYGw==" saltValue="WeTVod8FHMWmECGXMxHpGA==" spinCount="100000" sheet="1" objects="1" scenarios="1"/>
  <mergeCells count="33">
    <mergeCell ref="C69:F69"/>
    <mergeCell ref="C70:F70"/>
    <mergeCell ref="C71:F71"/>
    <mergeCell ref="C57:F57"/>
    <mergeCell ref="C58:F58"/>
    <mergeCell ref="C59:F59"/>
    <mergeCell ref="C60:F60"/>
    <mergeCell ref="C61:F61"/>
    <mergeCell ref="C62:F62"/>
    <mergeCell ref="B65:C65"/>
    <mergeCell ref="B66:F66"/>
    <mergeCell ref="C67:F67"/>
    <mergeCell ref="C68:F68"/>
    <mergeCell ref="F14:G14"/>
    <mergeCell ref="F23:G23"/>
    <mergeCell ref="F24:G24"/>
    <mergeCell ref="D28:K28"/>
    <mergeCell ref="C55:F55"/>
    <mergeCell ref="B6:E6"/>
    <mergeCell ref="G2:I3"/>
    <mergeCell ref="B1:F1"/>
    <mergeCell ref="B2:F2"/>
    <mergeCell ref="B4:C4"/>
    <mergeCell ref="D4:E4"/>
    <mergeCell ref="C56:F56"/>
    <mergeCell ref="F16:G16"/>
    <mergeCell ref="F17:G17"/>
    <mergeCell ref="F21:G21"/>
    <mergeCell ref="F22:G22"/>
    <mergeCell ref="F18:G18"/>
    <mergeCell ref="F19:G19"/>
    <mergeCell ref="F20:G20"/>
    <mergeCell ref="F25:G25"/>
  </mergeCells>
  <conditionalFormatting sqref="C11">
    <cfRule type="expression" dxfId="6" priority="2">
      <formula>AND(NOT(Segment_Distribution))</formula>
    </cfRule>
  </conditionalFormatting>
  <conditionalFormatting sqref="D15:D25">
    <cfRule type="expression" dxfId="5" priority="9">
      <formula>AND($C15&lt;&gt;"Other",$C15&lt;&gt;"Anaerobic digester – co-digestion")</formula>
    </cfRule>
  </conditionalFormatting>
  <conditionalFormatting sqref="D30:K39">
    <cfRule type="expression" dxfId="4" priority="8">
      <formula>$B30&lt;&gt;"Direct interconnect with biogas project"</formula>
    </cfRule>
  </conditionalFormatting>
  <conditionalFormatting sqref="C30:C39">
    <cfRule type="expression" dxfId="3" priority="7">
      <formula>AND($B30&lt;&gt;"Interconnect with natural gas transmission company",$B30&lt;&gt;"Interconnect with natural gas distribution company")</formula>
    </cfRule>
  </conditionalFormatting>
  <conditionalFormatting sqref="E43:E52">
    <cfRule type="expression" dxfId="2" priority="6">
      <formula>$D43&lt;&gt;"Other"</formula>
    </cfRule>
  </conditionalFormatting>
  <conditionalFormatting sqref="C57:F62">
    <cfRule type="expression" dxfId="1" priority="4">
      <formula>AND($C$58&lt;&gt;"Yes",$C$58&lt;&gt;"Planning to",$C$58&lt;&gt;"Researching")</formula>
    </cfRule>
  </conditionalFormatting>
  <conditionalFormatting sqref="C9:H9 C11 B16:G25 B30:K39 B43:K52 C55:F62 C67:F71">
    <cfRule type="expression" dxfId="0" priority="1" stopIfTrue="1">
      <formula>AND(NOT(Segment_Trans_Storage),NOT(Segment_Distribution))</formula>
    </cfRule>
  </conditionalFormatting>
  <dataValidations count="12">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8 B11:B13 E14:F15 B26:B29 B68 B29:K29 B64:B66" xr:uid="{19BF77D1-DF95-4DFB-90AD-2BF6C10660C7}"/>
    <dataValidation type="list" allowBlank="1" showInputMessage="1" showErrorMessage="1" sqref="C56:F56" xr:uid="{D9BFD69F-84C5-4130-95F0-61B4805A3747}">
      <formula1>"Yes, Planning to, Researching, No, Unknown"</formula1>
    </dataValidation>
    <dataValidation type="list" allowBlank="1" showInputMessage="1" sqref="G43:G52 I43:J52" xr:uid="{22AEE2C7-1D62-4654-AF2E-8DDDFC10EF76}">
      <formula1>"Yes, No, Unknown"</formula1>
    </dataValidation>
    <dataValidation type="list" errorStyle="warning" allowBlank="1" showInputMessage="1" showErrorMessage="1" errorTitle="Reasonable Range" error="The value you have provided is outside the EPA estimated range for this data element.  Please double check this value and revise, if necessary. If you believe it to be correct, please submit the value as is." prompt="If project feedstock is a combined waste stream, please select “Anaerobic Digestion - Codigestion” and specify the waste streams using the nomenclature from the drop-down list" sqref="C15:C25" xr:uid="{2460A098-E6B3-4AC0-800D-98E5136BDCFB}">
      <formula1>"Anaerobic digester – livestock farm, Anaerobic digester – food production facility, Anaerobic digester – organic waste management, Anaerobic digester – wastewater treatment plan, Anaerobic digester – co-digestion, Landfill, Other"</formula1>
    </dataValidation>
    <dataValidation type="list" allowBlank="1" showInputMessage="1" sqref="B43:B52" xr:uid="{ED70AC3E-B1A4-4A0C-A75E-E5B9FEAE868A}">
      <formula1>biogas_project_ids</formula1>
    </dataValidation>
    <dataValidation type="list" allowBlank="1" showInputMessage="1" sqref="D43:D52" xr:uid="{6F4B97AA-B9EA-4C38-918F-F253B953F99B}">
      <formula1>"Thermal applications, Electricity generation, Vehicle fuel, Bio-product feedstock, Interconnect with other natural gas company (specify company), Not designated, Other, Unknown"</formula1>
    </dataValidation>
    <dataValidation type="list" allowBlank="1" showInputMessage="1" showErrorMessage="1" sqref="B30:B39" xr:uid="{8A29F983-CDC5-47E9-BD8D-3193B751F73C}">
      <formula1>"Direct interconnect with biogas project, Interconnect with natural gas transmission company, Interconnect with natural gas distribution company"</formula1>
    </dataValidation>
    <dataValidation allowBlank="1" showInputMessage="1" sqref="B16 B40:K42 B53:B63 K43:K63 H43:H63 G53:G63 I53:J63 D53:D54 C43:C54 E43:F54 C63:F63" xr:uid="{ECD2A728-528A-4825-8C48-67DA7BF14010}"/>
    <dataValidation errorStyle="warning" allowBlank="1" showInputMessage="1" showErrorMessage="1" errorTitle="Reasonable Range" error="The value you have provided is outside the EPA estimated range for this data element.  Please double check this value and revise, if necessary. If you believe it to be correct, please submit the value as is." prompt="This ID is to be generated by the reporting partner and can be of any alphanumeric format desired. The same ID should be used for any given project across the different tables on the reporting form." sqref="B14:B15" xr:uid="{EEAD652E-7E39-4FFF-8592-6640BEF1486D}"/>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prompt="If project feedstock is a combined waste stream, please select “Other” and specify the waste streams using the nomenclature from the drop-down list" sqref="C14:C15" xr:uid="{EC04FD87-B264-4EDB-BDEC-B7234AF24863}"/>
    <dataValidation type="list" allowBlank="1" showInputMessage="1" showErrorMessage="1" sqref="C11" xr:uid="{E77AD254-32DB-4C6A-9E79-1DA80F1AF7DC}">
      <formula1>"Yes, Developing, No, Unknown"</formula1>
    </dataValidation>
    <dataValidation type="list" allowBlank="1" showInputMessage="1" showErrorMessage="1" sqref="C9:H9" xr:uid="{81EEBC60-96C0-4C33-BA5C-121915348E62}">
      <formula1>"Yes, No"</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A4C372C7-04F5-4963-9A36-7E8E5F8F22CF}"/>
    <hyperlink ref="F6" location="'Facility Info'!C6" display="Return to Facility Info" xr:uid="{8F84B6BE-3557-4C98-A7B2-DCCB190050C0}"/>
  </hyperlinks>
  <printOptions horizontalCentered="1"/>
  <pageMargins left="0.25" right="0.25" top="0.75" bottom="0.5" header="0.25" footer="0.25"/>
  <pageSetup scale="75" orientation="landscape" horizontalDpi="300" verticalDpi="300" r:id="rId2"/>
  <headerFooter>
    <oddHeader>&amp;C&amp;18&amp;F</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48DF-E063-4B17-B7B2-3ECB5834812E}">
  <dimension ref="A1:F19"/>
  <sheetViews>
    <sheetView showGridLines="0" zoomScale="85" zoomScaleNormal="85" workbookViewId="0">
      <pane ySplit="7" topLeftCell="A8" activePane="bottomLeft" state="frozen"/>
      <selection pane="bottomLeft"/>
    </sheetView>
  </sheetViews>
  <sheetFormatPr defaultRowHeight="14.3" x14ac:dyDescent="0.25"/>
  <cols>
    <col min="1" max="1" width="4.625" customWidth="1"/>
    <col min="2" max="2" width="60.625" customWidth="1"/>
    <col min="3" max="4" width="30.625" customWidth="1"/>
    <col min="5" max="5" width="20.625" customWidth="1"/>
  </cols>
  <sheetData>
    <row r="1" spans="1:6" ht="59.1" customHeight="1" x14ac:dyDescent="0.25">
      <c r="A1" s="90"/>
      <c r="B1" s="405" t="s">
        <v>479</v>
      </c>
      <c r="C1" s="405"/>
      <c r="D1" s="405"/>
      <c r="E1" s="405"/>
      <c r="F1" s="405"/>
    </row>
    <row r="2" spans="1:6" ht="40.1" customHeight="1" x14ac:dyDescent="0.25">
      <c r="A2" s="159"/>
      <c r="B2" s="313" t="s">
        <v>481</v>
      </c>
      <c r="C2" s="313"/>
      <c r="D2" s="313"/>
      <c r="E2" s="313"/>
      <c r="F2" s="313"/>
    </row>
    <row r="3" spans="1:6" ht="28.55" customHeight="1" x14ac:dyDescent="0.25">
      <c r="A3" s="47"/>
      <c r="B3" s="48" t="s">
        <v>6</v>
      </c>
      <c r="C3" s="314" t="s">
        <v>0</v>
      </c>
      <c r="D3" s="314"/>
      <c r="E3" s="91" t="s">
        <v>1</v>
      </c>
      <c r="F3" s="47"/>
    </row>
    <row r="4" spans="1:6" x14ac:dyDescent="0.25">
      <c r="A4" s="50"/>
      <c r="B4" s="256" t="s">
        <v>394</v>
      </c>
      <c r="C4" s="320" t="s">
        <v>395</v>
      </c>
      <c r="D4" s="320"/>
      <c r="E4" s="49" t="str">
        <f>ReportYear</f>
        <v>20XX</v>
      </c>
      <c r="F4" s="50"/>
    </row>
    <row r="5" spans="1:6" ht="18.350000000000001" x14ac:dyDescent="0.25">
      <c r="A5" s="51"/>
      <c r="B5" s="85" t="str">
        <f>IFERROR(IF(AND(Segment_Selection=TRUE,ISNA(Source_Selection)),IF(Segment_Distribution=TRUE,"","This source is not required to be reported for the industry segment selected"),IF(AND(Segment_Distribution=TRUE,Blowdowns=TRUE),"",IF(Segment_Distribution=TRUE,"Participating source not selected","This source is not required to be reported for the industry segment selected"))),"")</f>
        <v/>
      </c>
      <c r="C5" s="58"/>
      <c r="D5" s="51"/>
      <c r="E5" s="51"/>
      <c r="F5" s="51"/>
    </row>
    <row r="6" spans="1:6" ht="19.05" x14ac:dyDescent="0.3">
      <c r="A6" s="30"/>
      <c r="B6" s="315" t="s">
        <v>451</v>
      </c>
      <c r="C6" s="315"/>
      <c r="D6" s="31"/>
      <c r="E6" s="192" t="s">
        <v>312</v>
      </c>
      <c r="F6" s="34"/>
    </row>
    <row r="7" spans="1:6" s="46" customFormat="1" ht="19.05" x14ac:dyDescent="0.3">
      <c r="A7" s="30"/>
      <c r="B7" s="260" t="s">
        <v>480</v>
      </c>
      <c r="C7" s="255"/>
      <c r="D7" s="31"/>
      <c r="E7" s="192"/>
      <c r="F7" s="34"/>
    </row>
    <row r="8" spans="1:6" ht="104.45" customHeight="1" x14ac:dyDescent="0.25">
      <c r="B8" s="257" t="s">
        <v>468</v>
      </c>
      <c r="C8" s="403"/>
      <c r="D8" s="404"/>
      <c r="E8" s="404"/>
    </row>
    <row r="9" spans="1:6" ht="104.45" customHeight="1" x14ac:dyDescent="0.25">
      <c r="B9" s="257" t="s">
        <v>469</v>
      </c>
      <c r="C9" s="403"/>
      <c r="D9" s="404"/>
      <c r="E9" s="404"/>
    </row>
    <row r="10" spans="1:6" ht="104.45" customHeight="1" x14ac:dyDescent="0.25">
      <c r="B10" s="257" t="s">
        <v>470</v>
      </c>
      <c r="C10" s="403"/>
      <c r="D10" s="404"/>
      <c r="E10" s="404"/>
    </row>
    <row r="11" spans="1:6" ht="104.45" customHeight="1" x14ac:dyDescent="0.25">
      <c r="B11" s="257" t="s">
        <v>471</v>
      </c>
      <c r="C11" s="403"/>
      <c r="D11" s="404"/>
      <c r="E11" s="404"/>
    </row>
    <row r="12" spans="1:6" ht="104.45" customHeight="1" x14ac:dyDescent="0.25">
      <c r="B12" s="257" t="s">
        <v>472</v>
      </c>
      <c r="C12" s="403"/>
      <c r="D12" s="404"/>
      <c r="E12" s="404"/>
    </row>
    <row r="13" spans="1:6" ht="104.45" customHeight="1" x14ac:dyDescent="0.25">
      <c r="B13" s="257" t="s">
        <v>473</v>
      </c>
      <c r="C13" s="403"/>
      <c r="D13" s="404"/>
      <c r="E13" s="404"/>
    </row>
    <row r="14" spans="1:6" ht="104.45" customHeight="1" x14ac:dyDescent="0.25">
      <c r="B14" s="257" t="s">
        <v>474</v>
      </c>
      <c r="C14" s="403"/>
      <c r="D14" s="404"/>
      <c r="E14" s="404"/>
    </row>
    <row r="15" spans="1:6" ht="104.45" customHeight="1" x14ac:dyDescent="0.25">
      <c r="B15" s="257" t="s">
        <v>475</v>
      </c>
      <c r="C15" s="403"/>
      <c r="D15" s="404"/>
      <c r="E15" s="404"/>
    </row>
    <row r="16" spans="1:6" ht="104.45" customHeight="1" x14ac:dyDescent="0.25">
      <c r="B16" s="257" t="s">
        <v>476</v>
      </c>
      <c r="C16" s="403"/>
      <c r="D16" s="404"/>
      <c r="E16" s="404"/>
    </row>
    <row r="17" spans="2:5" ht="104.45" customHeight="1" x14ac:dyDescent="0.25">
      <c r="B17" s="257" t="s">
        <v>477</v>
      </c>
      <c r="C17" s="403"/>
      <c r="D17" s="404"/>
      <c r="E17" s="404"/>
    </row>
    <row r="18" spans="2:5" ht="104.45" customHeight="1" x14ac:dyDescent="0.25">
      <c r="B18" s="257" t="s">
        <v>478</v>
      </c>
      <c r="C18" s="403"/>
      <c r="D18" s="404"/>
      <c r="E18" s="404"/>
    </row>
    <row r="19" spans="2:5" s="46" customFormat="1" ht="104.45" customHeight="1" x14ac:dyDescent="0.25">
      <c r="B19" s="257" t="s">
        <v>467</v>
      </c>
      <c r="C19" s="403"/>
      <c r="D19" s="404"/>
      <c r="E19" s="404"/>
    </row>
  </sheetData>
  <sheetProtection algorithmName="SHA-512" hashValue="S8MkJYUNs8196WCFc75Uk/MjLqtb1SfK01Ft3x4b3bUNR4MbkP98VwWyvZ1hFUg0IgGMukcm7a7mZKv+PvkXHg==" saltValue="IDyACTpWjo3BvVt2aO+2GQ==" spinCount="100000" sheet="1" objects="1" scenarios="1"/>
  <mergeCells count="17">
    <mergeCell ref="C19:E19"/>
    <mergeCell ref="C9:E9"/>
    <mergeCell ref="C10:E10"/>
    <mergeCell ref="C11:E11"/>
    <mergeCell ref="C12:E12"/>
    <mergeCell ref="C13:E13"/>
    <mergeCell ref="C14:E14"/>
    <mergeCell ref="C15:E15"/>
    <mergeCell ref="C16:E16"/>
    <mergeCell ref="C17:E17"/>
    <mergeCell ref="C18:E18"/>
    <mergeCell ref="C8:E8"/>
    <mergeCell ref="B1:F1"/>
    <mergeCell ref="B2:F2"/>
    <mergeCell ref="C3:D3"/>
    <mergeCell ref="C4:D4"/>
    <mergeCell ref="B6:C6"/>
  </mergeCells>
  <dataValidations count="1">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7" xr:uid="{9EACA308-84C1-405A-82C5-18B7F2D6A808}"/>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24FF35C0-6402-406A-939D-C50BCAB7DA62}"/>
    <hyperlink ref="E6" location="'Facility Info'!C6" display="Return to Facility Info" xr:uid="{FA2D85D6-CBFB-4921-9494-FDE1BE32DC5E}"/>
  </hyperlinks>
  <pageMargins left="0.7" right="0.7" top="0.75" bottom="0.75" header="0.3" footer="0.3"/>
  <pageSetup orientation="portrait" horizontalDpi="360" verticalDpi="36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66"/>
  <sheetViews>
    <sheetView workbookViewId="0">
      <selection activeCell="D13" sqref="D13"/>
    </sheetView>
  </sheetViews>
  <sheetFormatPr defaultRowHeight="14.3" x14ac:dyDescent="0.25"/>
  <cols>
    <col min="1" max="1" width="57.5" bestFit="1" customWidth="1"/>
  </cols>
  <sheetData>
    <row r="1" spans="1:1" x14ac:dyDescent="0.25">
      <c r="A1" s="1" t="s">
        <v>36</v>
      </c>
    </row>
    <row r="2" spans="1:1" x14ac:dyDescent="0.25">
      <c r="A2" t="s">
        <v>191</v>
      </c>
    </row>
    <row r="3" spans="1:1" x14ac:dyDescent="0.25">
      <c r="A3" s="46" t="s">
        <v>367</v>
      </c>
    </row>
    <row r="4" spans="1:1" x14ac:dyDescent="0.25">
      <c r="A4" s="46" t="s">
        <v>7</v>
      </c>
    </row>
    <row r="5" spans="1:1" x14ac:dyDescent="0.25">
      <c r="A5" s="46" t="s">
        <v>8</v>
      </c>
    </row>
    <row r="6" spans="1:1" x14ac:dyDescent="0.25">
      <c r="A6" s="46" t="s">
        <v>9</v>
      </c>
    </row>
    <row r="7" spans="1:1" x14ac:dyDescent="0.25">
      <c r="A7" s="46" t="s">
        <v>10</v>
      </c>
    </row>
    <row r="8" spans="1:1" s="46" customFormat="1" x14ac:dyDescent="0.25">
      <c r="A8" s="46" t="s">
        <v>11</v>
      </c>
    </row>
    <row r="9" spans="1:1" s="46" customFormat="1" x14ac:dyDescent="0.25">
      <c r="A9" s="46" t="s">
        <v>368</v>
      </c>
    </row>
    <row r="10" spans="1:1" s="46" customFormat="1" x14ac:dyDescent="0.25">
      <c r="A10" s="46" t="s">
        <v>369</v>
      </c>
    </row>
    <row r="11" spans="1:1" s="46" customFormat="1" x14ac:dyDescent="0.25">
      <c r="A11" s="46" t="s">
        <v>370</v>
      </c>
    </row>
    <row r="12" spans="1:1" s="46" customFormat="1" x14ac:dyDescent="0.25">
      <c r="A12" s="46" t="s">
        <v>371</v>
      </c>
    </row>
    <row r="13" spans="1:1" x14ac:dyDescent="0.25">
      <c r="A13" s="46" t="s">
        <v>372</v>
      </c>
    </row>
    <row r="14" spans="1:1" x14ac:dyDescent="0.25">
      <c r="A14" s="46" t="s">
        <v>12</v>
      </c>
    </row>
    <row r="15" spans="1:1" x14ac:dyDescent="0.25">
      <c r="A15" s="46" t="s">
        <v>13</v>
      </c>
    </row>
    <row r="16" spans="1:1" x14ac:dyDescent="0.25">
      <c r="A16" s="46" t="s">
        <v>373</v>
      </c>
    </row>
    <row r="17" spans="1:1" x14ac:dyDescent="0.25">
      <c r="A17" s="46" t="s">
        <v>374</v>
      </c>
    </row>
    <row r="18" spans="1:1" x14ac:dyDescent="0.25">
      <c r="A18" s="46" t="s">
        <v>375</v>
      </c>
    </row>
    <row r="19" spans="1:1" x14ac:dyDescent="0.25">
      <c r="A19" s="46" t="s">
        <v>376</v>
      </c>
    </row>
    <row r="20" spans="1:1" x14ac:dyDescent="0.25">
      <c r="A20" s="46" t="s">
        <v>377</v>
      </c>
    </row>
    <row r="21" spans="1:1" x14ac:dyDescent="0.25">
      <c r="A21" s="46" t="s">
        <v>378</v>
      </c>
    </row>
    <row r="22" spans="1:1" x14ac:dyDescent="0.25">
      <c r="A22" s="46" t="s">
        <v>14</v>
      </c>
    </row>
    <row r="23" spans="1:1" x14ac:dyDescent="0.25">
      <c r="A23" s="46" t="s">
        <v>15</v>
      </c>
    </row>
    <row r="24" spans="1:1" x14ac:dyDescent="0.25">
      <c r="A24" s="46" t="s">
        <v>379</v>
      </c>
    </row>
    <row r="25" spans="1:1" s="46" customFormat="1" x14ac:dyDescent="0.25">
      <c r="A25" s="46" t="s">
        <v>16</v>
      </c>
    </row>
    <row r="26" spans="1:1" x14ac:dyDescent="0.25">
      <c r="A26" s="46" t="s">
        <v>163</v>
      </c>
    </row>
    <row r="27" spans="1:1" x14ac:dyDescent="0.25">
      <c r="A27" s="46" t="s">
        <v>380</v>
      </c>
    </row>
    <row r="28" spans="1:1" s="46" customFormat="1" x14ac:dyDescent="0.25">
      <c r="A28" s="46" t="s">
        <v>381</v>
      </c>
    </row>
    <row r="29" spans="1:1" x14ac:dyDescent="0.25">
      <c r="A29" s="46" t="s">
        <v>17</v>
      </c>
    </row>
    <row r="30" spans="1:1" s="46" customFormat="1" x14ac:dyDescent="0.25">
      <c r="A30" s="46" t="s">
        <v>382</v>
      </c>
    </row>
    <row r="31" spans="1:1" x14ac:dyDescent="0.25">
      <c r="A31" s="46" t="s">
        <v>18</v>
      </c>
    </row>
    <row r="32" spans="1:1" x14ac:dyDescent="0.25">
      <c r="A32" s="46" t="s">
        <v>383</v>
      </c>
    </row>
    <row r="33" spans="1:1" x14ac:dyDescent="0.25">
      <c r="A33" s="46" t="s">
        <v>19</v>
      </c>
    </row>
    <row r="34" spans="1:1" x14ac:dyDescent="0.25">
      <c r="A34" s="46" t="s">
        <v>384</v>
      </c>
    </row>
    <row r="35" spans="1:1" x14ac:dyDescent="0.25">
      <c r="A35" s="46" t="s">
        <v>385</v>
      </c>
    </row>
    <row r="36" spans="1:1" x14ac:dyDescent="0.25">
      <c r="A36" s="46" t="s">
        <v>386</v>
      </c>
    </row>
    <row r="37" spans="1:1" x14ac:dyDescent="0.25">
      <c r="A37" s="46" t="s">
        <v>387</v>
      </c>
    </row>
    <row r="38" spans="1:1" x14ac:dyDescent="0.25">
      <c r="A38" s="46" t="s">
        <v>20</v>
      </c>
    </row>
    <row r="39" spans="1:1" x14ac:dyDescent="0.25">
      <c r="A39" s="46" t="s">
        <v>388</v>
      </c>
    </row>
    <row r="40" spans="1:1" x14ac:dyDescent="0.25">
      <c r="A40" s="46" t="s">
        <v>212</v>
      </c>
    </row>
    <row r="41" spans="1:1" x14ac:dyDescent="0.25">
      <c r="A41" s="46" t="s">
        <v>21</v>
      </c>
    </row>
    <row r="42" spans="1:1" x14ac:dyDescent="0.25">
      <c r="A42" s="46" t="s">
        <v>389</v>
      </c>
    </row>
    <row r="43" spans="1:1" x14ac:dyDescent="0.25">
      <c r="A43" s="46" t="s">
        <v>22</v>
      </c>
    </row>
    <row r="44" spans="1:1" x14ac:dyDescent="0.25">
      <c r="A44" s="46" t="s">
        <v>23</v>
      </c>
    </row>
    <row r="45" spans="1:1" x14ac:dyDescent="0.25">
      <c r="A45" s="46" t="s">
        <v>156</v>
      </c>
    </row>
    <row r="46" spans="1:1" s="46" customFormat="1" x14ac:dyDescent="0.25">
      <c r="A46" s="46" t="s">
        <v>24</v>
      </c>
    </row>
    <row r="47" spans="1:1" x14ac:dyDescent="0.25">
      <c r="A47" s="46" t="s">
        <v>25</v>
      </c>
    </row>
    <row r="48" spans="1:1" s="46" customFormat="1" x14ac:dyDescent="0.25">
      <c r="A48" s="46" t="s">
        <v>26</v>
      </c>
    </row>
    <row r="49" spans="1:1" x14ac:dyDescent="0.25">
      <c r="A49" s="46" t="s">
        <v>157</v>
      </c>
    </row>
    <row r="50" spans="1:1" x14ac:dyDescent="0.25">
      <c r="A50" s="46" t="s">
        <v>390</v>
      </c>
    </row>
    <row r="51" spans="1:1" x14ac:dyDescent="0.25">
      <c r="A51" s="46" t="s">
        <v>27</v>
      </c>
    </row>
    <row r="52" spans="1:1" x14ac:dyDescent="0.25">
      <c r="A52" s="46" t="s">
        <v>158</v>
      </c>
    </row>
    <row r="53" spans="1:1" x14ac:dyDescent="0.25">
      <c r="A53" s="46" t="s">
        <v>159</v>
      </c>
    </row>
    <row r="54" spans="1:1" x14ac:dyDescent="0.25">
      <c r="A54" s="46" t="s">
        <v>160</v>
      </c>
    </row>
    <row r="55" spans="1:1" x14ac:dyDescent="0.25">
      <c r="A55" s="46" t="s">
        <v>391</v>
      </c>
    </row>
    <row r="56" spans="1:1" x14ac:dyDescent="0.25">
      <c r="A56" s="46" t="s">
        <v>28</v>
      </c>
    </row>
    <row r="57" spans="1:1" x14ac:dyDescent="0.25">
      <c r="A57" s="46" t="s">
        <v>29</v>
      </c>
    </row>
    <row r="58" spans="1:1" x14ac:dyDescent="0.25">
      <c r="A58" s="46" t="s">
        <v>30</v>
      </c>
    </row>
    <row r="59" spans="1:1" x14ac:dyDescent="0.25">
      <c r="A59" s="46" t="s">
        <v>213</v>
      </c>
    </row>
    <row r="60" spans="1:1" x14ac:dyDescent="0.25">
      <c r="A60" s="46" t="s">
        <v>193</v>
      </c>
    </row>
    <row r="61" spans="1:1" x14ac:dyDescent="0.25">
      <c r="A61" s="46" t="s">
        <v>214</v>
      </c>
    </row>
    <row r="62" spans="1:1" x14ac:dyDescent="0.25">
      <c r="A62" s="46" t="s">
        <v>31</v>
      </c>
    </row>
    <row r="63" spans="1:1" x14ac:dyDescent="0.25">
      <c r="A63" s="46" t="s">
        <v>32</v>
      </c>
    </row>
    <row r="64" spans="1:1" x14ac:dyDescent="0.25">
      <c r="A64" s="46" t="s">
        <v>33</v>
      </c>
    </row>
    <row r="65" spans="1:1" x14ac:dyDescent="0.25">
      <c r="A65" s="46" t="s">
        <v>34</v>
      </c>
    </row>
    <row r="66" spans="1:1" x14ac:dyDescent="0.25">
      <c r="A66" s="46" t="s">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3"/>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16" customWidth="1"/>
    <col min="2" max="2" width="60.625" style="16" customWidth="1"/>
    <col min="3" max="3" width="30.625" style="15" customWidth="1"/>
    <col min="4" max="4" width="30.625" style="16" customWidth="1"/>
    <col min="5" max="5" width="20.625" style="16" customWidth="1"/>
    <col min="6" max="16384" width="9.125" style="16"/>
  </cols>
  <sheetData>
    <row r="1" spans="1:9" s="90" customFormat="1" ht="19.55" customHeight="1" x14ac:dyDescent="0.25">
      <c r="B1" s="312" t="s">
        <v>208</v>
      </c>
      <c r="C1" s="312"/>
      <c r="D1" s="312"/>
      <c r="E1" s="312"/>
      <c r="F1" s="312"/>
    </row>
    <row r="2" spans="1:9" s="47" customFormat="1" ht="40.6" customHeight="1" x14ac:dyDescent="0.25">
      <c r="A2" s="159"/>
      <c r="B2" s="313" t="s">
        <v>250</v>
      </c>
      <c r="C2" s="313"/>
      <c r="D2" s="313"/>
      <c r="E2" s="313"/>
      <c r="F2" s="313"/>
    </row>
    <row r="3" spans="1:9" s="47" customFormat="1" ht="14.3" x14ac:dyDescent="0.25">
      <c r="B3" s="48" t="s">
        <v>6</v>
      </c>
      <c r="C3" s="314" t="s">
        <v>0</v>
      </c>
      <c r="D3" s="314"/>
      <c r="E3" s="91" t="s">
        <v>1</v>
      </c>
    </row>
    <row r="4" spans="1:9" s="7" customFormat="1" x14ac:dyDescent="0.25">
      <c r="B4" s="105" t="str">
        <f>IF(PartnerName&lt;&gt;"",PartnerName,"")</f>
        <v>SAMPLE PARTNER</v>
      </c>
      <c r="C4" s="320" t="str">
        <f>IF(FacilityName&lt;&gt;"",FacilityName,"")</f>
        <v>SAMPLE FACILITY</v>
      </c>
      <c r="D4" s="320"/>
      <c r="E4" s="49" t="str">
        <f>ReportYear</f>
        <v>20XX</v>
      </c>
      <c r="F4" s="50"/>
    </row>
    <row r="5" spans="1:9" s="10" customFormat="1" ht="18.350000000000001" x14ac:dyDescent="0.25">
      <c r="B5" s="85" t="str">
        <f>IFERROR(IF(AND(Segment_Selection=TRUE,ISNA(Source_Selection)),IF(Segment_Distribution=TRUE,"","This source is not required to be reported for the industry segment selected"),IF(AND(Segment_Distribution=TRUE,Blowdowns=TRUE),"",IF(Segment_Distribution=TRUE,"Participating source not selected","This source is not required to be reported for the industry segment selected"))),"")</f>
        <v/>
      </c>
      <c r="C5" s="58"/>
      <c r="D5" s="51"/>
      <c r="E5" s="51"/>
      <c r="F5" s="51"/>
    </row>
    <row r="6" spans="1:9" s="30" customFormat="1" ht="30.1" customHeight="1" x14ac:dyDescent="0.3">
      <c r="B6" s="321" t="s">
        <v>76</v>
      </c>
      <c r="C6" s="321"/>
      <c r="D6" s="31"/>
      <c r="E6" s="192" t="s">
        <v>312</v>
      </c>
      <c r="F6" s="34"/>
      <c r="G6" s="31"/>
    </row>
    <row r="7" spans="1:9" s="30" customFormat="1" ht="40.1" customHeight="1" x14ac:dyDescent="0.3">
      <c r="B7" s="196" t="s">
        <v>272</v>
      </c>
      <c r="C7" s="64"/>
      <c r="D7" s="31"/>
      <c r="E7" s="31"/>
      <c r="F7" s="34"/>
      <c r="G7" s="31"/>
    </row>
    <row r="8" spans="1:9" s="3" customFormat="1" ht="30.1" customHeight="1" x14ac:dyDescent="0.25">
      <c r="B8" s="106" t="s">
        <v>77</v>
      </c>
      <c r="C8" s="70"/>
      <c r="D8" s="47"/>
      <c r="E8" s="311"/>
      <c r="F8" s="311"/>
      <c r="G8" s="311"/>
      <c r="H8" s="311"/>
      <c r="I8" s="311"/>
    </row>
    <row r="9" spans="1:9" s="3" customFormat="1" ht="30.1" customHeight="1" x14ac:dyDescent="0.25">
      <c r="B9" s="106" t="s">
        <v>94</v>
      </c>
      <c r="C9" s="94"/>
      <c r="D9" s="47"/>
      <c r="E9" s="311"/>
      <c r="F9" s="311"/>
      <c r="G9" s="311"/>
      <c r="H9" s="311"/>
      <c r="I9" s="311"/>
    </row>
    <row r="10" spans="1:9" s="10" customFormat="1" ht="14.95" customHeight="1" x14ac:dyDescent="0.2">
      <c r="D10" s="51"/>
      <c r="E10" s="51"/>
      <c r="F10" s="51"/>
      <c r="G10" s="51"/>
      <c r="H10" s="51"/>
      <c r="I10" s="51"/>
    </row>
    <row r="11" spans="1:9" s="30" customFormat="1" ht="30.1" customHeight="1" x14ac:dyDescent="0.3">
      <c r="B11" s="196" t="s">
        <v>273</v>
      </c>
      <c r="C11" s="161"/>
      <c r="D11" s="31"/>
      <c r="E11" s="31"/>
      <c r="F11" s="34"/>
      <c r="G11" s="31"/>
    </row>
    <row r="12" spans="1:9" s="3" customFormat="1" ht="13.95" customHeight="1" x14ac:dyDescent="0.25">
      <c r="B12" s="318" t="s">
        <v>106</v>
      </c>
      <c r="C12" s="319"/>
    </row>
    <row r="13" spans="1:9" s="3" customFormat="1" ht="30.1" customHeight="1" x14ac:dyDescent="0.25">
      <c r="B13" s="106" t="s">
        <v>107</v>
      </c>
      <c r="C13" s="70"/>
    </row>
    <row r="14" spans="1:9" s="3" customFormat="1" ht="30.1" customHeight="1" x14ac:dyDescent="0.25">
      <c r="B14" s="106" t="s">
        <v>90</v>
      </c>
      <c r="C14" s="70"/>
    </row>
    <row r="15" spans="1:9" s="3" customFormat="1" ht="30.1" customHeight="1" x14ac:dyDescent="0.25">
      <c r="B15" s="106" t="s">
        <v>78</v>
      </c>
      <c r="C15" s="70"/>
    </row>
    <row r="16" spans="1:9" s="3" customFormat="1" ht="30.1" customHeight="1" x14ac:dyDescent="0.25">
      <c r="B16" s="106" t="s">
        <v>79</v>
      </c>
      <c r="C16" s="70"/>
    </row>
    <row r="17" spans="2:7" s="3" customFormat="1" ht="30.1" customHeight="1" x14ac:dyDescent="0.25">
      <c r="B17" s="106" t="s">
        <v>92</v>
      </c>
      <c r="C17" s="94"/>
    </row>
    <row r="18" spans="2:7" s="3" customFormat="1" ht="30.1" customHeight="1" x14ac:dyDescent="0.25">
      <c r="B18" s="106" t="s">
        <v>93</v>
      </c>
      <c r="C18" s="94"/>
    </row>
    <row r="19" spans="2:7" x14ac:dyDescent="0.2">
      <c r="C19" s="17"/>
    </row>
    <row r="20" spans="2:7" s="30" customFormat="1" ht="30.1" customHeight="1" x14ac:dyDescent="0.3">
      <c r="B20" s="315" t="s">
        <v>165</v>
      </c>
      <c r="C20" s="315"/>
      <c r="D20" s="31"/>
      <c r="E20" s="31"/>
      <c r="F20" s="34"/>
      <c r="G20" s="31"/>
    </row>
    <row r="21" spans="2:7" s="30" customFormat="1" ht="35" customHeight="1" x14ac:dyDescent="0.3">
      <c r="B21" s="322" t="s">
        <v>215</v>
      </c>
      <c r="C21" s="322"/>
      <c r="D21" s="98"/>
      <c r="E21" s="31"/>
      <c r="F21" s="34"/>
      <c r="G21" s="31"/>
    </row>
    <row r="22" spans="2:7" ht="64.2" customHeight="1" x14ac:dyDescent="0.2">
      <c r="B22" s="316"/>
      <c r="C22" s="317"/>
    </row>
    <row r="23" spans="2:7" x14ac:dyDescent="0.2">
      <c r="C23" s="17"/>
    </row>
  </sheetData>
  <sheetProtection algorithmName="SHA-512" hashValue="tAdi8oFTY7Y8GXbr9s/zqGjRNQ56r/oovUYl0h+uXoWc1TNBXK54Y42jMXrei05AqnlR3IWfQhSEbHhT14C8MQ==" saltValue="Sut8YriKigeylL2Hm/LpPg==" spinCount="100000" sheet="1" objects="1" scenarios="1"/>
  <mergeCells count="10">
    <mergeCell ref="B22:C22"/>
    <mergeCell ref="B12:C12"/>
    <mergeCell ref="C4:D4"/>
    <mergeCell ref="B6:C6"/>
    <mergeCell ref="B21:C21"/>
    <mergeCell ref="E8:I9"/>
    <mergeCell ref="B1:F1"/>
    <mergeCell ref="B2:F2"/>
    <mergeCell ref="C3:D3"/>
    <mergeCell ref="B20:C20"/>
  </mergeCells>
  <conditionalFormatting sqref="C8:C9 C13:C18">
    <cfRule type="expression" dxfId="211" priority="2">
      <formula>AND(Source_Selection=TRUE,Blowdowns=FALSE)</formula>
    </cfRule>
    <cfRule type="expression" dxfId="210" priority="6">
      <formula>AND(Segment_Selection=TRUE,Segment_Distribution=FALSE)</formula>
    </cfRule>
    <cfRule type="expression" dxfId="209" priority="8">
      <formula>AND(Source_Selection=TRUE,Blowdowns_NotApplicable=TRUE)</formula>
    </cfRule>
  </conditionalFormatting>
  <conditionalFormatting sqref="B22:C22">
    <cfRule type="expression" dxfId="208" priority="1">
      <formula>AND(Source_Selection=TRUE,Blowdowns=FALSE)</formula>
    </cfRule>
    <cfRule type="expression" dxfId="207" priority="5">
      <formula>AND(Segment_Selection=TRUE,Segment_Distribution=FALSE)</formula>
    </cfRule>
    <cfRule type="expression" dxfId="206" priority="7">
      <formula>AND(Source_Selection=TRUE,Blowdowns_NotApplicable=TRUE)</formula>
    </cfRule>
  </conditionalFormatting>
  <dataValidations xWindow="865" yWindow="512" count="6">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11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WVI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B6:B7 WVI20:WVI21 IW20:IW21 SS20:SS21 ACO20:ACO21 AMK20:AMK21 AWG20:AWG21 BGC20:BGC21 BPY20:BPY21 BZU20:BZU21 CJQ20:CJQ21 CTM20:CTM21 DDI20:DDI21 DNE20:DNE21 DXA20:DXA21 EGW20:EGW21 EQS20:EQS21 FAO20:FAO21 FKK20:FKK21 FUG20:FUG21 GEC20:GEC21 GNY20:GNY21 GXU20:GXU21 HHQ20:HHQ21 HRM20:HRM21 IBI20:IBI21 ILE20:ILE21 IVA20:IVA21 JEW20:JEW21 JOS20:JOS21 JYO20:JYO21 KIK20:KIK21 KSG20:KSG21 LCC20:LCC21 LLY20:LLY21 LVU20:LVU21 MFQ20:MFQ21 MPM20:MPM21 MZI20:MZI21 NJE20:NJE21 NTA20:NTA21 OCW20:OCW21 OMS20:OMS21 OWO20:OWO21 PGK20:PGK21 PQG20:PQG21 QAC20:QAC21 QJY20:QJY21 QTU20:QTU21 RDQ20:RDQ21 RNM20:RNM21 RXI20:RXI21 SHE20:SHE21 SRA20:SRA21 TAW20:TAW21 TKS20:TKS21 TUO20:TUO21 UEK20:UEK21 UOG20:UOG21 UYC20:UYC21 VHY20:VHY21 VRU20:VRU21 WBQ20:WBQ21 WLM20:WLM21 B20:B21" xr:uid="{00000000-0002-0000-0100-000000000000}"/>
    <dataValidation allowBlank="1" showInputMessage="1" showErrorMessage="1" prompt="If applicable, more than one mitigation option may be counted for a single blowdown event. " sqref="B12:B15 C12" xr:uid="{00000000-0002-0000-0100-000001000000}"/>
    <dataValidation type="whole" operator="greaterThanOrEqual" allowBlank="1" showInputMessage="1" showErrorMessage="1" sqref="C8" xr:uid="{00000000-0002-0000-0100-000002000000}">
      <formula1>0</formula1>
    </dataValidation>
    <dataValidation type="decimal" operator="greaterThanOrEqual" allowBlank="1" showInputMessage="1" showErrorMessage="1" sqref="C9 C17:C18" xr:uid="{00000000-0002-0000-0100-000003000000}">
      <formula1>0</formula1>
    </dataValidation>
    <dataValidation type="whole" operator="greaterThanOrEqual" allowBlank="1" showInputMessage="1" showErrorMessage="1" prompt="If applicable, more than one mitigation option may be counted for a single blowdown event. " sqref="C13:C15" xr:uid="{00000000-0002-0000-0100-000004000000}">
      <formula1>0</formula1>
    </dataValidation>
    <dataValidation type="whole" operator="greaterThanOrEqual" allowBlank="1" showErrorMessage="1" prompt=" " sqref="C16" xr:uid="{00000000-0002-0000-0100-000005000000}">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100-000000000000}"/>
    <hyperlink ref="E6" location="'Facility Info'!C6" display="Return to Facility Info" xr:uid="{00000000-0004-0000-0100-000001000000}"/>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H35"/>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16" customWidth="1"/>
    <col min="2" max="3" width="30.625" style="16" customWidth="1"/>
    <col min="4" max="4" width="30.625" style="15" customWidth="1"/>
    <col min="5" max="6" width="30.625" style="16" customWidth="1"/>
    <col min="7" max="16384" width="9.125" style="16"/>
  </cols>
  <sheetData>
    <row r="1" spans="2:8" s="47" customFormat="1" ht="19.55" customHeight="1" x14ac:dyDescent="0.25">
      <c r="B1" s="332" t="s">
        <v>208</v>
      </c>
      <c r="C1" s="332"/>
      <c r="D1" s="332"/>
      <c r="E1" s="332"/>
      <c r="F1" s="332"/>
    </row>
    <row r="2" spans="2:8" s="47" customFormat="1" ht="46.55" customHeight="1" x14ac:dyDescent="0.25">
      <c r="B2" s="313" t="s">
        <v>250</v>
      </c>
      <c r="C2" s="313"/>
      <c r="D2" s="313"/>
      <c r="E2" s="313"/>
      <c r="F2" s="313"/>
    </row>
    <row r="3" spans="2:8" s="47" customFormat="1" ht="14.3" x14ac:dyDescent="0.25">
      <c r="B3" s="48" t="s">
        <v>6</v>
      </c>
      <c r="C3" s="48"/>
      <c r="D3" s="48" t="s">
        <v>0</v>
      </c>
      <c r="F3" s="91" t="s">
        <v>1</v>
      </c>
    </row>
    <row r="4" spans="2:8" s="50" customFormat="1" x14ac:dyDescent="0.25">
      <c r="B4" s="333" t="str">
        <f>IF(PartnerName&lt;&gt;"",PartnerName,"")</f>
        <v>SAMPLE PARTNER</v>
      </c>
      <c r="C4" s="334"/>
      <c r="D4" s="333" t="str">
        <f>IF(FacilityName&lt;&gt;"",FacilityName,"")</f>
        <v>SAMPLE FACILITY</v>
      </c>
      <c r="E4" s="334"/>
      <c r="F4" s="49" t="str">
        <f>ReportYear</f>
        <v>20XX</v>
      </c>
    </row>
    <row r="5" spans="2:8" s="10" customFormat="1" ht="18.350000000000001" x14ac:dyDescent="0.25">
      <c r="B5" s="85" t="str">
        <f>IFERROR(IF(AND(Segment_Selection=TRUE,ISNA(Source_Selection)),IF(Segment_Trans_Storage=TRUE,"","This source is not required to be reported for the industry segment selected"),IF(AND(Segment_Trans_Storage=TRUE,Blowdowns=TRUE),"",IF(Segment_Trans_Storage=TRUE,"Participating source not selected","This source is not required to be reported for the industry segment selected"))),"")</f>
        <v/>
      </c>
      <c r="D5" s="21"/>
    </row>
    <row r="6" spans="2:8" s="30" customFormat="1" ht="30.1" customHeight="1" x14ac:dyDescent="0.2">
      <c r="B6" s="181" t="s">
        <v>109</v>
      </c>
      <c r="C6" s="181"/>
      <c r="D6" s="181"/>
      <c r="E6" s="181"/>
      <c r="F6" s="192" t="s">
        <v>312</v>
      </c>
    </row>
    <row r="7" spans="2:8" s="30" customFormat="1" ht="40.1" customHeight="1" x14ac:dyDescent="0.2">
      <c r="B7" s="196" t="s">
        <v>275</v>
      </c>
      <c r="C7" s="64"/>
      <c r="D7" s="64"/>
      <c r="E7" s="64"/>
      <c r="F7" s="64"/>
    </row>
    <row r="8" spans="2:8" s="30" customFormat="1" ht="39.1" customHeight="1" x14ac:dyDescent="0.35">
      <c r="B8" s="2" t="s">
        <v>103</v>
      </c>
      <c r="C8" s="335" t="s">
        <v>95</v>
      </c>
      <c r="D8" s="336"/>
      <c r="E8" s="2" t="s">
        <v>84</v>
      </c>
      <c r="F8" s="2" t="s">
        <v>111</v>
      </c>
    </row>
    <row r="9" spans="2:8" s="30" customFormat="1" ht="37.9" customHeight="1" x14ac:dyDescent="0.2">
      <c r="B9" s="337" t="s">
        <v>104</v>
      </c>
      <c r="C9" s="318" t="s">
        <v>100</v>
      </c>
      <c r="D9" s="319"/>
      <c r="E9" s="70"/>
      <c r="F9" s="94"/>
    </row>
    <row r="10" spans="2:8" s="30" customFormat="1" ht="37.9" customHeight="1" x14ac:dyDescent="0.2">
      <c r="B10" s="338"/>
      <c r="C10" s="318" t="s">
        <v>96</v>
      </c>
      <c r="D10" s="319"/>
      <c r="E10" s="70"/>
      <c r="F10" s="94"/>
    </row>
    <row r="11" spans="2:8" s="30" customFormat="1" ht="37.9" customHeight="1" x14ac:dyDescent="0.2">
      <c r="B11" s="338"/>
      <c r="C11" s="318" t="s">
        <v>101</v>
      </c>
      <c r="D11" s="319"/>
      <c r="E11" s="70"/>
      <c r="F11" s="94"/>
    </row>
    <row r="12" spans="2:8" s="30" customFormat="1" ht="37.9" customHeight="1" x14ac:dyDescent="0.2">
      <c r="B12" s="338"/>
      <c r="C12" s="318" t="s">
        <v>97</v>
      </c>
      <c r="D12" s="319"/>
      <c r="E12" s="70"/>
      <c r="F12" s="94"/>
    </row>
    <row r="13" spans="2:8" s="30" customFormat="1" ht="37.9" customHeight="1" x14ac:dyDescent="0.2">
      <c r="B13" s="338"/>
      <c r="C13" s="318" t="s">
        <v>98</v>
      </c>
      <c r="D13" s="319"/>
      <c r="E13" s="70"/>
      <c r="F13" s="94"/>
      <c r="H13" s="30" t="s">
        <v>210</v>
      </c>
    </row>
    <row r="14" spans="2:8" s="30" customFormat="1" ht="37.9" customHeight="1" x14ac:dyDescent="0.2">
      <c r="B14" s="338"/>
      <c r="C14" s="318" t="s">
        <v>102</v>
      </c>
      <c r="D14" s="319"/>
      <c r="E14" s="70"/>
      <c r="F14" s="94"/>
    </row>
    <row r="15" spans="2:8" s="30" customFormat="1" ht="37.9" customHeight="1" x14ac:dyDescent="0.2">
      <c r="B15" s="339"/>
      <c r="C15" s="318" t="s">
        <v>99</v>
      </c>
      <c r="D15" s="319"/>
      <c r="E15" s="70"/>
      <c r="F15" s="94"/>
    </row>
    <row r="16" spans="2:8" s="30" customFormat="1" ht="40.1" customHeight="1" x14ac:dyDescent="0.2">
      <c r="B16" s="42" t="s">
        <v>105</v>
      </c>
      <c r="C16" s="318" t="s">
        <v>152</v>
      </c>
      <c r="D16" s="319"/>
      <c r="E16" s="70"/>
      <c r="F16" s="94"/>
    </row>
    <row r="17" spans="2:8" s="30" customFormat="1" ht="34.85" customHeight="1" x14ac:dyDescent="0.25">
      <c r="B17" s="323" t="s">
        <v>446</v>
      </c>
      <c r="C17" s="324"/>
      <c r="D17" s="325"/>
      <c r="E17" s="70"/>
      <c r="F17" s="70"/>
      <c r="H17" s="60"/>
    </row>
    <row r="18" spans="2:8" s="30" customFormat="1" ht="13.95" customHeight="1" x14ac:dyDescent="0.25">
      <c r="D18" s="31"/>
      <c r="E18" s="46"/>
      <c r="F18" s="46"/>
      <c r="H18" s="60"/>
    </row>
    <row r="19" spans="2:8" s="30" customFormat="1" ht="30.1" customHeight="1" x14ac:dyDescent="0.3">
      <c r="B19" s="196" t="s">
        <v>274</v>
      </c>
      <c r="C19" s="161"/>
      <c r="D19" s="161"/>
      <c r="E19" s="31"/>
      <c r="F19" s="34"/>
    </row>
    <row r="20" spans="2:8" s="30" customFormat="1" ht="30.1" customHeight="1" x14ac:dyDescent="0.2">
      <c r="B20" s="329" t="s">
        <v>249</v>
      </c>
      <c r="C20" s="330"/>
      <c r="D20" s="70"/>
      <c r="E20" s="3"/>
      <c r="F20" s="3"/>
    </row>
    <row r="21" spans="2:8" s="3" customFormat="1" ht="19.899999999999999" customHeight="1" x14ac:dyDescent="0.25">
      <c r="B21" s="318" t="s">
        <v>106</v>
      </c>
      <c r="C21" s="331"/>
      <c r="D21" s="319"/>
    </row>
    <row r="22" spans="2:8" s="3" customFormat="1" ht="30.1" customHeight="1" x14ac:dyDescent="0.25">
      <c r="B22" s="318" t="s">
        <v>107</v>
      </c>
      <c r="C22" s="319"/>
      <c r="D22" s="70"/>
    </row>
    <row r="23" spans="2:8" s="3" customFormat="1" ht="30.1" customHeight="1" x14ac:dyDescent="0.25">
      <c r="B23" s="318" t="s">
        <v>90</v>
      </c>
      <c r="C23" s="319"/>
      <c r="D23" s="70"/>
    </row>
    <row r="24" spans="2:8" s="3" customFormat="1" ht="30.1" customHeight="1" x14ac:dyDescent="0.25">
      <c r="B24" s="318" t="s">
        <v>78</v>
      </c>
      <c r="C24" s="319"/>
      <c r="D24" s="70"/>
    </row>
    <row r="25" spans="2:8" s="3" customFormat="1" ht="30.1" customHeight="1" x14ac:dyDescent="0.25">
      <c r="B25" s="318" t="s">
        <v>79</v>
      </c>
      <c r="C25" s="319"/>
      <c r="D25" s="70"/>
    </row>
    <row r="26" spans="2:8" s="3" customFormat="1" ht="30.1" customHeight="1" x14ac:dyDescent="0.25">
      <c r="B26" s="318" t="s">
        <v>92</v>
      </c>
      <c r="C26" s="319"/>
      <c r="D26" s="94"/>
    </row>
    <row r="27" spans="2:8" s="3" customFormat="1" ht="30.1" customHeight="1" x14ac:dyDescent="0.25">
      <c r="B27" s="318" t="s">
        <v>110</v>
      </c>
      <c r="C27" s="319"/>
      <c r="D27" s="94"/>
    </row>
    <row r="28" spans="2:8" s="3" customFormat="1" ht="30.1" customHeight="1" x14ac:dyDescent="0.2">
      <c r="B28" s="16"/>
      <c r="C28" s="16"/>
      <c r="D28" s="15"/>
      <c r="E28" s="16"/>
      <c r="F28" s="16"/>
    </row>
    <row r="29" spans="2:8" ht="19.05" x14ac:dyDescent="0.3">
      <c r="B29" s="315" t="s">
        <v>165</v>
      </c>
      <c r="C29" s="315"/>
      <c r="D29" s="31"/>
      <c r="E29" s="31"/>
      <c r="F29" s="34"/>
    </row>
    <row r="30" spans="2:8" s="30" customFormat="1" ht="35" customHeight="1" x14ac:dyDescent="0.3">
      <c r="B30" s="322" t="s">
        <v>215</v>
      </c>
      <c r="C30" s="322"/>
      <c r="D30" s="322"/>
      <c r="E30" s="31"/>
      <c r="F30" s="34"/>
      <c r="G30" s="31"/>
    </row>
    <row r="31" spans="2:8" s="30" customFormat="1" ht="64.2" customHeight="1" x14ac:dyDescent="0.2">
      <c r="B31" s="316"/>
      <c r="C31" s="328"/>
      <c r="D31" s="317"/>
      <c r="E31" s="54"/>
      <c r="F31" s="54"/>
      <c r="G31" s="31"/>
    </row>
    <row r="32" spans="2:8" s="54" customFormat="1" ht="63" customHeight="1" x14ac:dyDescent="0.2">
      <c r="B32" s="16"/>
      <c r="C32" s="16"/>
      <c r="D32" s="15"/>
      <c r="E32" s="16"/>
      <c r="F32" s="16"/>
    </row>
    <row r="33" spans="1:6" ht="31.25" customHeight="1" x14ac:dyDescent="0.2">
      <c r="A33" s="43">
        <v>1</v>
      </c>
      <c r="B33" s="327" t="s">
        <v>211</v>
      </c>
      <c r="C33" s="326"/>
      <c r="D33" s="326"/>
      <c r="E33" s="326"/>
      <c r="F33" s="326"/>
    </row>
    <row r="34" spans="1:6" ht="16.149999999999999" customHeight="1" x14ac:dyDescent="0.2">
      <c r="A34" s="43">
        <v>2</v>
      </c>
      <c r="B34" s="326" t="s">
        <v>108</v>
      </c>
      <c r="C34" s="326"/>
      <c r="D34" s="326"/>
      <c r="E34" s="326"/>
      <c r="F34" s="326"/>
    </row>
    <row r="35" spans="1:6" ht="16.149999999999999" customHeight="1" x14ac:dyDescent="0.2"/>
  </sheetData>
  <sheetProtection algorithmName="SHA-512" hashValue="ynnVLVAEQH6DcgF94MXZbbDN+aTzN1v9hKKZW8v4GAvMybngN2HY804bdC/tQAAcUta7Wzxm4r5CMdajmVLo4Q==" saltValue="6xwL9qzE/N7ZY1QOdNTB+Q==" spinCount="100000" sheet="1" objects="1" scenarios="1"/>
  <mergeCells count="28">
    <mergeCell ref="B1:F1"/>
    <mergeCell ref="D4:E4"/>
    <mergeCell ref="B4:C4"/>
    <mergeCell ref="C8:D8"/>
    <mergeCell ref="C9:D9"/>
    <mergeCell ref="B2:F2"/>
    <mergeCell ref="B9:B15"/>
    <mergeCell ref="C10:D10"/>
    <mergeCell ref="C11:D11"/>
    <mergeCell ref="C12:D12"/>
    <mergeCell ref="C13:D13"/>
    <mergeCell ref="C14:D14"/>
    <mergeCell ref="C15:D15"/>
    <mergeCell ref="C16:D16"/>
    <mergeCell ref="B17:D17"/>
    <mergeCell ref="B34:F34"/>
    <mergeCell ref="B33:F33"/>
    <mergeCell ref="B25:C25"/>
    <mergeCell ref="B26:C26"/>
    <mergeCell ref="B29:C29"/>
    <mergeCell ref="B31:D31"/>
    <mergeCell ref="B30:D30"/>
    <mergeCell ref="B27:C27"/>
    <mergeCell ref="B20:C20"/>
    <mergeCell ref="B21:D21"/>
    <mergeCell ref="B22:C22"/>
    <mergeCell ref="B23:C23"/>
    <mergeCell ref="B24:C24"/>
  </mergeCells>
  <conditionalFormatting sqref="F16">
    <cfRule type="expression" dxfId="205" priority="20">
      <formula>VALUE(FacilityNumber)&gt;0</formula>
    </cfRule>
  </conditionalFormatting>
  <conditionalFormatting sqref="D20 D22:D27 E9:F16">
    <cfRule type="expression" dxfId="204" priority="12">
      <formula>AND(Source_Selection=TRUE,Blowdowns=FALSE)</formula>
    </cfRule>
    <cfRule type="expression" dxfId="203" priority="16">
      <formula>AND(Segment_Selection=TRUE,Segment_Trans_Storage=FALSE)</formula>
    </cfRule>
    <cfRule type="expression" dxfId="202" priority="17">
      <formula>AND(Source_Selection=TRUE,Blowdowns_NotApplicable=TRUE)</formula>
    </cfRule>
  </conditionalFormatting>
  <conditionalFormatting sqref="B31:D31">
    <cfRule type="expression" dxfId="201" priority="11">
      <formula>AND(Source_Selection=TRUE,Blowdowns=FALSE)</formula>
    </cfRule>
    <cfRule type="expression" dxfId="200" priority="15">
      <formula>AND(Segment_Selection=TRUE,Segment_Trans_Storage=FALSE)</formula>
    </cfRule>
    <cfRule type="expression" dxfId="199" priority="18">
      <formula>AND(Source_Selection=TRUE,Blowdowns_NotApplicable=TRUE)</formula>
    </cfRule>
  </conditionalFormatting>
  <conditionalFormatting sqref="E9:F15">
    <cfRule type="expression" dxfId="198" priority="19">
      <formula>VALUE(FacilityNumber)&gt;0</formula>
    </cfRule>
  </conditionalFormatting>
  <conditionalFormatting sqref="E17">
    <cfRule type="expression" dxfId="197" priority="5">
      <formula>AND(Source_Selection=TRUE,Blowdowns=FALSE)</formula>
    </cfRule>
    <cfRule type="expression" dxfId="196" priority="6">
      <formula>AND(Segment_Selection=TRUE,Segment_Trans_Storage=FALSE)</formula>
    </cfRule>
    <cfRule type="expression" dxfId="195" priority="7">
      <formula>AND(Source_Selection=TRUE,Blowdowns_NotApplicable=TRUE)</formula>
    </cfRule>
  </conditionalFormatting>
  <conditionalFormatting sqref="F17">
    <cfRule type="expression" dxfId="194" priority="2">
      <formula>AND(Source_Selection=TRUE,Blowdowns=FALSE)</formula>
    </cfRule>
    <cfRule type="expression" dxfId="193" priority="3">
      <formula>AND(Segment_Selection=TRUE,Segment_Trans_Storage=FALSE)</formula>
    </cfRule>
    <cfRule type="expression" dxfId="192" priority="4">
      <formula>AND(Source_Selection=TRUE,Blowdowns_NotApplicable=TRUE)</formula>
    </cfRule>
  </conditionalFormatting>
  <conditionalFormatting sqref="E17:F17">
    <cfRule type="expression" dxfId="191" priority="1">
      <formula>VALUE(FacilityNumber)&gt;0</formula>
    </cfRule>
  </conditionalFormatting>
  <dataValidations xWindow="1276" yWindow="587" count="8">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7 IV6:IV7 SR6:SR7 ACN6:ACN7 AMJ6:AMJ7 AWF6:AWF7 BGB6:BGB7 BPX6:BPX7 BZT6:BZT7 CJP6:CJP7 CTL6:CTL7 DDH6:DDH7 DND6:DND7 DWZ6:DWZ7 EGV6:EGV7 EQR6:EQR7 FAN6:FAN7 FKJ6:FKJ7 FUF6:FUF7 GEB6:GEB7 GNX6:GNX7 GXT6:GXT7 HHP6:HHP7 HRL6:HRL7 IBH6:IBH7 ILD6:ILD7 IUZ6:IUZ7 JEV6:JEV7 JOR6:JOR7 JYN6:JYN7 KIJ6:KIJ7 KSF6:KSF7 LCB6:LCB7 LLX6:LLX7 LVT6:LVT7 MFP6:MFP7 MPL6:MPL7 MZH6:MZH7 NJD6:NJD7 NSZ6:NSZ7 OCV6:OCV7 OMR6:OMR7 OWN6:OWN7 PGJ6:PGJ7 PQF6:PQF7 QAB6:QAB7 QJX6:QJX7 QTT6:QTT7 RDP6:RDP7 RNL6:RNL7 RXH6:RXH7 SHD6:SHD7 SQZ6:SQZ7 TAV6:TAV7 TKR6:TKR7 TUN6:TUN7 UEJ6:UEJ7 UOF6:UOF7 UYB6:UYB7 VHX6:VHX7 VRT6:VRT7 WBP6:WBP7 WLL6:WLL7 WVH6:WVH7 WVH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B19 WVI30:WVI31 IW30:IW31 SS30:SS31 ACO30:ACO31 AMK30:AMK31 AWG30:AWG31 BGC30:BGC31 BPY30:BPY31 BZU30:BZU31 CJQ30:CJQ31 CTM30:CTM31 DDI30:DDI31 DNE30:DNE31 DXA30:DXA31 EGW30:EGW31 EQS30:EQS31 FAO30:FAO31 FKK30:FKK31 FUG30:FUG31 GEC30:GEC31 GNY30:GNY31 GXU30:GXU31 HHQ30:HHQ31 HRM30:HRM31 IBI30:IBI31 ILE30:ILE31 IVA30:IVA31 JEW30:JEW31 JOS30:JOS31 JYO30:JYO31 KIK30:KIK31 KSG30:KSG31 LCC30:LCC31 LLY30:LLY31 LVU30:LVU31 MFQ30:MFQ31 MPM30:MPM31 MZI30:MZI31 NJE30:NJE31 NTA30:NTA31 OCW30:OCW31 OMS30:OMS31 OWO30:OWO31 PGK30:PGK31 PQG30:PQG31 QAC30:QAC31 QJY30:QJY31 QTU30:QTU31 RDQ30:RDQ31 RNM30:RNM31 RXI30:RXI31 SHE30:SHE31 SRA30:SRA31 TAW30:TAW31 TKS30:TKS31 TUO30:TUO31 UEK30:UEK31 UOG30:UOG31 UYC30:UYC31 VHY30:VHY31 VRU30:VRU31 WBQ30:WBQ31 B29:B30 WLM30:WLM31" xr:uid="{00000000-0002-0000-0200-000000000000}"/>
    <dataValidation allowBlank="1" showInputMessage="1" showErrorMessage="1" prompt="If applicable, more than one mitigation option may be counted for a single blowdown event." sqref="B21:C24 D21" xr:uid="{00000000-0002-0000-0200-000001000000}"/>
    <dataValidation type="whole" operator="greaterThanOrEqual" allowBlank="1" showInputMessage="1" showErrorMessage="1" sqref="D20 E16 E17" xr:uid="{00000000-0002-0000-0200-000002000000}">
      <formula1>0</formula1>
    </dataValidation>
    <dataValidation type="decimal" operator="greaterThanOrEqual" allowBlank="1" showInputMessage="1" showErrorMessage="1" sqref="D26:D27 F17" xr:uid="{00000000-0002-0000-0200-000003000000}">
      <formula1>0</formula1>
    </dataValidation>
    <dataValidation type="whole" operator="greaterThanOrEqual" allowBlank="1" showInputMessage="1" showErrorMessage="1" prompt="If applicable, more than one mitigation option may be counted for a single blowdown event." sqref="D22:D24" xr:uid="{00000000-0002-0000-0200-000004000000}">
      <formula1>0</formula1>
    </dataValidation>
    <dataValidation type="whole" operator="greaterThanOrEqual" allowBlank="1" showErrorMessage="1" sqref="D25" xr:uid="{00000000-0002-0000-0200-000005000000}">
      <formula1>0</formula1>
    </dataValidation>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E9:E15" xr:uid="{00000000-0002-0000-0200-000006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F9:F16" xr:uid="{00000000-0002-0000-0200-000007000000}">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200-000000000000}"/>
    <hyperlink ref="F6" location="'Facility Info'!C6" display="Return to Facility Info" xr:uid="{00000000-0004-0000-0200-000001000000}"/>
  </hyperlinks>
  <printOptions horizontalCentered="1"/>
  <pageMargins left="0.25" right="0.25" top="0.75" bottom="0.5" header="0.25" footer="0.25"/>
  <pageSetup scale="82" orientation="landscape" r:id="rId2"/>
  <headerFooter>
    <oddHeader>&amp;C&amp;18&amp;F</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Y43"/>
  <sheetViews>
    <sheetView showGridLines="0" zoomScale="85" zoomScaleNormal="85" workbookViewId="0">
      <pane ySplit="6" topLeftCell="A7" activePane="bottomLeft" state="frozen"/>
      <selection pane="bottomLeft"/>
    </sheetView>
  </sheetViews>
  <sheetFormatPr defaultColWidth="9.125" defaultRowHeight="13.6" x14ac:dyDescent="0.25"/>
  <cols>
    <col min="1" max="1" width="4.625" style="7" customWidth="1"/>
    <col min="2" max="3" width="30.625" style="7" customWidth="1"/>
    <col min="4" max="4" width="30.625" style="15" customWidth="1"/>
    <col min="5" max="5" width="30.625" style="7" customWidth="1"/>
    <col min="6" max="6" width="22.625" style="7" customWidth="1"/>
    <col min="7" max="7" width="9.125" style="50" customWidth="1"/>
    <col min="8" max="8" width="7.5" style="53" customWidth="1"/>
    <col min="9" max="11" width="9.125" style="50"/>
    <col min="12" max="15" width="9.125" style="7"/>
    <col min="16" max="17" width="9.125" style="7" hidden="1" customWidth="1"/>
    <col min="18" max="18" width="35.125" style="7" hidden="1" customWidth="1"/>
    <col min="19" max="19" width="18.5" style="7" hidden="1" customWidth="1"/>
    <col min="20" max="20" width="18.625" style="7" hidden="1" customWidth="1"/>
    <col min="21" max="25" width="9.125" style="7" hidden="1" customWidth="1"/>
    <col min="26" max="26" width="9.125" style="7" customWidth="1"/>
    <col min="27" max="16384" width="9.125" style="7"/>
  </cols>
  <sheetData>
    <row r="1" spans="2:12" s="90" customFormat="1" ht="19.55" customHeight="1" x14ac:dyDescent="0.25">
      <c r="B1" s="312" t="s">
        <v>208</v>
      </c>
      <c r="C1" s="312"/>
      <c r="D1" s="312"/>
      <c r="E1" s="312"/>
      <c r="F1" s="312"/>
      <c r="H1" s="138"/>
    </row>
    <row r="2" spans="2:12" s="3" customFormat="1" ht="40.6" customHeight="1" x14ac:dyDescent="0.25">
      <c r="B2" s="313" t="s">
        <v>250</v>
      </c>
      <c r="C2" s="313"/>
      <c r="D2" s="313"/>
      <c r="E2" s="313"/>
      <c r="F2" s="313"/>
      <c r="G2" s="47"/>
      <c r="H2" s="139"/>
      <c r="I2" s="47"/>
      <c r="J2" s="47"/>
      <c r="K2" s="47"/>
    </row>
    <row r="3" spans="2:12" s="3" customFormat="1" ht="14.3" x14ac:dyDescent="0.25">
      <c r="B3" s="4" t="s">
        <v>6</v>
      </c>
      <c r="C3" s="4"/>
      <c r="D3" s="4" t="s">
        <v>0</v>
      </c>
      <c r="F3" s="91" t="s">
        <v>1</v>
      </c>
      <c r="G3" s="47"/>
      <c r="H3" s="143"/>
      <c r="I3" s="143"/>
      <c r="J3" s="143"/>
      <c r="K3" s="143"/>
    </row>
    <row r="4" spans="2:12" x14ac:dyDescent="0.25">
      <c r="B4" s="333" t="str">
        <f>IF(PartnerName&lt;&gt;"",PartnerName,"")</f>
        <v>SAMPLE PARTNER</v>
      </c>
      <c r="C4" s="334"/>
      <c r="D4" s="320" t="str">
        <f>IF(FacilityName&lt;&gt;"",FacilityName,"")</f>
        <v>SAMPLE FACILITY</v>
      </c>
      <c r="E4" s="320"/>
      <c r="F4" s="49" t="str">
        <f>ReportYear</f>
        <v>20XX</v>
      </c>
      <c r="H4" s="143"/>
      <c r="I4" s="143"/>
      <c r="J4" s="143"/>
      <c r="K4" s="143"/>
    </row>
    <row r="5" spans="2:12" ht="18.350000000000001" x14ac:dyDescent="0.25">
      <c r="B5" s="85" t="str">
        <f>IFERROR(IF(AND(Segment_Selection=TRUE,ISNA(Source_Selection)),IF(Segment_Distribution=TRUE,"","This source is not required to be reported for the industry segment selected"),IF(AND(Segment_Distribution=TRUE,Mains=TRUE),"",IF(Segment_Distribution=TRUE,"Participating source not selected","This source is not required to be reported for the industry segment selected"))),"")</f>
        <v/>
      </c>
      <c r="D5" s="8"/>
      <c r="E5" s="9"/>
      <c r="H5" s="143"/>
      <c r="I5" s="143"/>
      <c r="J5" s="143"/>
      <c r="K5" s="143"/>
    </row>
    <row r="6" spans="2:12" s="30" customFormat="1" ht="30.1" customHeight="1" x14ac:dyDescent="0.2">
      <c r="B6" s="315" t="s">
        <v>148</v>
      </c>
      <c r="C6" s="315"/>
      <c r="D6" s="315"/>
      <c r="E6" s="315"/>
      <c r="F6" s="192" t="s">
        <v>312</v>
      </c>
      <c r="H6" s="140"/>
    </row>
    <row r="7" spans="2:12" s="30" customFormat="1" ht="40.1" customHeight="1" x14ac:dyDescent="0.2">
      <c r="B7" s="197" t="s">
        <v>277</v>
      </c>
      <c r="C7" s="65"/>
      <c r="D7" s="65"/>
      <c r="E7" s="65"/>
      <c r="F7" s="65"/>
      <c r="H7" s="140"/>
    </row>
    <row r="8" spans="2:12" s="30" customFormat="1" ht="36" customHeight="1" x14ac:dyDescent="0.2">
      <c r="B8" s="345" t="s">
        <v>235</v>
      </c>
      <c r="C8" s="345"/>
      <c r="D8" s="93"/>
      <c r="E8" s="136"/>
      <c r="F8" s="136"/>
      <c r="H8" s="140"/>
    </row>
    <row r="9" spans="2:12" s="30" customFormat="1" ht="36" customHeight="1" x14ac:dyDescent="0.2">
      <c r="B9" s="345" t="s">
        <v>236</v>
      </c>
      <c r="C9" s="345"/>
      <c r="D9" s="93"/>
      <c r="E9" s="136"/>
      <c r="F9" s="136"/>
      <c r="H9" s="140"/>
    </row>
    <row r="10" spans="2:12" s="30" customFormat="1" ht="14.95" customHeight="1" x14ac:dyDescent="0.2">
      <c r="B10" s="136"/>
      <c r="C10" s="136"/>
      <c r="D10" s="136"/>
      <c r="E10" s="136"/>
      <c r="F10" s="136"/>
      <c r="H10" s="140"/>
    </row>
    <row r="11" spans="2:12" s="30" customFormat="1" ht="30.1" customHeight="1" x14ac:dyDescent="0.2">
      <c r="B11" s="197" t="s">
        <v>305</v>
      </c>
      <c r="C11" s="197"/>
      <c r="D11" s="136"/>
      <c r="E11" s="136"/>
      <c r="F11" s="136"/>
      <c r="H11" s="140"/>
    </row>
    <row r="12" spans="2:12" s="10" customFormat="1" ht="39.1" customHeight="1" x14ac:dyDescent="0.35">
      <c r="D12" s="2" t="s">
        <v>112</v>
      </c>
      <c r="E12" s="2" t="s">
        <v>113</v>
      </c>
      <c r="G12" s="346" t="s">
        <v>251</v>
      </c>
      <c r="H12" s="346"/>
      <c r="I12" s="346"/>
      <c r="J12" s="346"/>
      <c r="K12" s="346"/>
    </row>
    <row r="13" spans="2:12" s="3" customFormat="1" ht="30.1" customHeight="1" x14ac:dyDescent="0.25">
      <c r="B13" s="345" t="s">
        <v>37</v>
      </c>
      <c r="C13" s="345"/>
      <c r="D13" s="93"/>
      <c r="E13" s="94"/>
      <c r="G13" s="346"/>
      <c r="H13" s="346"/>
      <c r="I13" s="346"/>
      <c r="J13" s="346"/>
      <c r="K13" s="346"/>
    </row>
    <row r="14" spans="2:12" s="3" customFormat="1" ht="30.1" customHeight="1" x14ac:dyDescent="0.25">
      <c r="B14" s="345" t="s">
        <v>38</v>
      </c>
      <c r="C14" s="345"/>
      <c r="D14" s="93"/>
      <c r="E14" s="94"/>
      <c r="G14" s="47"/>
      <c r="H14" s="139"/>
      <c r="I14" s="47"/>
      <c r="J14" s="47"/>
      <c r="K14" s="47"/>
    </row>
    <row r="15" spans="2:12" s="3" customFormat="1" ht="30.1" customHeight="1" x14ac:dyDescent="0.25">
      <c r="B15" s="345" t="s">
        <v>39</v>
      </c>
      <c r="C15" s="345"/>
      <c r="D15" s="93"/>
      <c r="E15" s="94"/>
      <c r="G15" s="47"/>
      <c r="H15" s="346"/>
      <c r="I15" s="346"/>
      <c r="J15" s="346"/>
      <c r="K15" s="346"/>
      <c r="L15" s="346"/>
    </row>
    <row r="16" spans="2:12" s="3" customFormat="1" ht="30.1" customHeight="1" x14ac:dyDescent="0.25">
      <c r="B16" s="345" t="s">
        <v>40</v>
      </c>
      <c r="C16" s="345"/>
      <c r="D16" s="93"/>
      <c r="E16" s="94"/>
      <c r="G16" s="47"/>
      <c r="H16" s="346"/>
      <c r="I16" s="346"/>
      <c r="J16" s="346"/>
      <c r="K16" s="346"/>
      <c r="L16" s="346"/>
    </row>
    <row r="17" spans="2:21" s="3" customFormat="1" ht="30.1" customHeight="1" x14ac:dyDescent="0.25">
      <c r="B17" s="345" t="s">
        <v>206</v>
      </c>
      <c r="C17" s="345"/>
      <c r="D17" s="93"/>
      <c r="F17" s="12"/>
      <c r="G17" s="139"/>
      <c r="H17" s="47"/>
      <c r="I17" s="47"/>
      <c r="J17" s="47"/>
    </row>
    <row r="18" spans="2:21" s="3" customFormat="1" ht="47.25" customHeight="1" x14ac:dyDescent="0.25">
      <c r="B18" s="345" t="s">
        <v>207</v>
      </c>
      <c r="C18" s="345"/>
      <c r="D18" s="93"/>
      <c r="F18" s="12"/>
      <c r="G18" s="139"/>
      <c r="H18" s="47"/>
      <c r="I18" s="47"/>
      <c r="J18" s="47"/>
    </row>
    <row r="19" spans="2:21" s="3" customFormat="1" ht="13.95" customHeight="1" x14ac:dyDescent="0.25">
      <c r="B19" s="184"/>
      <c r="E19" s="13"/>
      <c r="F19" s="14"/>
      <c r="G19" s="47"/>
      <c r="H19" s="139"/>
      <c r="I19" s="47"/>
      <c r="J19" s="47"/>
      <c r="K19" s="47"/>
    </row>
    <row r="20" spans="2:21" s="30" customFormat="1" ht="30.1" customHeight="1" x14ac:dyDescent="0.3">
      <c r="B20" s="221" t="s">
        <v>271</v>
      </c>
      <c r="C20" s="161"/>
      <c r="D20" s="161"/>
      <c r="E20" s="31"/>
      <c r="F20" s="34"/>
      <c r="H20" s="140"/>
    </row>
    <row r="21" spans="2:21" s="3" customFormat="1" ht="19.899999999999999" customHeight="1" thickBot="1" x14ac:dyDescent="0.3">
      <c r="B21" s="342" t="s">
        <v>121</v>
      </c>
      <c r="C21" s="342"/>
      <c r="D21" s="342"/>
      <c r="G21" s="47"/>
      <c r="H21" s="139"/>
      <c r="I21" s="47"/>
      <c r="J21" s="47"/>
      <c r="K21" s="47"/>
    </row>
    <row r="22" spans="2:21" s="3" customFormat="1" ht="30.1" customHeight="1" thickBot="1" x14ac:dyDescent="0.3">
      <c r="B22" s="340" t="s">
        <v>116</v>
      </c>
      <c r="C22" s="341"/>
      <c r="D22" s="93"/>
      <c r="G22" s="47"/>
      <c r="H22" s="139"/>
      <c r="I22" s="47"/>
      <c r="J22" s="47"/>
      <c r="K22" s="47"/>
      <c r="R22" s="166" t="s">
        <v>253</v>
      </c>
      <c r="S22" s="166" t="s">
        <v>263</v>
      </c>
      <c r="T22" s="167" t="s">
        <v>262</v>
      </c>
    </row>
    <row r="23" spans="2:21" s="3" customFormat="1" ht="47.25" customHeight="1" thickBot="1" x14ac:dyDescent="0.25">
      <c r="B23" s="340" t="s">
        <v>118</v>
      </c>
      <c r="C23" s="341"/>
      <c r="D23" s="93"/>
      <c r="G23" s="47"/>
      <c r="H23" s="139"/>
      <c r="I23" s="47"/>
      <c r="J23" s="47"/>
      <c r="K23" s="47"/>
      <c r="R23" s="168" t="s">
        <v>254</v>
      </c>
      <c r="S23" s="169">
        <v>12.58</v>
      </c>
      <c r="T23" s="170">
        <f>S23*24*365*$T$28/1000</f>
        <v>2.1158553599999999</v>
      </c>
    </row>
    <row r="24" spans="2:21" s="47" customFormat="1" ht="30.1" customHeight="1" thickBot="1" x14ac:dyDescent="0.25">
      <c r="B24" s="323" t="s">
        <v>202</v>
      </c>
      <c r="C24" s="325"/>
      <c r="D24" s="93"/>
      <c r="H24" s="139"/>
      <c r="R24" s="168" t="s">
        <v>255</v>
      </c>
      <c r="S24" s="169">
        <v>0.35</v>
      </c>
      <c r="T24" s="170">
        <f>S24*24*365*$T$28/1000</f>
        <v>5.8867199999999981E-2</v>
      </c>
    </row>
    <row r="25" spans="2:21" s="47" customFormat="1" ht="30.1" customHeight="1" thickBot="1" x14ac:dyDescent="0.25">
      <c r="B25" s="323" t="s">
        <v>237</v>
      </c>
      <c r="C25" s="325"/>
      <c r="D25" s="93"/>
      <c r="H25" s="139"/>
      <c r="R25" s="168" t="s">
        <v>44</v>
      </c>
      <c r="S25" s="169">
        <v>1.1299999999999999</v>
      </c>
      <c r="T25" s="170">
        <f>S25*24*365*$T$28/1000</f>
        <v>0.19005695999999997</v>
      </c>
    </row>
    <row r="26" spans="2:21" s="3" customFormat="1" ht="19.899999999999999" customHeight="1" thickBot="1" x14ac:dyDescent="0.25">
      <c r="B26" s="342" t="s">
        <v>120</v>
      </c>
      <c r="C26" s="342"/>
      <c r="D26" s="342"/>
      <c r="G26" s="47"/>
      <c r="H26" s="139"/>
      <c r="I26" s="47"/>
      <c r="J26" s="47"/>
      <c r="K26" s="47"/>
      <c r="R26" s="168" t="s">
        <v>42</v>
      </c>
      <c r="S26" s="169">
        <v>27.25</v>
      </c>
      <c r="T26" s="170">
        <f>S26*24*365*$T$28/1000</f>
        <v>4.5832319999999998</v>
      </c>
    </row>
    <row r="27" spans="2:21" s="3" customFormat="1" ht="30.1" customHeight="1" x14ac:dyDescent="0.25">
      <c r="B27" s="318" t="s">
        <v>119</v>
      </c>
      <c r="C27" s="319"/>
      <c r="D27" s="93"/>
      <c r="G27" s="47"/>
      <c r="H27" s="139"/>
      <c r="I27" s="47"/>
      <c r="J27" s="47"/>
      <c r="K27" s="47"/>
    </row>
    <row r="28" spans="2:21" s="3" customFormat="1" ht="30.1" customHeight="1" x14ac:dyDescent="0.2">
      <c r="B28" s="340" t="s">
        <v>116</v>
      </c>
      <c r="C28" s="341"/>
      <c r="D28" s="93"/>
      <c r="G28" s="47"/>
      <c r="H28" s="139"/>
      <c r="I28" s="47"/>
      <c r="J28" s="47"/>
      <c r="K28" s="47"/>
      <c r="R28" s="54"/>
      <c r="S28" s="171" t="s">
        <v>260</v>
      </c>
      <c r="T28" s="54">
        <v>1.9199999999999998E-2</v>
      </c>
      <c r="U28" s="54" t="s">
        <v>261</v>
      </c>
    </row>
    <row r="29" spans="2:21" s="3" customFormat="1" ht="30.1" customHeight="1" x14ac:dyDescent="0.25">
      <c r="B29" s="340" t="s">
        <v>202</v>
      </c>
      <c r="C29" s="341"/>
      <c r="D29" s="93"/>
      <c r="G29" s="47"/>
      <c r="H29" s="139"/>
      <c r="I29" s="47"/>
      <c r="J29" s="47"/>
      <c r="K29" s="47"/>
    </row>
    <row r="30" spans="2:21" s="47" customFormat="1" ht="30.1" customHeight="1" x14ac:dyDescent="0.25">
      <c r="B30" s="323" t="s">
        <v>237</v>
      </c>
      <c r="C30" s="325"/>
      <c r="D30" s="93"/>
      <c r="E30" s="163"/>
      <c r="H30" s="139"/>
      <c r="R30" s="81" t="s">
        <v>243</v>
      </c>
      <c r="U30" s="81" t="s">
        <v>244</v>
      </c>
    </row>
    <row r="31" spans="2:21" s="3" customFormat="1" ht="30.1" customHeight="1" x14ac:dyDescent="0.25">
      <c r="B31" s="342" t="s">
        <v>93</v>
      </c>
      <c r="C31" s="342"/>
      <c r="D31" s="174" t="str">
        <f>IF(AND(R39=TRUE,S39=TRUE)," ",(SUM(D22:D25)*$T$26)-(D22*$T$25)-(D23*$T$24)-(D24*$T$25)+(SUM(D27:D30)*$T$23)-(D27*$T$24)-(D28*$T$25)-(D29*$T$25))</f>
        <v xml:space="preserve"> </v>
      </c>
      <c r="E31" s="159" t="s">
        <v>257</v>
      </c>
      <c r="G31" s="47"/>
      <c r="H31" s="139"/>
      <c r="I31" s="47"/>
      <c r="J31" s="47"/>
      <c r="K31" s="47"/>
      <c r="R31" s="81">
        <f>IF(SUMPRODUCT(D8:D9)=0,1,0)</f>
        <v>1</v>
      </c>
      <c r="U31" s="81" t="str">
        <f>IF(R31=1,"TRUE", "FALSE")</f>
        <v>TRUE</v>
      </c>
    </row>
    <row r="32" spans="2:21" ht="8.35" customHeight="1" x14ac:dyDescent="0.25">
      <c r="D32" s="178"/>
    </row>
    <row r="33" spans="1:21" ht="8.35" customHeight="1" x14ac:dyDescent="0.25">
      <c r="B33" s="148"/>
      <c r="C33" s="149"/>
      <c r="D33" s="150"/>
      <c r="R33" s="135" t="s">
        <v>242</v>
      </c>
      <c r="S33" s="135" t="s">
        <v>241</v>
      </c>
      <c r="T33" s="50"/>
      <c r="U33" s="135" t="s">
        <v>234</v>
      </c>
    </row>
    <row r="34" spans="1:21" ht="8.35" customHeight="1" x14ac:dyDescent="0.25">
      <c r="B34" s="343"/>
      <c r="C34" s="343"/>
      <c r="D34" s="151"/>
      <c r="F34" s="50"/>
      <c r="R34" s="135">
        <f>IF(SUMPRODUCT(--(D22:D25&lt;&gt;""))=0,1,0)</f>
        <v>1</v>
      </c>
      <c r="S34" s="135">
        <f>IF(SUMPRODUCT(--(D27:D30&lt;&gt;""))=0,1,0)</f>
        <v>1</v>
      </c>
      <c r="T34" s="50"/>
      <c r="U34" s="135" t="str">
        <f>IF(AND(R34=1,S34=1),"TRUE", "FALSE")</f>
        <v>TRUE</v>
      </c>
    </row>
    <row r="35" spans="1:21" s="50" customFormat="1" ht="8.35" customHeight="1" x14ac:dyDescent="0.25">
      <c r="D35" s="53"/>
      <c r="H35" s="53"/>
    </row>
    <row r="36" spans="1:21" s="30" customFormat="1" ht="30.1" customHeight="1" x14ac:dyDescent="0.3">
      <c r="B36" s="315" t="s">
        <v>165</v>
      </c>
      <c r="C36" s="315"/>
      <c r="D36" s="31"/>
      <c r="E36" s="31"/>
      <c r="F36" s="34"/>
      <c r="G36" s="31"/>
      <c r="H36" s="140"/>
    </row>
    <row r="37" spans="1:21" s="30" customFormat="1" ht="35" customHeight="1" x14ac:dyDescent="0.3">
      <c r="B37" s="322" t="s">
        <v>215</v>
      </c>
      <c r="C37" s="322"/>
      <c r="D37" s="322"/>
      <c r="E37" s="31"/>
      <c r="F37" s="34"/>
      <c r="G37" s="31"/>
      <c r="H37" s="140"/>
      <c r="R37" s="176" t="s">
        <v>268</v>
      </c>
      <c r="S37" s="176"/>
    </row>
    <row r="38" spans="1:21" s="54" customFormat="1" ht="64.2" customHeight="1" x14ac:dyDescent="0.2">
      <c r="B38" s="344"/>
      <c r="C38" s="344"/>
      <c r="D38" s="344"/>
      <c r="H38" s="11"/>
      <c r="R38" s="177" t="s">
        <v>266</v>
      </c>
      <c r="S38" s="177" t="s">
        <v>267</v>
      </c>
    </row>
    <row r="39" spans="1:21" x14ac:dyDescent="0.2">
      <c r="A39" s="50"/>
      <c r="B39" s="50"/>
      <c r="C39" s="50"/>
      <c r="D39" s="53"/>
      <c r="E39" s="50"/>
      <c r="F39" s="50"/>
      <c r="R39" s="177" t="b">
        <f>SUMPRODUCT(--(D22:D25&lt;&gt;""))=0</f>
        <v>1</v>
      </c>
      <c r="S39" s="177" t="b">
        <f>SUMPRODUCT(--(D27:D30&lt;&gt;""))=0</f>
        <v>1</v>
      </c>
    </row>
    <row r="40" spans="1:21" s="16" customFormat="1" ht="16.3" x14ac:dyDescent="0.2">
      <c r="A40" s="43">
        <v>1</v>
      </c>
      <c r="B40" s="326" t="s">
        <v>114</v>
      </c>
      <c r="C40" s="326"/>
      <c r="D40" s="326"/>
      <c r="E40" s="326"/>
      <c r="F40" s="326"/>
      <c r="G40" s="54"/>
      <c r="H40" s="11"/>
      <c r="I40" s="54"/>
      <c r="J40" s="54"/>
      <c r="K40" s="54"/>
      <c r="R40" s="177"/>
      <c r="S40" s="177"/>
    </row>
    <row r="41" spans="1:21" x14ac:dyDescent="0.25">
      <c r="A41" s="50"/>
      <c r="B41" s="50"/>
      <c r="C41" s="50"/>
      <c r="D41" s="53"/>
      <c r="E41" s="50"/>
      <c r="F41" s="50"/>
    </row>
    <row r="42" spans="1:21" x14ac:dyDescent="0.25">
      <c r="A42" s="50"/>
      <c r="B42" s="50"/>
      <c r="C42" s="50"/>
      <c r="D42" s="53"/>
      <c r="E42" s="50"/>
      <c r="F42" s="50"/>
    </row>
    <row r="43" spans="1:21" x14ac:dyDescent="0.25">
      <c r="A43" s="50"/>
      <c r="B43" s="50"/>
      <c r="C43" s="50"/>
      <c r="D43" s="53"/>
      <c r="E43" s="50"/>
      <c r="F43" s="50"/>
    </row>
  </sheetData>
  <sheetProtection algorithmName="SHA-512" hashValue="kHZsVEWCpD1LKfZBl5harU+vlnvmcihc+ImMytfsCcNZg/My/WCC1ErbW+YmpDG97QEGcJjDTonxmdKz33qSbw==" saltValue="Ixh8Ump74Wed293QALUcAw==" spinCount="100000" sheet="1" objects="1" scenarios="1"/>
  <mergeCells count="31">
    <mergeCell ref="B18:C18"/>
    <mergeCell ref="G12:K13"/>
    <mergeCell ref="B1:F1"/>
    <mergeCell ref="B15:C15"/>
    <mergeCell ref="B16:C16"/>
    <mergeCell ref="B17:C17"/>
    <mergeCell ref="B2:F2"/>
    <mergeCell ref="B4:C4"/>
    <mergeCell ref="D4:E4"/>
    <mergeCell ref="B13:C13"/>
    <mergeCell ref="B14:C14"/>
    <mergeCell ref="B6:E6"/>
    <mergeCell ref="B8:C8"/>
    <mergeCell ref="B9:C9"/>
    <mergeCell ref="H15:L16"/>
    <mergeCell ref="B26:D26"/>
    <mergeCell ref="B21:D21"/>
    <mergeCell ref="B22:C22"/>
    <mergeCell ref="B23:C23"/>
    <mergeCell ref="B24:C24"/>
    <mergeCell ref="B25:C25"/>
    <mergeCell ref="B27:C27"/>
    <mergeCell ref="B28:C28"/>
    <mergeCell ref="B31:C31"/>
    <mergeCell ref="B40:F40"/>
    <mergeCell ref="B29:C29"/>
    <mergeCell ref="B34:C34"/>
    <mergeCell ref="B36:C36"/>
    <mergeCell ref="B38:D38"/>
    <mergeCell ref="B37:D37"/>
    <mergeCell ref="B30:C30"/>
  </mergeCells>
  <conditionalFormatting sqref="D14">
    <cfRule type="expression" dxfId="190" priority="180">
      <formula>OFFSET(FacilityTable,1,4)=TRUE</formula>
    </cfRule>
  </conditionalFormatting>
  <conditionalFormatting sqref="D15">
    <cfRule type="expression" dxfId="189" priority="179">
      <formula>OFFSET(FacilityTable,1,4)=TRUE</formula>
    </cfRule>
  </conditionalFormatting>
  <conditionalFormatting sqref="D16">
    <cfRule type="expression" dxfId="188" priority="178">
      <formula>OFFSET(FacilityTable,1,4)=TRUE</formula>
    </cfRule>
  </conditionalFormatting>
  <conditionalFormatting sqref="E16">
    <cfRule type="expression" dxfId="187" priority="176">
      <formula>OFFSET(FacilityTable,1,4)=TRUE</formula>
    </cfRule>
  </conditionalFormatting>
  <conditionalFormatting sqref="E15">
    <cfRule type="expression" dxfId="186" priority="175">
      <formula>OFFSET(FacilityTable,1,4)=TRUE</formula>
    </cfRule>
  </conditionalFormatting>
  <conditionalFormatting sqref="E14">
    <cfRule type="expression" dxfId="185" priority="174">
      <formula>OFFSET(FacilityTable,1,4)=TRUE</formula>
    </cfRule>
  </conditionalFormatting>
  <conditionalFormatting sqref="D14:E16">
    <cfRule type="expression" dxfId="184" priority="25">
      <formula>VALUE(FacilityNumber)&gt;0</formula>
    </cfRule>
  </conditionalFormatting>
  <conditionalFormatting sqref="D14:D16">
    <cfRule type="expression" dxfId="183" priority="24" stopIfTrue="1">
      <formula>$AE$14="no"</formula>
    </cfRule>
  </conditionalFormatting>
  <conditionalFormatting sqref="D14:D16">
    <cfRule type="expression" dxfId="182" priority="22" stopIfTrue="1">
      <formula>$AI$4=2</formula>
    </cfRule>
  </conditionalFormatting>
  <conditionalFormatting sqref="E14:E16">
    <cfRule type="expression" dxfId="181" priority="21" stopIfTrue="1">
      <formula>$AE$14="no"</formula>
    </cfRule>
  </conditionalFormatting>
  <conditionalFormatting sqref="E14:E16">
    <cfRule type="expression" dxfId="180" priority="19" stopIfTrue="1">
      <formula>$AI$4=2</formula>
    </cfRule>
  </conditionalFormatting>
  <conditionalFormatting sqref="D14:E16">
    <cfRule type="expression" dxfId="179" priority="181" stopIfTrue="1">
      <formula>AND(#REF!&lt;&gt;8,#REF!&lt;&gt;0)</formula>
    </cfRule>
  </conditionalFormatting>
  <conditionalFormatting sqref="D13:D16 E13:E16">
    <cfRule type="expression" dxfId="178" priority="17">
      <formula>VALUE(FacilityNumber)&gt;0</formula>
    </cfRule>
  </conditionalFormatting>
  <conditionalFormatting sqref="E13:E16">
    <cfRule type="expression" dxfId="177" priority="16">
      <formula>OFFSET(FacilityTable,1,4)=TRUE</formula>
    </cfRule>
  </conditionalFormatting>
  <conditionalFormatting sqref="D8:D9 D13:E18 D27:D31 D22:D25">
    <cfRule type="expression" dxfId="176" priority="2">
      <formula>AND(Source_Selection=TRUE,Mains=FALSE)</formula>
    </cfRule>
    <cfRule type="expression" dxfId="175" priority="13">
      <formula>AND(Segment_Selection=TRUE,Segment_Distribution=FALSE)</formula>
    </cfRule>
    <cfRule type="expression" dxfId="174" priority="15">
      <formula>AND(Source_Selection=TRUE,Mains_NotApplicable=TRUE)</formula>
    </cfRule>
  </conditionalFormatting>
  <conditionalFormatting sqref="B38">
    <cfRule type="expression" dxfId="173" priority="1">
      <formula>AND(Source_Selection=TRUE,Mains=FALSE)</formula>
    </cfRule>
    <cfRule type="expression" dxfId="172" priority="12">
      <formula>AND(Segment_Selection=TRUE,Segment_Distribution=FALSE)</formula>
    </cfRule>
    <cfRule type="expression" dxfId="171" priority="14">
      <formula>AND(Source_Selection=TRUE,Mains_NotApplicable=TRUE)</formula>
    </cfRule>
  </conditionalFormatting>
  <dataValidations xWindow="816" yWindow="441" count="5">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WVH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B20 WVI36:WVI37 IW36:IW37 SS36:SS37 ACO36:ACO37 AMK36:AMK37 AWG36:AWG37 BGC36:BGC37 BPY36:BPY37 BZU36:BZU37 CJQ36:CJQ37 CTM36:CTM37 DDI36:DDI37 DNE36:DNE37 DXA36:DXA37 EGW36:EGW37 EQS36:EQS37 FAO36:FAO37 FKK36:FKK37 FUG36:FUG37 GEC36:GEC37 GNY36:GNY37 GXU36:GXU37 HHQ36:HHQ37 HRM36:HRM37 IBI36:IBI37 ILE36:ILE37 IVA36:IVA37 JEW36:JEW37 JOS36:JOS37 JYO36:JYO37 KIK36:KIK37 KSG36:KSG37 LCC36:LCC37 LLY36:LLY37 LVU36:LVU37 MFQ36:MFQ37 MPM36:MPM37 MZI36:MZI37 NJE36:NJE37 NTA36:NTA37 OCW36:OCW37 OMS36:OMS37 OWO36:OWO37 PGK36:PGK37 PQG36:PQG37 QAC36:QAC37 QJY36:QJY37 QTU36:QTU37 RDQ36:RDQ37 RNM36:RNM37 RXI36:RXI37 SHE36:SHE37 SRA36:SRA37 TAW36:TAW37 TKS36:TKS37 TUO36:TUO37 UEK36:UEK37 UOG36:UOG37 UYC36:UYC37 VHY36:VHY37 VRU36:VRU37 WBQ36:WBQ37 WLM36:WLM37 B36:B37 B6:B7 B10:B11" xr:uid="{00000000-0002-0000-0300-000000000000}"/>
    <dataValidation type="decimal" operator="greaterThanOrEqual" allowBlank="1" showInputMessage="1" showErrorMessage="1" sqref="D17:D18 D22:D25 D27:D30" xr:uid="{00000000-0002-0000-0300-000001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13:E16" xr:uid="{00000000-0002-0000-0300-000002000000}">
      <formula1>0</formula1>
    </dataValidation>
    <dataValidation type="decimal" operator="greaterThanOrEqual" allowBlank="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8:D9" xr:uid="{00000000-0002-0000-0300-000003000000}">
      <formula1>0</formula1>
    </dataValidation>
    <dataValidation operator="greaterThanOrEqual" allowBlank="1" showInputMessage="1" showErrorMessage="1" sqref="D31" xr:uid="{00000000-0002-0000-0300-000004000000}"/>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300-000000000000}"/>
    <hyperlink ref="G12:K13" r:id="rId2" display="See Table W-7 to Subpart W of Part 98 - Default Methane Emission Factors for Natural Gas Distribution, for EFs by line material" xr:uid="{00000000-0004-0000-0300-000001000000}"/>
    <hyperlink ref="F6" location="'Facility Info'!C6" display="Return to Facility Info" xr:uid="{00000000-0004-0000-0300-000002000000}"/>
  </hyperlinks>
  <printOptions horizontalCentered="1"/>
  <pageMargins left="0.25" right="0.25" top="0.75" bottom="0.5" header="0.25" footer="0.25"/>
  <pageSetup scale="75" orientation="landscape" horizontalDpi="300" verticalDpi="300" r:id="rId3"/>
  <headerFooter>
    <oddHeader>&amp;C&amp;18&amp;F</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Y42"/>
  <sheetViews>
    <sheetView showGridLines="0" zoomScale="85" zoomScaleNormal="85" workbookViewId="0">
      <pane ySplit="6" topLeftCell="A7" activePane="bottomLeft" state="frozen"/>
      <selection activeCell="D7" sqref="D7"/>
      <selection pane="bottomLeft"/>
    </sheetView>
  </sheetViews>
  <sheetFormatPr defaultColWidth="9.125" defaultRowHeight="13.6" x14ac:dyDescent="0.25"/>
  <cols>
    <col min="1" max="1" width="4.625" style="7" customWidth="1"/>
    <col min="2" max="3" width="30.625" style="7" customWidth="1"/>
    <col min="4" max="4" width="30.625" style="15" customWidth="1"/>
    <col min="5" max="5" width="30.625" style="7" customWidth="1"/>
    <col min="6" max="6" width="22.625" style="7" customWidth="1"/>
    <col min="7" max="15" width="9.125" style="7"/>
    <col min="16" max="17" width="9.125" style="7" hidden="1" customWidth="1"/>
    <col min="18" max="18" width="44.375" style="7" hidden="1" customWidth="1"/>
    <col min="19" max="19" width="11.625" style="7" hidden="1" customWidth="1"/>
    <col min="20" max="20" width="18.125" style="7" hidden="1" customWidth="1"/>
    <col min="21" max="21" width="9.125" style="7" hidden="1" customWidth="1"/>
    <col min="22" max="22" width="9" style="7" hidden="1" customWidth="1"/>
    <col min="23" max="25" width="9.125" style="7" hidden="1" customWidth="1"/>
    <col min="26" max="16384" width="9.125" style="7"/>
  </cols>
  <sheetData>
    <row r="1" spans="2:20" s="90" customFormat="1" ht="19.55" customHeight="1" x14ac:dyDescent="0.25">
      <c r="B1" s="312" t="s">
        <v>208</v>
      </c>
      <c r="C1" s="312"/>
      <c r="D1" s="312"/>
      <c r="E1" s="312"/>
      <c r="F1" s="312"/>
    </row>
    <row r="2" spans="2:20" s="47" customFormat="1" ht="40.6" customHeight="1" x14ac:dyDescent="0.25">
      <c r="B2" s="313" t="s">
        <v>250</v>
      </c>
      <c r="C2" s="313"/>
      <c r="D2" s="313"/>
      <c r="E2" s="313"/>
      <c r="F2" s="313"/>
    </row>
    <row r="3" spans="2:20" s="47" customFormat="1" ht="14.3" x14ac:dyDescent="0.25">
      <c r="B3" s="48" t="s">
        <v>6</v>
      </c>
      <c r="D3" s="92" t="s">
        <v>0</v>
      </c>
      <c r="F3" s="91" t="s">
        <v>1</v>
      </c>
    </row>
    <row r="4" spans="2:20" x14ac:dyDescent="0.25">
      <c r="B4" s="333" t="str">
        <f>IF(PartnerName&lt;&gt;"",PartnerName,"")</f>
        <v>SAMPLE PARTNER</v>
      </c>
      <c r="C4" s="334"/>
      <c r="D4" s="320" t="str">
        <f>IF(FacilityName&lt;&gt;"",FacilityName,"")</f>
        <v>SAMPLE FACILITY</v>
      </c>
      <c r="E4" s="320"/>
      <c r="F4" s="49" t="str">
        <f>ReportYear</f>
        <v>20XX</v>
      </c>
    </row>
    <row r="5" spans="2:20" ht="18.350000000000001" x14ac:dyDescent="0.25">
      <c r="B5" s="85" t="str">
        <f>IFERROR(IF(AND(Segment_Selection=TRUE,ISNA(Source_Selection)),IF(Segment_Distribution=TRUE,"","This source is not required to be reported for the industry segment selected"),IF(AND(Segment_Distribution=TRUE,Services=TRUE),"",IF(Segment_Distribution=TRUE,"Participating source not selected","This source is not required to be reported for the industry segment selected"))),"")</f>
        <v/>
      </c>
      <c r="D5" s="8"/>
      <c r="E5" s="9"/>
    </row>
    <row r="6" spans="2:20" ht="30.1" customHeight="1" x14ac:dyDescent="0.25">
      <c r="B6" s="315" t="s">
        <v>149</v>
      </c>
      <c r="C6" s="315"/>
      <c r="D6" s="315"/>
      <c r="E6" s="315"/>
      <c r="F6" s="192" t="s">
        <v>312</v>
      </c>
    </row>
    <row r="7" spans="2:20" s="50" customFormat="1" ht="40.1" customHeight="1" x14ac:dyDescent="0.25">
      <c r="B7" s="197" t="s">
        <v>276</v>
      </c>
      <c r="C7" s="197"/>
      <c r="D7" s="65"/>
      <c r="E7" s="65"/>
      <c r="F7" s="65"/>
    </row>
    <row r="8" spans="2:20" s="30" customFormat="1" ht="36" customHeight="1" x14ac:dyDescent="0.2">
      <c r="B8" s="345" t="s">
        <v>239</v>
      </c>
      <c r="C8" s="345"/>
      <c r="D8" s="93"/>
      <c r="E8" s="136"/>
      <c r="F8" s="136"/>
      <c r="H8" s="140"/>
    </row>
    <row r="9" spans="2:20" s="30" customFormat="1" ht="36" customHeight="1" x14ac:dyDescent="0.2">
      <c r="B9" s="345" t="s">
        <v>240</v>
      </c>
      <c r="C9" s="345"/>
      <c r="D9" s="93"/>
      <c r="E9" s="136"/>
      <c r="F9" s="136"/>
      <c r="H9" s="140"/>
    </row>
    <row r="10" spans="2:20" s="30" customFormat="1" ht="40.1" customHeight="1" thickBot="1" x14ac:dyDescent="0.25">
      <c r="B10" s="198" t="s">
        <v>353</v>
      </c>
      <c r="C10" s="141"/>
      <c r="D10" s="142"/>
      <c r="E10" s="136"/>
      <c r="F10" s="136"/>
      <c r="H10" s="140"/>
    </row>
    <row r="11" spans="2:20" s="10" customFormat="1" ht="39.1" customHeight="1" thickBot="1" x14ac:dyDescent="0.4">
      <c r="D11" s="2" t="s">
        <v>115</v>
      </c>
      <c r="E11" s="2" t="s">
        <v>113</v>
      </c>
      <c r="G11" s="346" t="s">
        <v>251</v>
      </c>
      <c r="H11" s="346"/>
      <c r="I11" s="346"/>
      <c r="J11" s="346"/>
      <c r="K11" s="346"/>
      <c r="R11" s="166" t="s">
        <v>256</v>
      </c>
      <c r="S11" s="167" t="s">
        <v>265</v>
      </c>
      <c r="T11" s="167" t="s">
        <v>264</v>
      </c>
    </row>
    <row r="12" spans="2:20" s="3" customFormat="1" ht="30.1" customHeight="1" thickBot="1" x14ac:dyDescent="0.3">
      <c r="B12" s="345" t="s">
        <v>71</v>
      </c>
      <c r="C12" s="345"/>
      <c r="D12" s="93"/>
      <c r="E12" s="94"/>
      <c r="G12" s="346"/>
      <c r="H12" s="346"/>
      <c r="I12" s="346"/>
      <c r="J12" s="346"/>
      <c r="K12" s="346"/>
      <c r="R12" s="168" t="s">
        <v>254</v>
      </c>
      <c r="S12" s="169">
        <v>0.19</v>
      </c>
      <c r="T12" s="172">
        <f>S12*24*365*$S$17/1000</f>
        <v>3.1956480000000002E-2</v>
      </c>
    </row>
    <row r="13" spans="2:20" s="3" customFormat="1" ht="30.1" customHeight="1" thickBot="1" x14ac:dyDescent="0.3">
      <c r="B13" s="345" t="s">
        <v>72</v>
      </c>
      <c r="C13" s="345"/>
      <c r="D13" s="93"/>
      <c r="E13" s="94"/>
      <c r="R13" s="168" t="s">
        <v>255</v>
      </c>
      <c r="S13" s="169">
        <v>0.02</v>
      </c>
      <c r="T13" s="172">
        <f>S13*24*365*$S$17/1000</f>
        <v>3.3638399999999995E-3</v>
      </c>
    </row>
    <row r="14" spans="2:20" s="3" customFormat="1" ht="30.1" customHeight="1" thickBot="1" x14ac:dyDescent="0.3">
      <c r="B14" s="345" t="s">
        <v>73</v>
      </c>
      <c r="C14" s="345"/>
      <c r="D14" s="93"/>
      <c r="E14" s="94"/>
      <c r="R14" s="168" t="s">
        <v>44</v>
      </c>
      <c r="S14" s="169">
        <v>1E-3</v>
      </c>
      <c r="T14" s="172">
        <f>S14*24*365*$S$17/1000</f>
        <v>1.6819199999999998E-4</v>
      </c>
    </row>
    <row r="15" spans="2:20" s="3" customFormat="1" ht="30.1" customHeight="1" thickBot="1" x14ac:dyDescent="0.3">
      <c r="B15" s="345" t="s">
        <v>75</v>
      </c>
      <c r="C15" s="345"/>
      <c r="D15" s="93"/>
      <c r="E15" s="94"/>
      <c r="R15" s="168" t="s">
        <v>43</v>
      </c>
      <c r="S15" s="169">
        <v>0.03</v>
      </c>
      <c r="T15" s="172">
        <f>S15*24*365*$S$17/1000</f>
        <v>5.0457599999999998E-3</v>
      </c>
    </row>
    <row r="16" spans="2:20" s="3" customFormat="1" ht="30.1" customHeight="1" x14ac:dyDescent="0.25">
      <c r="B16" s="345" t="s">
        <v>74</v>
      </c>
      <c r="C16" s="345"/>
      <c r="D16" s="93"/>
      <c r="E16" s="94"/>
    </row>
    <row r="17" spans="2:21" s="3" customFormat="1" ht="30.1" customHeight="1" x14ac:dyDescent="0.2">
      <c r="B17" s="345" t="s">
        <v>203</v>
      </c>
      <c r="C17" s="345"/>
      <c r="D17" s="93"/>
      <c r="F17" s="12"/>
      <c r="Q17" s="54"/>
      <c r="R17" s="171" t="s">
        <v>260</v>
      </c>
      <c r="S17" s="54">
        <v>1.9199999999999998E-2</v>
      </c>
      <c r="T17" s="54" t="s">
        <v>261</v>
      </c>
    </row>
    <row r="18" spans="2:21" s="3" customFormat="1" ht="30.1" customHeight="1" x14ac:dyDescent="0.25">
      <c r="B18" s="345" t="s">
        <v>204</v>
      </c>
      <c r="C18" s="345"/>
      <c r="D18" s="93"/>
      <c r="F18" s="12"/>
      <c r="Q18" s="47"/>
      <c r="R18" s="47"/>
      <c r="S18" s="47"/>
      <c r="T18" s="47"/>
    </row>
    <row r="19" spans="2:21" s="3" customFormat="1" ht="14.95" customHeight="1" x14ac:dyDescent="0.25">
      <c r="E19" s="13"/>
      <c r="F19" s="14"/>
    </row>
    <row r="20" spans="2:21" s="30" customFormat="1" ht="30.1" customHeight="1" x14ac:dyDescent="0.3">
      <c r="B20" s="196" t="s">
        <v>271</v>
      </c>
      <c r="C20" s="161"/>
      <c r="D20" s="161"/>
      <c r="E20" s="31"/>
      <c r="F20" s="34"/>
    </row>
    <row r="21" spans="2:21" s="3" customFormat="1" ht="19.899999999999999" customHeight="1" x14ac:dyDescent="0.2">
      <c r="B21" s="342" t="s">
        <v>122</v>
      </c>
      <c r="C21" s="342"/>
      <c r="D21" s="342"/>
      <c r="R21" s="176" t="s">
        <v>268</v>
      </c>
      <c r="S21" s="176"/>
    </row>
    <row r="22" spans="2:21" s="3" customFormat="1" ht="30.1" customHeight="1" x14ac:dyDescent="0.2">
      <c r="B22" s="340" t="s">
        <v>116</v>
      </c>
      <c r="C22" s="341"/>
      <c r="D22" s="93"/>
      <c r="R22" s="177" t="s">
        <v>266</v>
      </c>
      <c r="S22" s="177" t="s">
        <v>267</v>
      </c>
    </row>
    <row r="23" spans="2:21" s="3" customFormat="1" ht="30.1" customHeight="1" x14ac:dyDescent="0.2">
      <c r="B23" s="340" t="s">
        <v>118</v>
      </c>
      <c r="C23" s="341"/>
      <c r="D23" s="93"/>
      <c r="R23" s="177" t="b">
        <f>SUMPRODUCT(--(D22:D25&lt;&gt;""))=0</f>
        <v>1</v>
      </c>
      <c r="S23" s="177" t="b">
        <f>SUMPRODUCT(--(D28:D31&lt;&gt;""))=0</f>
        <v>1</v>
      </c>
    </row>
    <row r="24" spans="2:21" s="3" customFormat="1" ht="30.1" customHeight="1" x14ac:dyDescent="0.25">
      <c r="B24" s="340" t="s">
        <v>117</v>
      </c>
      <c r="C24" s="341"/>
      <c r="D24" s="93"/>
    </row>
    <row r="25" spans="2:21" s="3" customFormat="1" ht="30.1" customHeight="1" x14ac:dyDescent="0.25">
      <c r="B25" s="340" t="s">
        <v>205</v>
      </c>
      <c r="C25" s="341"/>
      <c r="D25" s="93"/>
    </row>
    <row r="26" spans="2:21" s="47" customFormat="1" ht="30.1" customHeight="1" x14ac:dyDescent="0.25">
      <c r="B26" s="347" t="s">
        <v>443</v>
      </c>
      <c r="C26" s="348"/>
      <c r="D26" s="93"/>
    </row>
    <row r="27" spans="2:21" s="3" customFormat="1" ht="19.899999999999999" customHeight="1" x14ac:dyDescent="0.25">
      <c r="B27" s="342" t="s">
        <v>123</v>
      </c>
      <c r="C27" s="342"/>
      <c r="D27" s="342"/>
    </row>
    <row r="28" spans="2:21" s="3" customFormat="1" ht="30.1" customHeight="1" x14ac:dyDescent="0.25">
      <c r="B28" s="318" t="s">
        <v>119</v>
      </c>
      <c r="C28" s="319"/>
      <c r="D28" s="93"/>
    </row>
    <row r="29" spans="2:21" s="3" customFormat="1" ht="30.1" customHeight="1" x14ac:dyDescent="0.25">
      <c r="B29" s="340" t="s">
        <v>116</v>
      </c>
      <c r="C29" s="341"/>
      <c r="D29" s="93"/>
    </row>
    <row r="30" spans="2:21" s="3" customFormat="1" ht="30.1" customHeight="1" x14ac:dyDescent="0.25">
      <c r="B30" s="340" t="s">
        <v>117</v>
      </c>
      <c r="C30" s="341"/>
      <c r="D30" s="93"/>
    </row>
    <row r="31" spans="2:21" s="3" customFormat="1" ht="30.1" customHeight="1" x14ac:dyDescent="0.25">
      <c r="B31" s="340" t="s">
        <v>202</v>
      </c>
      <c r="C31" s="341"/>
      <c r="D31" s="93"/>
      <c r="R31" s="81" t="s">
        <v>243</v>
      </c>
      <c r="S31" s="47"/>
      <c r="T31" s="47"/>
      <c r="U31" s="81" t="s">
        <v>244</v>
      </c>
    </row>
    <row r="32" spans="2:21" s="47" customFormat="1" ht="30.1" customHeight="1" x14ac:dyDescent="0.25">
      <c r="B32" s="347" t="s">
        <v>443</v>
      </c>
      <c r="C32" s="348"/>
      <c r="D32" s="93"/>
      <c r="R32" s="81"/>
      <c r="U32" s="81"/>
    </row>
    <row r="33" spans="1:21" s="3" customFormat="1" ht="30.1" customHeight="1" x14ac:dyDescent="0.25">
      <c r="B33" s="342" t="s">
        <v>93</v>
      </c>
      <c r="C33" s="342"/>
      <c r="D33" s="173" t="str">
        <f>IF(AND(R23=TRUE,S23=TRUE),"",(SUM(D22:D25)*$T$12)-(D22*$T$14)-(D23*$T$13)-(D24*$T$15)-(D25*$T$14)+(SUM(D28:D31)*$T$12)-(D28*$T$13)-(D29*$T$14)-(D30*$T$15)-(D31*$T$14))</f>
        <v/>
      </c>
      <c r="E33" s="159" t="s">
        <v>257</v>
      </c>
      <c r="R33" s="81">
        <f>IF(SUMPRODUCT(D8:D9)=0,1,0)</f>
        <v>1</v>
      </c>
      <c r="S33" s="47"/>
      <c r="T33" s="47"/>
      <c r="U33" s="81" t="str">
        <f>IF(R33=1,"TRUE", "FALSE")</f>
        <v>TRUE</v>
      </c>
    </row>
    <row r="34" spans="1:21" s="50" customFormat="1" ht="7.5" customHeight="1" x14ac:dyDescent="0.25">
      <c r="D34" s="52"/>
    </row>
    <row r="35" spans="1:21" s="50" customFormat="1" ht="7.5" customHeight="1" x14ac:dyDescent="0.25">
      <c r="B35" s="148"/>
      <c r="C35" s="149"/>
      <c r="D35" s="150"/>
      <c r="E35" s="152"/>
      <c r="R35" s="135" t="s">
        <v>242</v>
      </c>
      <c r="S35" s="135" t="s">
        <v>245</v>
      </c>
      <c r="U35" s="135" t="s">
        <v>234</v>
      </c>
    </row>
    <row r="36" spans="1:21" s="50" customFormat="1" ht="7.5" customHeight="1" x14ac:dyDescent="0.25">
      <c r="B36" s="343"/>
      <c r="C36" s="343"/>
      <c r="D36" s="151"/>
      <c r="E36" s="152"/>
      <c r="R36" s="135">
        <f>IF(SUMPRODUCT(--(D22:D25&lt;&gt;""))=0,1,0)</f>
        <v>1</v>
      </c>
      <c r="S36" s="135">
        <f>IF(SUMPRODUCT(--(D28:D31&lt;&gt;""))=0,1,0)</f>
        <v>1</v>
      </c>
      <c r="U36" s="135" t="str">
        <f>IF(AND(R36=1,S36=1),"TRUE", "FALSE")</f>
        <v>TRUE</v>
      </c>
    </row>
    <row r="37" spans="1:21" s="50" customFormat="1" ht="7.5" customHeight="1" x14ac:dyDescent="0.25">
      <c r="B37" s="152"/>
      <c r="C37" s="152"/>
      <c r="D37" s="153"/>
      <c r="E37" s="152"/>
    </row>
    <row r="38" spans="1:21" s="30" customFormat="1" ht="30.1" customHeight="1" x14ac:dyDescent="0.3">
      <c r="B38" s="315" t="s">
        <v>165</v>
      </c>
      <c r="C38" s="315"/>
      <c r="D38" s="31"/>
      <c r="E38" s="31"/>
      <c r="F38" s="34"/>
      <c r="G38" s="31"/>
    </row>
    <row r="39" spans="1:21" s="30" customFormat="1" ht="35" customHeight="1" x14ac:dyDescent="0.3">
      <c r="B39" s="322" t="s">
        <v>215</v>
      </c>
      <c r="C39" s="322"/>
      <c r="D39" s="322"/>
      <c r="E39" s="31"/>
      <c r="F39" s="34"/>
      <c r="G39" s="31"/>
    </row>
    <row r="40" spans="1:21" s="54" customFormat="1" ht="64.2" customHeight="1" x14ac:dyDescent="0.2">
      <c r="B40" s="344"/>
      <c r="C40" s="344"/>
      <c r="D40" s="344"/>
    </row>
    <row r="42" spans="1:21" s="16" customFormat="1" ht="16.3" x14ac:dyDescent="0.2">
      <c r="A42" s="43">
        <v>1</v>
      </c>
      <c r="B42" s="326" t="s">
        <v>114</v>
      </c>
      <c r="C42" s="326"/>
      <c r="D42" s="326"/>
      <c r="E42" s="326"/>
      <c r="F42" s="326"/>
    </row>
  </sheetData>
  <sheetProtection algorithmName="SHA-512" hashValue="/l0OXnh5gik8c5gRpaCpxydu21gNJhJ2g2C/fPsodjQ2nyVG+sIpXaoH2VqX/Lf4i3w3QGWINzMpQRYrNSfwsw==" saltValue="2wGM2tIivDxNE83q6mc8Ng==" spinCount="100000" sheet="1" objects="1" scenarios="1"/>
  <mergeCells count="33">
    <mergeCell ref="B1:F1"/>
    <mergeCell ref="B4:C4"/>
    <mergeCell ref="D4:E4"/>
    <mergeCell ref="B6:E6"/>
    <mergeCell ref="B8:C8"/>
    <mergeCell ref="B9:C9"/>
    <mergeCell ref="B13:C13"/>
    <mergeCell ref="B14:C14"/>
    <mergeCell ref="B2:F2"/>
    <mergeCell ref="B15:C15"/>
    <mergeCell ref="B17:C17"/>
    <mergeCell ref="G11:K12"/>
    <mergeCell ref="B16:C16"/>
    <mergeCell ref="B12:C12"/>
    <mergeCell ref="B23:C23"/>
    <mergeCell ref="B30:C30"/>
    <mergeCell ref="B29:C29"/>
    <mergeCell ref="B36:C36"/>
    <mergeCell ref="B18:C18"/>
    <mergeCell ref="B21:D21"/>
    <mergeCell ref="B22:C22"/>
    <mergeCell ref="B24:C24"/>
    <mergeCell ref="B25:C25"/>
    <mergeCell ref="B27:D27"/>
    <mergeCell ref="B28:C28"/>
    <mergeCell ref="B31:C31"/>
    <mergeCell ref="B26:C26"/>
    <mergeCell ref="B32:C32"/>
    <mergeCell ref="B39:D39"/>
    <mergeCell ref="B38:C38"/>
    <mergeCell ref="B40:D40"/>
    <mergeCell ref="B33:C33"/>
    <mergeCell ref="B42:F42"/>
  </mergeCells>
  <conditionalFormatting sqref="D13">
    <cfRule type="expression" dxfId="170" priority="28">
      <formula>OFFSET(FacilityTable,1,4)=TRUE</formula>
    </cfRule>
  </conditionalFormatting>
  <conditionalFormatting sqref="D14">
    <cfRule type="expression" dxfId="169" priority="27">
      <formula>OFFSET(FacilityTable,1,4)=TRUE</formula>
    </cfRule>
  </conditionalFormatting>
  <conditionalFormatting sqref="D15">
    <cfRule type="expression" dxfId="168" priority="26">
      <formula>OFFSET(FacilityTable,1,4)=TRUE</formula>
    </cfRule>
  </conditionalFormatting>
  <conditionalFormatting sqref="E15">
    <cfRule type="expression" dxfId="167" priority="25">
      <formula>OFFSET(FacilityTable,1,4)=TRUE</formula>
    </cfRule>
  </conditionalFormatting>
  <conditionalFormatting sqref="E14">
    <cfRule type="expression" dxfId="166" priority="24">
      <formula>OFFSET(FacilityTable,1,4)=TRUE</formula>
    </cfRule>
  </conditionalFormatting>
  <conditionalFormatting sqref="E13">
    <cfRule type="expression" dxfId="165" priority="23">
      <formula>OFFSET(FacilityTable,1,4)=TRUE</formula>
    </cfRule>
  </conditionalFormatting>
  <conditionalFormatting sqref="D13:D15">
    <cfRule type="expression" dxfId="164" priority="21" stopIfTrue="1">
      <formula>$AE$13="no"</formula>
    </cfRule>
  </conditionalFormatting>
  <conditionalFormatting sqref="D13:D15">
    <cfRule type="expression" dxfId="163" priority="20" stopIfTrue="1">
      <formula>$AI$4=2</formula>
    </cfRule>
  </conditionalFormatting>
  <conditionalFormatting sqref="E13:E15">
    <cfRule type="expression" dxfId="162" priority="19" stopIfTrue="1">
      <formula>$AE$13="no"</formula>
    </cfRule>
  </conditionalFormatting>
  <conditionalFormatting sqref="E13:E15">
    <cfRule type="expression" dxfId="161" priority="18" stopIfTrue="1">
      <formula>$AI$4=2</formula>
    </cfRule>
  </conditionalFormatting>
  <conditionalFormatting sqref="D13:E15">
    <cfRule type="expression" dxfId="160" priority="29" stopIfTrue="1">
      <formula>AND(#REF!&lt;&gt;8,#REF!&lt;&gt;0)</formula>
    </cfRule>
  </conditionalFormatting>
  <conditionalFormatting sqref="D12:D15">
    <cfRule type="expression" dxfId="159" priority="22">
      <formula>VALUE(FacilityNumber)&gt;0</formula>
    </cfRule>
  </conditionalFormatting>
  <conditionalFormatting sqref="E12:E15">
    <cfRule type="expression" dxfId="158" priority="16">
      <formula>OFFSET(FacilityTable,1,4)=TRUE</formula>
    </cfRule>
  </conditionalFormatting>
  <conditionalFormatting sqref="D8:D9 D12:E18 D22:D26 D28:D33">
    <cfRule type="expression" dxfId="157" priority="3">
      <formula>AND(Source_Selection=TRUE,Services=FALSE)</formula>
    </cfRule>
    <cfRule type="expression" dxfId="156" priority="6">
      <formula>AND(Segment_Selection=TRUE,Segment_Distribution=FALSE)</formula>
    </cfRule>
    <cfRule type="expression" dxfId="155" priority="12">
      <formula>AND(Source_Selection=TRUE,Services_NotApplicable=TRUE)</formula>
    </cfRule>
  </conditionalFormatting>
  <conditionalFormatting sqref="B40:D40">
    <cfRule type="expression" dxfId="154" priority="1">
      <formula>AND(Source_Selection=TRUE,Services=FALSE)</formula>
    </cfRule>
    <cfRule type="expression" dxfId="153" priority="11">
      <formula>AND(Segment_Selection=TRUE,Segment_Distribution=FALSE)</formula>
    </cfRule>
    <cfRule type="expression" dxfId="152" priority="13">
      <formula>AND(Source_Selection=TRUE,Services_NotApplicable=TRUE)</formula>
    </cfRule>
  </conditionalFormatting>
  <conditionalFormatting sqref="D12:E15">
    <cfRule type="expression" dxfId="151" priority="17">
      <formula>VALUE(FacilityNumber)&gt;0</formula>
    </cfRule>
  </conditionalFormatting>
  <dataValidations xWindow="1089" yWindow="597" count="5">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38:B39 WVH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B20 WVI38:WVI39 IW38:IW39 SS38:SS39 ACO38:ACO39 AMK38:AMK39 AWG38:AWG39 BGC38:BGC39 BPY38:BPY39 BZU38:BZU39 CJQ38:CJQ39 CTM38:CTM39 DDI38:DDI39 DNE38:DNE39 DXA38:DXA39 EGW38:EGW39 EQS38:EQS39 FAO38:FAO39 FKK38:FKK39 FUG38:FUG39 GEC38:GEC39 GNY38:GNY39 GXU38:GXU39 HHQ38:HHQ39 HRM38:HRM39 IBI38:IBI39 ILE38:ILE39 IVA38:IVA39 JEW38:JEW39 JOS38:JOS39 JYO38:JYO39 KIK38:KIK39 KSG38:KSG39 LCC38:LCC39 LLY38:LLY39 LVU38:LVU39 MFQ38:MFQ39 MPM38:MPM39 MZI38:MZI39 NJE38:NJE39 NTA38:NTA39 OCW38:OCW39 OMS38:OMS39 OWO38:OWO39 PGK38:PGK39 PQG38:PQG39 QAC38:QAC39 QJY38:QJY39 QTU38:QTU39 RDQ38:RDQ39 RNM38:RNM39 RXI38:RXI39 SHE38:SHE39 SRA38:SRA39 TAW38:TAW39 TKS38:TKS39 TUO38:TUO39 UEK38:UEK39 UOG38:UOG39 UYC38:UYC39 VHY38:VHY39 VRU38:VRU39 WBQ38:WBQ39 WLM38:WLM39 B6:B7" xr:uid="{00000000-0002-0000-0400-000000000000}"/>
    <dataValidation type="decimal" operator="greaterThanOrEqual" allowBlank="1" showInputMessage="1" showErrorMessage="1" sqref="D16:E18 D22:D26 D28:D32" xr:uid="{00000000-0002-0000-0400-000001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12:E15" xr:uid="{00000000-0002-0000-0400-000002000000}">
      <formula1>0</formula1>
    </dataValidation>
    <dataValidation type="decimal" operator="greaterThanOrEqual" allowBlank="1" showErrorMessage="1" prompt="For current GHGRP reporters, if pre-populated, this grey cell is now locked and you may not make changes to this data.  Any data that may have changed since submitting the most recent Part 98 report can be noted in the &quot;Additional Information&quot; section. " sqref="D8:D10" xr:uid="{00000000-0002-0000-0400-000003000000}">
      <formula1>0</formula1>
    </dataValidation>
    <dataValidation operator="greaterThanOrEqual" allowBlank="1" showInputMessage="1" showErrorMessage="1" sqref="D33" xr:uid="{00000000-0002-0000-0400-000004000000}"/>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400-000000000000}"/>
    <hyperlink ref="G11:K12" r:id="rId2" display="See Table W-7 to Subpart W of Part 98 - Default Methane Emission Factors for Natural Gas Distribution, for EFs by line material" xr:uid="{00000000-0004-0000-0400-000001000000}"/>
    <hyperlink ref="F6" location="'Facility Info'!C6" display="Return to Facility Info" xr:uid="{00000000-0004-0000-0400-000002000000}"/>
  </hyperlinks>
  <printOptions horizontalCentered="1"/>
  <pageMargins left="0.25" right="0.25" top="0.75" bottom="0.5" header="0.25" footer="0.25"/>
  <pageSetup scale="66" orientation="landscape" horizontalDpi="300" verticalDpi="300" r:id="rId3"/>
  <headerFooter>
    <oddHeader>&amp;C&amp;18&amp;F</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G61"/>
  <sheetViews>
    <sheetView showGridLines="0" zoomScale="85" zoomScaleNormal="85" workbookViewId="0">
      <pane ySplit="6" topLeftCell="A7" activePane="bottomLeft" state="frozen"/>
      <selection activeCell="D7" sqref="D7"/>
      <selection pane="bottomLeft"/>
    </sheetView>
  </sheetViews>
  <sheetFormatPr defaultColWidth="9.125" defaultRowHeight="13.6" x14ac:dyDescent="0.2"/>
  <cols>
    <col min="1" max="1" width="4.625" style="16" customWidth="1"/>
    <col min="2" max="2" width="60.625" style="16" customWidth="1"/>
    <col min="3" max="3" width="20.625" style="15" customWidth="1"/>
    <col min="4" max="7" width="20.625" style="16" customWidth="1"/>
    <col min="8" max="16384" width="9.125" style="16"/>
  </cols>
  <sheetData>
    <row r="1" spans="2:7" s="3" customFormat="1" ht="19.55" customHeight="1" x14ac:dyDescent="0.25">
      <c r="B1" s="332" t="s">
        <v>208</v>
      </c>
      <c r="C1" s="332"/>
      <c r="D1" s="332"/>
      <c r="E1" s="332"/>
      <c r="F1" s="332"/>
      <c r="G1" s="332"/>
    </row>
    <row r="2" spans="2:7" s="47" customFormat="1" ht="40.6" customHeight="1" x14ac:dyDescent="0.25">
      <c r="B2" s="313" t="s">
        <v>250</v>
      </c>
      <c r="C2" s="313"/>
      <c r="D2" s="313"/>
      <c r="E2" s="313"/>
      <c r="F2" s="313"/>
    </row>
    <row r="3" spans="2:7" s="3" customFormat="1" ht="14.3" x14ac:dyDescent="0.25">
      <c r="B3" s="4" t="s">
        <v>6</v>
      </c>
      <c r="C3" s="4" t="s">
        <v>0</v>
      </c>
      <c r="G3" s="91" t="s">
        <v>1</v>
      </c>
    </row>
    <row r="4" spans="2:7" s="7" customFormat="1" x14ac:dyDescent="0.25">
      <c r="B4" s="105" t="str">
        <f>IF(PartnerName&lt;&gt;"",PartnerName,"")</f>
        <v>SAMPLE PARTNER</v>
      </c>
      <c r="C4" s="356" t="str">
        <f>IF(FacilityName&lt;&gt;"",FacilityName,"")</f>
        <v>SAMPLE FACILITY</v>
      </c>
      <c r="D4" s="357"/>
      <c r="E4" s="22"/>
      <c r="F4" s="23"/>
      <c r="G4" s="49" t="str">
        <f>ReportYear</f>
        <v>20XX</v>
      </c>
    </row>
    <row r="5" spans="2:7" s="7" customFormat="1" ht="18.350000000000001" x14ac:dyDescent="0.25">
      <c r="B5" s="85" t="str">
        <f>IFERROR(IF(AND(Segment_Selection=TRUE,ISNA(Source_Selection)),IF(Segment_Distribution=TRUE,"","This source is not required to be reported for the industry segment selected"),IF(AND(Segment_Distribution=TRUE,Excavation=TRUE),"",IF(Segment_Distribution=TRUE,"Participating source not selected","This source is not required to be reported for the industry segment selected"))),"")</f>
        <v/>
      </c>
      <c r="C5" s="44"/>
      <c r="D5" s="44"/>
      <c r="E5" s="45"/>
      <c r="F5" s="45"/>
      <c r="G5" s="9"/>
    </row>
    <row r="6" spans="2:7" s="30" customFormat="1" ht="30.1" customHeight="1" x14ac:dyDescent="0.2">
      <c r="B6" s="181" t="s">
        <v>150</v>
      </c>
      <c r="C6" s="181"/>
      <c r="D6" s="181"/>
      <c r="E6" s="181"/>
      <c r="F6" s="181"/>
      <c r="G6" s="192" t="s">
        <v>312</v>
      </c>
    </row>
    <row r="7" spans="2:7" s="30" customFormat="1" ht="40.1" customHeight="1" x14ac:dyDescent="0.2">
      <c r="B7" s="196" t="s">
        <v>306</v>
      </c>
      <c r="C7" s="64"/>
      <c r="D7" s="64"/>
      <c r="E7" s="64"/>
      <c r="F7" s="64"/>
      <c r="G7" s="64"/>
    </row>
    <row r="8" spans="2:7" s="3" customFormat="1" ht="30.1" customHeight="1" x14ac:dyDescent="0.25">
      <c r="B8" s="349" t="s">
        <v>2</v>
      </c>
      <c r="C8" s="351" t="s">
        <v>64</v>
      </c>
      <c r="D8" s="351"/>
      <c r="E8" s="351"/>
      <c r="F8" s="351"/>
      <c r="G8" s="70"/>
    </row>
    <row r="9" spans="2:7" s="3" customFormat="1" ht="30.1" customHeight="1" x14ac:dyDescent="0.25">
      <c r="B9" s="349"/>
      <c r="C9" s="351" t="s">
        <v>65</v>
      </c>
      <c r="D9" s="351"/>
      <c r="E9" s="351"/>
      <c r="F9" s="351"/>
      <c r="G9" s="175"/>
    </row>
    <row r="10" spans="2:7" s="3" customFormat="1" ht="30.1" customHeight="1" x14ac:dyDescent="0.25">
      <c r="B10" s="349"/>
      <c r="C10" s="351" t="s">
        <v>66</v>
      </c>
      <c r="D10" s="351"/>
      <c r="E10" s="351"/>
      <c r="F10" s="351"/>
      <c r="G10" s="70"/>
    </row>
    <row r="11" spans="2:7" s="3" customFormat="1" ht="30.1" customHeight="1" x14ac:dyDescent="0.25">
      <c r="B11" s="349"/>
      <c r="C11" s="351" t="s">
        <v>69</v>
      </c>
      <c r="D11" s="351"/>
      <c r="E11" s="351"/>
      <c r="F11" s="351"/>
      <c r="G11" s="70"/>
    </row>
    <row r="12" spans="2:7" s="3" customFormat="1" ht="30.1" customHeight="1" x14ac:dyDescent="0.25">
      <c r="B12" s="349"/>
      <c r="C12" s="358" t="s">
        <v>70</v>
      </c>
      <c r="D12" s="359"/>
      <c r="E12" s="359"/>
      <c r="F12" s="360"/>
      <c r="G12" s="70"/>
    </row>
    <row r="13" spans="2:7" s="3" customFormat="1" ht="40.1" customHeight="1" x14ac:dyDescent="0.3">
      <c r="B13" s="199" t="s">
        <v>303</v>
      </c>
      <c r="C13" s="26"/>
      <c r="D13" s="26"/>
      <c r="E13" s="26"/>
      <c r="F13" s="26"/>
      <c r="G13" s="131"/>
    </row>
    <row r="14" spans="2:7" s="47" customFormat="1" ht="14.95" customHeight="1" x14ac:dyDescent="0.25">
      <c r="B14" s="25"/>
      <c r="C14" s="26"/>
      <c r="D14" s="26"/>
      <c r="E14" s="26"/>
      <c r="F14" s="26"/>
      <c r="G14" s="131"/>
    </row>
    <row r="15" spans="2:7" s="47" customFormat="1" ht="30.1" customHeight="1" x14ac:dyDescent="0.2">
      <c r="D15" s="27" t="s">
        <v>197</v>
      </c>
      <c r="E15" s="28" t="s">
        <v>198</v>
      </c>
      <c r="F15" s="28" t="s">
        <v>199</v>
      </c>
      <c r="G15" s="28" t="s">
        <v>200</v>
      </c>
    </row>
    <row r="16" spans="2:7" s="47" customFormat="1" ht="39.1" customHeight="1" x14ac:dyDescent="0.25">
      <c r="B16" s="361" t="s">
        <v>201</v>
      </c>
      <c r="C16" s="362"/>
      <c r="D16" s="97"/>
      <c r="E16" s="97"/>
      <c r="F16" s="97"/>
      <c r="G16" s="97"/>
    </row>
    <row r="17" spans="2:7" s="47" customFormat="1" ht="45" customHeight="1" x14ac:dyDescent="0.25">
      <c r="B17" s="200" t="s">
        <v>307</v>
      </c>
      <c r="C17" s="191"/>
      <c r="D17" s="183"/>
      <c r="E17" s="183"/>
      <c r="F17" s="183"/>
      <c r="G17" s="183"/>
    </row>
    <row r="18" spans="2:7" s="11" customFormat="1" ht="30.1" customHeight="1" x14ac:dyDescent="0.2">
      <c r="D18" s="27" t="s">
        <v>46</v>
      </c>
      <c r="E18" s="28" t="s">
        <v>47</v>
      </c>
      <c r="F18" s="28" t="s">
        <v>67</v>
      </c>
      <c r="G18" s="28" t="s">
        <v>45</v>
      </c>
    </row>
    <row r="19" spans="2:7" s="3" customFormat="1" ht="30.1" customHeight="1" x14ac:dyDescent="0.25">
      <c r="B19" s="350" t="s">
        <v>68</v>
      </c>
      <c r="C19" s="107" t="s">
        <v>41</v>
      </c>
      <c r="D19" s="70"/>
      <c r="E19" s="70"/>
      <c r="F19" s="70"/>
      <c r="G19" s="70"/>
    </row>
    <row r="20" spans="2:7" s="3" customFormat="1" ht="30.1" customHeight="1" x14ac:dyDescent="0.25">
      <c r="B20" s="350"/>
      <c r="C20" s="107" t="s">
        <v>42</v>
      </c>
      <c r="D20" s="70"/>
      <c r="E20" s="70"/>
      <c r="F20" s="70"/>
      <c r="G20" s="70"/>
    </row>
    <row r="21" spans="2:7" s="3" customFormat="1" ht="30.1" customHeight="1" x14ac:dyDescent="0.25">
      <c r="B21" s="350"/>
      <c r="C21" s="107" t="s">
        <v>43</v>
      </c>
      <c r="D21" s="70"/>
      <c r="E21" s="70"/>
      <c r="F21" s="70"/>
      <c r="G21" s="70"/>
    </row>
    <row r="22" spans="2:7" s="3" customFormat="1" ht="30.1" customHeight="1" x14ac:dyDescent="0.25">
      <c r="B22" s="350"/>
      <c r="C22" s="107" t="s">
        <v>44</v>
      </c>
      <c r="D22" s="70"/>
      <c r="E22" s="70"/>
      <c r="F22" s="70"/>
      <c r="G22" s="70"/>
    </row>
    <row r="23" spans="2:7" s="3" customFormat="1" ht="30.1" customHeight="1" x14ac:dyDescent="0.25">
      <c r="B23" s="350"/>
      <c r="C23" s="107" t="s">
        <v>45</v>
      </c>
      <c r="D23" s="70"/>
      <c r="E23" s="70"/>
      <c r="F23" s="70"/>
      <c r="G23" s="70"/>
    </row>
    <row r="24" spans="2:7" s="10" customFormat="1" ht="45" customHeight="1" x14ac:dyDescent="0.2">
      <c r="B24" s="355" t="s">
        <v>308</v>
      </c>
      <c r="C24" s="355"/>
      <c r="D24" s="355"/>
      <c r="E24" s="355"/>
      <c r="F24" s="355"/>
      <c r="G24" s="355"/>
    </row>
    <row r="25" spans="2:7" s="3" customFormat="1" ht="30.1" customHeight="1" x14ac:dyDescent="0.25">
      <c r="B25" s="352" t="s">
        <v>63</v>
      </c>
      <c r="C25" s="351" t="s">
        <v>48</v>
      </c>
      <c r="D25" s="351"/>
      <c r="E25" s="351"/>
      <c r="F25" s="351"/>
      <c r="G25" s="70"/>
    </row>
    <row r="26" spans="2:7" s="3" customFormat="1" ht="30.1" customHeight="1" x14ac:dyDescent="0.25">
      <c r="B26" s="352"/>
      <c r="C26" s="351" t="s">
        <v>49</v>
      </c>
      <c r="D26" s="351"/>
      <c r="E26" s="351"/>
      <c r="F26" s="351"/>
      <c r="G26" s="70"/>
    </row>
    <row r="27" spans="2:7" s="3" customFormat="1" ht="30.1" customHeight="1" x14ac:dyDescent="0.25">
      <c r="B27" s="352"/>
      <c r="C27" s="351" t="s">
        <v>50</v>
      </c>
      <c r="D27" s="351"/>
      <c r="E27" s="351"/>
      <c r="F27" s="351"/>
      <c r="G27" s="70"/>
    </row>
    <row r="28" spans="2:7" s="3" customFormat="1" ht="30.1" customHeight="1" x14ac:dyDescent="0.25">
      <c r="B28" s="352"/>
      <c r="C28" s="351" t="s">
        <v>51</v>
      </c>
      <c r="D28" s="351"/>
      <c r="E28" s="351"/>
      <c r="F28" s="351"/>
      <c r="G28" s="70"/>
    </row>
    <row r="29" spans="2:7" s="3" customFormat="1" ht="30.1" customHeight="1" x14ac:dyDescent="0.25">
      <c r="B29" s="352"/>
      <c r="C29" s="351" t="s">
        <v>52</v>
      </c>
      <c r="D29" s="351"/>
      <c r="E29" s="351"/>
      <c r="F29" s="351"/>
      <c r="G29" s="70"/>
    </row>
    <row r="30" spans="2:7" s="3" customFormat="1" ht="30.1" customHeight="1" x14ac:dyDescent="0.25">
      <c r="B30" s="352"/>
      <c r="C30" s="351" t="s">
        <v>53</v>
      </c>
      <c r="D30" s="351"/>
      <c r="E30" s="351"/>
      <c r="F30" s="351"/>
      <c r="G30" s="70"/>
    </row>
    <row r="31" spans="2:7" s="3" customFormat="1" ht="30.1" customHeight="1" x14ac:dyDescent="0.25">
      <c r="B31" s="352"/>
      <c r="C31" s="351" t="s">
        <v>91</v>
      </c>
      <c r="D31" s="351"/>
      <c r="E31" s="351"/>
      <c r="F31" s="351"/>
      <c r="G31" s="70"/>
    </row>
    <row r="32" spans="2:7" s="3" customFormat="1" ht="30.1" customHeight="1" x14ac:dyDescent="0.25">
      <c r="B32" s="352"/>
      <c r="C32" s="351" t="s">
        <v>54</v>
      </c>
      <c r="D32" s="351"/>
      <c r="E32" s="351"/>
      <c r="F32" s="351"/>
      <c r="G32" s="70"/>
    </row>
    <row r="33" spans="2:7" s="3" customFormat="1" ht="30.1" customHeight="1" x14ac:dyDescent="0.25">
      <c r="B33" s="352"/>
      <c r="C33" s="351" t="s">
        <v>55</v>
      </c>
      <c r="D33" s="351"/>
      <c r="E33" s="351"/>
      <c r="F33" s="351"/>
      <c r="G33" s="70"/>
    </row>
    <row r="34" spans="2:7" s="3" customFormat="1" ht="30.1" customHeight="1" x14ac:dyDescent="0.25">
      <c r="B34" s="352"/>
      <c r="C34" s="351" t="s">
        <v>56</v>
      </c>
      <c r="D34" s="351"/>
      <c r="E34" s="351"/>
      <c r="F34" s="351"/>
      <c r="G34" s="70"/>
    </row>
    <row r="35" spans="2:7" s="51" customFormat="1" ht="45" customHeight="1" x14ac:dyDescent="0.2">
      <c r="B35" s="355" t="s">
        <v>309</v>
      </c>
      <c r="C35" s="355"/>
      <c r="D35" s="355"/>
      <c r="E35" s="355"/>
      <c r="F35" s="355"/>
      <c r="G35" s="355"/>
    </row>
    <row r="36" spans="2:7" s="3" customFormat="1" ht="30.1" customHeight="1" x14ac:dyDescent="0.25">
      <c r="B36" s="350" t="s">
        <v>62</v>
      </c>
      <c r="C36" s="353" t="s">
        <v>194</v>
      </c>
      <c r="D36" s="353"/>
      <c r="E36" s="353"/>
      <c r="F36" s="353"/>
      <c r="G36" s="70"/>
    </row>
    <row r="37" spans="2:7" s="3" customFormat="1" ht="30.1" customHeight="1" x14ac:dyDescent="0.25">
      <c r="B37" s="350"/>
      <c r="C37" s="353" t="s">
        <v>195</v>
      </c>
      <c r="D37" s="353"/>
      <c r="E37" s="353"/>
      <c r="F37" s="353"/>
      <c r="G37" s="70"/>
    </row>
    <row r="38" spans="2:7" s="3" customFormat="1" ht="30.1" customHeight="1" x14ac:dyDescent="0.25">
      <c r="B38" s="350"/>
      <c r="C38" s="353" t="s">
        <v>196</v>
      </c>
      <c r="D38" s="353"/>
      <c r="E38" s="353"/>
      <c r="F38" s="353"/>
      <c r="G38" s="70"/>
    </row>
    <row r="39" spans="2:7" s="3" customFormat="1" ht="30.1" customHeight="1" x14ac:dyDescent="0.25">
      <c r="B39" s="350"/>
      <c r="C39" s="353" t="s">
        <v>57</v>
      </c>
      <c r="D39" s="353"/>
      <c r="E39" s="353"/>
      <c r="F39" s="353"/>
      <c r="G39" s="70"/>
    </row>
    <row r="40" spans="2:7" s="3" customFormat="1" ht="30.1" customHeight="1" x14ac:dyDescent="0.25">
      <c r="B40" s="350"/>
      <c r="C40" s="353" t="s">
        <v>58</v>
      </c>
      <c r="D40" s="353"/>
      <c r="E40" s="353"/>
      <c r="F40" s="353"/>
      <c r="G40" s="70"/>
    </row>
    <row r="41" spans="2:7" s="3" customFormat="1" ht="30.1" customHeight="1" x14ac:dyDescent="0.25">
      <c r="B41" s="350"/>
      <c r="C41" s="353" t="s">
        <v>59</v>
      </c>
      <c r="D41" s="353"/>
      <c r="E41" s="353"/>
      <c r="F41" s="353"/>
      <c r="G41" s="70"/>
    </row>
    <row r="42" spans="2:7" s="3" customFormat="1" ht="30.1" customHeight="1" x14ac:dyDescent="0.25">
      <c r="B42" s="350"/>
      <c r="C42" s="353" t="s">
        <v>60</v>
      </c>
      <c r="D42" s="353"/>
      <c r="E42" s="353"/>
      <c r="F42" s="353"/>
      <c r="G42" s="70"/>
    </row>
    <row r="43" spans="2:7" s="3" customFormat="1" ht="30.1" customHeight="1" x14ac:dyDescent="0.25">
      <c r="B43" s="350"/>
      <c r="C43" s="353" t="s">
        <v>61</v>
      </c>
      <c r="D43" s="353"/>
      <c r="E43" s="353"/>
      <c r="F43" s="353"/>
      <c r="G43" s="70"/>
    </row>
    <row r="44" spans="2:7" s="51" customFormat="1" ht="14.95" customHeight="1" x14ac:dyDescent="0.2"/>
    <row r="45" spans="2:7" s="110" customFormat="1" ht="30.1" customHeight="1" x14ac:dyDescent="0.25">
      <c r="B45" s="363" t="s">
        <v>304</v>
      </c>
      <c r="C45" s="363"/>
      <c r="D45" s="363"/>
      <c r="E45" s="363"/>
      <c r="F45" s="363"/>
      <c r="G45" s="363"/>
    </row>
    <row r="46" spans="2:7" ht="64.2" customHeight="1" x14ac:dyDescent="0.2">
      <c r="B46" s="57" t="s">
        <v>3</v>
      </c>
      <c r="C46" s="354"/>
      <c r="D46" s="354"/>
      <c r="E46" s="354"/>
      <c r="F46" s="354"/>
      <c r="G46" s="354"/>
    </row>
    <row r="47" spans="2:7" ht="64.2" customHeight="1" x14ac:dyDescent="0.2">
      <c r="B47" s="57" t="s">
        <v>4</v>
      </c>
      <c r="C47" s="354"/>
      <c r="D47" s="354"/>
      <c r="E47" s="354"/>
      <c r="F47" s="354"/>
      <c r="G47" s="354"/>
    </row>
    <row r="48" spans="2:7" ht="64.2" customHeight="1" x14ac:dyDescent="0.2">
      <c r="B48" s="57" t="s">
        <v>5</v>
      </c>
      <c r="C48" s="354"/>
      <c r="D48" s="354"/>
      <c r="E48" s="354"/>
      <c r="F48" s="354"/>
      <c r="G48" s="354"/>
    </row>
    <row r="49" spans="2:7" x14ac:dyDescent="0.2">
      <c r="C49" s="17"/>
    </row>
    <row r="50" spans="2:7" s="30" customFormat="1" ht="30.1" customHeight="1" x14ac:dyDescent="0.3">
      <c r="B50" s="315" t="s">
        <v>165</v>
      </c>
      <c r="C50" s="315"/>
      <c r="D50" s="31"/>
      <c r="E50" s="31"/>
      <c r="F50" s="34"/>
      <c r="G50" s="31"/>
    </row>
    <row r="51" spans="2:7" s="30" customFormat="1" ht="35" customHeight="1" x14ac:dyDescent="0.3">
      <c r="B51" s="322" t="s">
        <v>215</v>
      </c>
      <c r="C51" s="322"/>
      <c r="D51" s="322"/>
      <c r="E51" s="31"/>
      <c r="F51" s="34"/>
      <c r="G51" s="31"/>
    </row>
    <row r="52" spans="2:7" s="54" customFormat="1" ht="64.2" customHeight="1" x14ac:dyDescent="0.2">
      <c r="B52" s="344"/>
      <c r="C52" s="344"/>
      <c r="D52" s="344"/>
    </row>
    <row r="53" spans="2:7" x14ac:dyDescent="0.2">
      <c r="C53" s="17"/>
    </row>
    <row r="54" spans="2:7" x14ac:dyDescent="0.2">
      <c r="C54" s="17"/>
    </row>
    <row r="55" spans="2:7" x14ac:dyDescent="0.2">
      <c r="C55" s="17"/>
    </row>
    <row r="56" spans="2:7" x14ac:dyDescent="0.2">
      <c r="C56" s="17"/>
    </row>
    <row r="57" spans="2:7" x14ac:dyDescent="0.2">
      <c r="C57" s="17"/>
    </row>
    <row r="58" spans="2:7" x14ac:dyDescent="0.2">
      <c r="C58" s="17"/>
    </row>
    <row r="59" spans="2:7" x14ac:dyDescent="0.2">
      <c r="C59" s="17"/>
    </row>
    <row r="60" spans="2:7" x14ac:dyDescent="0.2">
      <c r="C60" s="17"/>
    </row>
    <row r="61" spans="2:7" x14ac:dyDescent="0.2">
      <c r="C61" s="17"/>
    </row>
  </sheetData>
  <sheetProtection algorithmName="SHA-512" hashValue="WIOyFUzlEcHrnmb1wWzacoyFUbXpDushW0Ay8lmXToZ7+D9SJ0i5jYD3/q2mEZLDSY0NP2ZRQAIisx7qLWLhow==" saltValue="1EQtk98uwrso6xQWq/ewIA==" spinCount="100000" sheet="1" objects="1" scenarios="1"/>
  <mergeCells count="40">
    <mergeCell ref="C47:G47"/>
    <mergeCell ref="B45:G45"/>
    <mergeCell ref="C39:F39"/>
    <mergeCell ref="C40:F40"/>
    <mergeCell ref="C41:F41"/>
    <mergeCell ref="B36:B43"/>
    <mergeCell ref="C42:F42"/>
    <mergeCell ref="C46:G46"/>
    <mergeCell ref="B1:G1"/>
    <mergeCell ref="C4:D4"/>
    <mergeCell ref="C43:F43"/>
    <mergeCell ref="C12:F12"/>
    <mergeCell ref="C8:F8"/>
    <mergeCell ref="C9:F9"/>
    <mergeCell ref="C25:F25"/>
    <mergeCell ref="C26:F26"/>
    <mergeCell ref="C27:F27"/>
    <mergeCell ref="C28:F28"/>
    <mergeCell ref="C29:F29"/>
    <mergeCell ref="C30:F30"/>
    <mergeCell ref="C31:F31"/>
    <mergeCell ref="B16:C16"/>
    <mergeCell ref="B2:F2"/>
    <mergeCell ref="B35:G35"/>
    <mergeCell ref="B51:D51"/>
    <mergeCell ref="B50:C50"/>
    <mergeCell ref="B52:D52"/>
    <mergeCell ref="B8:B12"/>
    <mergeCell ref="B19:B23"/>
    <mergeCell ref="C32:F32"/>
    <mergeCell ref="B25:B34"/>
    <mergeCell ref="C10:F10"/>
    <mergeCell ref="C11:F11"/>
    <mergeCell ref="C33:F33"/>
    <mergeCell ref="C34:F34"/>
    <mergeCell ref="C36:F36"/>
    <mergeCell ref="C37:F37"/>
    <mergeCell ref="C38:F38"/>
    <mergeCell ref="C48:G48"/>
    <mergeCell ref="B24:G24"/>
  </mergeCells>
  <conditionalFormatting sqref="B52:D52">
    <cfRule type="expression" dxfId="150" priority="1">
      <formula>AND(Source_Selection=TRUE,Excavation=FALSE)</formula>
    </cfRule>
    <cfRule type="expression" dxfId="149" priority="5">
      <formula>AND(Segment_Selection=TRUE,Segment_Distribution=FALSE)</formula>
    </cfRule>
    <cfRule type="expression" dxfId="148" priority="9">
      <formula>AND(Source_Selection=TRUE,Excavation_NotApplicable=TRUE)</formula>
    </cfRule>
  </conditionalFormatting>
  <conditionalFormatting sqref="D19:G23 D16:G16 G25:G34 C46:G48 G36:G43 G8:G12">
    <cfRule type="expression" dxfId="147" priority="2">
      <formula>AND(Source_Selection=TRUE,Excavation=FALSE)</formula>
    </cfRule>
    <cfRule type="expression" dxfId="146" priority="6">
      <formula>AND(Segment_Selection=TRUE,Segment_Distribution=FALSE)</formula>
    </cfRule>
    <cfRule type="expression" dxfId="145" priority="10">
      <formula>AND(Source_Selection=TRUE,Excavation_NotApplicable=TRUE)</formula>
    </cfRule>
  </conditionalFormatting>
  <dataValidations xWindow="1301" yWindow="542" count="5">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45 IW6:IW7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WVH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B6:B7 WVI50:WVI51 IW50:IW51 SS50:SS51 ACO50:ACO51 AMK50:AMK51 AWG50:AWG51 BGC50:BGC51 BPY50:BPY51 BZU50:BZU51 CJQ50:CJQ51 CTM50:CTM51 DDI50:DDI51 DNE50:DNE51 DXA50:DXA51 EGW50:EGW51 EQS50:EQS51 FAO50:FAO51 FKK50:FKK51 FUG50:FUG51 GEC50:GEC51 GNY50:GNY51 GXU50:GXU51 HHQ50:HHQ51 HRM50:HRM51 IBI50:IBI51 ILE50:ILE51 IVA50:IVA51 JEW50:JEW51 JOS50:JOS51 JYO50:JYO51 KIK50:KIK51 KSG50:KSG51 LCC50:LCC51 LLY50:LLY51 LVU50:LVU51 MFQ50:MFQ51 MPM50:MPM51 MZI50:MZI51 NJE50:NJE51 NTA50:NTA51 OCW50:OCW51 OMS50:OMS51 OWO50:OWO51 PGK50:PGK51 PQG50:PQG51 QAC50:QAC51 QJY50:QJY51 QTU50:QTU51 RDQ50:RDQ51 RNM50:RNM51 RXI50:RXI51 SHE50:SHE51 SRA50:SRA51 TAW50:TAW51 TKS50:TKS51 TUO50:TUO51 UEK50:UEK51 UOG50:UOG51 UYC50:UYC51 VHY50:VHY51 VRU50:VRU51 WBQ50:WBQ51 WLM50:WLM51 B50:B51" xr:uid="{00000000-0002-0000-0500-000000000000}"/>
    <dataValidation allowBlank="1" showInputMessage="1" showErrorMessage="1" prompt="&quot;Shut down&quot; means the flow of gas into the affected line segment has stopped. The Additional Information section may be used to further clarify whether lines were taken out of service or pressure was reduced but not taken down to zero, if desired." sqref="C11:F11" xr:uid="{00000000-0002-0000-0500-000001000000}"/>
    <dataValidation type="whole" operator="greaterThanOrEqual" allowBlank="1" showInputMessage="1" showErrorMessage="1" sqref="G36:G43 G12 D16:G16 D19:G23 G25:G34 G8 G10" xr:uid="{00000000-0002-0000-0500-000002000000}">
      <formula1>0</formula1>
    </dataValidation>
    <dataValidation type="whole" operator="greaterThanOrEqual" allowBlank="1" showInputMessage="1" showErrorMessage="1" prompt="&quot;Shut down&quot; means the flow of gas into the affected line segment has stopped. The Additional Information section may be used to further clarify whether lines were taken out of service or pressure was reduced but not taken down to zero, if desired." sqref="G11" xr:uid="{00000000-0002-0000-0500-000003000000}">
      <formula1>0</formula1>
    </dataValidation>
    <dataValidation type="decimal" operator="greaterThanOrEqual" allowBlank="1" showInputMessage="1" showErrorMessage="1" sqref="G9" xr:uid="{00000000-0002-0000-0500-000004000000}">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500-000000000000}"/>
    <hyperlink ref="G6" location="'Facility Info'!C6" display="Return to Facility Info" xr:uid="{00000000-0004-0000-0500-000001000000}"/>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Z113"/>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16" customWidth="1"/>
    <col min="2" max="2" width="60.625" style="16" customWidth="1"/>
    <col min="3" max="3" width="30.625" style="15" customWidth="1"/>
    <col min="4" max="15" width="30.625" style="16" customWidth="1"/>
    <col min="16" max="22" width="9.125" style="16"/>
    <col min="23" max="27" width="0" style="16" hidden="1" customWidth="1"/>
    <col min="28" max="16384" width="9.125" style="16"/>
  </cols>
  <sheetData>
    <row r="1" spans="1:23" s="3" customFormat="1" ht="19.55" customHeight="1" x14ac:dyDescent="0.25">
      <c r="B1" s="332" t="s">
        <v>208</v>
      </c>
      <c r="C1" s="332"/>
      <c r="D1" s="332"/>
      <c r="E1" s="332"/>
      <c r="F1" s="332"/>
    </row>
    <row r="2" spans="1:23" s="47" customFormat="1" ht="46.55" customHeight="1" x14ac:dyDescent="0.25">
      <c r="B2" s="313" t="s">
        <v>250</v>
      </c>
      <c r="C2" s="313"/>
      <c r="D2" s="313"/>
      <c r="E2" s="313"/>
      <c r="F2" s="313"/>
    </row>
    <row r="3" spans="1:23" s="3" customFormat="1" ht="14.3" x14ac:dyDescent="0.25">
      <c r="B3" s="4" t="s">
        <v>6</v>
      </c>
      <c r="C3" s="4" t="s">
        <v>0</v>
      </c>
      <c r="E3" s="91" t="s">
        <v>1</v>
      </c>
      <c r="G3" s="47"/>
    </row>
    <row r="4" spans="1:23" s="7" customFormat="1" x14ac:dyDescent="0.25">
      <c r="B4" s="5" t="str">
        <f>IF(PartnerName&lt;&gt;"",PartnerName,"")</f>
        <v>SAMPLE PARTNER</v>
      </c>
      <c r="C4" s="333" t="str">
        <f>IF(FacilityName&lt;&gt;"",FacilityName,"")</f>
        <v>SAMPLE FACILITY</v>
      </c>
      <c r="D4" s="368"/>
      <c r="E4" s="6" t="str">
        <f>ReportYear</f>
        <v>20XX</v>
      </c>
    </row>
    <row r="5" spans="1:23" s="10" customFormat="1" ht="18.350000000000001" x14ac:dyDescent="0.25">
      <c r="B5" s="85" t="str">
        <f>IFERROR(IF(AND(Segment_Selection=TRUE,ISNA(Source_Selection)),IF(OR(Segment_Trans_Storage=TRUE,Segment_Processing=TRUE),"","This source is not required to be reported for the industry segment selected"),IF(AND(OR(Segment_Trans_Storage=TRUE,Segment_Processing=TRUE),Reciprocating=TRUE),"",IF(OR(Segment_Trans_Storage=TRUE,Segment_Processing=TRUE),"Participating source not selected","This source is not required to be reported for the industry segment selected"))),"")</f>
        <v/>
      </c>
      <c r="C5" s="21"/>
      <c r="F5" s="61"/>
      <c r="G5" s="51"/>
    </row>
    <row r="6" spans="1:23" s="51" customFormat="1" ht="30.1" customHeight="1" x14ac:dyDescent="0.2">
      <c r="B6" s="197" t="s">
        <v>360</v>
      </c>
      <c r="C6" s="182"/>
      <c r="D6" s="182"/>
      <c r="E6" s="192" t="s">
        <v>312</v>
      </c>
      <c r="F6" s="182"/>
      <c r="G6" s="182"/>
      <c r="H6" s="182"/>
      <c r="I6" s="182"/>
    </row>
    <row r="7" spans="1:23" s="30" customFormat="1" ht="57.1" customHeight="1" x14ac:dyDescent="0.2">
      <c r="B7" s="355" t="s">
        <v>361</v>
      </c>
      <c r="C7" s="355"/>
      <c r="D7" s="355"/>
      <c r="E7" s="355"/>
      <c r="J7" s="366" t="s">
        <v>192</v>
      </c>
      <c r="K7" s="366"/>
      <c r="L7" s="366"/>
      <c r="M7" s="16"/>
      <c r="N7" s="88"/>
    </row>
    <row r="8" spans="1:23" ht="64.55" customHeight="1" x14ac:dyDescent="0.25">
      <c r="A8" s="35"/>
      <c r="B8" s="38" t="s">
        <v>135</v>
      </c>
      <c r="C8" s="39" t="s">
        <v>125</v>
      </c>
      <c r="D8" s="39" t="s">
        <v>126</v>
      </c>
      <c r="E8" s="39" t="s">
        <v>127</v>
      </c>
      <c r="F8" s="36" t="s">
        <v>86</v>
      </c>
      <c r="G8" s="36" t="s">
        <v>161</v>
      </c>
      <c r="H8" s="36" t="s">
        <v>87</v>
      </c>
      <c r="I8" s="36" t="s">
        <v>128</v>
      </c>
      <c r="J8" s="87" t="s">
        <v>176</v>
      </c>
      <c r="K8" s="36" t="s">
        <v>155</v>
      </c>
    </row>
    <row r="9" spans="1:23" ht="14.45" customHeight="1" x14ac:dyDescent="0.25">
      <c r="A9" s="35">
        <v>1</v>
      </c>
      <c r="B9" s="132"/>
      <c r="C9" s="93"/>
      <c r="D9" s="93"/>
      <c r="E9" s="93"/>
      <c r="F9" s="72"/>
      <c r="G9" s="95"/>
      <c r="H9" s="165"/>
      <c r="I9" s="133"/>
      <c r="J9" s="133"/>
      <c r="K9" s="72"/>
      <c r="W9" s="46" t="s">
        <v>187</v>
      </c>
    </row>
    <row r="10" spans="1:23" ht="14.45" customHeight="1" x14ac:dyDescent="0.25">
      <c r="A10" s="35">
        <v>2</v>
      </c>
      <c r="B10" s="132"/>
      <c r="C10" s="93"/>
      <c r="D10" s="93"/>
      <c r="E10" s="93"/>
      <c r="F10" s="72"/>
      <c r="G10" s="95"/>
      <c r="H10" s="165"/>
      <c r="I10" s="72"/>
      <c r="J10" s="133"/>
      <c r="K10" s="72"/>
      <c r="W10" s="46" t="s">
        <v>188</v>
      </c>
    </row>
    <row r="11" spans="1:23" ht="14.45" customHeight="1" x14ac:dyDescent="0.25">
      <c r="A11" s="35">
        <v>3</v>
      </c>
      <c r="B11" s="132"/>
      <c r="C11" s="93"/>
      <c r="D11" s="93"/>
      <c r="E11" s="93"/>
      <c r="F11" s="72"/>
      <c r="G11" s="95"/>
      <c r="H11" s="165"/>
      <c r="I11" s="72"/>
      <c r="J11" s="133"/>
      <c r="K11" s="72"/>
      <c r="W11" s="46" t="s">
        <v>189</v>
      </c>
    </row>
    <row r="12" spans="1:23" ht="14.45" customHeight="1" x14ac:dyDescent="0.25">
      <c r="A12" s="35">
        <v>4</v>
      </c>
      <c r="B12" s="132"/>
      <c r="C12" s="93"/>
      <c r="D12" s="93"/>
      <c r="E12" s="93"/>
      <c r="F12" s="72"/>
      <c r="G12" s="95"/>
      <c r="H12" s="165"/>
      <c r="I12" s="72"/>
      <c r="J12" s="133"/>
      <c r="K12" s="72"/>
      <c r="W12" s="46" t="s">
        <v>190</v>
      </c>
    </row>
    <row r="13" spans="1:23" ht="14.45" customHeight="1" x14ac:dyDescent="0.2">
      <c r="A13" s="35">
        <v>5</v>
      </c>
      <c r="B13" s="132"/>
      <c r="C13" s="93"/>
      <c r="D13" s="93"/>
      <c r="E13" s="93"/>
      <c r="F13" s="72"/>
      <c r="G13" s="95"/>
      <c r="H13" s="165"/>
      <c r="I13" s="72"/>
      <c r="J13" s="133"/>
      <c r="K13" s="72"/>
    </row>
    <row r="14" spans="1:23" ht="14.45" customHeight="1" x14ac:dyDescent="0.2">
      <c r="A14" s="35">
        <v>6</v>
      </c>
      <c r="B14" s="132"/>
      <c r="C14" s="93"/>
      <c r="D14" s="93"/>
      <c r="E14" s="93"/>
      <c r="F14" s="72"/>
      <c r="G14" s="95"/>
      <c r="H14" s="165"/>
      <c r="I14" s="72"/>
      <c r="J14" s="133"/>
      <c r="K14" s="72"/>
    </row>
    <row r="15" spans="1:23" ht="14.45" customHeight="1" x14ac:dyDescent="0.2">
      <c r="A15" s="35">
        <v>7</v>
      </c>
      <c r="B15" s="132"/>
      <c r="C15" s="93"/>
      <c r="D15" s="93"/>
      <c r="E15" s="93"/>
      <c r="F15" s="72"/>
      <c r="G15" s="95"/>
      <c r="H15" s="165"/>
      <c r="I15" s="72"/>
      <c r="J15" s="133"/>
      <c r="K15" s="72"/>
    </row>
    <row r="16" spans="1:23" ht="14.45" customHeight="1" x14ac:dyDescent="0.2">
      <c r="A16" s="35">
        <v>8</v>
      </c>
      <c r="B16" s="132"/>
      <c r="C16" s="93"/>
      <c r="D16" s="93"/>
      <c r="E16" s="93"/>
      <c r="F16" s="72"/>
      <c r="G16" s="95"/>
      <c r="H16" s="165"/>
      <c r="I16" s="72"/>
      <c r="J16" s="133"/>
      <c r="K16" s="72"/>
      <c r="L16" s="54"/>
      <c r="M16" s="54"/>
    </row>
    <row r="17" spans="1:13" s="54" customFormat="1" ht="14.45" customHeight="1" x14ac:dyDescent="0.2">
      <c r="A17" s="35">
        <v>9</v>
      </c>
      <c r="B17" s="132"/>
      <c r="C17" s="93"/>
      <c r="D17" s="93"/>
      <c r="E17" s="93"/>
      <c r="F17" s="72"/>
      <c r="G17" s="95"/>
      <c r="H17" s="165"/>
      <c r="I17" s="72"/>
      <c r="J17" s="133"/>
      <c r="K17" s="72"/>
    </row>
    <row r="18" spans="1:13" s="54" customFormat="1" ht="14.45" customHeight="1" x14ac:dyDescent="0.2">
      <c r="A18" s="35">
        <v>10</v>
      </c>
      <c r="B18" s="132"/>
      <c r="C18" s="93"/>
      <c r="D18" s="93"/>
      <c r="E18" s="93"/>
      <c r="F18" s="72"/>
      <c r="G18" s="95"/>
      <c r="H18" s="165"/>
      <c r="I18" s="72"/>
      <c r="J18" s="133"/>
      <c r="K18" s="72"/>
    </row>
    <row r="19" spans="1:13" s="54" customFormat="1" ht="14.45" customHeight="1" x14ac:dyDescent="0.2">
      <c r="A19" s="35">
        <v>11</v>
      </c>
      <c r="B19" s="132"/>
      <c r="C19" s="93"/>
      <c r="D19" s="93"/>
      <c r="E19" s="93"/>
      <c r="F19" s="72"/>
      <c r="G19" s="95"/>
      <c r="H19" s="165"/>
      <c r="I19" s="72"/>
      <c r="J19" s="133"/>
      <c r="K19" s="72"/>
    </row>
    <row r="20" spans="1:13" s="54" customFormat="1" ht="14.45" customHeight="1" x14ac:dyDescent="0.2">
      <c r="A20" s="35">
        <v>12</v>
      </c>
      <c r="B20" s="132"/>
      <c r="C20" s="93"/>
      <c r="D20" s="93"/>
      <c r="E20" s="93"/>
      <c r="F20" s="72"/>
      <c r="G20" s="95"/>
      <c r="H20" s="165"/>
      <c r="I20" s="72"/>
      <c r="J20" s="133"/>
      <c r="K20" s="72"/>
    </row>
    <row r="21" spans="1:13" s="54" customFormat="1" ht="14.45" customHeight="1" x14ac:dyDescent="0.2">
      <c r="A21" s="35">
        <v>13</v>
      </c>
      <c r="B21" s="132"/>
      <c r="C21" s="93"/>
      <c r="D21" s="93"/>
      <c r="E21" s="93"/>
      <c r="F21" s="72"/>
      <c r="G21" s="95"/>
      <c r="H21" s="165"/>
      <c r="I21" s="72"/>
      <c r="J21" s="133"/>
      <c r="K21" s="72"/>
      <c r="L21" s="16"/>
      <c r="M21" s="16"/>
    </row>
    <row r="22" spans="1:13" ht="14.45" customHeight="1" x14ac:dyDescent="0.2">
      <c r="A22" s="35">
        <v>14</v>
      </c>
      <c r="B22" s="132"/>
      <c r="C22" s="93"/>
      <c r="D22" s="93"/>
      <c r="E22" s="93"/>
      <c r="F22" s="72"/>
      <c r="G22" s="95"/>
      <c r="H22" s="165"/>
      <c r="I22" s="72"/>
      <c r="J22" s="133"/>
      <c r="K22" s="72"/>
    </row>
    <row r="23" spans="1:13" ht="14.45" customHeight="1" x14ac:dyDescent="0.2">
      <c r="A23" s="35">
        <v>15</v>
      </c>
      <c r="B23" s="132"/>
      <c r="C23" s="93"/>
      <c r="D23" s="93"/>
      <c r="E23" s="93"/>
      <c r="F23" s="72"/>
      <c r="G23" s="95"/>
      <c r="H23" s="165"/>
      <c r="I23" s="72"/>
      <c r="J23" s="133"/>
      <c r="K23" s="72"/>
    </row>
    <row r="24" spans="1:13" ht="14.45" customHeight="1" x14ac:dyDescent="0.2">
      <c r="A24" s="35">
        <v>16</v>
      </c>
      <c r="B24" s="132"/>
      <c r="C24" s="93"/>
      <c r="D24" s="93"/>
      <c r="E24" s="93"/>
      <c r="F24" s="72"/>
      <c r="G24" s="95"/>
      <c r="H24" s="165"/>
      <c r="I24" s="72"/>
      <c r="J24" s="133"/>
      <c r="K24" s="72"/>
    </row>
    <row r="25" spans="1:13" ht="14.45" customHeight="1" x14ac:dyDescent="0.2">
      <c r="A25" s="35">
        <v>17</v>
      </c>
      <c r="B25" s="132"/>
      <c r="C25" s="93"/>
      <c r="D25" s="93"/>
      <c r="E25" s="93"/>
      <c r="F25" s="72"/>
      <c r="G25" s="95"/>
      <c r="H25" s="165"/>
      <c r="I25" s="72"/>
      <c r="J25" s="133"/>
      <c r="K25" s="72"/>
    </row>
    <row r="26" spans="1:13" ht="14.45" customHeight="1" x14ac:dyDescent="0.2">
      <c r="A26" s="35">
        <v>18</v>
      </c>
      <c r="B26" s="132"/>
      <c r="C26" s="93"/>
      <c r="D26" s="93"/>
      <c r="E26" s="93"/>
      <c r="F26" s="72"/>
      <c r="G26" s="95"/>
      <c r="H26" s="165"/>
      <c r="I26" s="72"/>
      <c r="J26" s="133"/>
      <c r="K26" s="72"/>
    </row>
    <row r="27" spans="1:13" ht="14.45" customHeight="1" x14ac:dyDescent="0.2">
      <c r="A27" s="35">
        <v>19</v>
      </c>
      <c r="B27" s="132"/>
      <c r="C27" s="93"/>
      <c r="D27" s="93"/>
      <c r="E27" s="93"/>
      <c r="F27" s="72"/>
      <c r="G27" s="95"/>
      <c r="H27" s="165"/>
      <c r="I27" s="72"/>
      <c r="J27" s="133"/>
      <c r="K27" s="72"/>
    </row>
    <row r="28" spans="1:13" ht="14.45" customHeight="1" x14ac:dyDescent="0.2">
      <c r="A28" s="35">
        <v>20</v>
      </c>
      <c r="B28" s="132"/>
      <c r="C28" s="93"/>
      <c r="D28" s="93"/>
      <c r="E28" s="93"/>
      <c r="F28" s="72"/>
      <c r="G28" s="95"/>
      <c r="H28" s="165"/>
      <c r="I28" s="72"/>
      <c r="J28" s="133"/>
      <c r="K28" s="72"/>
    </row>
    <row r="29" spans="1:13" ht="14.45" customHeight="1" x14ac:dyDescent="0.2">
      <c r="A29" s="35">
        <v>21</v>
      </c>
      <c r="B29" s="132"/>
      <c r="C29" s="93"/>
      <c r="D29" s="93"/>
      <c r="E29" s="93"/>
      <c r="F29" s="72"/>
      <c r="G29" s="95"/>
      <c r="H29" s="165"/>
      <c r="I29" s="72"/>
      <c r="J29" s="133"/>
      <c r="K29" s="72"/>
    </row>
    <row r="30" spans="1:13" ht="14.45" customHeight="1" x14ac:dyDescent="0.2">
      <c r="A30" s="35">
        <v>22</v>
      </c>
      <c r="B30" s="132"/>
      <c r="C30" s="93"/>
      <c r="D30" s="93"/>
      <c r="E30" s="93"/>
      <c r="F30" s="72"/>
      <c r="G30" s="95"/>
      <c r="H30" s="165"/>
      <c r="I30" s="72"/>
      <c r="J30" s="133"/>
      <c r="K30" s="72"/>
    </row>
    <row r="31" spans="1:13" ht="14.45" customHeight="1" x14ac:dyDescent="0.2">
      <c r="A31" s="35">
        <v>23</v>
      </c>
      <c r="B31" s="132"/>
      <c r="C31" s="93"/>
      <c r="D31" s="93"/>
      <c r="E31" s="93"/>
      <c r="F31" s="72"/>
      <c r="G31" s="95"/>
      <c r="H31" s="165"/>
      <c r="I31" s="72"/>
      <c r="J31" s="133"/>
      <c r="K31" s="72"/>
    </row>
    <row r="32" spans="1:13" ht="14.45" customHeight="1" x14ac:dyDescent="0.2">
      <c r="A32" s="35">
        <v>24</v>
      </c>
      <c r="B32" s="132"/>
      <c r="C32" s="93"/>
      <c r="D32" s="93"/>
      <c r="E32" s="93"/>
      <c r="F32" s="72"/>
      <c r="G32" s="95"/>
      <c r="H32" s="165"/>
      <c r="I32" s="72"/>
      <c r="J32" s="133"/>
      <c r="K32" s="72"/>
      <c r="L32" s="54"/>
      <c r="M32" s="54"/>
    </row>
    <row r="33" spans="1:13" s="54" customFormat="1" ht="14.45" customHeight="1" x14ac:dyDescent="0.2">
      <c r="A33" s="35">
        <v>25</v>
      </c>
      <c r="B33" s="132"/>
      <c r="C33" s="93"/>
      <c r="D33" s="93"/>
      <c r="E33" s="93"/>
      <c r="F33" s="72"/>
      <c r="G33" s="95"/>
      <c r="H33" s="165"/>
      <c r="I33" s="72"/>
      <c r="J33" s="133"/>
      <c r="K33" s="72"/>
    </row>
    <row r="34" spans="1:13" s="54" customFormat="1" ht="14.45" customHeight="1" x14ac:dyDescent="0.2">
      <c r="A34" s="35">
        <v>26</v>
      </c>
      <c r="B34" s="132"/>
      <c r="C34" s="93"/>
      <c r="D34" s="93"/>
      <c r="E34" s="93"/>
      <c r="F34" s="72"/>
      <c r="G34" s="95"/>
      <c r="H34" s="165"/>
      <c r="I34" s="72"/>
      <c r="J34" s="133"/>
      <c r="K34" s="72"/>
    </row>
    <row r="35" spans="1:13" s="54" customFormat="1" ht="14.45" customHeight="1" x14ac:dyDescent="0.2">
      <c r="A35" s="35">
        <v>27</v>
      </c>
      <c r="B35" s="132"/>
      <c r="C35" s="93"/>
      <c r="D35" s="93"/>
      <c r="E35" s="93"/>
      <c r="F35" s="72"/>
      <c r="G35" s="95"/>
      <c r="H35" s="165"/>
      <c r="I35" s="72"/>
      <c r="J35" s="133"/>
      <c r="K35" s="72"/>
    </row>
    <row r="36" spans="1:13" s="54" customFormat="1" ht="14.45" customHeight="1" x14ac:dyDescent="0.2">
      <c r="A36" s="35">
        <v>28</v>
      </c>
      <c r="B36" s="132"/>
      <c r="C36" s="93"/>
      <c r="D36" s="93"/>
      <c r="E36" s="93"/>
      <c r="F36" s="72"/>
      <c r="G36" s="95"/>
      <c r="H36" s="165"/>
      <c r="I36" s="133"/>
      <c r="J36" s="133"/>
      <c r="K36" s="72"/>
    </row>
    <row r="37" spans="1:13" s="54" customFormat="1" ht="14.45" customHeight="1" x14ac:dyDescent="0.2">
      <c r="A37" s="35">
        <v>29</v>
      </c>
      <c r="B37" s="132"/>
      <c r="C37" s="93"/>
      <c r="D37" s="93"/>
      <c r="E37" s="93"/>
      <c r="F37" s="72"/>
      <c r="G37" s="95"/>
      <c r="H37" s="165"/>
      <c r="I37" s="133"/>
      <c r="J37" s="133"/>
      <c r="K37" s="72"/>
    </row>
    <row r="38" spans="1:13" s="54" customFormat="1" ht="14.45" customHeight="1" x14ac:dyDescent="0.2">
      <c r="A38" s="35">
        <v>30</v>
      </c>
      <c r="B38" s="132"/>
      <c r="C38" s="93"/>
      <c r="D38" s="93"/>
      <c r="E38" s="93"/>
      <c r="F38" s="72"/>
      <c r="G38" s="95"/>
      <c r="H38" s="165"/>
      <c r="I38" s="133"/>
      <c r="J38" s="133"/>
      <c r="K38" s="72"/>
    </row>
    <row r="39" spans="1:13" s="54" customFormat="1" ht="14.45" customHeight="1" x14ac:dyDescent="0.2">
      <c r="A39" s="35">
        <v>31</v>
      </c>
      <c r="B39" s="132"/>
      <c r="C39" s="93"/>
      <c r="D39" s="93"/>
      <c r="E39" s="93"/>
      <c r="F39" s="72"/>
      <c r="G39" s="95"/>
      <c r="H39" s="165"/>
      <c r="I39" s="133"/>
      <c r="J39" s="133"/>
      <c r="K39" s="72"/>
    </row>
    <row r="40" spans="1:13" s="54" customFormat="1" ht="14.45" customHeight="1" x14ac:dyDescent="0.2">
      <c r="A40" s="35">
        <v>32</v>
      </c>
      <c r="B40" s="132"/>
      <c r="C40" s="93"/>
      <c r="D40" s="93"/>
      <c r="E40" s="93"/>
      <c r="F40" s="72"/>
      <c r="G40" s="95"/>
      <c r="H40" s="165"/>
      <c r="I40" s="133"/>
      <c r="J40" s="133"/>
      <c r="K40" s="72"/>
    </row>
    <row r="41" spans="1:13" s="54" customFormat="1" ht="14.45" customHeight="1" x14ac:dyDescent="0.2">
      <c r="A41" s="35">
        <v>33</v>
      </c>
      <c r="B41" s="132"/>
      <c r="C41" s="93"/>
      <c r="D41" s="93"/>
      <c r="E41" s="93"/>
      <c r="F41" s="72"/>
      <c r="G41" s="95"/>
      <c r="H41" s="165"/>
      <c r="I41" s="133"/>
      <c r="J41" s="133"/>
      <c r="K41" s="133"/>
    </row>
    <row r="42" spans="1:13" s="54" customFormat="1" ht="14.45" customHeight="1" x14ac:dyDescent="0.2">
      <c r="A42" s="35">
        <v>34</v>
      </c>
      <c r="B42" s="132"/>
      <c r="C42" s="93"/>
      <c r="D42" s="93"/>
      <c r="E42" s="93"/>
      <c r="F42" s="72"/>
      <c r="G42" s="95"/>
      <c r="H42" s="165"/>
      <c r="I42" s="133"/>
      <c r="J42" s="133"/>
      <c r="K42" s="133"/>
    </row>
    <row r="43" spans="1:13" s="54" customFormat="1" ht="14.45" customHeight="1" x14ac:dyDescent="0.2">
      <c r="A43" s="35">
        <v>35</v>
      </c>
      <c r="B43" s="132"/>
      <c r="C43" s="93"/>
      <c r="D43" s="93"/>
      <c r="E43" s="93"/>
      <c r="F43" s="72"/>
      <c r="G43" s="95"/>
      <c r="H43" s="165"/>
      <c r="I43" s="133"/>
      <c r="J43" s="133"/>
      <c r="K43" s="133"/>
    </row>
    <row r="44" spans="1:13" s="54" customFormat="1" ht="14.45" customHeight="1" x14ac:dyDescent="0.2">
      <c r="A44" s="35">
        <v>36</v>
      </c>
      <c r="B44" s="132"/>
      <c r="C44" s="93"/>
      <c r="D44" s="93"/>
      <c r="E44" s="93"/>
      <c r="F44" s="72"/>
      <c r="G44" s="95"/>
      <c r="H44" s="165"/>
      <c r="I44" s="133"/>
      <c r="J44" s="133"/>
      <c r="K44" s="133"/>
    </row>
    <row r="45" spans="1:13" s="54" customFormat="1" ht="14.45" customHeight="1" x14ac:dyDescent="0.2">
      <c r="A45" s="35">
        <v>37</v>
      </c>
      <c r="B45" s="132"/>
      <c r="C45" s="93"/>
      <c r="D45" s="93"/>
      <c r="E45" s="93"/>
      <c r="F45" s="72"/>
      <c r="G45" s="95"/>
      <c r="H45" s="165"/>
      <c r="I45" s="133"/>
      <c r="J45" s="133"/>
      <c r="K45" s="133"/>
    </row>
    <row r="46" spans="1:13" s="54" customFormat="1" ht="14.45" customHeight="1" x14ac:dyDescent="0.2">
      <c r="A46" s="35">
        <v>38</v>
      </c>
      <c r="B46" s="132"/>
      <c r="C46" s="93"/>
      <c r="D46" s="93"/>
      <c r="E46" s="93"/>
      <c r="F46" s="72"/>
      <c r="G46" s="95"/>
      <c r="H46" s="165"/>
      <c r="I46" s="133"/>
      <c r="J46" s="133"/>
      <c r="K46" s="133"/>
    </row>
    <row r="47" spans="1:13" s="54" customFormat="1" ht="14.45" customHeight="1" x14ac:dyDescent="0.2">
      <c r="A47" s="35">
        <v>39</v>
      </c>
      <c r="B47" s="132"/>
      <c r="C47" s="93"/>
      <c r="D47" s="93"/>
      <c r="E47" s="93"/>
      <c r="F47" s="72"/>
      <c r="G47" s="95"/>
      <c r="H47" s="165"/>
      <c r="I47" s="133"/>
      <c r="J47" s="133"/>
      <c r="K47" s="133"/>
      <c r="L47" s="16"/>
      <c r="M47" s="16"/>
    </row>
    <row r="48" spans="1:13" ht="14.45" customHeight="1" x14ac:dyDescent="0.2">
      <c r="A48" s="35">
        <v>40</v>
      </c>
      <c r="B48" s="132"/>
      <c r="C48" s="93"/>
      <c r="D48" s="93"/>
      <c r="E48" s="93"/>
      <c r="F48" s="72"/>
      <c r="G48" s="95"/>
      <c r="H48" s="165"/>
      <c r="I48" s="133"/>
      <c r="J48" s="133"/>
      <c r="K48" s="133"/>
    </row>
    <row r="49" spans="1:26" x14ac:dyDescent="0.2">
      <c r="B49" s="54"/>
      <c r="C49" s="53"/>
      <c r="D49" s="54"/>
      <c r="E49" s="54"/>
      <c r="F49" s="54"/>
      <c r="G49" s="54"/>
      <c r="H49" s="54"/>
      <c r="I49" s="54"/>
      <c r="L49" s="30"/>
      <c r="M49" s="30"/>
    </row>
    <row r="50" spans="1:26" s="30" customFormat="1" ht="30.1" customHeight="1" x14ac:dyDescent="0.2">
      <c r="B50" s="364" t="s">
        <v>310</v>
      </c>
      <c r="C50" s="364"/>
      <c r="D50" s="364"/>
      <c r="E50" s="364"/>
      <c r="F50" s="364"/>
      <c r="G50" s="364"/>
      <c r="H50" s="364"/>
      <c r="I50" s="364"/>
      <c r="L50" s="54"/>
      <c r="M50" s="54"/>
    </row>
    <row r="51" spans="1:26" s="54" customFormat="1" ht="39.1" customHeight="1" x14ac:dyDescent="0.2">
      <c r="C51" s="53"/>
      <c r="E51" s="369" t="s">
        <v>178</v>
      </c>
      <c r="F51" s="370"/>
      <c r="G51" s="79"/>
      <c r="L51" s="16"/>
      <c r="M51" s="16"/>
    </row>
    <row r="52" spans="1:26" ht="55.2" customHeight="1" x14ac:dyDescent="0.35">
      <c r="B52" s="36" t="s">
        <v>170</v>
      </c>
      <c r="C52" s="38" t="s">
        <v>135</v>
      </c>
      <c r="D52" s="87" t="s">
        <v>173</v>
      </c>
      <c r="E52" s="36" t="s">
        <v>129</v>
      </c>
      <c r="F52" s="36" t="s">
        <v>151</v>
      </c>
      <c r="G52" s="2" t="s">
        <v>113</v>
      </c>
      <c r="H52" s="54"/>
      <c r="I52" s="54"/>
    </row>
    <row r="53" spans="1:26" ht="14.45" customHeight="1" x14ac:dyDescent="0.2">
      <c r="A53" s="120">
        <v>1</v>
      </c>
      <c r="B53" s="132"/>
      <c r="C53" s="70"/>
      <c r="D53" s="70"/>
      <c r="E53" s="134"/>
      <c r="F53" s="134"/>
      <c r="G53" s="94"/>
      <c r="Z53" s="16" t="s">
        <v>183</v>
      </c>
    </row>
    <row r="54" spans="1:26" ht="14.45" customHeight="1" x14ac:dyDescent="0.2">
      <c r="A54" s="120">
        <v>2</v>
      </c>
      <c r="B54" s="132"/>
      <c r="C54" s="70"/>
      <c r="D54" s="70"/>
      <c r="E54" s="134"/>
      <c r="F54" s="134"/>
      <c r="G54" s="94"/>
      <c r="Z54" s="16" t="s">
        <v>171</v>
      </c>
    </row>
    <row r="55" spans="1:26" ht="14.45" customHeight="1" x14ac:dyDescent="0.2">
      <c r="A55" s="120">
        <v>3</v>
      </c>
      <c r="B55" s="132"/>
      <c r="C55" s="70"/>
      <c r="D55" s="70"/>
      <c r="E55" s="134"/>
      <c r="F55" s="134"/>
      <c r="G55" s="94"/>
      <c r="Z55" s="16" t="s">
        <v>172</v>
      </c>
    </row>
    <row r="56" spans="1:26" ht="14.45" customHeight="1" x14ac:dyDescent="0.2">
      <c r="A56" s="120">
        <v>4</v>
      </c>
      <c r="B56" s="132"/>
      <c r="C56" s="70"/>
      <c r="D56" s="70"/>
      <c r="E56" s="134"/>
      <c r="F56" s="134"/>
      <c r="G56" s="94"/>
    </row>
    <row r="57" spans="1:26" ht="14.45" customHeight="1" x14ac:dyDescent="0.2">
      <c r="A57" s="120">
        <v>5</v>
      </c>
      <c r="B57" s="132"/>
      <c r="C57" s="70"/>
      <c r="D57" s="70"/>
      <c r="E57" s="134"/>
      <c r="F57" s="134"/>
      <c r="G57" s="94"/>
    </row>
    <row r="58" spans="1:26" ht="14.45" customHeight="1" x14ac:dyDescent="0.2">
      <c r="A58" s="120">
        <v>6</v>
      </c>
      <c r="B58" s="132"/>
      <c r="C58" s="70"/>
      <c r="D58" s="70"/>
      <c r="E58" s="134"/>
      <c r="F58" s="134"/>
      <c r="G58" s="94"/>
    </row>
    <row r="59" spans="1:26" ht="14.45" customHeight="1" x14ac:dyDescent="0.2">
      <c r="A59" s="120">
        <v>7</v>
      </c>
      <c r="B59" s="132"/>
      <c r="C59" s="70"/>
      <c r="D59" s="70"/>
      <c r="E59" s="134"/>
      <c r="F59" s="134"/>
      <c r="G59" s="94"/>
    </row>
    <row r="60" spans="1:26" ht="14.45" customHeight="1" x14ac:dyDescent="0.2">
      <c r="A60" s="120">
        <v>8</v>
      </c>
      <c r="B60" s="132"/>
      <c r="C60" s="70"/>
      <c r="D60" s="70"/>
      <c r="E60" s="134"/>
      <c r="F60" s="134"/>
      <c r="G60" s="94"/>
    </row>
    <row r="61" spans="1:26" ht="14.45" customHeight="1" x14ac:dyDescent="0.2">
      <c r="A61" s="120">
        <v>9</v>
      </c>
      <c r="B61" s="132"/>
      <c r="C61" s="70"/>
      <c r="D61" s="70"/>
      <c r="E61" s="134"/>
      <c r="F61" s="134"/>
      <c r="G61" s="94"/>
    </row>
    <row r="62" spans="1:26" ht="14.45" customHeight="1" x14ac:dyDescent="0.2">
      <c r="A62" s="120">
        <v>10</v>
      </c>
      <c r="B62" s="132"/>
      <c r="C62" s="70"/>
      <c r="D62" s="70"/>
      <c r="E62" s="134"/>
      <c r="F62" s="134"/>
      <c r="G62" s="94"/>
    </row>
    <row r="63" spans="1:26" ht="14.45" customHeight="1" x14ac:dyDescent="0.2">
      <c r="A63" s="120">
        <v>11</v>
      </c>
      <c r="B63" s="132"/>
      <c r="C63" s="70"/>
      <c r="D63" s="70"/>
      <c r="E63" s="134"/>
      <c r="F63" s="134"/>
      <c r="G63" s="94"/>
    </row>
    <row r="64" spans="1:26" ht="14.45" customHeight="1" x14ac:dyDescent="0.2">
      <c r="A64" s="120">
        <v>12</v>
      </c>
      <c r="B64" s="132"/>
      <c r="C64" s="70"/>
      <c r="D64" s="70"/>
      <c r="E64" s="134"/>
      <c r="F64" s="134"/>
      <c r="G64" s="94"/>
    </row>
    <row r="65" spans="1:13" ht="14.45" customHeight="1" x14ac:dyDescent="0.2">
      <c r="A65" s="120">
        <v>13</v>
      </c>
      <c r="B65" s="132"/>
      <c r="C65" s="70"/>
      <c r="D65" s="70"/>
      <c r="E65" s="134"/>
      <c r="F65" s="134"/>
      <c r="G65" s="94"/>
    </row>
    <row r="66" spans="1:13" ht="14.45" customHeight="1" x14ac:dyDescent="0.2">
      <c r="A66" s="120">
        <v>14</v>
      </c>
      <c r="B66" s="132"/>
      <c r="C66" s="70"/>
      <c r="D66" s="70"/>
      <c r="E66" s="134"/>
      <c r="F66" s="134"/>
      <c r="G66" s="94"/>
    </row>
    <row r="67" spans="1:13" ht="14.45" customHeight="1" x14ac:dyDescent="0.2">
      <c r="A67" s="120">
        <v>15</v>
      </c>
      <c r="B67" s="132"/>
      <c r="C67" s="70"/>
      <c r="D67" s="70"/>
      <c r="E67" s="134"/>
      <c r="F67" s="134"/>
      <c r="G67" s="94"/>
    </row>
    <row r="68" spans="1:13" ht="14.45" customHeight="1" x14ac:dyDescent="0.2">
      <c r="A68" s="120">
        <v>16</v>
      </c>
      <c r="B68" s="132"/>
      <c r="C68" s="70"/>
      <c r="D68" s="70"/>
      <c r="E68" s="134"/>
      <c r="F68" s="134"/>
      <c r="G68" s="94"/>
    </row>
    <row r="69" spans="1:13" ht="14.45" customHeight="1" x14ac:dyDescent="0.2">
      <c r="A69" s="120">
        <v>17</v>
      </c>
      <c r="B69" s="132"/>
      <c r="C69" s="70"/>
      <c r="D69" s="70"/>
      <c r="E69" s="134"/>
      <c r="F69" s="134"/>
      <c r="G69" s="94"/>
    </row>
    <row r="70" spans="1:13" ht="14.45" customHeight="1" x14ac:dyDescent="0.2">
      <c r="A70" s="120">
        <v>18</v>
      </c>
      <c r="B70" s="132"/>
      <c r="C70" s="70"/>
      <c r="D70" s="70"/>
      <c r="E70" s="134"/>
      <c r="F70" s="134"/>
      <c r="G70" s="94"/>
    </row>
    <row r="71" spans="1:13" ht="14.45" customHeight="1" x14ac:dyDescent="0.2">
      <c r="A71" s="120">
        <v>19</v>
      </c>
      <c r="B71" s="132"/>
      <c r="C71" s="70"/>
      <c r="D71" s="70"/>
      <c r="E71" s="134"/>
      <c r="F71" s="134"/>
      <c r="G71" s="94"/>
    </row>
    <row r="72" spans="1:13" ht="14.45" customHeight="1" x14ac:dyDescent="0.2">
      <c r="A72" s="120">
        <v>20</v>
      </c>
      <c r="B72" s="132"/>
      <c r="C72" s="70"/>
      <c r="D72" s="70"/>
      <c r="E72" s="134"/>
      <c r="F72" s="134"/>
      <c r="G72" s="94"/>
    </row>
    <row r="73" spans="1:13" ht="14.45" customHeight="1" x14ac:dyDescent="0.2">
      <c r="A73" s="120">
        <v>21</v>
      </c>
      <c r="B73" s="132"/>
      <c r="C73" s="70"/>
      <c r="D73" s="70"/>
      <c r="E73" s="134"/>
      <c r="F73" s="134"/>
      <c r="G73" s="94"/>
    </row>
    <row r="74" spans="1:13" ht="14.45" customHeight="1" x14ac:dyDescent="0.2">
      <c r="A74" s="120">
        <v>22</v>
      </c>
      <c r="B74" s="132"/>
      <c r="C74" s="70"/>
      <c r="D74" s="70"/>
      <c r="E74" s="134"/>
      <c r="F74" s="134"/>
      <c r="G74" s="94"/>
    </row>
    <row r="75" spans="1:13" ht="14.45" customHeight="1" x14ac:dyDescent="0.2">
      <c r="A75" s="120">
        <v>23</v>
      </c>
      <c r="B75" s="132"/>
      <c r="C75" s="70"/>
      <c r="D75" s="70"/>
      <c r="E75" s="134"/>
      <c r="F75" s="134"/>
      <c r="G75" s="94"/>
    </row>
    <row r="76" spans="1:13" ht="14.45" customHeight="1" x14ac:dyDescent="0.2">
      <c r="A76" s="120">
        <v>24</v>
      </c>
      <c r="B76" s="132"/>
      <c r="C76" s="70"/>
      <c r="D76" s="70"/>
      <c r="E76" s="134"/>
      <c r="F76" s="134"/>
      <c r="G76" s="94"/>
    </row>
    <row r="77" spans="1:13" ht="14.45" customHeight="1" x14ac:dyDescent="0.2">
      <c r="A77" s="120">
        <v>25</v>
      </c>
      <c r="B77" s="132"/>
      <c r="C77" s="70"/>
      <c r="D77" s="70"/>
      <c r="E77" s="134"/>
      <c r="F77" s="134"/>
      <c r="G77" s="94"/>
    </row>
    <row r="78" spans="1:13" ht="14.45" customHeight="1" x14ac:dyDescent="0.2">
      <c r="A78" s="120">
        <v>26</v>
      </c>
      <c r="B78" s="132"/>
      <c r="C78" s="70"/>
      <c r="D78" s="70"/>
      <c r="E78" s="134"/>
      <c r="F78" s="134"/>
      <c r="G78" s="94"/>
    </row>
    <row r="79" spans="1:13" ht="14.45" customHeight="1" x14ac:dyDescent="0.2">
      <c r="A79" s="120">
        <v>27</v>
      </c>
      <c r="B79" s="132"/>
      <c r="C79" s="70"/>
      <c r="D79" s="70"/>
      <c r="E79" s="134"/>
      <c r="F79" s="134"/>
      <c r="G79" s="94"/>
      <c r="L79" s="54"/>
      <c r="M79" s="54"/>
    </row>
    <row r="80" spans="1:13" s="54" customFormat="1" ht="14.45" customHeight="1" x14ac:dyDescent="0.2">
      <c r="A80" s="120">
        <v>28</v>
      </c>
      <c r="B80" s="132"/>
      <c r="C80" s="70"/>
      <c r="D80" s="70"/>
      <c r="E80" s="134"/>
      <c r="F80" s="134"/>
      <c r="G80" s="94"/>
    </row>
    <row r="81" spans="1:13" s="54" customFormat="1" ht="14.45" customHeight="1" x14ac:dyDescent="0.2">
      <c r="A81" s="120">
        <v>29</v>
      </c>
      <c r="B81" s="132"/>
      <c r="C81" s="70"/>
      <c r="D81" s="70"/>
      <c r="E81" s="134"/>
      <c r="F81" s="134"/>
      <c r="G81" s="94"/>
    </row>
    <row r="82" spans="1:13" s="54" customFormat="1" ht="14.45" customHeight="1" x14ac:dyDescent="0.2">
      <c r="A82" s="120">
        <v>30</v>
      </c>
      <c r="B82" s="132"/>
      <c r="C82" s="70"/>
      <c r="D82" s="70"/>
      <c r="E82" s="134"/>
      <c r="F82" s="134"/>
      <c r="G82" s="94"/>
    </row>
    <row r="83" spans="1:13" s="54" customFormat="1" ht="14.45" customHeight="1" x14ac:dyDescent="0.2">
      <c r="A83" s="120">
        <v>31</v>
      </c>
      <c r="B83" s="132"/>
      <c r="C83" s="70"/>
      <c r="D83" s="70"/>
      <c r="E83" s="134"/>
      <c r="F83" s="134"/>
      <c r="G83" s="94"/>
    </row>
    <row r="84" spans="1:13" s="54" customFormat="1" ht="14.45" customHeight="1" x14ac:dyDescent="0.2">
      <c r="A84" s="120">
        <v>32</v>
      </c>
      <c r="B84" s="132"/>
      <c r="C84" s="70"/>
      <c r="D84" s="70"/>
      <c r="E84" s="134"/>
      <c r="F84" s="134"/>
      <c r="G84" s="94"/>
    </row>
    <row r="85" spans="1:13" s="54" customFormat="1" ht="14.45" customHeight="1" x14ac:dyDescent="0.2">
      <c r="A85" s="120">
        <v>33</v>
      </c>
      <c r="B85" s="132"/>
      <c r="C85" s="70"/>
      <c r="D85" s="70"/>
      <c r="E85" s="134"/>
      <c r="F85" s="134"/>
      <c r="G85" s="94"/>
    </row>
    <row r="86" spans="1:13" s="54" customFormat="1" ht="14.45" customHeight="1" x14ac:dyDescent="0.2">
      <c r="A86" s="120">
        <v>34</v>
      </c>
      <c r="B86" s="132"/>
      <c r="C86" s="70"/>
      <c r="D86" s="70"/>
      <c r="E86" s="134"/>
      <c r="F86" s="134"/>
      <c r="G86" s="94"/>
    </row>
    <row r="87" spans="1:13" s="54" customFormat="1" ht="14.45" customHeight="1" x14ac:dyDescent="0.2">
      <c r="A87" s="120">
        <v>35</v>
      </c>
      <c r="B87" s="132"/>
      <c r="C87" s="70"/>
      <c r="D87" s="70"/>
      <c r="E87" s="134"/>
      <c r="F87" s="134"/>
      <c r="G87" s="94"/>
    </row>
    <row r="88" spans="1:13" s="54" customFormat="1" ht="14.45" customHeight="1" x14ac:dyDescent="0.2">
      <c r="A88" s="120">
        <v>36</v>
      </c>
      <c r="B88" s="132"/>
      <c r="C88" s="70"/>
      <c r="D88" s="70"/>
      <c r="E88" s="134"/>
      <c r="F88" s="134"/>
      <c r="G88" s="94"/>
    </row>
    <row r="89" spans="1:13" s="54" customFormat="1" ht="14.45" customHeight="1" x14ac:dyDescent="0.2">
      <c r="A89" s="120">
        <v>37</v>
      </c>
      <c r="B89" s="132"/>
      <c r="C89" s="70"/>
      <c r="D89" s="70"/>
      <c r="E89" s="134"/>
      <c r="F89" s="134"/>
      <c r="G89" s="94"/>
      <c r="L89" s="16"/>
      <c r="M89" s="16"/>
    </row>
    <row r="90" spans="1:13" ht="14.45" customHeight="1" x14ac:dyDescent="0.2">
      <c r="A90" s="120">
        <v>38</v>
      </c>
      <c r="B90" s="132"/>
      <c r="C90" s="70"/>
      <c r="D90" s="70"/>
      <c r="E90" s="134"/>
      <c r="F90" s="134"/>
      <c r="G90" s="94"/>
    </row>
    <row r="91" spans="1:13" ht="14.45" customHeight="1" x14ac:dyDescent="0.2">
      <c r="A91" s="120">
        <v>39</v>
      </c>
      <c r="B91" s="132"/>
      <c r="C91" s="70"/>
      <c r="D91" s="70"/>
      <c r="E91" s="134"/>
      <c r="F91" s="134"/>
      <c r="G91" s="94"/>
    </row>
    <row r="92" spans="1:13" ht="14.45" customHeight="1" x14ac:dyDescent="0.25">
      <c r="A92" s="120">
        <v>40</v>
      </c>
      <c r="B92" s="132"/>
      <c r="C92" s="70"/>
      <c r="D92" s="70"/>
      <c r="E92" s="134"/>
      <c r="F92" s="134"/>
      <c r="G92" s="94"/>
      <c r="H92"/>
      <c r="I92"/>
      <c r="L92" s="74"/>
      <c r="M92" s="74"/>
    </row>
    <row r="93" spans="1:13" s="74" customFormat="1" ht="14.3" x14ac:dyDescent="0.25">
      <c r="B93"/>
      <c r="C93"/>
      <c r="D93"/>
      <c r="E93"/>
      <c r="F93"/>
      <c r="G93"/>
      <c r="H93"/>
      <c r="I93"/>
    </row>
    <row r="94" spans="1:13" s="74" customFormat="1" ht="37.200000000000003" customHeight="1" x14ac:dyDescent="0.25">
      <c r="B94" s="197" t="s">
        <v>311</v>
      </c>
      <c r="C94" s="69"/>
      <c r="D94" s="69"/>
      <c r="E94" s="69"/>
      <c r="F94" s="69"/>
      <c r="G94" s="69"/>
      <c r="H94"/>
      <c r="I94"/>
    </row>
    <row r="95" spans="1:13" s="74" customFormat="1" ht="76.95" customHeight="1" x14ac:dyDescent="0.25">
      <c r="B95" s="87" t="s">
        <v>130</v>
      </c>
      <c r="C95" s="87" t="s">
        <v>131</v>
      </c>
      <c r="D95"/>
      <c r="E95"/>
      <c r="F95"/>
      <c r="G95"/>
      <c r="H95"/>
      <c r="I95"/>
    </row>
    <row r="96" spans="1:13" s="74" customFormat="1" ht="39.1" customHeight="1" x14ac:dyDescent="0.25">
      <c r="B96" s="93"/>
      <c r="C96" s="70"/>
      <c r="D96"/>
      <c r="E96"/>
      <c r="F96"/>
      <c r="G96"/>
      <c r="H96"/>
      <c r="I96"/>
      <c r="L96" s="76"/>
      <c r="M96" s="76"/>
    </row>
    <row r="97" spans="1:13" s="76" customFormat="1" ht="14.3" x14ac:dyDescent="0.25">
      <c r="B97"/>
      <c r="C97"/>
      <c r="D97"/>
      <c r="E97"/>
      <c r="F97"/>
      <c r="G97"/>
      <c r="H97"/>
      <c r="I97"/>
      <c r="L97" s="74"/>
      <c r="M97" s="74"/>
    </row>
    <row r="98" spans="1:13" s="76" customFormat="1" ht="26.5" customHeight="1" x14ac:dyDescent="0.25">
      <c r="B98" s="243" t="s">
        <v>447</v>
      </c>
      <c r="C98" s="46"/>
      <c r="D98" s="46"/>
      <c r="E98" s="46"/>
      <c r="F98" s="46"/>
      <c r="G98" s="46"/>
      <c r="H98" s="46"/>
      <c r="I98" s="46"/>
      <c r="L98" s="74"/>
      <c r="M98" s="74"/>
    </row>
    <row r="99" spans="1:13" s="76" customFormat="1" ht="28.55" x14ac:dyDescent="0.25">
      <c r="B99" s="249" t="s">
        <v>441</v>
      </c>
      <c r="C99" s="70"/>
      <c r="D99" s="46"/>
      <c r="E99" s="46"/>
      <c r="F99" s="46"/>
      <c r="G99" s="46"/>
      <c r="H99" s="46"/>
      <c r="I99" s="46"/>
      <c r="L99" s="74"/>
      <c r="M99" s="74"/>
    </row>
    <row r="100" spans="1:13" s="76" customFormat="1" ht="28.55" x14ac:dyDescent="0.25">
      <c r="B100" s="249" t="s">
        <v>442</v>
      </c>
      <c r="C100" s="70"/>
      <c r="D100" s="46"/>
      <c r="E100" s="46"/>
      <c r="F100" s="46"/>
      <c r="G100" s="46"/>
      <c r="H100" s="46"/>
      <c r="I100" s="46"/>
      <c r="L100" s="74"/>
      <c r="M100" s="74"/>
    </row>
    <row r="101" spans="1:13" s="76" customFormat="1" ht="14.3" x14ac:dyDescent="0.25">
      <c r="B101" s="250"/>
      <c r="C101" s="46"/>
      <c r="D101" s="46"/>
      <c r="E101" s="46"/>
      <c r="F101" s="46"/>
      <c r="G101" s="46"/>
      <c r="H101" s="46"/>
      <c r="I101" s="46"/>
      <c r="L101" s="74"/>
      <c r="M101" s="74"/>
    </row>
    <row r="102" spans="1:13" s="74" customFormat="1" ht="37.200000000000003" customHeight="1" x14ac:dyDescent="0.25">
      <c r="B102" s="243" t="s">
        <v>270</v>
      </c>
      <c r="C102" s="67"/>
      <c r="D102" s="69"/>
      <c r="E102"/>
      <c r="F102"/>
      <c r="G102"/>
      <c r="H102" s="80"/>
      <c r="I102" s="80"/>
      <c r="L102" s="30"/>
      <c r="M102" s="30"/>
    </row>
    <row r="103" spans="1:13" s="30" customFormat="1" ht="39.1" customHeight="1" x14ac:dyDescent="0.3">
      <c r="B103" s="361" t="s">
        <v>181</v>
      </c>
      <c r="C103" s="367"/>
      <c r="D103" s="70"/>
      <c r="E103" s="31"/>
      <c r="F103" s="34"/>
      <c r="H103" s="16"/>
      <c r="I103" s="16"/>
      <c r="L103" s="16"/>
      <c r="M103" s="16"/>
    </row>
    <row r="104" spans="1:13" ht="39.1" customHeight="1" x14ac:dyDescent="0.2">
      <c r="B104" s="361" t="s">
        <v>182</v>
      </c>
      <c r="C104" s="362"/>
      <c r="D104" s="75"/>
    </row>
    <row r="105" spans="1:13" ht="39.1" customHeight="1" x14ac:dyDescent="0.2">
      <c r="B105" s="361" t="s">
        <v>88</v>
      </c>
      <c r="C105" s="362"/>
      <c r="D105" s="70"/>
    </row>
    <row r="106" spans="1:13" ht="39.1" customHeight="1" x14ac:dyDescent="0.2">
      <c r="B106" s="365" t="s">
        <v>174</v>
      </c>
      <c r="C106" s="365"/>
      <c r="D106" s="94"/>
    </row>
    <row r="107" spans="1:13" ht="23.8" customHeight="1" x14ac:dyDescent="0.2"/>
    <row r="108" spans="1:13" ht="26.35" customHeight="1" x14ac:dyDescent="0.2">
      <c r="B108" s="315" t="s">
        <v>165</v>
      </c>
      <c r="C108" s="315"/>
      <c r="D108" s="31"/>
      <c r="H108" s="30"/>
      <c r="I108" s="30"/>
      <c r="L108" s="30"/>
      <c r="M108" s="30"/>
    </row>
    <row r="109" spans="1:13" s="30" customFormat="1" ht="35" customHeight="1" x14ac:dyDescent="0.3">
      <c r="B109" s="322" t="s">
        <v>215</v>
      </c>
      <c r="C109" s="322"/>
      <c r="D109" s="31"/>
      <c r="E109" s="31"/>
      <c r="F109" s="34"/>
      <c r="G109" s="31"/>
    </row>
    <row r="110" spans="1:13" s="30" customFormat="1" ht="64.2" customHeight="1" x14ac:dyDescent="0.3">
      <c r="B110" s="316"/>
      <c r="C110" s="317"/>
      <c r="D110" s="54"/>
      <c r="E110" s="31"/>
      <c r="F110" s="34"/>
      <c r="G110" s="31"/>
      <c r="H110" s="54"/>
      <c r="I110" s="54"/>
      <c r="L110" s="54"/>
      <c r="M110" s="54"/>
    </row>
    <row r="111" spans="1:13" s="54" customFormat="1" ht="35" customHeight="1" x14ac:dyDescent="0.2">
      <c r="B111" s="16"/>
      <c r="C111" s="15"/>
      <c r="D111" s="16"/>
      <c r="H111" s="16"/>
      <c r="I111" s="16"/>
      <c r="L111" s="16"/>
      <c r="M111" s="16"/>
    </row>
    <row r="112" spans="1:13" ht="28.9" customHeight="1" x14ac:dyDescent="0.2">
      <c r="A112" s="43">
        <v>1</v>
      </c>
      <c r="B112" s="326" t="s">
        <v>124</v>
      </c>
      <c r="C112" s="326"/>
      <c r="D112" s="68"/>
    </row>
    <row r="113" spans="5:6" ht="16.149999999999999" customHeight="1" x14ac:dyDescent="0.2">
      <c r="E113" s="68"/>
      <c r="F113" s="68"/>
    </row>
  </sheetData>
  <sheetProtection algorithmName="SHA-512" hashValue="JTJ8ik/NdmM1u9hfB0Lnf7V2h0pGAy1DY1hb4xaXlIi9mpp/C+z6Hy03wzHRQBS7J9+xm7R0sLfMv0kVO4MaJA==" saltValue="VH06rooUvO4y2XXFE6QQUw==" spinCount="100000" sheet="1" objects="1" scenarios="1"/>
  <mergeCells count="15">
    <mergeCell ref="J7:L7"/>
    <mergeCell ref="B7:E7"/>
    <mergeCell ref="B1:F1"/>
    <mergeCell ref="B103:C103"/>
    <mergeCell ref="C4:D4"/>
    <mergeCell ref="E51:F51"/>
    <mergeCell ref="B2:F2"/>
    <mergeCell ref="B112:C112"/>
    <mergeCell ref="B108:C108"/>
    <mergeCell ref="B110:C110"/>
    <mergeCell ref="B50:I50"/>
    <mergeCell ref="B106:C106"/>
    <mergeCell ref="B104:C104"/>
    <mergeCell ref="B105:C105"/>
    <mergeCell ref="B109:C109"/>
  </mergeCells>
  <conditionalFormatting sqref="C9:E9 I9:I48 B96:C96 B10:E48 K9:K48 C53:G92">
    <cfRule type="expression" dxfId="144" priority="22">
      <formula>VALUE(FacilityNumber)&gt;0</formula>
    </cfRule>
  </conditionalFormatting>
  <conditionalFormatting sqref="B96:C96 C53:F92">
    <cfRule type="expression" dxfId="143" priority="378" stopIfTrue="1">
      <formula>OR($AI$22="No", $AI$25=2)</formula>
    </cfRule>
  </conditionalFormatting>
  <conditionalFormatting sqref="B96:C96 C53:F92">
    <cfRule type="expression" dxfId="142" priority="102" stopIfTrue="1">
      <formula>$AJ$22=2</formula>
    </cfRule>
  </conditionalFormatting>
  <conditionalFormatting sqref="B10:B48">
    <cfRule type="expression" dxfId="141" priority="51" stopIfTrue="1">
      <formula>OR($AJ$22="No", $AJ$25=2)</formula>
    </cfRule>
  </conditionalFormatting>
  <conditionalFormatting sqref="B10:B48">
    <cfRule type="expression" dxfId="140" priority="50" stopIfTrue="1">
      <formula>$AK$22=2</formula>
    </cfRule>
  </conditionalFormatting>
  <conditionalFormatting sqref="B9:B48">
    <cfRule type="expression" dxfId="139" priority="49">
      <formula>VALUE(FacilityNumber)&gt;0</formula>
    </cfRule>
  </conditionalFormatting>
  <conditionalFormatting sqref="B53:B92">
    <cfRule type="expression" dxfId="138" priority="44">
      <formula>VALUE(FacilityNumber)&gt;0</formula>
    </cfRule>
  </conditionalFormatting>
  <conditionalFormatting sqref="B53:B92">
    <cfRule type="expression" dxfId="137" priority="43" stopIfTrue="1">
      <formula>OR($AJ$22="No", $AJ$25=2)</formula>
    </cfRule>
  </conditionalFormatting>
  <conditionalFormatting sqref="B53:B92">
    <cfRule type="expression" dxfId="136" priority="42" stopIfTrue="1">
      <formula>$AK$22=2</formula>
    </cfRule>
  </conditionalFormatting>
  <conditionalFormatting sqref="B53:B92">
    <cfRule type="expression" dxfId="135" priority="41">
      <formula>VALUE(FacilityNumber)&gt;0</formula>
    </cfRule>
  </conditionalFormatting>
  <conditionalFormatting sqref="G53:G92">
    <cfRule type="expression" dxfId="134" priority="36">
      <formula>OFFSET(FacilityTable,1,4)=TRUE</formula>
    </cfRule>
  </conditionalFormatting>
  <conditionalFormatting sqref="J9:J48">
    <cfRule type="expression" dxfId="133" priority="23">
      <formula>VALUE(FacilityNumber)&gt;0</formula>
    </cfRule>
  </conditionalFormatting>
  <conditionalFormatting sqref="E53:F92">
    <cfRule type="expression" dxfId="132" priority="21">
      <formula>$D53="Reporter Emission Factor"</formula>
    </cfRule>
  </conditionalFormatting>
  <conditionalFormatting sqref="F53:F92">
    <cfRule type="expression" dxfId="131" priority="19">
      <formula>$D53="As Found Measurement"</formula>
    </cfRule>
  </conditionalFormatting>
  <conditionalFormatting sqref="E53:E92">
    <cfRule type="expression" dxfId="130" priority="20">
      <formula>$D53="Continuous Measurement"</formula>
    </cfRule>
  </conditionalFormatting>
  <conditionalFormatting sqref="B96:C96">
    <cfRule type="expression" dxfId="129" priority="99">
      <formula>ISNA(INDEX($D$53:$D$92,MATCH("Reporter Emission Factor",$D$53:$D$92,0)))</formula>
    </cfRule>
  </conditionalFormatting>
  <conditionalFormatting sqref="B96:C96 C53:F92">
    <cfRule type="expression" dxfId="128" priority="420" stopIfTrue="1">
      <formula>OR($AZ$7="No",$AV$24=2)</formula>
    </cfRule>
  </conditionalFormatting>
  <conditionalFormatting sqref="B96:C96 D103:D106 B9:K48 B53:G92 B110:C110">
    <cfRule type="expression" dxfId="127" priority="6">
      <formula>AND(Source_Selection=TRUE,Reciprocating=FALSE)</formula>
    </cfRule>
    <cfRule type="expression" dxfId="126" priority="16" stopIfTrue="1">
      <formula>AND(Segment_Selection=TRUE,AND(Segment_Trans_Storage=FALSE,Segment_Processing=FALSE))</formula>
    </cfRule>
    <cfRule type="expression" dxfId="125" priority="18">
      <formula>AND(Source_Selection=TRUE,Reciprocating_NotApplicable=TRUE)</formula>
    </cfRule>
  </conditionalFormatting>
  <conditionalFormatting sqref="C99:C100">
    <cfRule type="expression" dxfId="124" priority="1">
      <formula>VALUE(FacilityNumber)&gt;0</formula>
    </cfRule>
    <cfRule type="expression" dxfId="123" priority="2">
      <formula>AND(Source_Selection=TRUE,Reciprocating=FALSE)</formula>
    </cfRule>
    <cfRule type="expression" dxfId="122" priority="3" stopIfTrue="1">
      <formula>AND(Segment_Selection=TRUE,AND(Segment_Trans_Storage=FALSE,Segment_Processing=FALSE))</formula>
    </cfRule>
    <cfRule type="expression" dxfId="121" priority="4">
      <formula>AND(Source_Selection=TRUE,Reciprocating_NotApplicable=TRUE)</formula>
    </cfRule>
  </conditionalFormatting>
  <dataValidations xWindow="650" yWindow="802" count="12">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 B94 WVH103 IV103 SR103 ACN103 AMJ103 AWF103 BGB103 BPX103 BZT103 CJP103 CTL103 DDH103 DND103 DWZ103 EGV103 EQR103 FAN103 FKJ103 FUF103 GEB103 GNX103 GXT103 HHP103 HRL103 IBH103 ILD103 IUZ103 JEV103 JOR103 JYN103 KIJ103 KSF103 LCB103 LLX103 LVT103 MFP103 MPL103 MZH103 NJD103 NSZ103 OCV103 OMR103 OWN103 PGJ103 PQF103 QAB103 QJX103 QTT103 RDP103 RNL103 RXH103 SHD103 SQZ103 TAV103 TKR103 TUN103 UEJ103 UOF103 UYB103 VHX103 VRT103 WBP103 WLL103 B102 B50 WVI109:WVI110 IW109:IW110 SS109:SS110 ACO109:ACO110 AMK109:AMK110 AWG109:AWG110 BGC109:BGC110 BPY109:BPY110 BZU109:BZU110 CJQ109:CJQ110 CTM109:CTM110 DDI109:DDI110 DNE109:DNE110 DXA109:DXA110 EGW109:EGW110 EQS109:EQS110 FAO109:FAO110 FKK109:FKK110 FUG109:FUG110 GEC109:GEC110 GNY109:GNY110 GXU109:GXU110 HHQ109:HHQ110 HRM109:HRM110 IBI109:IBI110 ILE109:ILE110 IVA109:IVA110 JEW109:JEW110 JOS109:JOS110 JYO109:JYO110 KIK109:KIK110 KSG109:KSG110 LCC109:LCC110 LLY109:LLY110 LVU109:LVU110 MFQ109:MFQ110 MPM109:MPM110 MZI109:MZI110 NJE109:NJE110 NTA109:NTA110 OCW109:OCW110 OMS109:OMS110 OWO109:OWO110 PGK109:PGK110 PQG109:PQG110 QAC109:QAC110 QJY109:QJY110 QTU109:QTU110 RDQ109:RDQ110 RNM109:RNM110 RXI109:RXI110 SHE109:SHE110 SRA109:SRA110 TAW109:TAW110 TKS109:TKS110 TUO109:TUO110 UEK109:UEK110 UOG109:UOG110 UYC109:UYC110 VHY109:VHY110 VRU109:VRU110 WBQ109:WBQ110 WLM109:WLM110 B108:B109 B98" xr:uid="{00000000-0002-0000-0600-000000000000}"/>
    <dataValidation type="list" allowBlank="1" showInputMessage="1" showErrorMessage="1" sqref="F9:F48" xr:uid="{00000000-0002-0000-0600-000001000000}">
      <formula1>"Yes,No"</formula1>
    </dataValidation>
    <dataValidation allowBlank="1" showInputMessage="1" showErrorMessage="1" prompt="For manifolded sources, list the unique name or ID for each compressor that is part of the manifolded group, separated by a semicolon.  " sqref="C53:C92" xr:uid="{00000000-0002-0000-0600-000002000000}"/>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53:D92" xr:uid="{00000000-0002-0000-0600-000003000000}">
      <formula1>$Z$53:$Z$55</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J9:J48" xr:uid="{00000000-0002-0000-0600-000004000000}">
      <formula1>$W$9:$W$12</formula1>
    </dataValidation>
    <dataValidation type="decimal" allowBlank="1" showInputMessage="1" showErrorMessage="1" error="Please enter hours beween 0 and 8784" prompt="For current GHGRP reporters, if pre-populated, this grey cell is now locked and you may not make changes to this data. If any changes need to be made to these data, the changes need to be submitted to the GHGRP and the Methane Challenge form redownloaded." sqref="C9:E48" xr:uid="{00000000-0002-0000-0600-000005000000}">
      <formula1>0</formula1>
      <formula2>8784</formula2>
    </dataValidation>
    <dataValidation type="whole" operator="greaterThanOrEqual" allowBlank="1" showInputMessage="1" showErrorMessage="1" sqref="D103:D105 C99" xr:uid="{00000000-0002-0000-0600-000006000000}">
      <formula1>0</formula1>
    </dataValidation>
    <dataValidation type="decimal" operator="greaterThanOrEqual" allowBlank="1" showInputMessage="1" showErrorMessage="1" sqref="D106 H9:H48 C100" xr:uid="{00000000-0002-0000-0600-000007000000}">
      <formula1>0</formula1>
    </dataValidation>
    <dataValidation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53:B92 B9:B48" xr:uid="{00000000-0002-0000-0600-000008000000}"/>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K9:K48 I9:I48" xr:uid="{00000000-0002-0000-0600-00000A000000}">
      <formula1>"Yes,No"</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96 E53:G92" xr:uid="{00000000-0002-0000-0600-00000B000000}">
      <formula1>0</formula1>
    </dataValidation>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C96" xr:uid="{00000000-0002-0000-0600-000010000000}">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600-000000000000}"/>
    <hyperlink ref="E6" location="'Facility Info'!C6" display="Return to Facility Info" xr:uid="{00000000-0004-0000-0600-000001000000}"/>
  </hyperlinks>
  <printOptions horizontalCentered="1"/>
  <pageMargins left="0.25" right="0.25" top="0.75" bottom="0.5" header="0.25" footer="0.25"/>
  <pageSetup scale="20" orientation="landscape" r:id="rId2"/>
  <headerFooter>
    <oddHeader>&amp;C&amp;18&amp;F</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W73"/>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16" customWidth="1"/>
    <col min="2" max="2" width="40.625" style="16" customWidth="1"/>
    <col min="3" max="3" width="30.625" style="15" customWidth="1"/>
    <col min="4" max="7" width="30.625" style="16" customWidth="1"/>
    <col min="8" max="22" width="9.125" style="16"/>
    <col min="23" max="23" width="0" style="16" hidden="1" customWidth="1"/>
    <col min="24" max="16384" width="9.125" style="16"/>
  </cols>
  <sheetData>
    <row r="1" spans="1:23" s="3" customFormat="1" ht="19.55" customHeight="1" x14ac:dyDescent="0.25">
      <c r="B1" s="332" t="s">
        <v>208</v>
      </c>
      <c r="C1" s="332"/>
      <c r="D1" s="332"/>
      <c r="E1" s="332"/>
      <c r="F1" s="332"/>
    </row>
    <row r="2" spans="1:23" s="47" customFormat="1" ht="46.55" customHeight="1" x14ac:dyDescent="0.25">
      <c r="B2" s="313" t="s">
        <v>250</v>
      </c>
      <c r="C2" s="313"/>
      <c r="D2" s="313"/>
      <c r="E2" s="313"/>
      <c r="F2" s="313"/>
    </row>
    <row r="3" spans="1:23" s="3" customFormat="1" ht="14.3" x14ac:dyDescent="0.25">
      <c r="B3" s="4" t="s">
        <v>6</v>
      </c>
      <c r="D3" s="4" t="s">
        <v>0</v>
      </c>
      <c r="F3" s="91" t="s">
        <v>1</v>
      </c>
    </row>
    <row r="4" spans="1:23" s="7" customFormat="1" x14ac:dyDescent="0.25">
      <c r="B4" s="333" t="str">
        <f>IF(PartnerName&lt;&gt;"",PartnerName,"")</f>
        <v>SAMPLE PARTNER</v>
      </c>
      <c r="C4" s="334"/>
      <c r="D4" s="333" t="str">
        <f>IF(FacilityName&lt;&gt;"",FacilityName,"")</f>
        <v>SAMPLE FACILITY</v>
      </c>
      <c r="E4" s="334"/>
      <c r="F4" s="6" t="str">
        <f>ReportYear</f>
        <v>20XX</v>
      </c>
    </row>
    <row r="5" spans="1:23" s="7" customFormat="1" ht="18.350000000000001" x14ac:dyDescent="0.25">
      <c r="B5" s="85" t="str">
        <f>IFERROR(IF(AND(Segment_Selection=TRUE,ISNA(Source_Selection)),IF(Segment_Gathering_Boosting=TRUE,"","This source is not required to be reported for the industry segment selected"),IF(AND(Segment_Gathering_Boosting=TRUE,Reciprocating=TRUE),"",IF(Segment_Gathering_Boosting=TRUE,"Participating source not selected","This source is not required to be reported for the industry segment selected"))),"")</f>
        <v/>
      </c>
      <c r="C5" s="41"/>
      <c r="D5" s="9"/>
    </row>
    <row r="6" spans="1:23" s="30" customFormat="1" ht="30.1" customHeight="1" x14ac:dyDescent="0.2">
      <c r="B6" s="321" t="s">
        <v>154</v>
      </c>
      <c r="C6" s="321"/>
      <c r="D6" s="31"/>
      <c r="E6" s="31"/>
      <c r="F6" s="192" t="s">
        <v>312</v>
      </c>
    </row>
    <row r="7" spans="1:23" s="30" customFormat="1" ht="40.1" customHeight="1" x14ac:dyDescent="0.2">
      <c r="B7" s="196" t="s">
        <v>278</v>
      </c>
      <c r="C7" s="64"/>
      <c r="D7" s="31"/>
      <c r="E7" s="31"/>
      <c r="F7" s="311"/>
      <c r="G7" s="311"/>
    </row>
    <row r="8" spans="1:23" ht="32.950000000000003" customHeight="1" x14ac:dyDescent="0.35">
      <c r="A8" s="40"/>
      <c r="B8" s="38" t="s">
        <v>132</v>
      </c>
      <c r="C8" s="38" t="s">
        <v>133</v>
      </c>
      <c r="D8" s="54"/>
      <c r="F8" s="311"/>
      <c r="G8" s="311"/>
      <c r="H8" s="89"/>
      <c r="I8" s="89"/>
      <c r="J8" s="89"/>
    </row>
    <row r="9" spans="1:23" ht="30.1" customHeight="1" x14ac:dyDescent="0.25">
      <c r="A9" s="40"/>
      <c r="B9" s="70"/>
      <c r="C9" s="94"/>
      <c r="F9" s="311"/>
      <c r="G9" s="311"/>
      <c r="H9" s="89"/>
      <c r="I9" s="89"/>
      <c r="J9" s="89"/>
    </row>
    <row r="10" spans="1:23" s="10" customFormat="1" ht="58.45" customHeight="1" x14ac:dyDescent="0.25">
      <c r="B10" s="201" t="s">
        <v>279</v>
      </c>
      <c r="D10" s="29"/>
      <c r="F10" s="366" t="s">
        <v>192</v>
      </c>
      <c r="G10" s="366"/>
      <c r="H10" s="366"/>
    </row>
    <row r="11" spans="1:23" s="51" customFormat="1" ht="55.2" customHeight="1" x14ac:dyDescent="0.25">
      <c r="B11" s="38" t="s">
        <v>135</v>
      </c>
      <c r="C11" s="36" t="s">
        <v>86</v>
      </c>
      <c r="D11" s="36" t="s">
        <v>161</v>
      </c>
      <c r="E11" s="36" t="s">
        <v>87</v>
      </c>
      <c r="F11" s="247" t="s">
        <v>176</v>
      </c>
      <c r="G11" s="248" t="s">
        <v>128</v>
      </c>
    </row>
    <row r="12" spans="1:23" s="54" customFormat="1" ht="14.45" customHeight="1" x14ac:dyDescent="0.25">
      <c r="A12" s="120">
        <v>1</v>
      </c>
      <c r="B12" s="127"/>
      <c r="C12" s="72"/>
      <c r="D12" s="73"/>
      <c r="E12" s="164"/>
      <c r="F12" s="133"/>
      <c r="G12" s="133"/>
      <c r="W12" s="46" t="s">
        <v>187</v>
      </c>
    </row>
    <row r="13" spans="1:23" s="54" customFormat="1" ht="14.45" customHeight="1" x14ac:dyDescent="0.25">
      <c r="A13" s="120">
        <v>2</v>
      </c>
      <c r="B13" s="127"/>
      <c r="C13" s="72"/>
      <c r="D13" s="73"/>
      <c r="E13" s="164"/>
      <c r="F13" s="133"/>
      <c r="G13" s="133"/>
      <c r="W13" s="46" t="s">
        <v>188</v>
      </c>
    </row>
    <row r="14" spans="1:23" s="54" customFormat="1" ht="14.45" customHeight="1" x14ac:dyDescent="0.25">
      <c r="A14" s="120">
        <v>3</v>
      </c>
      <c r="B14" s="127"/>
      <c r="C14" s="72"/>
      <c r="D14" s="73"/>
      <c r="E14" s="164"/>
      <c r="F14" s="133"/>
      <c r="G14" s="133"/>
      <c r="W14" s="46" t="s">
        <v>189</v>
      </c>
    </row>
    <row r="15" spans="1:23" s="54" customFormat="1" ht="14.45" customHeight="1" x14ac:dyDescent="0.25">
      <c r="A15" s="120">
        <v>4</v>
      </c>
      <c r="B15" s="127"/>
      <c r="C15" s="72"/>
      <c r="D15" s="73"/>
      <c r="E15" s="164"/>
      <c r="F15" s="133"/>
      <c r="G15" s="133"/>
      <c r="W15" s="46" t="s">
        <v>190</v>
      </c>
    </row>
    <row r="16" spans="1:23" s="54" customFormat="1" ht="14.45" customHeight="1" x14ac:dyDescent="0.2">
      <c r="A16" s="120">
        <v>5</v>
      </c>
      <c r="B16" s="127"/>
      <c r="C16" s="72"/>
      <c r="D16" s="73"/>
      <c r="E16" s="164"/>
      <c r="F16" s="133"/>
      <c r="G16" s="133"/>
    </row>
    <row r="17" spans="1:7" s="54" customFormat="1" ht="14.45" customHeight="1" x14ac:dyDescent="0.2">
      <c r="A17" s="120">
        <v>6</v>
      </c>
      <c r="B17" s="127"/>
      <c r="C17" s="72"/>
      <c r="D17" s="73"/>
      <c r="E17" s="164"/>
      <c r="F17" s="133"/>
      <c r="G17" s="133"/>
    </row>
    <row r="18" spans="1:7" s="54" customFormat="1" ht="14.45" customHeight="1" x14ac:dyDescent="0.2">
      <c r="A18" s="120">
        <v>7</v>
      </c>
      <c r="B18" s="127"/>
      <c r="C18" s="72"/>
      <c r="D18" s="73"/>
      <c r="E18" s="164"/>
      <c r="F18" s="133"/>
      <c r="G18" s="133"/>
    </row>
    <row r="19" spans="1:7" s="54" customFormat="1" ht="14.45" customHeight="1" x14ac:dyDescent="0.2">
      <c r="A19" s="120">
        <v>8</v>
      </c>
      <c r="B19" s="127"/>
      <c r="C19" s="72"/>
      <c r="D19" s="73"/>
      <c r="E19" s="164"/>
      <c r="F19" s="133"/>
      <c r="G19" s="133"/>
    </row>
    <row r="20" spans="1:7" s="54" customFormat="1" ht="14.45" customHeight="1" x14ac:dyDescent="0.2">
      <c r="A20" s="120">
        <v>9</v>
      </c>
      <c r="B20" s="127"/>
      <c r="C20" s="72"/>
      <c r="D20" s="73"/>
      <c r="E20" s="164"/>
      <c r="F20" s="133"/>
      <c r="G20" s="133"/>
    </row>
    <row r="21" spans="1:7" s="54" customFormat="1" ht="14.45" customHeight="1" x14ac:dyDescent="0.2">
      <c r="A21" s="120">
        <v>10</v>
      </c>
      <c r="B21" s="127"/>
      <c r="C21" s="72"/>
      <c r="D21" s="73"/>
      <c r="E21" s="164"/>
      <c r="F21" s="133"/>
      <c r="G21" s="133"/>
    </row>
    <row r="22" spans="1:7" s="54" customFormat="1" ht="14.45" customHeight="1" x14ac:dyDescent="0.2">
      <c r="A22" s="120">
        <v>11</v>
      </c>
      <c r="B22" s="127"/>
      <c r="C22" s="72"/>
      <c r="D22" s="73"/>
      <c r="E22" s="164"/>
      <c r="F22" s="133"/>
      <c r="G22" s="133"/>
    </row>
    <row r="23" spans="1:7" s="54" customFormat="1" ht="14.45" customHeight="1" x14ac:dyDescent="0.2">
      <c r="A23" s="120">
        <v>12</v>
      </c>
      <c r="B23" s="127"/>
      <c r="C23" s="72"/>
      <c r="D23" s="73"/>
      <c r="E23" s="164"/>
      <c r="F23" s="133"/>
      <c r="G23" s="133"/>
    </row>
    <row r="24" spans="1:7" s="54" customFormat="1" ht="14.45" customHeight="1" x14ac:dyDescent="0.2">
      <c r="A24" s="120">
        <v>13</v>
      </c>
      <c r="B24" s="127"/>
      <c r="C24" s="72"/>
      <c r="D24" s="73"/>
      <c r="E24" s="164"/>
      <c r="F24" s="133"/>
      <c r="G24" s="133"/>
    </row>
    <row r="25" spans="1:7" s="54" customFormat="1" ht="14.45" customHeight="1" x14ac:dyDescent="0.2">
      <c r="A25" s="120">
        <v>14</v>
      </c>
      <c r="B25" s="127"/>
      <c r="C25" s="72"/>
      <c r="D25" s="73"/>
      <c r="E25" s="164"/>
      <c r="F25" s="133"/>
      <c r="G25" s="133"/>
    </row>
    <row r="26" spans="1:7" s="54" customFormat="1" ht="14.45" customHeight="1" x14ac:dyDescent="0.2">
      <c r="A26" s="120">
        <v>15</v>
      </c>
      <c r="B26" s="127"/>
      <c r="C26" s="72"/>
      <c r="D26" s="73"/>
      <c r="E26" s="164"/>
      <c r="F26" s="133"/>
      <c r="G26" s="133"/>
    </row>
    <row r="27" spans="1:7" s="54" customFormat="1" ht="14.45" customHeight="1" x14ac:dyDescent="0.2">
      <c r="A27" s="120">
        <v>16</v>
      </c>
      <c r="B27" s="127"/>
      <c r="C27" s="72"/>
      <c r="D27" s="73"/>
      <c r="E27" s="164"/>
      <c r="F27" s="133"/>
      <c r="G27" s="133"/>
    </row>
    <row r="28" spans="1:7" s="54" customFormat="1" ht="14.45" customHeight="1" x14ac:dyDescent="0.2">
      <c r="A28" s="120">
        <v>17</v>
      </c>
      <c r="B28" s="127"/>
      <c r="C28" s="72"/>
      <c r="D28" s="73"/>
      <c r="E28" s="164"/>
      <c r="F28" s="133"/>
      <c r="G28" s="133"/>
    </row>
    <row r="29" spans="1:7" s="54" customFormat="1" ht="14.45" customHeight="1" x14ac:dyDescent="0.2">
      <c r="A29" s="120">
        <v>18</v>
      </c>
      <c r="B29" s="127"/>
      <c r="C29" s="72"/>
      <c r="D29" s="73"/>
      <c r="E29" s="164"/>
      <c r="F29" s="133"/>
      <c r="G29" s="133"/>
    </row>
    <row r="30" spans="1:7" s="54" customFormat="1" ht="14.45" customHeight="1" x14ac:dyDescent="0.2">
      <c r="A30" s="120">
        <v>19</v>
      </c>
      <c r="B30" s="127"/>
      <c r="C30" s="72"/>
      <c r="D30" s="73"/>
      <c r="E30" s="164"/>
      <c r="F30" s="133"/>
      <c r="G30" s="133"/>
    </row>
    <row r="31" spans="1:7" s="54" customFormat="1" ht="14.45" customHeight="1" x14ac:dyDescent="0.2">
      <c r="A31" s="120">
        <v>20</v>
      </c>
      <c r="B31" s="127"/>
      <c r="C31" s="72"/>
      <c r="D31" s="73"/>
      <c r="E31" s="164"/>
      <c r="F31" s="133"/>
      <c r="G31" s="133"/>
    </row>
    <row r="32" spans="1:7" s="54" customFormat="1" ht="14.45" customHeight="1" x14ac:dyDescent="0.2">
      <c r="A32" s="120">
        <v>21</v>
      </c>
      <c r="B32" s="127"/>
      <c r="C32" s="72"/>
      <c r="D32" s="73"/>
      <c r="E32" s="164"/>
      <c r="F32" s="133"/>
      <c r="G32" s="133"/>
    </row>
    <row r="33" spans="1:7" s="54" customFormat="1" ht="14.45" customHeight="1" x14ac:dyDescent="0.2">
      <c r="A33" s="120">
        <v>22</v>
      </c>
      <c r="B33" s="127"/>
      <c r="C33" s="72"/>
      <c r="D33" s="73"/>
      <c r="E33" s="164"/>
      <c r="F33" s="133"/>
      <c r="G33" s="133"/>
    </row>
    <row r="34" spans="1:7" s="54" customFormat="1" ht="14.45" customHeight="1" x14ac:dyDescent="0.2">
      <c r="A34" s="120">
        <v>23</v>
      </c>
      <c r="B34" s="127"/>
      <c r="C34" s="72"/>
      <c r="D34" s="73"/>
      <c r="E34" s="164"/>
      <c r="F34" s="133"/>
      <c r="G34" s="133"/>
    </row>
    <row r="35" spans="1:7" s="54" customFormat="1" ht="14.45" customHeight="1" x14ac:dyDescent="0.2">
      <c r="A35" s="120">
        <v>24</v>
      </c>
      <c r="B35" s="127"/>
      <c r="C35" s="72"/>
      <c r="D35" s="73"/>
      <c r="E35" s="164"/>
      <c r="F35" s="133"/>
      <c r="G35" s="133"/>
    </row>
    <row r="36" spans="1:7" s="54" customFormat="1" ht="14.45" customHeight="1" x14ac:dyDescent="0.2">
      <c r="A36" s="120">
        <v>25</v>
      </c>
      <c r="B36" s="127"/>
      <c r="C36" s="72"/>
      <c r="D36" s="73"/>
      <c r="E36" s="164"/>
      <c r="F36" s="133"/>
      <c r="G36" s="133"/>
    </row>
    <row r="37" spans="1:7" s="54" customFormat="1" ht="14.45" customHeight="1" x14ac:dyDescent="0.2">
      <c r="A37" s="120">
        <v>26</v>
      </c>
      <c r="B37" s="127"/>
      <c r="C37" s="72"/>
      <c r="D37" s="73"/>
      <c r="E37" s="164"/>
      <c r="F37" s="133"/>
      <c r="G37" s="133"/>
    </row>
    <row r="38" spans="1:7" s="54" customFormat="1" ht="14.45" customHeight="1" x14ac:dyDescent="0.2">
      <c r="A38" s="120">
        <v>27</v>
      </c>
      <c r="B38" s="127"/>
      <c r="C38" s="72"/>
      <c r="D38" s="73"/>
      <c r="E38" s="164"/>
      <c r="F38" s="133"/>
      <c r="G38" s="133"/>
    </row>
    <row r="39" spans="1:7" s="54" customFormat="1" ht="14.45" customHeight="1" x14ac:dyDescent="0.2">
      <c r="A39" s="120">
        <v>28</v>
      </c>
      <c r="B39" s="127"/>
      <c r="C39" s="72"/>
      <c r="D39" s="73"/>
      <c r="E39" s="164"/>
      <c r="F39" s="133"/>
      <c r="G39" s="133"/>
    </row>
    <row r="40" spans="1:7" s="54" customFormat="1" ht="14.45" customHeight="1" x14ac:dyDescent="0.2">
      <c r="A40" s="120">
        <v>29</v>
      </c>
      <c r="B40" s="127"/>
      <c r="C40" s="72"/>
      <c r="D40" s="73"/>
      <c r="E40" s="164"/>
      <c r="F40" s="133"/>
      <c r="G40" s="133"/>
    </row>
    <row r="41" spans="1:7" s="54" customFormat="1" ht="14.45" customHeight="1" x14ac:dyDescent="0.2">
      <c r="A41" s="120">
        <v>30</v>
      </c>
      <c r="B41" s="127"/>
      <c r="C41" s="72"/>
      <c r="D41" s="73"/>
      <c r="E41" s="164"/>
      <c r="F41" s="133"/>
      <c r="G41" s="133"/>
    </row>
    <row r="42" spans="1:7" s="54" customFormat="1" ht="14.45" customHeight="1" x14ac:dyDescent="0.2">
      <c r="A42" s="120">
        <v>31</v>
      </c>
      <c r="B42" s="127"/>
      <c r="C42" s="72"/>
      <c r="D42" s="73"/>
      <c r="E42" s="164"/>
      <c r="F42" s="133"/>
      <c r="G42" s="133"/>
    </row>
    <row r="43" spans="1:7" s="54" customFormat="1" ht="14.45" customHeight="1" x14ac:dyDescent="0.2">
      <c r="A43" s="120">
        <v>32</v>
      </c>
      <c r="B43" s="127"/>
      <c r="C43" s="72"/>
      <c r="D43" s="73"/>
      <c r="E43" s="164"/>
      <c r="F43" s="133"/>
      <c r="G43" s="133"/>
    </row>
    <row r="44" spans="1:7" s="54" customFormat="1" ht="14.45" customHeight="1" x14ac:dyDescent="0.2">
      <c r="A44" s="120">
        <v>33</v>
      </c>
      <c r="B44" s="127"/>
      <c r="C44" s="72"/>
      <c r="D44" s="73"/>
      <c r="E44" s="164"/>
      <c r="F44" s="133"/>
      <c r="G44" s="133"/>
    </row>
    <row r="45" spans="1:7" s="54" customFormat="1" ht="14.45" customHeight="1" x14ac:dyDescent="0.2">
      <c r="A45" s="120">
        <v>34</v>
      </c>
      <c r="B45" s="127"/>
      <c r="C45" s="72"/>
      <c r="D45" s="73"/>
      <c r="E45" s="164"/>
      <c r="F45" s="133"/>
      <c r="G45" s="133"/>
    </row>
    <row r="46" spans="1:7" s="54" customFormat="1" ht="14.45" customHeight="1" x14ac:dyDescent="0.2">
      <c r="A46" s="120">
        <v>35</v>
      </c>
      <c r="B46" s="127"/>
      <c r="C46" s="72"/>
      <c r="D46" s="73"/>
      <c r="E46" s="164"/>
      <c r="F46" s="133"/>
      <c r="G46" s="133"/>
    </row>
    <row r="47" spans="1:7" s="54" customFormat="1" ht="14.45" customHeight="1" x14ac:dyDescent="0.2">
      <c r="A47" s="120">
        <v>36</v>
      </c>
      <c r="B47" s="127"/>
      <c r="C47" s="72"/>
      <c r="D47" s="73"/>
      <c r="E47" s="164"/>
      <c r="F47" s="133"/>
      <c r="G47" s="133"/>
    </row>
    <row r="48" spans="1:7" s="54" customFormat="1" ht="14.45" customHeight="1" x14ac:dyDescent="0.2">
      <c r="A48" s="120">
        <v>37</v>
      </c>
      <c r="B48" s="127"/>
      <c r="C48" s="72"/>
      <c r="D48" s="73"/>
      <c r="E48" s="164"/>
      <c r="F48" s="133"/>
      <c r="G48" s="133"/>
    </row>
    <row r="49" spans="1:7" s="54" customFormat="1" ht="14.45" customHeight="1" x14ac:dyDescent="0.2">
      <c r="A49" s="120">
        <v>38</v>
      </c>
      <c r="B49" s="127"/>
      <c r="C49" s="72"/>
      <c r="D49" s="73"/>
      <c r="E49" s="164"/>
      <c r="F49" s="133"/>
      <c r="G49" s="133"/>
    </row>
    <row r="50" spans="1:7" s="54" customFormat="1" ht="14.45" customHeight="1" x14ac:dyDescent="0.2">
      <c r="A50" s="120">
        <v>39</v>
      </c>
      <c r="B50" s="127"/>
      <c r="C50" s="72"/>
      <c r="D50" s="73"/>
      <c r="E50" s="164"/>
      <c r="F50" s="133"/>
      <c r="G50" s="133"/>
    </row>
    <row r="51" spans="1:7" s="54" customFormat="1" ht="14.45" customHeight="1" x14ac:dyDescent="0.2">
      <c r="A51" s="120">
        <v>40</v>
      </c>
      <c r="B51" s="127"/>
      <c r="C51" s="72"/>
      <c r="D51" s="73"/>
      <c r="E51" s="164"/>
      <c r="F51" s="133"/>
      <c r="G51" s="133"/>
    </row>
    <row r="52" spans="1:7" s="54" customFormat="1" ht="14.45" customHeight="1" x14ac:dyDescent="0.2">
      <c r="A52" s="120">
        <v>41</v>
      </c>
      <c r="B52" s="127"/>
      <c r="C52" s="72"/>
      <c r="D52" s="73"/>
      <c r="E52" s="164"/>
      <c r="F52" s="133"/>
      <c r="G52" s="133"/>
    </row>
    <row r="53" spans="1:7" s="54" customFormat="1" ht="14.45" customHeight="1" x14ac:dyDescent="0.2">
      <c r="A53" s="120">
        <v>42</v>
      </c>
      <c r="B53" s="127"/>
      <c r="C53" s="72"/>
      <c r="D53" s="73"/>
      <c r="E53" s="164"/>
      <c r="F53" s="133"/>
      <c r="G53" s="133"/>
    </row>
    <row r="54" spans="1:7" s="54" customFormat="1" ht="14.45" customHeight="1" x14ac:dyDescent="0.2">
      <c r="A54" s="120">
        <v>43</v>
      </c>
      <c r="B54" s="127"/>
      <c r="C54" s="72"/>
      <c r="D54" s="73"/>
      <c r="E54" s="164"/>
      <c r="F54" s="133"/>
      <c r="G54" s="133"/>
    </row>
    <row r="55" spans="1:7" s="54" customFormat="1" ht="14.45" customHeight="1" x14ac:dyDescent="0.2">
      <c r="A55" s="120">
        <v>44</v>
      </c>
      <c r="B55" s="127"/>
      <c r="C55" s="72"/>
      <c r="D55" s="73"/>
      <c r="E55" s="164"/>
      <c r="F55" s="133"/>
      <c r="G55" s="133"/>
    </row>
    <row r="56" spans="1:7" s="54" customFormat="1" ht="14.45" customHeight="1" x14ac:dyDescent="0.2">
      <c r="A56" s="120">
        <v>45</v>
      </c>
      <c r="B56" s="127"/>
      <c r="C56" s="72"/>
      <c r="D56" s="73"/>
      <c r="E56" s="164"/>
      <c r="F56" s="133"/>
      <c r="G56" s="133"/>
    </row>
    <row r="57" spans="1:7" s="54" customFormat="1" ht="14.45" customHeight="1" x14ac:dyDescent="0.2">
      <c r="A57" s="120">
        <v>46</v>
      </c>
      <c r="B57" s="127"/>
      <c r="C57" s="72"/>
      <c r="D57" s="73"/>
      <c r="E57" s="164"/>
      <c r="F57" s="133"/>
      <c r="G57" s="133"/>
    </row>
    <row r="58" spans="1:7" s="54" customFormat="1" ht="14.45" customHeight="1" x14ac:dyDescent="0.2">
      <c r="A58" s="120">
        <v>47</v>
      </c>
      <c r="B58" s="127"/>
      <c r="C58" s="72"/>
      <c r="D58" s="73"/>
      <c r="E58" s="164"/>
      <c r="F58" s="133"/>
      <c r="G58" s="133"/>
    </row>
    <row r="59" spans="1:7" s="54" customFormat="1" ht="14.45" customHeight="1" x14ac:dyDescent="0.2">
      <c r="A59" s="120">
        <v>48</v>
      </c>
      <c r="B59" s="127"/>
      <c r="C59" s="72"/>
      <c r="D59" s="73"/>
      <c r="E59" s="164"/>
      <c r="F59" s="133"/>
      <c r="G59" s="133"/>
    </row>
    <row r="60" spans="1:7" s="54" customFormat="1" ht="14.45" customHeight="1" x14ac:dyDescent="0.2">
      <c r="A60" s="120">
        <v>49</v>
      </c>
      <c r="B60" s="127"/>
      <c r="C60" s="72"/>
      <c r="D60" s="73"/>
      <c r="E60" s="164"/>
      <c r="F60" s="133"/>
      <c r="G60" s="133"/>
    </row>
    <row r="61" spans="1:7" s="54" customFormat="1" ht="14.45" customHeight="1" x14ac:dyDescent="0.2">
      <c r="A61" s="120">
        <v>50</v>
      </c>
      <c r="B61" s="127"/>
      <c r="C61" s="72"/>
      <c r="D61" s="73"/>
      <c r="E61" s="164"/>
      <c r="F61" s="133"/>
      <c r="G61" s="133"/>
    </row>
    <row r="62" spans="1:7" s="30" customFormat="1" ht="39.75" customHeight="1" x14ac:dyDescent="0.3">
      <c r="B62" s="202" t="s">
        <v>271</v>
      </c>
      <c r="C62" s="185"/>
      <c r="D62" s="185"/>
      <c r="E62" s="31"/>
      <c r="F62" s="34"/>
    </row>
    <row r="63" spans="1:7" s="54" customFormat="1" ht="39.1" customHeight="1" x14ac:dyDescent="0.2">
      <c r="A63" s="47"/>
      <c r="B63" s="371" t="s">
        <v>181</v>
      </c>
      <c r="C63" s="372"/>
      <c r="D63" s="70"/>
      <c r="E63" s="47"/>
      <c r="F63" s="47"/>
    </row>
    <row r="64" spans="1:7" s="54" customFormat="1" ht="39.1" customHeight="1" x14ac:dyDescent="0.2">
      <c r="A64" s="47"/>
      <c r="B64" s="371" t="s">
        <v>182</v>
      </c>
      <c r="C64" s="372"/>
      <c r="D64" s="70"/>
      <c r="E64" s="47"/>
      <c r="F64" s="47"/>
    </row>
    <row r="65" spans="1:7" s="54" customFormat="1" ht="39.1" customHeight="1" x14ac:dyDescent="0.2">
      <c r="A65" s="47"/>
      <c r="B65" s="371" t="s">
        <v>88</v>
      </c>
      <c r="C65" s="372"/>
      <c r="D65" s="70"/>
      <c r="E65" s="47"/>
      <c r="F65" s="47"/>
    </row>
    <row r="66" spans="1:7" s="54" customFormat="1" ht="129.1" customHeight="1" x14ac:dyDescent="0.2">
      <c r="A66" s="47"/>
      <c r="B66" s="371" t="s">
        <v>89</v>
      </c>
      <c r="C66" s="372"/>
      <c r="D66" s="96"/>
      <c r="E66" s="47"/>
      <c r="F66" s="47"/>
    </row>
    <row r="67" spans="1:7" s="54" customFormat="1" ht="39.1" customHeight="1" x14ac:dyDescent="0.2">
      <c r="A67" s="47"/>
      <c r="B67" s="371" t="s">
        <v>174</v>
      </c>
      <c r="C67" s="372"/>
      <c r="D67" s="94"/>
      <c r="E67" s="47"/>
      <c r="F67" s="47"/>
    </row>
    <row r="68" spans="1:7" s="54" customFormat="1" x14ac:dyDescent="0.2">
      <c r="C68" s="55"/>
    </row>
    <row r="69" spans="1:7" s="30" customFormat="1" ht="30.1" customHeight="1" x14ac:dyDescent="0.3">
      <c r="B69" s="315" t="s">
        <v>165</v>
      </c>
      <c r="C69" s="315"/>
      <c r="D69" s="31"/>
      <c r="E69" s="31"/>
      <c r="F69" s="34"/>
      <c r="G69" s="31"/>
    </row>
    <row r="70" spans="1:7" s="30" customFormat="1" ht="35" customHeight="1" x14ac:dyDescent="0.3">
      <c r="B70" s="322" t="s">
        <v>215</v>
      </c>
      <c r="C70" s="322"/>
      <c r="D70" s="322"/>
      <c r="E70" s="31"/>
      <c r="F70" s="34"/>
      <c r="G70" s="31"/>
    </row>
    <row r="71" spans="1:7" s="54" customFormat="1" ht="64.2" customHeight="1" x14ac:dyDescent="0.2">
      <c r="B71" s="316"/>
      <c r="C71" s="328"/>
      <c r="D71" s="317"/>
    </row>
    <row r="73" spans="1:7" s="54" customFormat="1" ht="16.5" customHeight="1" x14ac:dyDescent="0.2">
      <c r="A73" s="43">
        <v>1</v>
      </c>
      <c r="B73" s="326" t="s">
        <v>124</v>
      </c>
      <c r="C73" s="326"/>
      <c r="D73" s="326"/>
      <c r="E73" s="326"/>
      <c r="F73" s="326"/>
    </row>
  </sheetData>
  <sheetProtection algorithmName="SHA-512" hashValue="T7FhRVdORPRJ2POcBfzt7G6x4Ln6MIRdwMueZVg+qfb4oKjf8kEH4iI/OyFDWvp5bXjlxbQy8mZ2Sf/OcK/SqQ==" saltValue="0vJ9m3FbO1qVduLnfOSxcg==" spinCount="100000" sheet="1" objects="1" scenarios="1"/>
  <mergeCells count="16">
    <mergeCell ref="D4:E4"/>
    <mergeCell ref="B4:C4"/>
    <mergeCell ref="B6:C6"/>
    <mergeCell ref="B1:F1"/>
    <mergeCell ref="F7:G9"/>
    <mergeCell ref="B2:F2"/>
    <mergeCell ref="F10:H10"/>
    <mergeCell ref="B73:F73"/>
    <mergeCell ref="B63:C63"/>
    <mergeCell ref="B64:C64"/>
    <mergeCell ref="B65:C65"/>
    <mergeCell ref="B66:C66"/>
    <mergeCell ref="B67:C67"/>
    <mergeCell ref="B69:C69"/>
    <mergeCell ref="B71:D71"/>
    <mergeCell ref="B70:D70"/>
  </mergeCells>
  <conditionalFormatting sqref="B9">
    <cfRule type="expression" dxfId="120" priority="25">
      <formula>VALUE(FacilityNumber)&gt;0</formula>
    </cfRule>
  </conditionalFormatting>
  <conditionalFormatting sqref="C9">
    <cfRule type="expression" dxfId="119" priority="24">
      <formula>VALUE(FacilityNumber)&gt;0</formula>
    </cfRule>
  </conditionalFormatting>
  <conditionalFormatting sqref="B9:C9 D63:D67 B12:E61">
    <cfRule type="expression" dxfId="118" priority="19">
      <formula>AND(Source_Selection=TRUE,Reciprocating_NotApplicable=TRUE)</formula>
    </cfRule>
  </conditionalFormatting>
  <conditionalFormatting sqref="B71:D71">
    <cfRule type="expression" dxfId="117" priority="13">
      <formula>AND(Source_Selection=TRUE,Reciprocating=FALSE)</formula>
    </cfRule>
    <cfRule type="expression" dxfId="116" priority="16">
      <formula>AND(Segment_Selection=TRUE,Segment_Gathering_Boosting=FALSE)</formula>
    </cfRule>
    <cfRule type="expression" dxfId="115" priority="18">
      <formula>AND(Source_Selection=TRUE,Reciprocating_NotApplicable=TRUE)</formula>
    </cfRule>
  </conditionalFormatting>
  <conditionalFormatting sqref="B9:C9 D63:D67 B12:F61">
    <cfRule type="expression" dxfId="114" priority="14">
      <formula>AND(Source_Selection=TRUE,Reciprocating=FALSE)</formula>
    </cfRule>
    <cfRule type="expression" dxfId="113" priority="17">
      <formula>AND(Segment_Selection=TRUE,Segment_Gathering_Boosting=FALSE)</formula>
    </cfRule>
  </conditionalFormatting>
  <conditionalFormatting sqref="G12">
    <cfRule type="expression" dxfId="112" priority="3">
      <formula>AND(Source_Selection=TRUE,Reciprocating=FALSE)</formula>
    </cfRule>
    <cfRule type="expression" dxfId="111" priority="4">
      <formula>AND(Segment_Selection=TRUE,Segment_Gathering_Boosting=FALSE)</formula>
    </cfRule>
  </conditionalFormatting>
  <conditionalFormatting sqref="G13:G61">
    <cfRule type="expression" dxfId="110" priority="1">
      <formula>AND(Source_Selection=TRUE,Reciprocating=FALSE)</formula>
    </cfRule>
    <cfRule type="expression" dxfId="109" priority="2">
      <formula>AND(Segment_Selection=TRUE,Segment_Gathering_Boosting=FALSE)</formula>
    </cfRule>
  </conditionalFormatting>
  <dataValidations xWindow="625" yWindow="505" count="8">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B6:B7 WVH62 IV62 SR62 ACN62 AMJ62 AWF62 BGB62 BPX62 BZT62 CJP62 CTL62 DDH62 DND62 DWZ62 EGV62 EQR62 FAN62 FKJ62 FUF62 GEB62 GNX62 GXT62 HHP62 HRL62 IBH62 ILD62 IUZ62 JEV62 JOR62 JYN62 KIJ62 KSF62 LCB62 LLX62 LVT62 MFP62 MPL62 MZH62 NJD62 NSZ62 OCV62 OMR62 OWN62 PGJ62 PQF62 QAB62 QJX62 QTT62 RDP62 RNL62 RXH62 SHD62 SQZ62 TAV62 TKR62 TUN62 UEJ62 UOF62 UYB62 VHX62 VRT62 WBP62 WLL62 B62 WVI69:WVI70 IW69:IW70 SS69:SS70 ACO69:ACO70 AMK69:AMK70 AWG69:AWG70 BGC69:BGC70 BPY69:BPY70 BZU69:BZU70 CJQ69:CJQ70 CTM69:CTM70 DDI69:DDI70 DNE69:DNE70 DXA69:DXA70 EGW69:EGW70 EQS69:EQS70 FAO69:FAO70 FKK69:FKK70 FUG69:FUG70 GEC69:GEC70 GNY69:GNY70 GXU69:GXU70 HHQ69:HHQ70 HRM69:HRM70 IBI69:IBI70 ILE69:ILE70 IVA69:IVA70 JEW69:JEW70 JOS69:JOS70 JYO69:JYO70 KIK69:KIK70 KSG69:KSG70 LCC69:LCC70 LLY69:LLY70 LVU69:LVU70 MFQ69:MFQ70 MPM69:MPM70 MZI69:MZI70 NJE69:NJE70 NTA69:NTA70 OCW69:OCW70 OMS69:OMS70 OWO69:OWO70 PGK69:PGK70 PQG69:PQG70 QAC69:QAC70 QJY69:QJY70 QTU69:QTU70 RDQ69:RDQ70 RNM69:RNM70 RXI69:RXI70 SHE69:SHE70 SRA69:SRA70 TAW69:TAW70 TKS69:TKS70 TUO69:TUO70 UEK69:UEK70 UOG69:UOG70 UYC69:UYC70 VHY69:VHY70 VRU69:VRU70 WBQ69:WBQ70 WLM69:WLM70 B69:B70" xr:uid="{00000000-0002-0000-0700-000000000000}"/>
    <dataValidation type="list" allowBlank="1" showInputMessage="1" showErrorMessage="1" sqref="C12:C61" xr:uid="{00000000-0002-0000-0700-000001000000}">
      <formula1>"Yes,No"</formula1>
    </dataValidation>
    <dataValidation type="whole" operator="greaterThanOrEqual" allowBlank="1" showInputMessage="1" showErrorMessage="1" sqref="D63:D65" xr:uid="{00000000-0002-0000-0700-000002000000}">
      <formula1>0</formula1>
    </dataValidation>
    <dataValidation type="decimal" operator="greaterThanOrEqual" allowBlank="1" showInputMessage="1" showErrorMessage="1" sqref="D67 E12:E61" xr:uid="{00000000-0002-0000-0700-000003000000}">
      <formula1>0</formula1>
    </dataValidation>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9" xr:uid="{00000000-0002-0000-0700-000004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C9" xr:uid="{00000000-0002-0000-0700-000005000000}">
      <formula1>0</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F12:F61" xr:uid="{B036358A-7AA6-4175-BF93-EDEB359BB08B}">
      <formula1>$W$12:$W$15</formula1>
    </dataValidation>
    <dataValidation type="list" allowBlank="1" showInputMessage="1" showErrorMessage="1" sqref="G12:G61" xr:uid="{483C8556-605B-4DD9-8162-63CAD873C483}">
      <formula1>"Yes, No"</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700-000000000000}"/>
    <hyperlink ref="F6" location="'Facility Info'!C6" display="Return to Facility Info" xr:uid="{00000000-0004-0000-0700-000001000000}"/>
  </hyperlinks>
  <printOptions horizontalCentered="1"/>
  <pageMargins left="0.25" right="0.25" top="0.75" bottom="0.5" header="0.25" footer="0.25"/>
  <pageSetup scale="46" orientation="landscape" r:id="rId2"/>
  <headerFooter>
    <oddHeader>&amp;C&amp;18&amp;F</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Z116"/>
  <sheetViews>
    <sheetView showGridLines="0" zoomScale="85" zoomScaleNormal="85" workbookViewId="0">
      <pane ySplit="6" topLeftCell="A7" activePane="bottomLeft" state="frozen"/>
      <selection pane="bottomLeft"/>
    </sheetView>
  </sheetViews>
  <sheetFormatPr defaultColWidth="9.125" defaultRowHeight="13.6" x14ac:dyDescent="0.2"/>
  <cols>
    <col min="1" max="1" width="4.625" style="54" customWidth="1"/>
    <col min="2" max="2" width="60.625" style="54" customWidth="1"/>
    <col min="3" max="3" width="30.625" style="53" customWidth="1"/>
    <col min="4" max="15" width="30.625" style="54" customWidth="1"/>
    <col min="16" max="22" width="9.125" style="54"/>
    <col min="23" max="27" width="9.125" style="54" customWidth="1"/>
    <col min="28" max="16384" width="9.125" style="54"/>
  </cols>
  <sheetData>
    <row r="1" spans="1:23" s="47" customFormat="1" ht="19.55" customHeight="1" x14ac:dyDescent="0.25">
      <c r="B1" s="332" t="s">
        <v>208</v>
      </c>
      <c r="C1" s="332"/>
      <c r="D1" s="332"/>
      <c r="E1" s="332"/>
      <c r="F1" s="332"/>
    </row>
    <row r="2" spans="1:23" s="47" customFormat="1" ht="46.55" customHeight="1" x14ac:dyDescent="0.25">
      <c r="B2" s="313" t="s">
        <v>250</v>
      </c>
      <c r="C2" s="313"/>
      <c r="D2" s="313"/>
      <c r="E2" s="313"/>
      <c r="F2" s="313"/>
    </row>
    <row r="3" spans="1:23" s="47" customFormat="1" ht="14.3" x14ac:dyDescent="0.25">
      <c r="B3" s="48" t="s">
        <v>6</v>
      </c>
      <c r="C3" s="48" t="s">
        <v>0</v>
      </c>
      <c r="E3" s="91" t="s">
        <v>1</v>
      </c>
    </row>
    <row r="4" spans="1:23" s="50" customFormat="1" x14ac:dyDescent="0.25">
      <c r="B4" s="105" t="str">
        <f>IF(PartnerName&lt;&gt;"",PartnerName,"")</f>
        <v>SAMPLE PARTNER</v>
      </c>
      <c r="C4" s="333" t="str">
        <f>IF(FacilityName&lt;&gt;"",FacilityName,"")</f>
        <v>SAMPLE FACILITY</v>
      </c>
      <c r="D4" s="368"/>
      <c r="E4" s="49" t="str">
        <f>ReportYear</f>
        <v>20XX</v>
      </c>
    </row>
    <row r="5" spans="1:23" s="51" customFormat="1" ht="18.350000000000001" x14ac:dyDescent="0.25">
      <c r="B5" s="85" t="str">
        <f>IFERROR(IF(AND(Segment_Selection=TRUE,ISNA(Source_Selection)),IF(OR(Segment_Trans_Storage=TRUE,Segment_Processing=TRUE),"","This source is not required to be reported for the industry segment selected"),IF(AND(OR(Segment_Trans_Storage=TRUE,Segment_Processing=TRUE),Centrifugal=TRUE),"",IF(OR(Segment_Trans_Storage=TRUE,Segment_Processing=TRUE),"Participating source not selected","This source is not required to be reported for the industry segment selected"))),"")</f>
        <v/>
      </c>
      <c r="C5" s="56"/>
    </row>
    <row r="6" spans="1:23" s="51" customFormat="1" ht="30.1" customHeight="1" x14ac:dyDescent="0.2">
      <c r="B6" s="197" t="s">
        <v>362</v>
      </c>
      <c r="C6" s="182"/>
      <c r="D6" s="182"/>
      <c r="E6" s="192" t="s">
        <v>312</v>
      </c>
    </row>
    <row r="7" spans="1:23" s="51" customFormat="1" ht="14.95" customHeight="1" x14ac:dyDescent="0.2">
      <c r="B7" s="65"/>
      <c r="C7" s="65"/>
      <c r="D7" s="65"/>
      <c r="E7" s="65"/>
    </row>
    <row r="8" spans="1:23" s="30" customFormat="1" ht="52.15" customHeight="1" x14ac:dyDescent="0.2">
      <c r="B8" s="355" t="s">
        <v>355</v>
      </c>
      <c r="C8" s="355"/>
      <c r="D8" s="355"/>
      <c r="E8" s="355"/>
      <c r="F8" s="366" t="s">
        <v>192</v>
      </c>
      <c r="G8" s="366"/>
      <c r="H8" s="366"/>
    </row>
    <row r="9" spans="1:23" ht="64.900000000000006" customHeight="1" x14ac:dyDescent="0.25">
      <c r="A9" s="35"/>
      <c r="B9" s="38" t="s">
        <v>137</v>
      </c>
      <c r="C9" s="37" t="s">
        <v>136</v>
      </c>
      <c r="D9" s="39" t="s">
        <v>138</v>
      </c>
      <c r="E9" s="36" t="s">
        <v>164</v>
      </c>
      <c r="F9" s="87" t="s">
        <v>175</v>
      </c>
      <c r="G9" s="36" t="s">
        <v>155</v>
      </c>
    </row>
    <row r="10" spans="1:23" ht="14.45" customHeight="1" x14ac:dyDescent="0.25">
      <c r="A10" s="35">
        <v>1</v>
      </c>
      <c r="B10" s="132"/>
      <c r="C10" s="70"/>
      <c r="D10" s="93"/>
      <c r="E10" s="133"/>
      <c r="F10" s="133"/>
      <c r="G10" s="133"/>
      <c r="W10" s="46" t="s">
        <v>187</v>
      </c>
    </row>
    <row r="11" spans="1:23" ht="14.45" customHeight="1" x14ac:dyDescent="0.25">
      <c r="A11" s="35">
        <v>2</v>
      </c>
      <c r="B11" s="132"/>
      <c r="C11" s="70"/>
      <c r="D11" s="93"/>
      <c r="E11" s="133"/>
      <c r="F11" s="133"/>
      <c r="G11" s="133"/>
      <c r="W11" s="46" t="s">
        <v>188</v>
      </c>
    </row>
    <row r="12" spans="1:23" ht="14.45" customHeight="1" x14ac:dyDescent="0.25">
      <c r="A12" s="35">
        <v>3</v>
      </c>
      <c r="B12" s="132"/>
      <c r="C12" s="70"/>
      <c r="D12" s="93"/>
      <c r="E12" s="133"/>
      <c r="F12" s="133"/>
      <c r="G12" s="133"/>
      <c r="W12" s="46" t="s">
        <v>189</v>
      </c>
    </row>
    <row r="13" spans="1:23" ht="14.45" customHeight="1" x14ac:dyDescent="0.25">
      <c r="A13" s="35">
        <v>4</v>
      </c>
      <c r="B13" s="132"/>
      <c r="C13" s="70"/>
      <c r="D13" s="93"/>
      <c r="E13" s="133"/>
      <c r="F13" s="133"/>
      <c r="G13" s="133"/>
      <c r="W13" s="46" t="s">
        <v>190</v>
      </c>
    </row>
    <row r="14" spans="1:23" ht="14.45" customHeight="1" x14ac:dyDescent="0.2">
      <c r="A14" s="35">
        <v>5</v>
      </c>
      <c r="B14" s="132"/>
      <c r="C14" s="70"/>
      <c r="D14" s="93"/>
      <c r="E14" s="133"/>
      <c r="F14" s="133"/>
      <c r="G14" s="133"/>
    </row>
    <row r="15" spans="1:23" ht="14.45" customHeight="1" x14ac:dyDescent="0.2">
      <c r="A15" s="35">
        <v>6</v>
      </c>
      <c r="B15" s="132"/>
      <c r="C15" s="70"/>
      <c r="D15" s="93"/>
      <c r="E15" s="133"/>
      <c r="F15" s="133"/>
      <c r="G15" s="133"/>
    </row>
    <row r="16" spans="1:23" ht="14.45" customHeight="1" x14ac:dyDescent="0.2">
      <c r="A16" s="35">
        <v>7</v>
      </c>
      <c r="B16" s="132"/>
      <c r="C16" s="70"/>
      <c r="D16" s="93"/>
      <c r="E16" s="133"/>
      <c r="F16" s="133"/>
      <c r="G16" s="133"/>
    </row>
    <row r="17" spans="1:7" ht="14.45" customHeight="1" x14ac:dyDescent="0.2">
      <c r="A17" s="35">
        <v>8</v>
      </c>
      <c r="B17" s="132"/>
      <c r="C17" s="70"/>
      <c r="D17" s="93"/>
      <c r="E17" s="133"/>
      <c r="F17" s="133"/>
      <c r="G17" s="133"/>
    </row>
    <row r="18" spans="1:7" ht="14.45" customHeight="1" x14ac:dyDescent="0.2">
      <c r="A18" s="35">
        <v>9</v>
      </c>
      <c r="B18" s="132"/>
      <c r="C18" s="70"/>
      <c r="D18" s="93"/>
      <c r="E18" s="133"/>
      <c r="F18" s="133"/>
      <c r="G18" s="133"/>
    </row>
    <row r="19" spans="1:7" ht="14.45" customHeight="1" x14ac:dyDescent="0.2">
      <c r="A19" s="35">
        <v>10</v>
      </c>
      <c r="B19" s="132"/>
      <c r="C19" s="70"/>
      <c r="D19" s="93"/>
      <c r="E19" s="133"/>
      <c r="F19" s="133"/>
      <c r="G19" s="133"/>
    </row>
    <row r="20" spans="1:7" ht="14.45" customHeight="1" x14ac:dyDescent="0.2">
      <c r="A20" s="35">
        <v>11</v>
      </c>
      <c r="B20" s="132"/>
      <c r="C20" s="70"/>
      <c r="D20" s="93"/>
      <c r="E20" s="133"/>
      <c r="F20" s="133"/>
      <c r="G20" s="133"/>
    </row>
    <row r="21" spans="1:7" ht="14.45" customHeight="1" x14ac:dyDescent="0.2">
      <c r="A21" s="35">
        <v>12</v>
      </c>
      <c r="B21" s="132"/>
      <c r="C21" s="70"/>
      <c r="D21" s="93"/>
      <c r="E21" s="133"/>
      <c r="F21" s="133"/>
      <c r="G21" s="133"/>
    </row>
    <row r="22" spans="1:7" ht="14.45" customHeight="1" x14ac:dyDescent="0.2">
      <c r="A22" s="35">
        <v>13</v>
      </c>
      <c r="B22" s="132"/>
      <c r="C22" s="70"/>
      <c r="D22" s="93"/>
      <c r="E22" s="133"/>
      <c r="F22" s="133"/>
      <c r="G22" s="133"/>
    </row>
    <row r="23" spans="1:7" ht="14.45" customHeight="1" x14ac:dyDescent="0.2">
      <c r="A23" s="35">
        <v>14</v>
      </c>
      <c r="B23" s="132"/>
      <c r="C23" s="70"/>
      <c r="D23" s="93"/>
      <c r="E23" s="133"/>
      <c r="F23" s="133"/>
      <c r="G23" s="133"/>
    </row>
    <row r="24" spans="1:7" ht="14.45" customHeight="1" x14ac:dyDescent="0.2">
      <c r="A24" s="35">
        <v>15</v>
      </c>
      <c r="B24" s="132"/>
      <c r="C24" s="70"/>
      <c r="D24" s="93"/>
      <c r="E24" s="133"/>
      <c r="F24" s="133"/>
      <c r="G24" s="133"/>
    </row>
    <row r="25" spans="1:7" ht="14.45" customHeight="1" x14ac:dyDescent="0.2">
      <c r="A25" s="35">
        <v>16</v>
      </c>
      <c r="B25" s="132"/>
      <c r="C25" s="70"/>
      <c r="D25" s="93"/>
      <c r="E25" s="133"/>
      <c r="F25" s="133"/>
      <c r="G25" s="133"/>
    </row>
    <row r="26" spans="1:7" ht="14.45" customHeight="1" x14ac:dyDescent="0.2">
      <c r="A26" s="35">
        <v>17</v>
      </c>
      <c r="B26" s="132"/>
      <c r="C26" s="70"/>
      <c r="D26" s="93"/>
      <c r="E26" s="133"/>
      <c r="F26" s="133"/>
      <c r="G26" s="133"/>
    </row>
    <row r="27" spans="1:7" ht="14.45" customHeight="1" x14ac:dyDescent="0.2">
      <c r="A27" s="35">
        <v>18</v>
      </c>
      <c r="B27" s="132"/>
      <c r="C27" s="70"/>
      <c r="D27" s="93"/>
      <c r="E27" s="133"/>
      <c r="F27" s="133"/>
      <c r="G27" s="133"/>
    </row>
    <row r="28" spans="1:7" ht="14.45" customHeight="1" x14ac:dyDescent="0.2">
      <c r="A28" s="35">
        <v>19</v>
      </c>
      <c r="B28" s="132"/>
      <c r="C28" s="70"/>
      <c r="D28" s="93"/>
      <c r="E28" s="133"/>
      <c r="F28" s="133"/>
      <c r="G28" s="133"/>
    </row>
    <row r="29" spans="1:7" ht="14.45" customHeight="1" x14ac:dyDescent="0.2">
      <c r="A29" s="35">
        <v>20</v>
      </c>
      <c r="B29" s="132"/>
      <c r="C29" s="70"/>
      <c r="D29" s="93"/>
      <c r="E29" s="133"/>
      <c r="F29" s="133"/>
      <c r="G29" s="133"/>
    </row>
    <row r="30" spans="1:7" ht="14.45" customHeight="1" x14ac:dyDescent="0.2">
      <c r="A30" s="35">
        <v>21</v>
      </c>
      <c r="B30" s="132"/>
      <c r="C30" s="70"/>
      <c r="D30" s="93"/>
      <c r="E30" s="133"/>
      <c r="F30" s="133"/>
      <c r="G30" s="133"/>
    </row>
    <row r="31" spans="1:7" ht="14.45" customHeight="1" x14ac:dyDescent="0.2">
      <c r="A31" s="35">
        <v>22</v>
      </c>
      <c r="B31" s="132"/>
      <c r="C31" s="70"/>
      <c r="D31" s="93"/>
      <c r="E31" s="133"/>
      <c r="F31" s="133"/>
      <c r="G31" s="133"/>
    </row>
    <row r="32" spans="1:7" ht="14.45" customHeight="1" x14ac:dyDescent="0.2">
      <c r="A32" s="35">
        <v>23</v>
      </c>
      <c r="B32" s="132"/>
      <c r="C32" s="70"/>
      <c r="D32" s="93"/>
      <c r="E32" s="133"/>
      <c r="F32" s="133"/>
      <c r="G32" s="133"/>
    </row>
    <row r="33" spans="1:7" ht="14.45" customHeight="1" x14ac:dyDescent="0.2">
      <c r="A33" s="35">
        <v>24</v>
      </c>
      <c r="B33" s="132"/>
      <c r="C33" s="70"/>
      <c r="D33" s="93"/>
      <c r="E33" s="133"/>
      <c r="F33" s="133"/>
      <c r="G33" s="133"/>
    </row>
    <row r="34" spans="1:7" ht="14.45" customHeight="1" x14ac:dyDescent="0.2">
      <c r="A34" s="35">
        <v>25</v>
      </c>
      <c r="B34" s="132"/>
      <c r="C34" s="70"/>
      <c r="D34" s="93"/>
      <c r="E34" s="133"/>
      <c r="F34" s="133"/>
      <c r="G34" s="133"/>
    </row>
    <row r="35" spans="1:7" ht="14.45" customHeight="1" x14ac:dyDescent="0.2">
      <c r="A35" s="35">
        <v>26</v>
      </c>
      <c r="B35" s="132"/>
      <c r="C35" s="70"/>
      <c r="D35" s="93"/>
      <c r="E35" s="133"/>
      <c r="F35" s="133"/>
      <c r="G35" s="133"/>
    </row>
    <row r="36" spans="1:7" ht="14.45" customHeight="1" x14ac:dyDescent="0.2">
      <c r="A36" s="35">
        <v>27</v>
      </c>
      <c r="B36" s="132"/>
      <c r="C36" s="70"/>
      <c r="D36" s="93"/>
      <c r="E36" s="133"/>
      <c r="F36" s="133"/>
      <c r="G36" s="133"/>
    </row>
    <row r="37" spans="1:7" ht="14.45" customHeight="1" x14ac:dyDescent="0.2">
      <c r="A37" s="35">
        <v>28</v>
      </c>
      <c r="B37" s="132"/>
      <c r="C37" s="70"/>
      <c r="D37" s="93"/>
      <c r="E37" s="133"/>
      <c r="F37" s="133"/>
      <c r="G37" s="133"/>
    </row>
    <row r="38" spans="1:7" ht="14.45" customHeight="1" x14ac:dyDescent="0.2">
      <c r="A38" s="35">
        <v>29</v>
      </c>
      <c r="B38" s="132"/>
      <c r="C38" s="70"/>
      <c r="D38" s="93"/>
      <c r="E38" s="133"/>
      <c r="F38" s="133"/>
      <c r="G38" s="133"/>
    </row>
    <row r="39" spans="1:7" ht="14.45" customHeight="1" x14ac:dyDescent="0.2">
      <c r="A39" s="35">
        <v>30</v>
      </c>
      <c r="B39" s="132"/>
      <c r="C39" s="70"/>
      <c r="D39" s="93"/>
      <c r="E39" s="133"/>
      <c r="F39" s="133"/>
      <c r="G39" s="133"/>
    </row>
    <row r="40" spans="1:7" ht="14.45" customHeight="1" x14ac:dyDescent="0.2">
      <c r="A40" s="35">
        <v>31</v>
      </c>
      <c r="B40" s="132"/>
      <c r="C40" s="70"/>
      <c r="D40" s="93"/>
      <c r="E40" s="133"/>
      <c r="F40" s="133"/>
      <c r="G40" s="133"/>
    </row>
    <row r="41" spans="1:7" ht="14.45" customHeight="1" x14ac:dyDescent="0.2">
      <c r="A41" s="35">
        <v>32</v>
      </c>
      <c r="B41" s="132"/>
      <c r="C41" s="70"/>
      <c r="D41" s="93"/>
      <c r="E41" s="133"/>
      <c r="F41" s="133"/>
      <c r="G41" s="133"/>
    </row>
    <row r="42" spans="1:7" ht="14.45" customHeight="1" x14ac:dyDescent="0.2">
      <c r="A42" s="35">
        <v>33</v>
      </c>
      <c r="B42" s="132"/>
      <c r="C42" s="70"/>
      <c r="D42" s="93"/>
      <c r="E42" s="133"/>
      <c r="F42" s="133"/>
      <c r="G42" s="133"/>
    </row>
    <row r="43" spans="1:7" ht="14.45" customHeight="1" x14ac:dyDescent="0.2">
      <c r="A43" s="35">
        <v>34</v>
      </c>
      <c r="B43" s="132"/>
      <c r="C43" s="70"/>
      <c r="D43" s="93"/>
      <c r="E43" s="133"/>
      <c r="F43" s="133"/>
      <c r="G43" s="133"/>
    </row>
    <row r="44" spans="1:7" ht="14.45" customHeight="1" x14ac:dyDescent="0.2">
      <c r="A44" s="35">
        <v>35</v>
      </c>
      <c r="B44" s="132"/>
      <c r="C44" s="70"/>
      <c r="D44" s="93"/>
      <c r="E44" s="133"/>
      <c r="F44" s="133"/>
      <c r="G44" s="133"/>
    </row>
    <row r="45" spans="1:7" ht="14.45" customHeight="1" x14ac:dyDescent="0.2">
      <c r="A45" s="35">
        <v>36</v>
      </c>
      <c r="B45" s="132"/>
      <c r="C45" s="70"/>
      <c r="D45" s="93"/>
      <c r="E45" s="133"/>
      <c r="F45" s="133"/>
      <c r="G45" s="133"/>
    </row>
    <row r="46" spans="1:7" ht="14.45" customHeight="1" x14ac:dyDescent="0.2">
      <c r="A46" s="35">
        <v>37</v>
      </c>
      <c r="B46" s="132"/>
      <c r="C46" s="70"/>
      <c r="D46" s="93"/>
      <c r="E46" s="133"/>
      <c r="F46" s="133"/>
      <c r="G46" s="133"/>
    </row>
    <row r="47" spans="1:7" ht="14.45" customHeight="1" x14ac:dyDescent="0.2">
      <c r="A47" s="35">
        <v>38</v>
      </c>
      <c r="B47" s="132"/>
      <c r="C47" s="70"/>
      <c r="D47" s="93"/>
      <c r="E47" s="133"/>
      <c r="F47" s="133"/>
      <c r="G47" s="133"/>
    </row>
    <row r="48" spans="1:7" ht="14.45" customHeight="1" x14ac:dyDescent="0.2">
      <c r="A48" s="35">
        <v>39</v>
      </c>
      <c r="B48" s="132"/>
      <c r="C48" s="70"/>
      <c r="D48" s="93"/>
      <c r="E48" s="133"/>
      <c r="F48" s="133"/>
      <c r="G48" s="133"/>
    </row>
    <row r="49" spans="1:26" ht="14.45" customHeight="1" x14ac:dyDescent="0.2">
      <c r="A49" s="35">
        <v>40</v>
      </c>
      <c r="B49" s="132"/>
      <c r="C49" s="70"/>
      <c r="D49" s="93"/>
      <c r="E49" s="133"/>
      <c r="F49" s="133"/>
      <c r="G49" s="133"/>
    </row>
    <row r="51" spans="1:26" s="30" customFormat="1" ht="35.35" customHeight="1" x14ac:dyDescent="0.3">
      <c r="B51" s="355" t="s">
        <v>356</v>
      </c>
      <c r="C51" s="355"/>
      <c r="D51" s="355"/>
      <c r="E51" s="31"/>
      <c r="F51" s="34"/>
    </row>
    <row r="52" spans="1:26" ht="35.35" customHeight="1" x14ac:dyDescent="0.25">
      <c r="B52" s="373" t="s">
        <v>162</v>
      </c>
      <c r="C52" s="374"/>
      <c r="D52" s="70"/>
      <c r="E52" s="62"/>
    </row>
    <row r="54" spans="1:26" s="30" customFormat="1" ht="30.1" customHeight="1" x14ac:dyDescent="0.2">
      <c r="B54" s="364" t="s">
        <v>363</v>
      </c>
      <c r="C54" s="364"/>
      <c r="D54" s="364"/>
      <c r="E54" s="364"/>
      <c r="F54" s="364"/>
      <c r="G54" s="364"/>
      <c r="H54" s="364"/>
      <c r="I54" s="364"/>
    </row>
    <row r="55" spans="1:26" ht="36" customHeight="1" x14ac:dyDescent="0.2">
      <c r="E55" s="375" t="s">
        <v>184</v>
      </c>
      <c r="F55" s="375"/>
      <c r="G55" s="78"/>
    </row>
    <row r="56" spans="1:26" ht="64.900000000000006" customHeight="1" x14ac:dyDescent="0.35">
      <c r="B56" s="36" t="s">
        <v>170</v>
      </c>
      <c r="C56" s="38" t="s">
        <v>139</v>
      </c>
      <c r="D56" s="87" t="s">
        <v>173</v>
      </c>
      <c r="E56" s="36" t="s">
        <v>177</v>
      </c>
      <c r="F56" s="36" t="s">
        <v>140</v>
      </c>
      <c r="G56" s="2" t="s">
        <v>113</v>
      </c>
    </row>
    <row r="57" spans="1:26" ht="14.45" customHeight="1" x14ac:dyDescent="0.2">
      <c r="A57" s="120">
        <v>1</v>
      </c>
      <c r="B57" s="132"/>
      <c r="C57" s="70"/>
      <c r="D57" s="70"/>
      <c r="E57" s="134"/>
      <c r="F57" s="134"/>
      <c r="G57" s="94"/>
      <c r="Z57" s="54" t="s">
        <v>183</v>
      </c>
    </row>
    <row r="58" spans="1:26" ht="14.45" customHeight="1" x14ac:dyDescent="0.2">
      <c r="A58" s="120">
        <v>2</v>
      </c>
      <c r="B58" s="132"/>
      <c r="C58" s="70"/>
      <c r="D58" s="70"/>
      <c r="E58" s="134"/>
      <c r="F58" s="134"/>
      <c r="G58" s="94"/>
      <c r="Z58" s="54" t="s">
        <v>171</v>
      </c>
    </row>
    <row r="59" spans="1:26" ht="14.45" customHeight="1" x14ac:dyDescent="0.2">
      <c r="A59" s="120">
        <v>3</v>
      </c>
      <c r="B59" s="132"/>
      <c r="C59" s="70"/>
      <c r="D59" s="70"/>
      <c r="E59" s="134"/>
      <c r="F59" s="134"/>
      <c r="G59" s="94"/>
      <c r="Z59" s="54" t="s">
        <v>172</v>
      </c>
    </row>
    <row r="60" spans="1:26" ht="14.45" customHeight="1" x14ac:dyDescent="0.2">
      <c r="A60" s="120">
        <v>4</v>
      </c>
      <c r="B60" s="132"/>
      <c r="C60" s="70"/>
      <c r="D60" s="70"/>
      <c r="E60" s="134"/>
      <c r="F60" s="134"/>
      <c r="G60" s="94"/>
    </row>
    <row r="61" spans="1:26" ht="14.45" customHeight="1" x14ac:dyDescent="0.2">
      <c r="A61" s="120">
        <v>5</v>
      </c>
      <c r="B61" s="132"/>
      <c r="C61" s="70"/>
      <c r="D61" s="70"/>
      <c r="E61" s="134"/>
      <c r="F61" s="134"/>
      <c r="G61" s="94"/>
    </row>
    <row r="62" spans="1:26" ht="14.45" customHeight="1" x14ac:dyDescent="0.2">
      <c r="A62" s="120">
        <v>6</v>
      </c>
      <c r="B62" s="132"/>
      <c r="C62" s="70"/>
      <c r="D62" s="70"/>
      <c r="E62" s="134"/>
      <c r="F62" s="134"/>
      <c r="G62" s="94"/>
    </row>
    <row r="63" spans="1:26" ht="14.45" customHeight="1" x14ac:dyDescent="0.2">
      <c r="A63" s="120">
        <v>7</v>
      </c>
      <c r="B63" s="132"/>
      <c r="C63" s="70"/>
      <c r="D63" s="70"/>
      <c r="E63" s="134"/>
      <c r="F63" s="134"/>
      <c r="G63" s="94"/>
    </row>
    <row r="64" spans="1:26" ht="14.45" customHeight="1" x14ac:dyDescent="0.2">
      <c r="A64" s="120">
        <v>8</v>
      </c>
      <c r="B64" s="132"/>
      <c r="C64" s="70"/>
      <c r="D64" s="70"/>
      <c r="E64" s="134"/>
      <c r="F64" s="134"/>
      <c r="G64" s="94"/>
    </row>
    <row r="65" spans="1:7" ht="14.45" customHeight="1" x14ac:dyDescent="0.2">
      <c r="A65" s="120">
        <v>9</v>
      </c>
      <c r="B65" s="132"/>
      <c r="C65" s="70"/>
      <c r="D65" s="70"/>
      <c r="E65" s="134"/>
      <c r="F65" s="134"/>
      <c r="G65" s="94"/>
    </row>
    <row r="66" spans="1:7" ht="14.45" customHeight="1" x14ac:dyDescent="0.2">
      <c r="A66" s="120">
        <v>10</v>
      </c>
      <c r="B66" s="132"/>
      <c r="C66" s="70"/>
      <c r="D66" s="70"/>
      <c r="E66" s="134"/>
      <c r="F66" s="134"/>
      <c r="G66" s="94"/>
    </row>
    <row r="67" spans="1:7" ht="14.45" customHeight="1" x14ac:dyDescent="0.2">
      <c r="A67" s="120">
        <v>11</v>
      </c>
      <c r="B67" s="132"/>
      <c r="C67" s="70"/>
      <c r="D67" s="70"/>
      <c r="E67" s="134"/>
      <c r="F67" s="134"/>
      <c r="G67" s="94"/>
    </row>
    <row r="68" spans="1:7" ht="14.45" customHeight="1" x14ac:dyDescent="0.2">
      <c r="A68" s="120">
        <v>12</v>
      </c>
      <c r="B68" s="132"/>
      <c r="C68" s="70"/>
      <c r="D68" s="70"/>
      <c r="E68" s="134"/>
      <c r="F68" s="134"/>
      <c r="G68" s="94"/>
    </row>
    <row r="69" spans="1:7" ht="14.45" customHeight="1" x14ac:dyDescent="0.2">
      <c r="A69" s="120">
        <v>13</v>
      </c>
      <c r="B69" s="132"/>
      <c r="C69" s="70"/>
      <c r="D69" s="70"/>
      <c r="E69" s="134"/>
      <c r="F69" s="134"/>
      <c r="G69" s="94"/>
    </row>
    <row r="70" spans="1:7" ht="14.45" customHeight="1" x14ac:dyDescent="0.2">
      <c r="A70" s="120">
        <v>14</v>
      </c>
      <c r="B70" s="132"/>
      <c r="C70" s="70"/>
      <c r="D70" s="70"/>
      <c r="E70" s="134"/>
      <c r="F70" s="134"/>
      <c r="G70" s="94"/>
    </row>
    <row r="71" spans="1:7" ht="14.45" customHeight="1" x14ac:dyDescent="0.2">
      <c r="A71" s="120">
        <v>15</v>
      </c>
      <c r="B71" s="132"/>
      <c r="C71" s="70"/>
      <c r="D71" s="70"/>
      <c r="E71" s="134"/>
      <c r="F71" s="134"/>
      <c r="G71" s="94"/>
    </row>
    <row r="72" spans="1:7" ht="14.45" customHeight="1" x14ac:dyDescent="0.2">
      <c r="A72" s="120">
        <v>16</v>
      </c>
      <c r="B72" s="132"/>
      <c r="C72" s="70"/>
      <c r="D72" s="70"/>
      <c r="E72" s="134"/>
      <c r="F72" s="134"/>
      <c r="G72" s="94"/>
    </row>
    <row r="73" spans="1:7" ht="14.45" customHeight="1" x14ac:dyDescent="0.2">
      <c r="A73" s="120">
        <v>17</v>
      </c>
      <c r="B73" s="132"/>
      <c r="C73" s="70"/>
      <c r="D73" s="70"/>
      <c r="E73" s="134"/>
      <c r="F73" s="134"/>
      <c r="G73" s="94"/>
    </row>
    <row r="74" spans="1:7" ht="14.45" customHeight="1" x14ac:dyDescent="0.2">
      <c r="A74" s="120">
        <v>18</v>
      </c>
      <c r="B74" s="132"/>
      <c r="C74" s="70"/>
      <c r="D74" s="70"/>
      <c r="E74" s="134"/>
      <c r="F74" s="134"/>
      <c r="G74" s="94"/>
    </row>
    <row r="75" spans="1:7" ht="14.45" customHeight="1" x14ac:dyDescent="0.2">
      <c r="A75" s="120">
        <v>19</v>
      </c>
      <c r="B75" s="132"/>
      <c r="C75" s="70"/>
      <c r="D75" s="70"/>
      <c r="E75" s="134"/>
      <c r="F75" s="134"/>
      <c r="G75" s="94"/>
    </row>
    <row r="76" spans="1:7" ht="14.45" customHeight="1" x14ac:dyDescent="0.2">
      <c r="A76" s="120">
        <v>20</v>
      </c>
      <c r="B76" s="132"/>
      <c r="C76" s="70"/>
      <c r="D76" s="70"/>
      <c r="E76" s="134"/>
      <c r="F76" s="134"/>
      <c r="G76" s="94"/>
    </row>
    <row r="77" spans="1:7" ht="14.45" customHeight="1" x14ac:dyDescent="0.2">
      <c r="A77" s="120">
        <v>21</v>
      </c>
      <c r="B77" s="132"/>
      <c r="C77" s="70"/>
      <c r="D77" s="70"/>
      <c r="E77" s="134"/>
      <c r="F77" s="134"/>
      <c r="G77" s="94"/>
    </row>
    <row r="78" spans="1:7" ht="14.45" customHeight="1" x14ac:dyDescent="0.2">
      <c r="A78" s="120">
        <v>22</v>
      </c>
      <c r="B78" s="132"/>
      <c r="C78" s="70"/>
      <c r="D78" s="70"/>
      <c r="E78" s="134"/>
      <c r="F78" s="134"/>
      <c r="G78" s="94"/>
    </row>
    <row r="79" spans="1:7" ht="14.45" customHeight="1" x14ac:dyDescent="0.2">
      <c r="A79" s="120">
        <v>23</v>
      </c>
      <c r="B79" s="132"/>
      <c r="C79" s="70"/>
      <c r="D79" s="70"/>
      <c r="E79" s="134"/>
      <c r="F79" s="134"/>
      <c r="G79" s="94"/>
    </row>
    <row r="80" spans="1:7" ht="14.45" customHeight="1" x14ac:dyDescent="0.2">
      <c r="A80" s="120">
        <v>24</v>
      </c>
      <c r="B80" s="132"/>
      <c r="C80" s="70"/>
      <c r="D80" s="70"/>
      <c r="E80" s="134"/>
      <c r="F80" s="134"/>
      <c r="G80" s="94"/>
    </row>
    <row r="81" spans="1:7" ht="14.45" customHeight="1" x14ac:dyDescent="0.2">
      <c r="A81" s="120">
        <v>25</v>
      </c>
      <c r="B81" s="132"/>
      <c r="C81" s="70"/>
      <c r="D81" s="70"/>
      <c r="E81" s="134"/>
      <c r="F81" s="134"/>
      <c r="G81" s="94"/>
    </row>
    <row r="82" spans="1:7" ht="14.45" customHeight="1" x14ac:dyDescent="0.2">
      <c r="A82" s="120">
        <v>26</v>
      </c>
      <c r="B82" s="132"/>
      <c r="C82" s="70"/>
      <c r="D82" s="70"/>
      <c r="E82" s="134"/>
      <c r="F82" s="134"/>
      <c r="G82" s="94"/>
    </row>
    <row r="83" spans="1:7" ht="14.45" customHeight="1" x14ac:dyDescent="0.2">
      <c r="A83" s="120">
        <v>27</v>
      </c>
      <c r="B83" s="132"/>
      <c r="C83" s="70"/>
      <c r="D83" s="70"/>
      <c r="E83" s="134"/>
      <c r="F83" s="134"/>
      <c r="G83" s="94"/>
    </row>
    <row r="84" spans="1:7" ht="14.45" customHeight="1" x14ac:dyDescent="0.2">
      <c r="A84" s="120">
        <v>28</v>
      </c>
      <c r="B84" s="132"/>
      <c r="C84" s="70"/>
      <c r="D84" s="70"/>
      <c r="E84" s="134"/>
      <c r="F84" s="134"/>
      <c r="G84" s="94"/>
    </row>
    <row r="85" spans="1:7" ht="14.45" customHeight="1" x14ac:dyDescent="0.2">
      <c r="A85" s="120">
        <v>29</v>
      </c>
      <c r="B85" s="132"/>
      <c r="C85" s="70"/>
      <c r="D85" s="70"/>
      <c r="E85" s="134"/>
      <c r="F85" s="134"/>
      <c r="G85" s="94"/>
    </row>
    <row r="86" spans="1:7" ht="14.45" customHeight="1" x14ac:dyDescent="0.2">
      <c r="A86" s="120">
        <v>30</v>
      </c>
      <c r="B86" s="132"/>
      <c r="C86" s="70"/>
      <c r="D86" s="70"/>
      <c r="E86" s="134"/>
      <c r="F86" s="134"/>
      <c r="G86" s="94"/>
    </row>
    <row r="87" spans="1:7" ht="14.45" customHeight="1" x14ac:dyDescent="0.2">
      <c r="A87" s="120">
        <v>31</v>
      </c>
      <c r="B87" s="132"/>
      <c r="C87" s="70"/>
      <c r="D87" s="70"/>
      <c r="E87" s="134"/>
      <c r="F87" s="134"/>
      <c r="G87" s="94"/>
    </row>
    <row r="88" spans="1:7" ht="14.45" customHeight="1" x14ac:dyDescent="0.2">
      <c r="A88" s="120">
        <v>32</v>
      </c>
      <c r="B88" s="132"/>
      <c r="C88" s="70"/>
      <c r="D88" s="70"/>
      <c r="E88" s="134"/>
      <c r="F88" s="134"/>
      <c r="G88" s="94"/>
    </row>
    <row r="89" spans="1:7" ht="14.45" customHeight="1" x14ac:dyDescent="0.2">
      <c r="A89" s="120">
        <v>33</v>
      </c>
      <c r="B89" s="132"/>
      <c r="C89" s="70"/>
      <c r="D89" s="70"/>
      <c r="E89" s="134"/>
      <c r="F89" s="134"/>
      <c r="G89" s="94"/>
    </row>
    <row r="90" spans="1:7" ht="14.45" customHeight="1" x14ac:dyDescent="0.2">
      <c r="A90" s="120">
        <v>34</v>
      </c>
      <c r="B90" s="132"/>
      <c r="C90" s="70"/>
      <c r="D90" s="70"/>
      <c r="E90" s="134"/>
      <c r="F90" s="134"/>
      <c r="G90" s="94"/>
    </row>
    <row r="91" spans="1:7" ht="14.45" customHeight="1" x14ac:dyDescent="0.2">
      <c r="A91" s="120">
        <v>35</v>
      </c>
      <c r="B91" s="132"/>
      <c r="C91" s="70"/>
      <c r="D91" s="70"/>
      <c r="E91" s="134"/>
      <c r="F91" s="134"/>
      <c r="G91" s="94"/>
    </row>
    <row r="92" spans="1:7" ht="14.45" customHeight="1" x14ac:dyDescent="0.2">
      <c r="A92" s="120">
        <v>36</v>
      </c>
      <c r="B92" s="132"/>
      <c r="C92" s="70"/>
      <c r="D92" s="70"/>
      <c r="E92" s="134"/>
      <c r="F92" s="134"/>
      <c r="G92" s="94"/>
    </row>
    <row r="93" spans="1:7" ht="14.45" customHeight="1" x14ac:dyDescent="0.2">
      <c r="A93" s="120">
        <v>37</v>
      </c>
      <c r="B93" s="132"/>
      <c r="C93" s="70"/>
      <c r="D93" s="70"/>
      <c r="E93" s="134"/>
      <c r="F93" s="134"/>
      <c r="G93" s="94"/>
    </row>
    <row r="94" spans="1:7" ht="14.45" customHeight="1" x14ac:dyDescent="0.2">
      <c r="A94" s="120">
        <v>38</v>
      </c>
      <c r="B94" s="132"/>
      <c r="C94" s="70"/>
      <c r="D94" s="70"/>
      <c r="E94" s="134"/>
      <c r="F94" s="134"/>
      <c r="G94" s="94"/>
    </row>
    <row r="95" spans="1:7" ht="14.45" customHeight="1" x14ac:dyDescent="0.2">
      <c r="A95" s="120">
        <v>39</v>
      </c>
      <c r="B95" s="132"/>
      <c r="C95" s="70"/>
      <c r="D95" s="70"/>
      <c r="E95" s="134"/>
      <c r="F95" s="134"/>
      <c r="G95" s="94"/>
    </row>
    <row r="96" spans="1:7" ht="14.45" customHeight="1" x14ac:dyDescent="0.2">
      <c r="A96" s="120">
        <v>40</v>
      </c>
      <c r="B96" s="132"/>
      <c r="C96" s="70"/>
      <c r="D96" s="70"/>
      <c r="E96" s="134"/>
      <c r="F96" s="134"/>
      <c r="G96" s="94"/>
    </row>
    <row r="97" spans="2:7" s="30" customFormat="1" ht="15.65" customHeight="1" x14ac:dyDescent="0.3">
      <c r="E97" s="31"/>
      <c r="F97" s="34"/>
    </row>
    <row r="98" spans="2:7" s="30" customFormat="1" ht="30.1" customHeight="1" x14ac:dyDescent="0.3">
      <c r="B98" s="197" t="s">
        <v>357</v>
      </c>
      <c r="C98" s="104"/>
      <c r="D98" s="69"/>
      <c r="E98" s="31"/>
      <c r="F98" s="34"/>
    </row>
    <row r="99" spans="2:7" s="30" customFormat="1" ht="76.95" customHeight="1" x14ac:dyDescent="0.3">
      <c r="B99" s="87" t="s">
        <v>130</v>
      </c>
      <c r="C99" s="87" t="s">
        <v>131</v>
      </c>
      <c r="D99" s="31"/>
      <c r="E99" s="34"/>
    </row>
    <row r="100" spans="2:7" s="30" customFormat="1" ht="39.1" customHeight="1" x14ac:dyDescent="0.3">
      <c r="B100" s="93"/>
      <c r="C100" s="70"/>
      <c r="D100" s="31"/>
      <c r="E100" s="34"/>
    </row>
    <row r="101" spans="2:7" s="30" customFormat="1" ht="16.149999999999999" customHeight="1" x14ac:dyDescent="0.3">
      <c r="B101" s="77"/>
      <c r="C101" s="77"/>
      <c r="D101" s="77"/>
      <c r="E101" s="31"/>
      <c r="F101" s="34"/>
    </row>
    <row r="102" spans="2:7" s="30" customFormat="1" ht="30.1" customHeight="1" x14ac:dyDescent="0.3">
      <c r="B102" s="244" t="s">
        <v>450</v>
      </c>
      <c r="C102" s="242"/>
      <c r="D102" s="242"/>
      <c r="E102" s="31"/>
      <c r="F102" s="34"/>
    </row>
    <row r="103" spans="2:7" s="47" customFormat="1" ht="31.95" customHeight="1" x14ac:dyDescent="0.25">
      <c r="B103" s="376" t="s">
        <v>448</v>
      </c>
      <c r="C103" s="376"/>
      <c r="D103" s="70"/>
    </row>
    <row r="104" spans="2:7" s="47" customFormat="1" ht="31.95" customHeight="1" x14ac:dyDescent="0.25">
      <c r="B104" s="377" t="s">
        <v>449</v>
      </c>
      <c r="C104" s="377"/>
      <c r="D104" s="94"/>
    </row>
    <row r="105" spans="2:7" s="30" customFormat="1" ht="16.149999999999999" customHeight="1" x14ac:dyDescent="0.3">
      <c r="B105" s="77"/>
      <c r="C105" s="77"/>
      <c r="D105" s="77"/>
      <c r="E105" s="31"/>
      <c r="F105" s="34"/>
    </row>
    <row r="106" spans="2:7" s="30" customFormat="1" ht="30.1" customHeight="1" x14ac:dyDescent="0.3">
      <c r="B106" s="355" t="s">
        <v>304</v>
      </c>
      <c r="C106" s="355"/>
      <c r="D106" s="355"/>
      <c r="E106" s="31"/>
      <c r="F106" s="34"/>
    </row>
    <row r="107" spans="2:7" ht="39.1" customHeight="1" x14ac:dyDescent="0.2">
      <c r="B107" s="361" t="s">
        <v>180</v>
      </c>
      <c r="C107" s="362"/>
      <c r="D107" s="70"/>
    </row>
    <row r="108" spans="2:7" ht="39.1" customHeight="1" x14ac:dyDescent="0.2">
      <c r="B108" s="361" t="s">
        <v>179</v>
      </c>
      <c r="C108" s="362"/>
      <c r="D108" s="70"/>
    </row>
    <row r="109" spans="2:7" ht="39.1" customHeight="1" x14ac:dyDescent="0.2">
      <c r="B109" s="361" t="s">
        <v>85</v>
      </c>
      <c r="C109" s="362"/>
      <c r="D109" s="70"/>
    </row>
    <row r="110" spans="2:7" ht="39.1" customHeight="1" x14ac:dyDescent="0.2">
      <c r="B110" s="365" t="s">
        <v>174</v>
      </c>
      <c r="C110" s="365"/>
      <c r="D110" s="94"/>
    </row>
    <row r="112" spans="2:7" s="30" customFormat="1" ht="30.1" customHeight="1" x14ac:dyDescent="0.3">
      <c r="B112" s="315" t="s">
        <v>165</v>
      </c>
      <c r="C112" s="315"/>
      <c r="D112" s="31"/>
      <c r="E112" s="31"/>
      <c r="F112" s="34"/>
      <c r="G112" s="31"/>
    </row>
    <row r="113" spans="1:7" s="30" customFormat="1" ht="35" customHeight="1" x14ac:dyDescent="0.3">
      <c r="B113" s="322" t="s">
        <v>215</v>
      </c>
      <c r="C113" s="322"/>
      <c r="D113" s="31"/>
      <c r="E113" s="31"/>
      <c r="F113" s="34"/>
      <c r="G113" s="31"/>
    </row>
    <row r="114" spans="1:7" ht="64.2" customHeight="1" x14ac:dyDescent="0.2">
      <c r="B114" s="316"/>
      <c r="C114" s="317"/>
    </row>
    <row r="116" spans="1:7" ht="16.3" x14ac:dyDescent="0.2">
      <c r="A116" s="43">
        <v>1</v>
      </c>
      <c r="B116" s="326" t="s">
        <v>134</v>
      </c>
      <c r="C116" s="326"/>
      <c r="D116" s="326"/>
      <c r="E116" s="326"/>
      <c r="F116" s="326"/>
    </row>
  </sheetData>
  <sheetProtection algorithmName="SHA-512" hashValue="wQAvA2SRWu+5fBm1Al2lcStP4AQLaPdS3aXAhmpJZuE6+VHEfe9MNNABBrQHSJHqJcB1Uhreu6logFbMRMqcSg==" saltValue="vaRHK56W+DDiddY30R6bYA==" spinCount="100000" sheet="1" objects="1" scenarios="1"/>
  <mergeCells count="20">
    <mergeCell ref="B1:F1"/>
    <mergeCell ref="C4:D4"/>
    <mergeCell ref="B107:C107"/>
    <mergeCell ref="B108:C108"/>
    <mergeCell ref="B109:C109"/>
    <mergeCell ref="B51:D51"/>
    <mergeCell ref="B54:I54"/>
    <mergeCell ref="B106:D106"/>
    <mergeCell ref="B8:E8"/>
    <mergeCell ref="F8:H8"/>
    <mergeCell ref="B2:F2"/>
    <mergeCell ref="B116:F116"/>
    <mergeCell ref="B52:C52"/>
    <mergeCell ref="B110:C110"/>
    <mergeCell ref="B112:C112"/>
    <mergeCell ref="B114:C114"/>
    <mergeCell ref="E55:F55"/>
    <mergeCell ref="B113:C113"/>
    <mergeCell ref="B103:C103"/>
    <mergeCell ref="B104:C104"/>
  </mergeCells>
  <conditionalFormatting sqref="D10 B11:D49 E10:G49 C57:E96">
    <cfRule type="expression" dxfId="108" priority="92">
      <formula>VALUE(FacilityNumber)&gt;0</formula>
    </cfRule>
  </conditionalFormatting>
  <conditionalFormatting sqref="B11:B49">
    <cfRule type="expression" dxfId="107" priority="86" stopIfTrue="1">
      <formula>OR($AF$33="No", $AF$36=2)</formula>
    </cfRule>
  </conditionalFormatting>
  <conditionalFormatting sqref="B11:B49">
    <cfRule type="expression" dxfId="106" priority="85" stopIfTrue="1">
      <formula>$AG$33=2</formula>
    </cfRule>
  </conditionalFormatting>
  <conditionalFormatting sqref="B10:B49">
    <cfRule type="expression" dxfId="105" priority="84">
      <formula>VALUE(FacilityNumber)&gt;0</formula>
    </cfRule>
  </conditionalFormatting>
  <conditionalFormatting sqref="C10:C49">
    <cfRule type="expression" dxfId="104" priority="59">
      <formula>VALUE(FacilityNumber)&gt;0</formula>
    </cfRule>
  </conditionalFormatting>
  <conditionalFormatting sqref="B57:B96">
    <cfRule type="expression" dxfId="103" priority="43">
      <formula>VALUE(FacilityNumber)&gt;0</formula>
    </cfRule>
  </conditionalFormatting>
  <conditionalFormatting sqref="B57:B96">
    <cfRule type="expression" dxfId="102" priority="40">
      <formula>VALUE(FacilityNumber)&gt;0</formula>
    </cfRule>
  </conditionalFormatting>
  <conditionalFormatting sqref="F57:F96">
    <cfRule type="expression" dxfId="101" priority="15">
      <formula>$D57="As Found Measurement"</formula>
    </cfRule>
    <cfRule type="expression" dxfId="100" priority="39">
      <formula>VALUE(FacilityNumber)&gt;0</formula>
    </cfRule>
  </conditionalFormatting>
  <conditionalFormatting sqref="G57:G96">
    <cfRule type="expression" dxfId="99" priority="35">
      <formula>OFFSET(FacilityTable,1,4)=TRUE</formula>
    </cfRule>
  </conditionalFormatting>
  <conditionalFormatting sqref="G57:G96">
    <cfRule type="expression" dxfId="98" priority="34">
      <formula>VALUE(FacilityNumber)&gt;0</formula>
    </cfRule>
  </conditionalFormatting>
  <conditionalFormatting sqref="D52">
    <cfRule type="expression" dxfId="97" priority="22">
      <formula>VALUE(FacilityNumber)&gt;0</formula>
    </cfRule>
  </conditionalFormatting>
  <conditionalFormatting sqref="B100:C100">
    <cfRule type="expression" dxfId="96" priority="14">
      <formula>VALUE(FacilityNumber)&gt;0</formula>
    </cfRule>
    <cfRule type="expression" dxfId="95" priority="18">
      <formula>ISNA(INDEX($D$57:$D$96,MATCH("Reporter Emission Factor",$D$57:$D$96,0)))</formula>
    </cfRule>
  </conditionalFormatting>
  <conditionalFormatting sqref="B100:C100">
    <cfRule type="expression" dxfId="94" priority="20" stopIfTrue="1">
      <formula>OR($AI$32="No", $AI$35=2)</formula>
    </cfRule>
  </conditionalFormatting>
  <conditionalFormatting sqref="B100:C100">
    <cfRule type="expression" dxfId="93" priority="19" stopIfTrue="1">
      <formula>$AJ$32=2</formula>
    </cfRule>
  </conditionalFormatting>
  <conditionalFormatting sqref="E57:F96">
    <cfRule type="expression" dxfId="92" priority="17">
      <formula>$D57="Reporter Emission Factor"</formula>
    </cfRule>
  </conditionalFormatting>
  <conditionalFormatting sqref="E57:E96">
    <cfRule type="expression" dxfId="91" priority="16">
      <formula>$D57="Continuous Measurement"</formula>
    </cfRule>
  </conditionalFormatting>
  <conditionalFormatting sqref="B100:C100">
    <cfRule type="expression" dxfId="90" priority="420" stopIfTrue="1">
      <formula>OR($AZ$7="No",$AV$34=2)</formula>
    </cfRule>
  </conditionalFormatting>
  <conditionalFormatting sqref="D52 B100:C100 D107:D110 B10:G49 B57:G96">
    <cfRule type="expression" dxfId="89" priority="13">
      <formula>AND(Source_Selection=TRUE,Centrifugal_NotApplicable=TRUE)</formula>
    </cfRule>
  </conditionalFormatting>
  <conditionalFormatting sqref="B114:C114">
    <cfRule type="expression" dxfId="88" priority="4">
      <formula>AND(Source_Selection=TRUE,Centrifugal_NotApplicable=TRUE)</formula>
    </cfRule>
    <cfRule type="expression" dxfId="87" priority="7">
      <formula>AND(Source_Selection=TRUE,Centrifugal=FALSE)</formula>
    </cfRule>
    <cfRule type="expression" dxfId="86" priority="12">
      <formula>AND(Segment_Selection=TRUE,Segment_Trans_Storage=FALSE)</formula>
    </cfRule>
  </conditionalFormatting>
  <conditionalFormatting sqref="C58:C72">
    <cfRule type="expression" dxfId="85" priority="11" stopIfTrue="1">
      <formula>OR($AF$33="No", $AF$36=2)</formula>
    </cfRule>
  </conditionalFormatting>
  <conditionalFormatting sqref="C58:C72">
    <cfRule type="expression" dxfId="84" priority="10" stopIfTrue="1">
      <formula>$AG$33=2</formula>
    </cfRule>
  </conditionalFormatting>
  <conditionalFormatting sqref="D52 B100:C100 D107:D110 B10:G49 B57:G96 D103:D104">
    <cfRule type="expression" dxfId="83" priority="5">
      <formula>AND(Source_Selection=TRUE,Centrifugal=FALSE)</formula>
    </cfRule>
    <cfRule type="expression" dxfId="82" priority="8">
      <formula>AND(Segment_Selection=TRUE,AND(Segment_Trans_Storage=FALSE,Segment_Processing=FALSE))</formula>
    </cfRule>
  </conditionalFormatting>
  <conditionalFormatting sqref="D103:D104">
    <cfRule type="expression" dxfId="81" priority="1">
      <formula>VALUE(FacilityNumber)&gt;0</formula>
    </cfRule>
  </conditionalFormatting>
  <dataValidations xWindow="892" yWindow="872" count="13">
    <dataValidation errorStyle="warning" allowBlank="1" showErrorMessage="1" errorTitle="Reasonable Range" error="The value you have provided is outside the EPA estimated range for this data element.  Please double check this value and revise, if necessary. If you believe it to be correct, please submit the value as is." sqref="WVI112:WVI113 IW112:IW113 SS112:SS113 ACO112:ACO113 AMK112:AMK113 AWG112:AWG113 BGC112:BGC113 BPY112:BPY113 BZU112:BZU113 CJQ112:CJQ113 CTM112:CTM113 DDI112:DDI113 DNE112:DNE113 DXA112:DXA113 EGW112:EGW113 EQS112:EQS113 FAO112:FAO113 FKK112:FKK113 FUG112:FUG113 GEC112:GEC113 GNY112:GNY113 GXU112:GXU113 HHQ112:HHQ113 HRM112:HRM113 IBI112:IBI113 ILE112:ILE113 IVA112:IVA113 JEW112:JEW113 JOS112:JOS113 JYO112:JYO113 KIK112:KIK113 KSG112:KSG113 LCC112:LCC113 LLY112:LLY113 LVU112:LVU113 MFQ112:MFQ113 MPM112:MPM113 MZI112:MZI113 NJE112:NJE113 NTA112:NTA113 OCW112:OCW113 OMS112:OMS113 OWO112:OWO113 PGK112:PGK113 PQG112:PQG113 QAC112:QAC113 QJY112:QJY113 QTU112:QTU113 RDQ112:RDQ113 RNM112:RNM113 RXI112:RXI113 SHE112:SHE113 SRA112:SRA113 TAW112:TAW113 TKS112:TKS113 TUO112:TUO113 UEK112:UEK113 UOG112:UOG113 UYC112:UYC113 VHY112:VHY113 VRU112:VRU113 WBQ112:WBQ113 WLM112:WLM113 B98 B112:B113 B102" xr:uid="{00000000-0002-0000-0800-000000000000}"/>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G10:G49 E10:E49" xr:uid="{00000000-0002-0000-0800-000001000000}">
      <formula1>"Yes,No"</formula1>
    </dataValidation>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F10:F49" xr:uid="{00000000-0002-0000-0800-000002000000}">
      <formula1>$W$10:$W$13</formula1>
    </dataValidation>
    <dataValidation allowBlank="1" showInputMessage="1" showErrorMessage="1" prompt="For manifolded sources, list the unique name or ID for each compressor that is part of the manifolded group, separated by a semicolon.  " sqref="C57:C96" xr:uid="{00000000-0002-0000-0800-000003000000}"/>
    <dataValidation type="list"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D57:D96" xr:uid="{00000000-0002-0000-0800-000004000000}">
      <formula1>$Z$57:$Z$59</formula1>
    </dataValidation>
    <dataValidation type="whole" operator="greaterThanOrEqual" allowBlank="1" showInputMessage="1" showErrorMessage="1" sqref="D107:D109" xr:uid="{00000000-0002-0000-0800-000005000000}">
      <formula1>0</formula1>
    </dataValidation>
    <dataValidation type="decimal" allowBlank="1" showInputMessage="1" showErrorMessage="1" error="Please enter hours between 0 and 8784" prompt="For current GHGRP reporters, if pre-populated, this grey cell is now locked and you may not make changes to this data. If any changes need to be made to these data, the changes need to be submitted to the GHGRP and the Methane Challenge form redownloaded." sqref="D10:D49" xr:uid="{00000000-0002-0000-0800-000006000000}">
      <formula1>0</formula1>
      <formula2>8784</formula2>
    </dataValidation>
    <dataValidation type="decimal" operator="greaterThanOrEqual" allowBlank="1" showInputMessage="1" showErrorMessage="1" sqref="D110" xr:uid="{00000000-0002-0000-0800-000007000000}">
      <formula1>0</formula1>
    </dataValidation>
    <dataValidation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57:B96 B10:B49" xr:uid="{00000000-0002-0000-0800-000008000000}"/>
    <dataValidation type="whole"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C100 C10:C49 D52" xr:uid="{00000000-0002-0000-0800-000009000000}">
      <formula1>0</formula1>
    </dataValidation>
    <dataValidation type="decimal" operator="greaterThanOrEqual" allowBlank="1" showInputMessage="1" showErrorMessage="1" prompt="For current GHGRP reporters, if pre-populated, this grey cell is now locked and you may not make changes to this data. If any changes need to be made to these data, the changes need to be submitted to the GHGRP and the Methane Challenge form redownloaded." sqref="B100 E57:G96" xr:uid="{00000000-0002-0000-0800-00000B000000}">
      <formula1>0</formula1>
    </dataValidation>
    <dataValidation type="decimal" operator="greaterThanOrEqual" allowBlank="1" showErrorMessage="1" prompt=" " sqref="D104" xr:uid="{5BB5DC15-549A-4406-9CA9-9FB5DCA3A8F9}">
      <formula1>0</formula1>
    </dataValidation>
    <dataValidation type="whole" operator="greaterThanOrEqual" allowBlank="1" showErrorMessage="1" prompt=" " sqref="D103" xr:uid="{6D02FFCA-F07E-40BC-B110-B73E1B1C58FC}">
      <formula1>0</formula1>
    </dataValidation>
  </dataValidations>
  <hyperlinks>
    <hyperlink ref="B2:F2" r:id="rId1" display="For additional information about the data being requested, and for further detail on quantification methodologies, please refer to the &quot;BMP Commitment Option Technical Document&quot; document found on the Methane Challenge website." xr:uid="{00000000-0004-0000-0800-000000000000}"/>
    <hyperlink ref="E6" location="'Facility Info'!C6" display="Return to Facility Info" xr:uid="{00000000-0004-0000-0800-000001000000}"/>
  </hyperlinks>
  <printOptions horizontalCentered="1"/>
  <pageMargins left="0.25" right="0.25" top="0.75" bottom="0.5" header="0.25" footer="0.25"/>
  <pageSetup scale="20" orientation="landscape" r:id="rId2"/>
  <headerFooter>
    <oddHeader>&amp;C&amp;18&amp;F</oddHeader>
    <oddFooter>&amp;C&amp;P of &amp;N</oddFooter>
  </headerFooter>
  <extLst>
    <ext xmlns:x14="http://schemas.microsoft.com/office/spreadsheetml/2009/9/main" uri="{78C0D931-6437-407d-A8EE-F0AAD7539E65}">
      <x14:conditionalFormattings>
        <x14:conditionalFormatting xmlns:xm="http://schemas.microsoft.com/office/excel/2006/main">
          <x14:cfRule type="expression" priority="48" stopIfTrue="1" id="{C05B7948-D0F5-4392-8274-4BECA2DFD93A}">
            <xm:f>OR('Recip. Compressors'!$AI$22="No", 'Recip. Compressors'!$AI$25=2)</xm:f>
            <x14:dxf>
              <font>
                <color rgb="FFFF0000"/>
              </font>
              <fill>
                <patternFill>
                  <bgColor theme="1"/>
                </patternFill>
              </fill>
            </x14:dxf>
          </x14:cfRule>
          <xm:sqref>C57:E96</xm:sqref>
        </x14:conditionalFormatting>
        <x14:conditionalFormatting xmlns:xm="http://schemas.microsoft.com/office/excel/2006/main">
          <x14:cfRule type="expression" priority="47" stopIfTrue="1" id="{8427F9B3-CB29-4678-99CF-BD59D55F0457}">
            <xm:f>'Recip. Compressors'!$AJ$22=2</xm:f>
            <x14:dxf>
              <font>
                <color rgb="FFFF0000"/>
              </font>
              <fill>
                <patternFill>
                  <bgColor theme="1"/>
                </patternFill>
              </fill>
            </x14:dxf>
          </x14:cfRule>
          <xm:sqref>C57:E96</xm:sqref>
        </x14:conditionalFormatting>
        <x14:conditionalFormatting xmlns:xm="http://schemas.microsoft.com/office/excel/2006/main">
          <x14:cfRule type="expression" priority="42" stopIfTrue="1" id="{F893C798-B54C-40E4-A87C-FBDFE5E205C1}">
            <xm:f>OR('Recip. Compressors'!$AJ$22="No", 'Recip. Compressors'!$AJ$25=2)</xm:f>
            <x14:dxf>
              <font>
                <color rgb="FFFF0000"/>
              </font>
              <fill>
                <patternFill>
                  <bgColor theme="1"/>
                </patternFill>
              </fill>
            </x14:dxf>
          </x14:cfRule>
          <xm:sqref>B57:B96</xm:sqref>
        </x14:conditionalFormatting>
        <x14:conditionalFormatting xmlns:xm="http://schemas.microsoft.com/office/excel/2006/main">
          <x14:cfRule type="expression" priority="41" stopIfTrue="1" id="{5A62BE83-7CEA-4CE1-A818-947F7CA5BE3A}">
            <xm:f>'Recip. Compressors'!$AK$22=2</xm:f>
            <x14:dxf>
              <font>
                <color rgb="FFFF0000"/>
              </font>
              <fill>
                <patternFill>
                  <bgColor theme="1"/>
                </patternFill>
              </fill>
            </x14:dxf>
          </x14:cfRule>
          <xm:sqref>B57:B96</xm:sqref>
        </x14:conditionalFormatting>
        <x14:conditionalFormatting xmlns:xm="http://schemas.microsoft.com/office/excel/2006/main">
          <x14:cfRule type="expression" priority="38" stopIfTrue="1" id="{E476BFD9-01DF-4D8C-93C2-EA613A645693}">
            <xm:f>OR('Recip. Compressors'!$AI$22="No", 'Recip. Compressors'!$AI$25=2)</xm:f>
            <x14:dxf>
              <font>
                <color rgb="FFFF0000"/>
              </font>
              <fill>
                <patternFill>
                  <bgColor theme="1"/>
                </patternFill>
              </fill>
            </x14:dxf>
          </x14:cfRule>
          <xm:sqref>F57:F96</xm:sqref>
        </x14:conditionalFormatting>
        <x14:conditionalFormatting xmlns:xm="http://schemas.microsoft.com/office/excel/2006/main">
          <x14:cfRule type="expression" priority="37" stopIfTrue="1" id="{485E19CE-603F-473B-B337-9AAEAFB9B3DA}">
            <xm:f>'Recip. Compressors'!$AJ$22=2</xm:f>
            <x14:dxf>
              <font>
                <color rgb="FFFF0000"/>
              </font>
              <fill>
                <patternFill>
                  <bgColor theme="1"/>
                </patternFill>
              </fill>
            </x14:dxf>
          </x14:cfRule>
          <xm:sqref>F57:F96</xm:sqref>
        </x14:conditionalFormatting>
        <x14:conditionalFormatting xmlns:xm="http://schemas.microsoft.com/office/excel/2006/main">
          <x14:cfRule type="expression" priority="417" stopIfTrue="1" id="{7AB29F50-96C9-4D79-B8A6-3139A88B3455}">
            <xm:f>OR('Recip. Compressors'!$AZ$7="No",'Recip. Compressors'!$AV$24=2)</xm:f>
            <x14:dxf>
              <font>
                <color rgb="FFFF0000"/>
              </font>
              <fill>
                <patternFill>
                  <bgColor theme="1"/>
                </patternFill>
              </fill>
            </x14:dxf>
          </x14:cfRule>
          <xm:sqref>C57:F96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9950E74566BA4A9E496115F2145A35" ma:contentTypeVersion="58" ma:contentTypeDescription="Create a new document." ma:contentTypeScope="" ma:versionID="161bcfef7df5a2f6a2b909aad05ef5c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3044a9-a286-4394-88a4-9e6f987db6ba" xmlns:ns6="53234b3b-bd85-46f9-96f0-0025e43774af" targetNamespace="http://schemas.microsoft.com/office/2006/metadata/properties" ma:root="true" ma:fieldsID="0fe18708bff5b487117e5e842fbd8cf9" ns1:_="" ns2:_="" ns3:_="" ns4:_="" ns5:_="" ns6:_="">
    <xsd:import namespace="http://schemas.microsoft.com/sharepoint/v3"/>
    <xsd:import namespace="4ffa91fb-a0ff-4ac5-b2db-65c790d184a4"/>
    <xsd:import namespace="http://schemas.microsoft.com/sharepoint.v3"/>
    <xsd:import namespace="http://schemas.microsoft.com/sharepoint/v3/fields"/>
    <xsd:import namespace="083044a9-a286-4394-88a4-9e6f987db6ba"/>
    <xsd:import namespace="53234b3b-bd85-46f9-96f0-0025e43774a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DateVersionFinalized" minOccurs="0"/>
                <xsd:element ref="ns6:_dlc_DocId" minOccurs="0"/>
                <xsd:element ref="ns6:_dlc_DocIdUrl" minOccurs="0"/>
                <xsd:element ref="ns6:_dlc_DocIdPersistId"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ed78f11-d1b6-4cf8-8429-36c7a5160c50}" ma:internalName="TaxCatchAllLabel" ma:readOnly="true" ma:showField="CatchAllDataLabel" ma:web="53234b3b-bd85-46f9-96f0-0025e43774a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ed78f11-d1b6-4cf8-8429-36c7a5160c50}" ma:internalName="TaxCatchAll" ma:showField="CatchAllData" ma:web="53234b3b-bd85-46f9-96f0-0025e43774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044a9-a286-4394-88a4-9e6f987db6b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DateVersionFinalized" ma:index="38" nillable="true" ma:displayName="Date Version Finalized" ma:description="This is the date that the particular version of the file was done; included for sorting purposes" ma:format="DateOnly" ma:internalName="DateVersionFinalized">
      <xsd:simpleType>
        <xsd:restriction base="dms:DateTime"/>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234b3b-bd85-46f9-96f0-0025e43774a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DateVersionFinalized xmlns="083044a9-a286-4394-88a4-9e6f987db6ba" xsi:nil="true"/>
    <EPA_x0020_Office xmlns="4ffa91fb-a0ff-4ac5-b2db-65c790d184a4" xsi:nil="true"/>
    <Document_x0020_Creation_x0020_Date xmlns="4ffa91fb-a0ff-4ac5-b2db-65c790d184a4">2020-06-26T12:33:12+00:00</Document_x0020_Creation_x0020_Date>
    <EPA_x0020_Related_x0020_Documents xmlns="4ffa91fb-a0ff-4ac5-b2db-65c790d184a4" xsi:nil="true"/>
    <j747ac98061d40f0aa7bd47e1db5675d xmlns="4ffa91fb-a0ff-4ac5-b2db-65c790d184a4">
      <Terms xmlns="http://schemas.microsoft.com/office/infopath/2007/PartnerControls"/>
    </j747ac98061d40f0aa7bd47e1db5675d>
    <CategoryDescription xmlns="http://schemas.microsoft.com/sharepoint.v3" xsi:nil="true"/>
    <_Source xmlns="http://schemas.microsoft.com/sharepoint/v3/fields" xsi:nil="true"/>
    <_dlc_DocId xmlns="53234b3b-bd85-46f9-96f0-0025e43774af">XMR4K2FQXKJU-1532969082-108480</_dlc_DocId>
    <EPA_x0020_Contributor xmlns="4ffa91fb-a0ff-4ac5-b2db-65c790d184a4">
      <UserInfo>
        <DisplayName/>
        <AccountId xsi:nil="true"/>
        <AccountType/>
      </UserInfo>
    </EPA_x0020_Contributor>
    <TaxCatchAll xmlns="4ffa91fb-a0ff-4ac5-b2db-65c790d184a4"/>
    <Rights xmlns="4ffa91fb-a0ff-4ac5-b2db-65c790d184a4" xsi:nil="true"/>
    <TaxKeywordTaxHTField xmlns="4ffa91fb-a0ff-4ac5-b2db-65c790d184a4">
      <Terms xmlns="http://schemas.microsoft.com/office/infopath/2007/PartnerControls"/>
    </TaxKeywordTaxHTField>
    <External_x0020_Contributor xmlns="4ffa91fb-a0ff-4ac5-b2db-65c790d184a4" xsi:nil="true"/>
    <Identifier xmlns="4ffa91fb-a0ff-4ac5-b2db-65c790d184a4" xsi:nil="true"/>
    <Creator xmlns="4ffa91fb-a0ff-4ac5-b2db-65c790d184a4">
      <UserInfo>
        <DisplayName/>
        <AccountId xsi:nil="true"/>
        <AccountType/>
      </UserInfo>
    </Creator>
    <_dlc_DocIdUrl xmlns="53234b3b-bd85-46f9-96f0-0025e43774af">
      <Url>https://usepa.sharepoint.com/sites/GasSTAR/_layouts/15/DocIdRedir.aspx?ID=XMR4K2FQXKJU-1532969082-108480</Url>
      <Description>XMR4K2FQXKJU-1532969082-108480</Description>
    </_dlc_DocIdUrl>
    <Language xmlns="http://schemas.microsoft.com/sharepoint/v3">English</Languag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F456DDF-1989-4EC8-B5CA-15AD3FB07785}">
  <ds:schemaRefs>
    <ds:schemaRef ds:uri="http://schemas.microsoft.com/sharepoint/v3/contenttype/forms"/>
  </ds:schemaRefs>
</ds:datastoreItem>
</file>

<file path=customXml/itemProps2.xml><?xml version="1.0" encoding="utf-8"?>
<ds:datastoreItem xmlns:ds="http://schemas.openxmlformats.org/officeDocument/2006/customXml" ds:itemID="{802CB26C-EFE3-4321-91B1-82E86218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83044a9-a286-4394-88a4-9e6f987db6ba"/>
    <ds:schemaRef ds:uri="53234b3b-bd85-46f9-96f0-0025e4377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D1329D-453E-4CAC-BDC2-58F48A8E034B}">
  <ds:schemaRefs>
    <ds:schemaRef ds:uri="http://schemas.microsoft.com/office/2006/documentManagement/types"/>
    <ds:schemaRef ds:uri="http://purl.org/dc/elements/1.1/"/>
    <ds:schemaRef ds:uri="4ffa91fb-a0ff-4ac5-b2db-65c790d184a4"/>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purl.org/dc/terms/"/>
    <ds:schemaRef ds:uri="http://schemas.microsoft.com/sharepoint/v3/fields"/>
    <ds:schemaRef ds:uri="53234b3b-bd85-46f9-96f0-0025e43774af"/>
    <ds:schemaRef ds:uri="http://purl.org/dc/dcmitype/"/>
    <ds:schemaRef ds:uri="083044a9-a286-4394-88a4-9e6f987db6ba"/>
    <ds:schemaRef ds:uri="http://schemas.microsoft.com/sharepoint.v3"/>
    <ds:schemaRef ds:uri="http://www.w3.org/XML/1998/namespace"/>
  </ds:schemaRefs>
</ds:datastoreItem>
</file>

<file path=customXml/itemProps4.xml><?xml version="1.0" encoding="utf-8"?>
<ds:datastoreItem xmlns:ds="http://schemas.openxmlformats.org/officeDocument/2006/customXml" ds:itemID="{BE276647-38D8-4BCA-8534-7D9349D12994}">
  <ds:schemaRefs>
    <ds:schemaRef ds:uri="Microsoft.SharePoint.Taxonomy.ContentTypeSync"/>
  </ds:schemaRefs>
</ds:datastoreItem>
</file>

<file path=customXml/itemProps5.xml><?xml version="1.0" encoding="utf-8"?>
<ds:datastoreItem xmlns:ds="http://schemas.openxmlformats.org/officeDocument/2006/customXml" ds:itemID="{B051659D-A853-4E24-92FB-CFCC44F8E73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36</vt:i4>
      </vt:variant>
    </vt:vector>
  </HeadingPairs>
  <TitlesOfParts>
    <vt:vector size="51" baseType="lpstr">
      <vt:lpstr>Facility Info</vt:lpstr>
      <vt:lpstr>Dist - Blowdowns</vt:lpstr>
      <vt:lpstr>Trans - Blowdowns</vt:lpstr>
      <vt:lpstr>Dist - Mains</vt:lpstr>
      <vt:lpstr>Dist - Services</vt:lpstr>
      <vt:lpstr>Dist - Excavation</vt:lpstr>
      <vt:lpstr>Recip. Compressors</vt:lpstr>
      <vt:lpstr>G&amp;B - Recip. Compressors</vt:lpstr>
      <vt:lpstr>Centrifugal Compressors</vt:lpstr>
      <vt:lpstr>Pneumatic Controllers</vt:lpstr>
      <vt:lpstr>Atmospheric Storage Tanks</vt:lpstr>
      <vt:lpstr>Equipment Leaks</vt:lpstr>
      <vt:lpstr>Renewable Natural Gas</vt:lpstr>
      <vt:lpstr>Innovative Approaches</vt:lpstr>
      <vt:lpstr>Lookup</vt:lpstr>
      <vt:lpstr>AtmosphericTanks</vt:lpstr>
      <vt:lpstr>AtmosphericTanks_NotApplicable</vt:lpstr>
      <vt:lpstr>Blowdowns</vt:lpstr>
      <vt:lpstr>Blowdowns_NotApplicable</vt:lpstr>
      <vt:lpstr>Centrifugal</vt:lpstr>
      <vt:lpstr>Centrifugal_NotApplicable</vt:lpstr>
      <vt:lpstr>equipLeaks</vt:lpstr>
      <vt:lpstr>equipLeaks_NotApplicable</vt:lpstr>
      <vt:lpstr>Excavation</vt:lpstr>
      <vt:lpstr>Excavation_NotApplicable</vt:lpstr>
      <vt:lpstr>FacilityName</vt:lpstr>
      <vt:lpstr>FacilityNumber</vt:lpstr>
      <vt:lpstr>FacilityTable</vt:lpstr>
      <vt:lpstr>Mains</vt:lpstr>
      <vt:lpstr>Mains_NotApplicable</vt:lpstr>
      <vt:lpstr>PartnerList</vt:lpstr>
      <vt:lpstr>PartnerName</vt:lpstr>
      <vt:lpstr>Pneumatic</vt:lpstr>
      <vt:lpstr>Pneumatic_NotApplicable</vt:lpstr>
      <vt:lpstr>'Facility Info'!Print_Titles</vt:lpstr>
      <vt:lpstr>Reciprocating</vt:lpstr>
      <vt:lpstr>Reciprocating_NotApplicable</vt:lpstr>
      <vt:lpstr>ReportYear</vt:lpstr>
      <vt:lpstr>RNG</vt:lpstr>
      <vt:lpstr>RNG_NotApplicable</vt:lpstr>
      <vt:lpstr>Segment_Distribution</vt:lpstr>
      <vt:lpstr>Segment_Gathering_Boosting</vt:lpstr>
      <vt:lpstr>Segment_Processing</vt:lpstr>
      <vt:lpstr>Segment_Production</vt:lpstr>
      <vt:lpstr>Segment_Selection</vt:lpstr>
      <vt:lpstr>Segment_Trans_Storage</vt:lpstr>
      <vt:lpstr>Seneca_CountyState_List</vt:lpstr>
      <vt:lpstr>Seneca_SubBasin_List</vt:lpstr>
      <vt:lpstr>Services</vt:lpstr>
      <vt:lpstr>Services_NotApplicable</vt:lpstr>
      <vt:lpstr>Source_Selection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Environmental Protection Agency</dc:creator>
  <cp:lastModifiedBy>Menassian, Sarah</cp:lastModifiedBy>
  <cp:lastPrinted>2016-06-11T18:09:40Z</cp:lastPrinted>
  <dcterms:created xsi:type="dcterms:W3CDTF">2014-03-31T18:14:11Z</dcterms:created>
  <dcterms:modified xsi:type="dcterms:W3CDTF">2021-03-23T17:46:06Z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0x010100589950E74566BA4A9E496115F2145A35</vt:lpwstr>
  </property>
  <property fmtid="{D5CDD505-2E9C-101B-9397-08002B2CF9AE}" pid="3" name="_dlc_DocIdItemGuid">
    <vt:lpwstr>5ea07b63-9613-4ecb-9d19-abe1f32b8b60</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