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8790FE50-49B2-44BA-AA57-B00E8E045A70}" xr6:coauthVersionLast="47" xr6:coauthVersionMax="47" xr10:uidLastSave="{00000000-0000-0000-0000-000000000000}"/>
  <workbookProtection workbookAlgorithmName="SHA-512" workbookHashValue="o1fLr8Qz6LE0EVxM1p42iPF9QK8uzx9tLtdmweWDspY/byXIITUrVhyQACKaAVc0eQHptFaSTnSKZyITVPB/lA==" workbookSaltValue="tTBToN9QnnN8kRtWgSILKw==" workbookSpinCount="100000" lockStructure="1"/>
  <bookViews>
    <workbookView xWindow="-110" yWindow="-110" windowWidth="19420" windowHeight="10300" xr2:uid="{00000000-000D-0000-FFFF-FFFF00000000}"/>
  </bookViews>
  <sheets>
    <sheet name="Getting Started" sheetId="61" r:id="rId1"/>
    <sheet name="Grant Project Data" sheetId="1" r:id="rId2"/>
    <sheet name="Aggregate Results" sheetId="6" r:id="rId3"/>
    <sheet name="Amplification Activities" sheetId="65" r:id="rId4"/>
    <sheet name="Sample Facility" sheetId="67" r:id="rId5"/>
    <sheet name="Facility 1" sheetId="2" r:id="rId6"/>
    <sheet name="Facility 2" sheetId="68" r:id="rId7"/>
    <sheet name="Facility 3" sheetId="69" r:id="rId8"/>
    <sheet name="Facility 4" sheetId="70" r:id="rId9"/>
    <sheet name="Facility 5" sheetId="71" r:id="rId10"/>
    <sheet name="Facility 6" sheetId="72" r:id="rId11"/>
    <sheet name="Facility 7" sheetId="73" r:id="rId12"/>
    <sheet name="Facility 8" sheetId="74" r:id="rId13"/>
    <sheet name="Facility 9" sheetId="75" r:id="rId14"/>
    <sheet name="Facility 10" sheetId="76" r:id="rId15"/>
    <sheet name="Facility 11" sheetId="77" r:id="rId16"/>
    <sheet name="Facility 12" sheetId="78" r:id="rId17"/>
    <sheet name="Facility 13" sheetId="79" r:id="rId18"/>
    <sheet name="Facility 14" sheetId="80" r:id="rId19"/>
    <sheet name="Facility 15" sheetId="81" r:id="rId20"/>
    <sheet name="Facility 16" sheetId="82" r:id="rId21"/>
    <sheet name="Facility 17" sheetId="83" r:id="rId22"/>
    <sheet name="Facility 18" sheetId="84" r:id="rId23"/>
    <sheet name="Facility 19" sheetId="85" r:id="rId24"/>
    <sheet name="Facility 20" sheetId="86" r:id="rId25"/>
    <sheet name="Facility 21" sheetId="87" r:id="rId26"/>
    <sheet name="Facility 22" sheetId="88" r:id="rId27"/>
    <sheet name="Facility 23" sheetId="89" r:id="rId28"/>
    <sheet name="Facility 24" sheetId="90" r:id="rId29"/>
    <sheet name="Facility 25" sheetId="91" r:id="rId30"/>
    <sheet name="Facility 26" sheetId="92" r:id="rId31"/>
    <sheet name="Facility 27" sheetId="93" r:id="rId32"/>
    <sheet name="Facility 28" sheetId="94" r:id="rId33"/>
    <sheet name="Facility 29" sheetId="95" r:id="rId34"/>
    <sheet name="Facility 30" sheetId="96" r:id="rId35"/>
    <sheet name="Facility 31" sheetId="97" r:id="rId36"/>
    <sheet name="Facility 32" sheetId="98" r:id="rId37"/>
    <sheet name="Facility 33" sheetId="99" r:id="rId38"/>
    <sheet name="Facility 34" sheetId="100" r:id="rId39"/>
    <sheet name="Facility 35" sheetId="101" r:id="rId40"/>
    <sheet name="Facility 36" sheetId="102" r:id="rId41"/>
    <sheet name="Facility 37" sheetId="103" r:id="rId42"/>
    <sheet name="Facility 38" sheetId="104" r:id="rId43"/>
    <sheet name="Facility 39" sheetId="105" r:id="rId44"/>
    <sheet name="Facility 40" sheetId="106" r:id="rId45"/>
    <sheet name="Facility 41" sheetId="107" r:id="rId46"/>
    <sheet name="Facility 42" sheetId="108" r:id="rId47"/>
    <sheet name="Facility 43" sheetId="109" r:id="rId48"/>
    <sheet name="Facility 44" sheetId="110" r:id="rId49"/>
    <sheet name="Facility 45" sheetId="111" r:id="rId50"/>
    <sheet name="Facility 46" sheetId="112" r:id="rId51"/>
    <sheet name="Facility 47" sheetId="113" r:id="rId52"/>
    <sheet name="Facility 48" sheetId="114" r:id="rId53"/>
    <sheet name="Facility 49" sheetId="115" r:id="rId54"/>
    <sheet name="Facility 50" sheetId="116" r:id="rId55"/>
    <sheet name="Facility 51" sheetId="117" r:id="rId56"/>
    <sheet name="Facility 52" sheetId="118" r:id="rId57"/>
    <sheet name="Facility 53" sheetId="119" r:id="rId58"/>
    <sheet name="Facility 54" sheetId="120" r:id="rId59"/>
    <sheet name="Facility 55" sheetId="121" r:id="rId60"/>
    <sheet name="Facility 56" sheetId="122" r:id="rId61"/>
    <sheet name="Facility 57" sheetId="123" r:id="rId62"/>
    <sheet name="Facility 58" sheetId="124" r:id="rId63"/>
    <sheet name="Facility 59" sheetId="125" r:id="rId64"/>
    <sheet name="Facility 60" sheetId="126" r:id="rId65"/>
    <sheet name="Facility 61" sheetId="127" r:id="rId66"/>
    <sheet name="Facility 62" sheetId="128" r:id="rId67"/>
    <sheet name="Facility 63" sheetId="129" r:id="rId68"/>
    <sheet name="Facility 64" sheetId="130" r:id="rId69"/>
    <sheet name="Facility 65" sheetId="131" r:id="rId70"/>
    <sheet name="Facility 66" sheetId="132" r:id="rId71"/>
    <sheet name="Facility 67" sheetId="133" r:id="rId72"/>
    <sheet name="Facility 68" sheetId="134" r:id="rId73"/>
    <sheet name="Facility 69" sheetId="135" r:id="rId74"/>
    <sheet name="Facility 70" sheetId="136" r:id="rId75"/>
    <sheet name="Facility 71" sheetId="137" r:id="rId76"/>
    <sheet name="Facility 72" sheetId="138" r:id="rId77"/>
    <sheet name="Facility 73" sheetId="139" r:id="rId78"/>
    <sheet name="Facility 74" sheetId="140" r:id="rId79"/>
    <sheet name="Facility 75" sheetId="141" r:id="rId80"/>
    <sheet name="Lookups" sheetId="62" state="hidden" r:id="rId81"/>
  </sheets>
  <definedNames>
    <definedName name="_xlnm._FilterDatabase" localSheetId="3" hidden="1">'Amplification Activities'!$B$10:$L$12</definedName>
    <definedName name="Aggr_CaseStudies" localSheetId="2">'Aggregate Results'!$K$32</definedName>
    <definedName name="Aggr_Reductions" localSheetId="2">'Aggregate Results'!$D$13:$K$18</definedName>
    <definedName name="Aggr_Reductions_EJ" localSheetId="2">'Aggregate Results'!$D$20:$K$25</definedName>
    <definedName name="Count_CaseStudies" localSheetId="5">'Facility 1'!$B$22</definedName>
    <definedName name="Count_CaseStudies" localSheetId="14">'Facility 10'!$B$22</definedName>
    <definedName name="Count_CaseStudies" localSheetId="15">'Facility 11'!$B$22</definedName>
    <definedName name="Count_CaseStudies" localSheetId="16">'Facility 12'!$B$22</definedName>
    <definedName name="Count_CaseStudies" localSheetId="17">'Facility 13'!$B$22</definedName>
    <definedName name="Count_CaseStudies" localSheetId="18">'Facility 14'!$B$22</definedName>
    <definedName name="Count_CaseStudies" localSheetId="19">'Facility 15'!$B$22</definedName>
    <definedName name="Count_CaseStudies" localSheetId="20">'Facility 16'!$B$22</definedName>
    <definedName name="Count_CaseStudies" localSheetId="21">'Facility 17'!$B$22</definedName>
    <definedName name="Count_CaseStudies" localSheetId="22">'Facility 18'!$B$22</definedName>
    <definedName name="Count_CaseStudies" localSheetId="23">'Facility 19'!$B$22</definedName>
    <definedName name="Count_CaseStudies" localSheetId="6">'Facility 2'!$B$22</definedName>
    <definedName name="Count_CaseStudies" localSheetId="24">'Facility 20'!$B$22</definedName>
    <definedName name="Count_CaseStudies" localSheetId="25">'Facility 21'!$B$22</definedName>
    <definedName name="Count_CaseStudies" localSheetId="26">'Facility 22'!$B$22</definedName>
    <definedName name="Count_CaseStudies" localSheetId="27">'Facility 23'!$B$22</definedName>
    <definedName name="Count_CaseStudies" localSheetId="28">'Facility 24'!$B$22</definedName>
    <definedName name="Count_CaseStudies" localSheetId="29">'Facility 25'!$B$22</definedName>
    <definedName name="Count_CaseStudies" localSheetId="30">'Facility 26'!$B$22</definedName>
    <definedName name="Count_CaseStudies" localSheetId="31">'Facility 27'!$B$22</definedName>
    <definedName name="Count_CaseStudies" localSheetId="32">'Facility 28'!$B$22</definedName>
    <definedName name="Count_CaseStudies" localSheetId="33">'Facility 29'!$B$22</definedName>
    <definedName name="Count_CaseStudies" localSheetId="7">'Facility 3'!$B$22</definedName>
    <definedName name="Count_CaseStudies" localSheetId="34">'Facility 30'!$B$22</definedName>
    <definedName name="Count_CaseStudies" localSheetId="35">'Facility 31'!$B$22</definedName>
    <definedName name="Count_CaseStudies" localSheetId="36">'Facility 32'!$B$22</definedName>
    <definedName name="Count_CaseStudies" localSheetId="37">'Facility 33'!$B$22</definedName>
    <definedName name="Count_CaseStudies" localSheetId="38">'Facility 34'!$B$22</definedName>
    <definedName name="Count_CaseStudies" localSheetId="39">'Facility 35'!$B$22</definedName>
    <definedName name="Count_CaseStudies" localSheetId="40">'Facility 36'!$B$22</definedName>
    <definedName name="Count_CaseStudies" localSheetId="41">'Facility 37'!$B$22</definedName>
    <definedName name="Count_CaseStudies" localSheetId="42">'Facility 38'!$B$22</definedName>
    <definedName name="Count_CaseStudies" localSheetId="43">'Facility 39'!$B$22</definedName>
    <definedName name="Count_CaseStudies" localSheetId="8">'Facility 4'!$B$22</definedName>
    <definedName name="Count_CaseStudies" localSheetId="44">'Facility 40'!$B$22</definedName>
    <definedName name="Count_CaseStudies" localSheetId="45">'Facility 41'!$B$22</definedName>
    <definedName name="Count_CaseStudies" localSheetId="46">'Facility 42'!$B$22</definedName>
    <definedName name="Count_CaseStudies" localSheetId="47">'Facility 43'!$B$22</definedName>
    <definedName name="Count_CaseStudies" localSheetId="48">'Facility 44'!$B$22</definedName>
    <definedName name="Count_CaseStudies" localSheetId="49">'Facility 45'!$B$22</definedName>
    <definedName name="Count_CaseStudies" localSheetId="50">'Facility 46'!$B$22</definedName>
    <definedName name="Count_CaseStudies" localSheetId="51">'Facility 47'!$B$22</definedName>
    <definedName name="Count_CaseStudies" localSheetId="52">'Facility 48'!$B$22</definedName>
    <definedName name="Count_CaseStudies" localSheetId="53">'Facility 49'!$B$22</definedName>
    <definedName name="Count_CaseStudies" localSheetId="9">'Facility 5'!$B$22</definedName>
    <definedName name="Count_CaseStudies" localSheetId="54">'Facility 50'!$B$22</definedName>
    <definedName name="Count_CaseStudies" localSheetId="55">'Facility 51'!$B$22</definedName>
    <definedName name="Count_CaseStudies" localSheetId="56">'Facility 52'!$B$22</definedName>
    <definedName name="Count_CaseStudies" localSheetId="57">'Facility 53'!$B$22</definedName>
    <definedName name="Count_CaseStudies" localSheetId="58">'Facility 54'!$B$22</definedName>
    <definedName name="Count_CaseStudies" localSheetId="59">'Facility 55'!$B$22</definedName>
    <definedName name="Count_CaseStudies" localSheetId="60">'Facility 56'!$B$22</definedName>
    <definedName name="Count_CaseStudies" localSheetId="61">'Facility 57'!$B$22</definedName>
    <definedName name="Count_CaseStudies" localSheetId="62">'Facility 58'!$B$22</definedName>
    <definedName name="Count_CaseStudies" localSheetId="63">'Facility 59'!$B$22</definedName>
    <definedName name="Count_CaseStudies" localSheetId="10">'Facility 6'!$B$22</definedName>
    <definedName name="Count_CaseStudies" localSheetId="64">'Facility 60'!$B$22</definedName>
    <definedName name="Count_CaseStudies" localSheetId="65">'Facility 61'!$B$22</definedName>
    <definedName name="Count_CaseStudies" localSheetId="66">'Facility 62'!$B$22</definedName>
    <definedName name="Count_CaseStudies" localSheetId="67">'Facility 63'!$B$22</definedName>
    <definedName name="Count_CaseStudies" localSheetId="68">'Facility 64'!$B$22</definedName>
    <definedName name="Count_CaseStudies" localSheetId="69">'Facility 65'!$B$22</definedName>
    <definedName name="Count_CaseStudies" localSheetId="70">'Facility 66'!$B$22</definedName>
    <definedName name="Count_CaseStudies" localSheetId="71">'Facility 67'!$B$22</definedName>
    <definedName name="Count_CaseStudies" localSheetId="72">'Facility 68'!$B$22</definedName>
    <definedName name="Count_CaseStudies" localSheetId="73">'Facility 69'!$B$22</definedName>
    <definedName name="Count_CaseStudies" localSheetId="11">'Facility 7'!$B$22</definedName>
    <definedName name="Count_CaseStudies" localSheetId="74">'Facility 70'!$B$22</definedName>
    <definedName name="Count_CaseStudies" localSheetId="75">'Facility 71'!$B$22</definedName>
    <definedName name="Count_CaseStudies" localSheetId="76">'Facility 72'!$B$22</definedName>
    <definedName name="Count_CaseStudies" localSheetId="77">'Facility 73'!$B$22</definedName>
    <definedName name="Count_CaseStudies" localSheetId="78">'Facility 74'!$B$22</definedName>
    <definedName name="Count_CaseStudies" localSheetId="79">'Facility 75'!$B$22</definedName>
    <definedName name="Count_CaseStudies" localSheetId="12">'Facility 8'!$B$22</definedName>
    <definedName name="Count_CaseStudies" localSheetId="13">'Facility 9'!$B$22</definedName>
    <definedName name="Count_CaseStudies" localSheetId="4">'Sample Facility'!$B$22</definedName>
    <definedName name="Grant_Recipient" localSheetId="2">'Aggregate Results'!$E$8</definedName>
    <definedName name="Lookup_AmplicationActivityTypes">Lookups!$L$2:$L$10</definedName>
    <definedName name="Lookup_NEAs">Lookups!$A$2:$A$8</definedName>
    <definedName name="Lookup_Region">Lookups!$C$2:$D$55</definedName>
    <definedName name="Lookup_States">Lookups!$C$2:$C$55</definedName>
    <definedName name="Lookup_Years">Lookups!$J$2:$J$7</definedName>
    <definedName name="Lookup_YesNo">Lookups!$F$2:$F$3</definedName>
    <definedName name="Lookup_YesNoUnknown">Lookups!$H$2:$H$4</definedName>
    <definedName name="_xlnm.Print_Area" localSheetId="5">'Facility 1'!$A$1:$J$52</definedName>
    <definedName name="_xlnm.Print_Area" localSheetId="14">'Facility 10'!$A$1:$J$52</definedName>
    <definedName name="_xlnm.Print_Area" localSheetId="15">'Facility 11'!$A$1:$J$52</definedName>
    <definedName name="_xlnm.Print_Area" localSheetId="16">'Facility 12'!$A$1:$J$52</definedName>
    <definedName name="_xlnm.Print_Area" localSheetId="17">'Facility 13'!$A$1:$J$52</definedName>
    <definedName name="_xlnm.Print_Area" localSheetId="18">'Facility 14'!$A$1:$J$52</definedName>
    <definedName name="_xlnm.Print_Area" localSheetId="19">'Facility 15'!$A$1:$J$52</definedName>
    <definedName name="_xlnm.Print_Area" localSheetId="20">'Facility 16'!$A$1:$J$52</definedName>
    <definedName name="_xlnm.Print_Area" localSheetId="21">'Facility 17'!$A$1:$J$52</definedName>
    <definedName name="_xlnm.Print_Area" localSheetId="22">'Facility 18'!$A$1:$J$52</definedName>
    <definedName name="_xlnm.Print_Area" localSheetId="23">'Facility 19'!$A$1:$J$52</definedName>
    <definedName name="_xlnm.Print_Area" localSheetId="6">'Facility 2'!$A$1:$J$52</definedName>
    <definedName name="_xlnm.Print_Area" localSheetId="24">'Facility 20'!$A$1:$J$52</definedName>
    <definedName name="_xlnm.Print_Area" localSheetId="25">'Facility 21'!$A$1:$J$52</definedName>
    <definedName name="_xlnm.Print_Area" localSheetId="26">'Facility 22'!$A$1:$J$52</definedName>
    <definedName name="_xlnm.Print_Area" localSheetId="27">'Facility 23'!$A$1:$J$52</definedName>
    <definedName name="_xlnm.Print_Area" localSheetId="28">'Facility 24'!$A$1:$J$52</definedName>
    <definedName name="_xlnm.Print_Area" localSheetId="29">'Facility 25'!$A$1:$J$52</definedName>
    <definedName name="_xlnm.Print_Area" localSheetId="30">'Facility 26'!$A$1:$J$52</definedName>
    <definedName name="_xlnm.Print_Area" localSheetId="31">'Facility 27'!$A$1:$J$52</definedName>
    <definedName name="_xlnm.Print_Area" localSheetId="32">'Facility 28'!$A$1:$J$52</definedName>
    <definedName name="_xlnm.Print_Area" localSheetId="33">'Facility 29'!$A$1:$J$52</definedName>
    <definedName name="_xlnm.Print_Area" localSheetId="7">'Facility 3'!$A$1:$J$52</definedName>
    <definedName name="_xlnm.Print_Area" localSheetId="34">'Facility 30'!$A$1:$J$52</definedName>
    <definedName name="_xlnm.Print_Area" localSheetId="35">'Facility 31'!$A$1:$J$52</definedName>
    <definedName name="_xlnm.Print_Area" localSheetId="36">'Facility 32'!$A$1:$J$52</definedName>
    <definedName name="_xlnm.Print_Area" localSheetId="37">'Facility 33'!$A$1:$J$52</definedName>
    <definedName name="_xlnm.Print_Area" localSheetId="38">'Facility 34'!$A$1:$J$52</definedName>
    <definedName name="_xlnm.Print_Area" localSheetId="39">'Facility 35'!$A$1:$J$52</definedName>
    <definedName name="_xlnm.Print_Area" localSheetId="40">'Facility 36'!$A$1:$J$52</definedName>
    <definedName name="_xlnm.Print_Area" localSheetId="41">'Facility 37'!$A$1:$J$52</definedName>
    <definedName name="_xlnm.Print_Area" localSheetId="42">'Facility 38'!$A$1:$J$52</definedName>
    <definedName name="_xlnm.Print_Area" localSheetId="43">'Facility 39'!$A$1:$J$52</definedName>
    <definedName name="_xlnm.Print_Area" localSheetId="8">'Facility 4'!$A$1:$J$52</definedName>
    <definedName name="_xlnm.Print_Area" localSheetId="44">'Facility 40'!$A$1:$J$52</definedName>
    <definedName name="_xlnm.Print_Area" localSheetId="45">'Facility 41'!$A$1:$J$52</definedName>
    <definedName name="_xlnm.Print_Area" localSheetId="46">'Facility 42'!$A$1:$J$52</definedName>
    <definedName name="_xlnm.Print_Area" localSheetId="47">'Facility 43'!$A$1:$J$52</definedName>
    <definedName name="_xlnm.Print_Area" localSheetId="48">'Facility 44'!$A$1:$J$52</definedName>
    <definedName name="_xlnm.Print_Area" localSheetId="49">'Facility 45'!$A$1:$J$52</definedName>
    <definedName name="_xlnm.Print_Area" localSheetId="50">'Facility 46'!$A$1:$J$52</definedName>
    <definedName name="_xlnm.Print_Area" localSheetId="51">'Facility 47'!$A$1:$J$52</definedName>
    <definedName name="_xlnm.Print_Area" localSheetId="52">'Facility 48'!$A$1:$J$52</definedName>
    <definedName name="_xlnm.Print_Area" localSheetId="53">'Facility 49'!$A$1:$J$52</definedName>
    <definedName name="_xlnm.Print_Area" localSheetId="9">'Facility 5'!$A$1:$J$52</definedName>
    <definedName name="_xlnm.Print_Area" localSheetId="54">'Facility 50'!$A$1:$J$52</definedName>
    <definedName name="_xlnm.Print_Area" localSheetId="55">'Facility 51'!$A$1:$J$52</definedName>
    <definedName name="_xlnm.Print_Area" localSheetId="56">'Facility 52'!$A$1:$J$52</definedName>
    <definedName name="_xlnm.Print_Area" localSheetId="57">'Facility 53'!$A$1:$J$52</definedName>
    <definedName name="_xlnm.Print_Area" localSheetId="58">'Facility 54'!$A$1:$J$52</definedName>
    <definedName name="_xlnm.Print_Area" localSheetId="59">'Facility 55'!$A$1:$J$52</definedName>
    <definedName name="_xlnm.Print_Area" localSheetId="60">'Facility 56'!$A$1:$J$52</definedName>
    <definedName name="_xlnm.Print_Area" localSheetId="61">'Facility 57'!$A$1:$J$52</definedName>
    <definedName name="_xlnm.Print_Area" localSheetId="62">'Facility 58'!$A$1:$J$52</definedName>
    <definedName name="_xlnm.Print_Area" localSheetId="63">'Facility 59'!$A$1:$J$52</definedName>
    <definedName name="_xlnm.Print_Area" localSheetId="10">'Facility 6'!$A$1:$J$52</definedName>
    <definedName name="_xlnm.Print_Area" localSheetId="64">'Facility 60'!$A$1:$J$52</definedName>
    <definedName name="_xlnm.Print_Area" localSheetId="65">'Facility 61'!$A$1:$J$52</definedName>
    <definedName name="_xlnm.Print_Area" localSheetId="66">'Facility 62'!$A$1:$J$52</definedName>
    <definedName name="_xlnm.Print_Area" localSheetId="67">'Facility 63'!$A$1:$J$52</definedName>
    <definedName name="_xlnm.Print_Area" localSheetId="68">'Facility 64'!$A$1:$J$52</definedName>
    <definedName name="_xlnm.Print_Area" localSheetId="69">'Facility 65'!$A$1:$J$52</definedName>
    <definedName name="_xlnm.Print_Area" localSheetId="70">'Facility 66'!$A$1:$J$52</definedName>
    <definedName name="_xlnm.Print_Area" localSheetId="71">'Facility 67'!$A$1:$J$52</definedName>
    <definedName name="_xlnm.Print_Area" localSheetId="72">'Facility 68'!$A$1:$J$52</definedName>
    <definedName name="_xlnm.Print_Area" localSheetId="73">'Facility 69'!$A$1:$J$52</definedName>
    <definedName name="_xlnm.Print_Area" localSheetId="11">'Facility 7'!$A$1:$J$52</definedName>
    <definedName name="_xlnm.Print_Area" localSheetId="74">'Facility 70'!$A$1:$J$52</definedName>
    <definedName name="_xlnm.Print_Area" localSheetId="75">'Facility 71'!$A$1:$J$52</definedName>
    <definedName name="_xlnm.Print_Area" localSheetId="76">'Facility 72'!$A$1:$J$52</definedName>
    <definedName name="_xlnm.Print_Area" localSheetId="77">'Facility 73'!$A$1:$J$52</definedName>
    <definedName name="_xlnm.Print_Area" localSheetId="78">'Facility 74'!$A$1:$J$52</definedName>
    <definedName name="_xlnm.Print_Area" localSheetId="79">'Facility 75'!$A$1:$J$52</definedName>
    <definedName name="_xlnm.Print_Area" localSheetId="12">'Facility 8'!$A$1:$J$52</definedName>
    <definedName name="_xlnm.Print_Area" localSheetId="13">'Facility 9'!$A$1:$J$52</definedName>
    <definedName name="_xlnm.Print_Area" localSheetId="1">'Grant Project Data'!$B$2:$E$80</definedName>
    <definedName name="_xlnm.Print_Area" localSheetId="4">'Sample Facility'!$A$1:$J$52</definedName>
    <definedName name="TemplateTitle">'Grant Project Data'!$C$2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5" i="6" l="1"/>
  <c r="J25" i="6"/>
  <c r="I25" i="6"/>
  <c r="H25" i="6"/>
  <c r="G25" i="6"/>
  <c r="F25" i="6"/>
  <c r="E25" i="6"/>
  <c r="D25" i="6"/>
  <c r="K24" i="6"/>
  <c r="J24" i="6"/>
  <c r="I24" i="6"/>
  <c r="H24" i="6"/>
  <c r="G24" i="6"/>
  <c r="F24" i="6"/>
  <c r="E24" i="6"/>
  <c r="D24" i="6"/>
  <c r="K23" i="6"/>
  <c r="J23" i="6"/>
  <c r="I23" i="6"/>
  <c r="H23" i="6"/>
  <c r="G23" i="6"/>
  <c r="F23" i="6"/>
  <c r="E23" i="6"/>
  <c r="D23" i="6"/>
  <c r="K22" i="6"/>
  <c r="J22" i="6"/>
  <c r="I22" i="6"/>
  <c r="H22" i="6"/>
  <c r="G22" i="6"/>
  <c r="F22" i="6"/>
  <c r="E22" i="6"/>
  <c r="D22" i="6"/>
  <c r="K21" i="6"/>
  <c r="J21" i="6"/>
  <c r="I21" i="6"/>
  <c r="H21" i="6"/>
  <c r="G21" i="6"/>
  <c r="F21" i="6"/>
  <c r="E21" i="6"/>
  <c r="D21" i="6"/>
  <c r="K20" i="6"/>
  <c r="J20" i="6"/>
  <c r="I20" i="6"/>
  <c r="H20" i="6"/>
  <c r="G20" i="6"/>
  <c r="F20" i="6"/>
  <c r="E20" i="6"/>
  <c r="D20" i="6"/>
  <c r="K32"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D18" i="6"/>
  <c r="E18" i="6"/>
  <c r="F18" i="6"/>
  <c r="G18" i="6"/>
  <c r="H18" i="6"/>
  <c r="I18" i="6"/>
  <c r="J18" i="6"/>
  <c r="K18" i="6"/>
  <c r="A66" i="141"/>
  <c r="J65" i="141"/>
  <c r="I65" i="141"/>
  <c r="H65" i="141"/>
  <c r="G65" i="141"/>
  <c r="F65" i="141"/>
  <c r="E65" i="141"/>
  <c r="D65" i="141"/>
  <c r="C65" i="141"/>
  <c r="A65" i="141"/>
  <c r="J64" i="141"/>
  <c r="I64" i="141"/>
  <c r="H64" i="141"/>
  <c r="G64" i="141"/>
  <c r="F64" i="141"/>
  <c r="E64" i="141"/>
  <c r="D64" i="141"/>
  <c r="C64" i="141"/>
  <c r="A64" i="141"/>
  <c r="J63" i="141"/>
  <c r="I63" i="141"/>
  <c r="H63" i="141"/>
  <c r="G63" i="141"/>
  <c r="F63" i="141"/>
  <c r="E63" i="141"/>
  <c r="D63" i="141"/>
  <c r="C63" i="141"/>
  <c r="A63" i="141"/>
  <c r="J62" i="141"/>
  <c r="I62" i="141"/>
  <c r="H62" i="141"/>
  <c r="G62" i="141"/>
  <c r="F62" i="141"/>
  <c r="E62" i="141"/>
  <c r="D62" i="141"/>
  <c r="C62" i="141"/>
  <c r="A62" i="141"/>
  <c r="J61" i="141"/>
  <c r="I61" i="141"/>
  <c r="H61" i="141"/>
  <c r="G61" i="141"/>
  <c r="F61" i="141"/>
  <c r="E61" i="141"/>
  <c r="D61" i="141"/>
  <c r="C61" i="141"/>
  <c r="A61" i="141"/>
  <c r="J60" i="141"/>
  <c r="I60" i="141"/>
  <c r="H60" i="141"/>
  <c r="G60" i="141"/>
  <c r="F60" i="141"/>
  <c r="E60" i="141"/>
  <c r="D60" i="141"/>
  <c r="C60" i="141"/>
  <c r="A60" i="141"/>
  <c r="J58" i="141"/>
  <c r="I58" i="141"/>
  <c r="A58" i="141"/>
  <c r="J57" i="141"/>
  <c r="C57" i="141"/>
  <c r="A57" i="141"/>
  <c r="D56" i="141"/>
  <c r="C56" i="141"/>
  <c r="A56" i="141"/>
  <c r="E55" i="141"/>
  <c r="D55" i="141"/>
  <c r="A55" i="141"/>
  <c r="F54" i="141"/>
  <c r="E54" i="141"/>
  <c r="A54" i="141"/>
  <c r="G53" i="141"/>
  <c r="F53" i="141"/>
  <c r="A53" i="141"/>
  <c r="B23" i="141"/>
  <c r="H58" i="141" s="1"/>
  <c r="H20" i="141"/>
  <c r="B16" i="141"/>
  <c r="B52" i="141" s="1"/>
  <c r="B8" i="141"/>
  <c r="B7" i="141"/>
  <c r="A1" i="141"/>
  <c r="J65" i="140"/>
  <c r="I65" i="140"/>
  <c r="H65" i="140"/>
  <c r="G65" i="140"/>
  <c r="F65" i="140"/>
  <c r="E65" i="140"/>
  <c r="D65" i="140"/>
  <c r="C65" i="140"/>
  <c r="A65" i="140"/>
  <c r="J64" i="140"/>
  <c r="I64" i="140"/>
  <c r="H64" i="140"/>
  <c r="G64" i="140"/>
  <c r="F64" i="140"/>
  <c r="E64" i="140"/>
  <c r="D64" i="140"/>
  <c r="C64" i="140"/>
  <c r="A64" i="140"/>
  <c r="J63" i="140"/>
  <c r="I63" i="140"/>
  <c r="H63" i="140"/>
  <c r="G63" i="140"/>
  <c r="F63" i="140"/>
  <c r="E63" i="140"/>
  <c r="D63" i="140"/>
  <c r="C63" i="140"/>
  <c r="A63" i="140"/>
  <c r="J62" i="140"/>
  <c r="I62" i="140"/>
  <c r="H62" i="140"/>
  <c r="G62" i="140"/>
  <c r="F62" i="140"/>
  <c r="E62" i="140"/>
  <c r="D62" i="140"/>
  <c r="C62" i="140"/>
  <c r="A62" i="140"/>
  <c r="J61" i="140"/>
  <c r="I61" i="140"/>
  <c r="H61" i="140"/>
  <c r="G61" i="140"/>
  <c r="F61" i="140"/>
  <c r="E61" i="140"/>
  <c r="D61" i="140"/>
  <c r="C61" i="140"/>
  <c r="A61" i="140"/>
  <c r="J60" i="140"/>
  <c r="I60" i="140"/>
  <c r="H60" i="140"/>
  <c r="G60" i="140"/>
  <c r="F60" i="140"/>
  <c r="E60" i="140"/>
  <c r="D60" i="140"/>
  <c r="C60" i="140"/>
  <c r="A60" i="140"/>
  <c r="C58" i="140"/>
  <c r="A58" i="140"/>
  <c r="A57" i="140"/>
  <c r="A56" i="140"/>
  <c r="A55" i="140"/>
  <c r="A54" i="140"/>
  <c r="A53" i="140"/>
  <c r="B23" i="140"/>
  <c r="A66" i="140" s="1"/>
  <c r="H20" i="140"/>
  <c r="B16" i="140"/>
  <c r="B52" i="140" s="1"/>
  <c r="B8" i="140"/>
  <c r="B7" i="140"/>
  <c r="A1" i="140"/>
  <c r="J65" i="139"/>
  <c r="I65" i="139"/>
  <c r="H65" i="139"/>
  <c r="G65" i="139"/>
  <c r="F65" i="139"/>
  <c r="E65" i="139"/>
  <c r="D65" i="139"/>
  <c r="C65" i="139"/>
  <c r="A65" i="139"/>
  <c r="J64" i="139"/>
  <c r="I64" i="139"/>
  <c r="H64" i="139"/>
  <c r="G64" i="139"/>
  <c r="F64" i="139"/>
  <c r="E64" i="139"/>
  <c r="D64" i="139"/>
  <c r="C64" i="139"/>
  <c r="A64" i="139"/>
  <c r="J63" i="139"/>
  <c r="I63" i="139"/>
  <c r="H63" i="139"/>
  <c r="G63" i="139"/>
  <c r="F63" i="139"/>
  <c r="E63" i="139"/>
  <c r="D63" i="139"/>
  <c r="C63" i="139"/>
  <c r="A63" i="139"/>
  <c r="J62" i="139"/>
  <c r="I62" i="139"/>
  <c r="H62" i="139"/>
  <c r="G62" i="139"/>
  <c r="F62" i="139"/>
  <c r="E62" i="139"/>
  <c r="D62" i="139"/>
  <c r="C62" i="139"/>
  <c r="A62" i="139"/>
  <c r="J61" i="139"/>
  <c r="I61" i="139"/>
  <c r="H61" i="139"/>
  <c r="G61" i="139"/>
  <c r="F61" i="139"/>
  <c r="E61" i="139"/>
  <c r="D61" i="139"/>
  <c r="C61" i="139"/>
  <c r="A61" i="139"/>
  <c r="J60" i="139"/>
  <c r="I60" i="139"/>
  <c r="H60" i="139"/>
  <c r="G60" i="139"/>
  <c r="F60" i="139"/>
  <c r="E60" i="139"/>
  <c r="D60" i="139"/>
  <c r="C60" i="139"/>
  <c r="A60" i="139"/>
  <c r="A58" i="139"/>
  <c r="A57" i="139"/>
  <c r="A56" i="139"/>
  <c r="A55" i="139"/>
  <c r="A54" i="139"/>
  <c r="A53" i="139"/>
  <c r="B23" i="139"/>
  <c r="A66" i="139" s="1"/>
  <c r="H20" i="139"/>
  <c r="B16" i="139"/>
  <c r="B52" i="139" s="1"/>
  <c r="B8" i="139"/>
  <c r="B7" i="139"/>
  <c r="A1" i="139"/>
  <c r="J65" i="138"/>
  <c r="I65" i="138"/>
  <c r="H65" i="138"/>
  <c r="G65" i="138"/>
  <c r="F65" i="138"/>
  <c r="E65" i="138"/>
  <c r="D65" i="138"/>
  <c r="C65" i="138"/>
  <c r="A65" i="138"/>
  <c r="J64" i="138"/>
  <c r="I64" i="138"/>
  <c r="H64" i="138"/>
  <c r="G64" i="138"/>
  <c r="F64" i="138"/>
  <c r="E64" i="138"/>
  <c r="D64" i="138"/>
  <c r="C64" i="138"/>
  <c r="A64" i="138"/>
  <c r="J63" i="138"/>
  <c r="I63" i="138"/>
  <c r="H63" i="138"/>
  <c r="G63" i="138"/>
  <c r="F63" i="138"/>
  <c r="E63" i="138"/>
  <c r="D63" i="138"/>
  <c r="C63" i="138"/>
  <c r="A63" i="138"/>
  <c r="J62" i="138"/>
  <c r="I62" i="138"/>
  <c r="H62" i="138"/>
  <c r="G62" i="138"/>
  <c r="F62" i="138"/>
  <c r="E62" i="138"/>
  <c r="D62" i="138"/>
  <c r="C62" i="138"/>
  <c r="A62" i="138"/>
  <c r="J61" i="138"/>
  <c r="I61" i="138"/>
  <c r="H61" i="138"/>
  <c r="G61" i="138"/>
  <c r="F61" i="138"/>
  <c r="E61" i="138"/>
  <c r="D61" i="138"/>
  <c r="C61" i="138"/>
  <c r="A61" i="138"/>
  <c r="J60" i="138"/>
  <c r="I60" i="138"/>
  <c r="H60" i="138"/>
  <c r="G60" i="138"/>
  <c r="F60" i="138"/>
  <c r="E60" i="138"/>
  <c r="D60" i="138"/>
  <c r="C60" i="138"/>
  <c r="A60" i="138"/>
  <c r="A58" i="138"/>
  <c r="A57" i="138"/>
  <c r="A56" i="138"/>
  <c r="A55" i="138"/>
  <c r="A54" i="138"/>
  <c r="A53" i="138"/>
  <c r="B23" i="138"/>
  <c r="A66" i="138" s="1"/>
  <c r="H20" i="138"/>
  <c r="B16" i="138"/>
  <c r="B52" i="138" s="1"/>
  <c r="B8" i="138"/>
  <c r="B7" i="138"/>
  <c r="A1" i="138"/>
  <c r="J65" i="137"/>
  <c r="I65" i="137"/>
  <c r="H65" i="137"/>
  <c r="G65" i="137"/>
  <c r="F65" i="137"/>
  <c r="E65" i="137"/>
  <c r="D65" i="137"/>
  <c r="C65" i="137"/>
  <c r="A65" i="137"/>
  <c r="J64" i="137"/>
  <c r="I64" i="137"/>
  <c r="H64" i="137"/>
  <c r="G64" i="137"/>
  <c r="F64" i="137"/>
  <c r="E64" i="137"/>
  <c r="D64" i="137"/>
  <c r="C64" i="137"/>
  <c r="A64" i="137"/>
  <c r="J63" i="137"/>
  <c r="I63" i="137"/>
  <c r="H63" i="137"/>
  <c r="G63" i="137"/>
  <c r="F63" i="137"/>
  <c r="E63" i="137"/>
  <c r="D63" i="137"/>
  <c r="C63" i="137"/>
  <c r="A63" i="137"/>
  <c r="J62" i="137"/>
  <c r="I62" i="137"/>
  <c r="H62" i="137"/>
  <c r="G62" i="137"/>
  <c r="F62" i="137"/>
  <c r="E62" i="137"/>
  <c r="D62" i="137"/>
  <c r="C62" i="137"/>
  <c r="A62" i="137"/>
  <c r="J61" i="137"/>
  <c r="I61" i="137"/>
  <c r="H61" i="137"/>
  <c r="G61" i="137"/>
  <c r="F61" i="137"/>
  <c r="E61" i="137"/>
  <c r="D61" i="137"/>
  <c r="C61" i="137"/>
  <c r="A61" i="137"/>
  <c r="J60" i="137"/>
  <c r="I60" i="137"/>
  <c r="H60" i="137"/>
  <c r="G60" i="137"/>
  <c r="F60" i="137"/>
  <c r="E60" i="137"/>
  <c r="D60" i="137"/>
  <c r="C60" i="137"/>
  <c r="A60" i="137"/>
  <c r="A58" i="137"/>
  <c r="A57" i="137"/>
  <c r="A56" i="137"/>
  <c r="A55" i="137"/>
  <c r="A54" i="137"/>
  <c r="A53" i="137"/>
  <c r="B23" i="137"/>
  <c r="A66" i="137" s="1"/>
  <c r="H20" i="137"/>
  <c r="B16" i="137"/>
  <c r="B52" i="137" s="1"/>
  <c r="B8" i="137"/>
  <c r="B7" i="137"/>
  <c r="A1" i="137"/>
  <c r="A66" i="136"/>
  <c r="J65" i="136"/>
  <c r="I65" i="136"/>
  <c r="H65" i="136"/>
  <c r="G65" i="136"/>
  <c r="F65" i="136"/>
  <c r="E65" i="136"/>
  <c r="D65" i="136"/>
  <c r="C65" i="136"/>
  <c r="A65" i="136"/>
  <c r="J64" i="136"/>
  <c r="I64" i="136"/>
  <c r="H64" i="136"/>
  <c r="G64" i="136"/>
  <c r="F64" i="136"/>
  <c r="E64" i="136"/>
  <c r="D64" i="136"/>
  <c r="C64" i="136"/>
  <c r="A64" i="136"/>
  <c r="J63" i="136"/>
  <c r="I63" i="136"/>
  <c r="H63" i="136"/>
  <c r="G63" i="136"/>
  <c r="F63" i="136"/>
  <c r="E63" i="136"/>
  <c r="D63" i="136"/>
  <c r="C63" i="136"/>
  <c r="A63" i="136"/>
  <c r="J62" i="136"/>
  <c r="I62" i="136"/>
  <c r="H62" i="136"/>
  <c r="G62" i="136"/>
  <c r="F62" i="136"/>
  <c r="E62" i="136"/>
  <c r="D62" i="136"/>
  <c r="C62" i="136"/>
  <c r="A62" i="136"/>
  <c r="J61" i="136"/>
  <c r="I61" i="136"/>
  <c r="H61" i="136"/>
  <c r="G61" i="136"/>
  <c r="F61" i="136"/>
  <c r="E61" i="136"/>
  <c r="D61" i="136"/>
  <c r="C61" i="136"/>
  <c r="A61" i="136"/>
  <c r="J60" i="136"/>
  <c r="I60" i="136"/>
  <c r="H60" i="136"/>
  <c r="G60" i="136"/>
  <c r="F60" i="136"/>
  <c r="E60" i="136"/>
  <c r="D60" i="136"/>
  <c r="C60" i="136"/>
  <c r="A60" i="136"/>
  <c r="J58" i="136"/>
  <c r="H58" i="136"/>
  <c r="F58" i="136"/>
  <c r="D58" i="136"/>
  <c r="A58" i="136"/>
  <c r="I57" i="136"/>
  <c r="G57" i="136"/>
  <c r="E57" i="136"/>
  <c r="C57" i="136"/>
  <c r="A57" i="136"/>
  <c r="J56" i="136"/>
  <c r="H56" i="136"/>
  <c r="F56" i="136"/>
  <c r="D56" i="136"/>
  <c r="A56" i="136"/>
  <c r="I55" i="136"/>
  <c r="G55" i="136"/>
  <c r="E55" i="136"/>
  <c r="C55" i="136"/>
  <c r="A55" i="136"/>
  <c r="J54" i="136"/>
  <c r="H54" i="136"/>
  <c r="F54" i="136"/>
  <c r="D54" i="136"/>
  <c r="A54" i="136"/>
  <c r="I53" i="136"/>
  <c r="G53" i="136"/>
  <c r="E53" i="136"/>
  <c r="C53" i="136"/>
  <c r="A53" i="136"/>
  <c r="B23" i="136"/>
  <c r="I58" i="136" s="1"/>
  <c r="H20" i="136"/>
  <c r="B16" i="136"/>
  <c r="B52" i="136" s="1"/>
  <c r="B8" i="136"/>
  <c r="B7" i="136"/>
  <c r="A1" i="136"/>
  <c r="J65" i="135"/>
  <c r="I65" i="135"/>
  <c r="H65" i="135"/>
  <c r="G65" i="135"/>
  <c r="F65" i="135"/>
  <c r="E65" i="135"/>
  <c r="D65" i="135"/>
  <c r="C65" i="135"/>
  <c r="A65" i="135"/>
  <c r="J64" i="135"/>
  <c r="I64" i="135"/>
  <c r="H64" i="135"/>
  <c r="G64" i="135"/>
  <c r="F64" i="135"/>
  <c r="E64" i="135"/>
  <c r="D64" i="135"/>
  <c r="C64" i="135"/>
  <c r="A64" i="135"/>
  <c r="J63" i="135"/>
  <c r="I63" i="135"/>
  <c r="H63" i="135"/>
  <c r="G63" i="135"/>
  <c r="F63" i="135"/>
  <c r="E63" i="135"/>
  <c r="D63" i="135"/>
  <c r="C63" i="135"/>
  <c r="A63" i="135"/>
  <c r="J62" i="135"/>
  <c r="I62" i="135"/>
  <c r="H62" i="135"/>
  <c r="G62" i="135"/>
  <c r="F62" i="135"/>
  <c r="E62" i="135"/>
  <c r="D62" i="135"/>
  <c r="C62" i="135"/>
  <c r="A62" i="135"/>
  <c r="J61" i="135"/>
  <c r="I61" i="135"/>
  <c r="H61" i="135"/>
  <c r="G61" i="135"/>
  <c r="F61" i="135"/>
  <c r="E61" i="135"/>
  <c r="D61" i="135"/>
  <c r="C61" i="135"/>
  <c r="A61" i="135"/>
  <c r="J60" i="135"/>
  <c r="I60" i="135"/>
  <c r="H60" i="135"/>
  <c r="G60" i="135"/>
  <c r="F60" i="135"/>
  <c r="E60" i="135"/>
  <c r="D60" i="135"/>
  <c r="C60" i="135"/>
  <c r="A60" i="135"/>
  <c r="A58" i="135"/>
  <c r="A57" i="135"/>
  <c r="A56" i="135"/>
  <c r="A55" i="135"/>
  <c r="A54" i="135"/>
  <c r="A53" i="135"/>
  <c r="B23" i="135"/>
  <c r="A66" i="135" s="1"/>
  <c r="H20" i="135"/>
  <c r="B16" i="135"/>
  <c r="B52" i="135" s="1"/>
  <c r="B8" i="135"/>
  <c r="B7" i="135"/>
  <c r="A1" i="135"/>
  <c r="J65" i="134"/>
  <c r="I65" i="134"/>
  <c r="H65" i="134"/>
  <c r="G65" i="134"/>
  <c r="F65" i="134"/>
  <c r="E65" i="134"/>
  <c r="D65" i="134"/>
  <c r="C65" i="134"/>
  <c r="A65" i="134"/>
  <c r="J64" i="134"/>
  <c r="I64" i="134"/>
  <c r="H64" i="134"/>
  <c r="G64" i="134"/>
  <c r="F64" i="134"/>
  <c r="E64" i="134"/>
  <c r="D64" i="134"/>
  <c r="C64" i="134"/>
  <c r="A64" i="134"/>
  <c r="J63" i="134"/>
  <c r="I63" i="134"/>
  <c r="H63" i="134"/>
  <c r="G63" i="134"/>
  <c r="F63" i="134"/>
  <c r="E63" i="134"/>
  <c r="D63" i="134"/>
  <c r="C63" i="134"/>
  <c r="A63" i="134"/>
  <c r="J62" i="134"/>
  <c r="I62" i="134"/>
  <c r="H62" i="134"/>
  <c r="G62" i="134"/>
  <c r="F62" i="134"/>
  <c r="E62" i="134"/>
  <c r="D62" i="134"/>
  <c r="C62" i="134"/>
  <c r="A62" i="134"/>
  <c r="J61" i="134"/>
  <c r="I61" i="134"/>
  <c r="H61" i="134"/>
  <c r="G61" i="134"/>
  <c r="F61" i="134"/>
  <c r="E61" i="134"/>
  <c r="D61" i="134"/>
  <c r="C61" i="134"/>
  <c r="A61" i="134"/>
  <c r="J60" i="134"/>
  <c r="I60" i="134"/>
  <c r="H60" i="134"/>
  <c r="G60" i="134"/>
  <c r="F60" i="134"/>
  <c r="E60" i="134"/>
  <c r="D60" i="134"/>
  <c r="C60" i="134"/>
  <c r="A60" i="134"/>
  <c r="H58" i="134"/>
  <c r="F58" i="134"/>
  <c r="A58" i="134"/>
  <c r="I57" i="134"/>
  <c r="G57" i="134"/>
  <c r="A57" i="134"/>
  <c r="J56" i="134"/>
  <c r="H56" i="134"/>
  <c r="A56" i="134"/>
  <c r="I55" i="134"/>
  <c r="C55" i="134"/>
  <c r="A55" i="134"/>
  <c r="J54" i="134"/>
  <c r="D54" i="134"/>
  <c r="A54" i="134"/>
  <c r="E53" i="134"/>
  <c r="C53" i="134"/>
  <c r="A53" i="134"/>
  <c r="B23" i="134"/>
  <c r="A66" i="134" s="1"/>
  <c r="H20" i="134"/>
  <c r="B16" i="134"/>
  <c r="B52" i="134" s="1"/>
  <c r="B8" i="134"/>
  <c r="B7" i="134"/>
  <c r="A1" i="134"/>
  <c r="A66" i="133"/>
  <c r="J65" i="133"/>
  <c r="I65" i="133"/>
  <c r="H65" i="133"/>
  <c r="G65" i="133"/>
  <c r="F65" i="133"/>
  <c r="E65" i="133"/>
  <c r="D65" i="133"/>
  <c r="C65" i="133"/>
  <c r="A65" i="133"/>
  <c r="J64" i="133"/>
  <c r="I64" i="133"/>
  <c r="H64" i="133"/>
  <c r="G64" i="133"/>
  <c r="F64" i="133"/>
  <c r="E64" i="133"/>
  <c r="D64" i="133"/>
  <c r="C64" i="133"/>
  <c r="A64" i="133"/>
  <c r="J63" i="133"/>
  <c r="I63" i="133"/>
  <c r="H63" i="133"/>
  <c r="G63" i="133"/>
  <c r="F63" i="133"/>
  <c r="E63" i="133"/>
  <c r="D63" i="133"/>
  <c r="C63" i="133"/>
  <c r="A63" i="133"/>
  <c r="J62" i="133"/>
  <c r="I62" i="133"/>
  <c r="H62" i="133"/>
  <c r="G62" i="133"/>
  <c r="F62" i="133"/>
  <c r="E62" i="133"/>
  <c r="D62" i="133"/>
  <c r="C62" i="133"/>
  <c r="A62" i="133"/>
  <c r="J61" i="133"/>
  <c r="I61" i="133"/>
  <c r="H61" i="133"/>
  <c r="G61" i="133"/>
  <c r="F61" i="133"/>
  <c r="E61" i="133"/>
  <c r="D61" i="133"/>
  <c r="C61" i="133"/>
  <c r="A61" i="133"/>
  <c r="J60" i="133"/>
  <c r="I60" i="133"/>
  <c r="H60" i="133"/>
  <c r="G60" i="133"/>
  <c r="F60" i="133"/>
  <c r="E60" i="133"/>
  <c r="D60" i="133"/>
  <c r="C60" i="133"/>
  <c r="A60" i="133"/>
  <c r="J58" i="133"/>
  <c r="I58" i="133"/>
  <c r="A58" i="133"/>
  <c r="J57" i="133"/>
  <c r="C57" i="133"/>
  <c r="A57" i="133"/>
  <c r="D56" i="133"/>
  <c r="C56" i="133"/>
  <c r="A56" i="133"/>
  <c r="E55" i="133"/>
  <c r="D55" i="133"/>
  <c r="A55" i="133"/>
  <c r="F54" i="133"/>
  <c r="E54" i="133"/>
  <c r="A54" i="133"/>
  <c r="G53" i="133"/>
  <c r="F53" i="133"/>
  <c r="A53" i="133"/>
  <c r="B23" i="133"/>
  <c r="H58" i="133" s="1"/>
  <c r="H20" i="133"/>
  <c r="B16" i="133"/>
  <c r="B52" i="133" s="1"/>
  <c r="B8" i="133"/>
  <c r="B7" i="133"/>
  <c r="A1" i="133"/>
  <c r="J65" i="132"/>
  <c r="I65" i="132"/>
  <c r="H65" i="132"/>
  <c r="G65" i="132"/>
  <c r="F65" i="132"/>
  <c r="E65" i="132"/>
  <c r="D65" i="132"/>
  <c r="C65" i="132"/>
  <c r="A65" i="132"/>
  <c r="J64" i="132"/>
  <c r="I64" i="132"/>
  <c r="H64" i="132"/>
  <c r="G64" i="132"/>
  <c r="F64" i="132"/>
  <c r="E64" i="132"/>
  <c r="D64" i="132"/>
  <c r="C64" i="132"/>
  <c r="A64" i="132"/>
  <c r="J63" i="132"/>
  <c r="I63" i="132"/>
  <c r="H63" i="132"/>
  <c r="G63" i="132"/>
  <c r="F63" i="132"/>
  <c r="E63" i="132"/>
  <c r="D63" i="132"/>
  <c r="C63" i="132"/>
  <c r="A63" i="132"/>
  <c r="J62" i="132"/>
  <c r="I62" i="132"/>
  <c r="H62" i="132"/>
  <c r="G62" i="132"/>
  <c r="F62" i="132"/>
  <c r="E62" i="132"/>
  <c r="D62" i="132"/>
  <c r="C62" i="132"/>
  <c r="A62" i="132"/>
  <c r="J61" i="132"/>
  <c r="I61" i="132"/>
  <c r="H61" i="132"/>
  <c r="G61" i="132"/>
  <c r="F61" i="132"/>
  <c r="E61" i="132"/>
  <c r="D61" i="132"/>
  <c r="C61" i="132"/>
  <c r="A61" i="132"/>
  <c r="J60" i="132"/>
  <c r="I60" i="132"/>
  <c r="H60" i="132"/>
  <c r="G60" i="132"/>
  <c r="F60" i="132"/>
  <c r="E60" i="132"/>
  <c r="D60" i="132"/>
  <c r="C60" i="132"/>
  <c r="A60" i="132"/>
  <c r="A58" i="132"/>
  <c r="A57" i="132"/>
  <c r="A56" i="132"/>
  <c r="A55" i="132"/>
  <c r="A54" i="132"/>
  <c r="A53" i="132"/>
  <c r="B23" i="132"/>
  <c r="A66" i="132" s="1"/>
  <c r="H20" i="132"/>
  <c r="B16" i="132"/>
  <c r="B52" i="132" s="1"/>
  <c r="B8" i="132"/>
  <c r="B7" i="132"/>
  <c r="A1" i="132"/>
  <c r="A66" i="131"/>
  <c r="J65" i="131"/>
  <c r="I65" i="131"/>
  <c r="H65" i="131"/>
  <c r="G65" i="131"/>
  <c r="F65" i="131"/>
  <c r="E65" i="131"/>
  <c r="D65" i="131"/>
  <c r="C65" i="131"/>
  <c r="A65" i="131"/>
  <c r="J64" i="131"/>
  <c r="I64" i="131"/>
  <c r="H64" i="131"/>
  <c r="G64" i="131"/>
  <c r="F64" i="131"/>
  <c r="E64" i="131"/>
  <c r="D64" i="131"/>
  <c r="C64" i="131"/>
  <c r="A64" i="131"/>
  <c r="J63" i="131"/>
  <c r="I63" i="131"/>
  <c r="H63" i="131"/>
  <c r="G63" i="131"/>
  <c r="F63" i="131"/>
  <c r="E63" i="131"/>
  <c r="D63" i="131"/>
  <c r="C63" i="131"/>
  <c r="A63" i="131"/>
  <c r="J62" i="131"/>
  <c r="I62" i="131"/>
  <c r="H62" i="131"/>
  <c r="G62" i="131"/>
  <c r="F62" i="131"/>
  <c r="E62" i="131"/>
  <c r="D62" i="131"/>
  <c r="C62" i="131"/>
  <c r="A62" i="131"/>
  <c r="J61" i="131"/>
  <c r="I61" i="131"/>
  <c r="H61" i="131"/>
  <c r="G61" i="131"/>
  <c r="F61" i="131"/>
  <c r="E61" i="131"/>
  <c r="D61" i="131"/>
  <c r="C61" i="131"/>
  <c r="A61" i="131"/>
  <c r="J60" i="131"/>
  <c r="I60" i="131"/>
  <c r="H60" i="131"/>
  <c r="G60" i="131"/>
  <c r="F60" i="131"/>
  <c r="E60" i="131"/>
  <c r="D60" i="131"/>
  <c r="C60" i="131"/>
  <c r="A60" i="131"/>
  <c r="J58" i="131"/>
  <c r="I58" i="131"/>
  <c r="H58" i="131"/>
  <c r="E58" i="131"/>
  <c r="A58" i="131"/>
  <c r="J57" i="131"/>
  <c r="I57" i="131"/>
  <c r="F57" i="131"/>
  <c r="C57" i="131"/>
  <c r="A57" i="131"/>
  <c r="J56" i="131"/>
  <c r="G56" i="131"/>
  <c r="D56" i="131"/>
  <c r="C56" i="131"/>
  <c r="A56" i="131"/>
  <c r="H55" i="131"/>
  <c r="E55" i="131"/>
  <c r="D55" i="131"/>
  <c r="C55" i="131"/>
  <c r="A55" i="131"/>
  <c r="I54" i="131"/>
  <c r="F54" i="131"/>
  <c r="E54" i="131"/>
  <c r="D54" i="131"/>
  <c r="A54" i="131"/>
  <c r="J53" i="131"/>
  <c r="G53" i="131"/>
  <c r="F53" i="131"/>
  <c r="E53" i="131"/>
  <c r="A53" i="131"/>
  <c r="B23" i="131"/>
  <c r="G58" i="131" s="1"/>
  <c r="H20" i="131"/>
  <c r="B16" i="131"/>
  <c r="B52" i="131" s="1"/>
  <c r="B8" i="131"/>
  <c r="B7" i="131"/>
  <c r="A1" i="131"/>
  <c r="J65" i="130"/>
  <c r="I65" i="130"/>
  <c r="H65" i="130"/>
  <c r="G65" i="130"/>
  <c r="F65" i="130"/>
  <c r="E65" i="130"/>
  <c r="D65" i="130"/>
  <c r="C65" i="130"/>
  <c r="A65" i="130"/>
  <c r="J64" i="130"/>
  <c r="I64" i="130"/>
  <c r="H64" i="130"/>
  <c r="G64" i="130"/>
  <c r="F64" i="130"/>
  <c r="E64" i="130"/>
  <c r="D64" i="130"/>
  <c r="C64" i="130"/>
  <c r="A64" i="130"/>
  <c r="J63" i="130"/>
  <c r="I63" i="130"/>
  <c r="H63" i="130"/>
  <c r="G63" i="130"/>
  <c r="F63" i="130"/>
  <c r="E63" i="130"/>
  <c r="D63" i="130"/>
  <c r="C63" i="130"/>
  <c r="A63" i="130"/>
  <c r="J62" i="130"/>
  <c r="I62" i="130"/>
  <c r="H62" i="130"/>
  <c r="G62" i="130"/>
  <c r="F62" i="130"/>
  <c r="E62" i="130"/>
  <c r="D62" i="130"/>
  <c r="C62" i="130"/>
  <c r="A62" i="130"/>
  <c r="J61" i="130"/>
  <c r="I61" i="130"/>
  <c r="H61" i="130"/>
  <c r="G61" i="130"/>
  <c r="F61" i="130"/>
  <c r="E61" i="130"/>
  <c r="D61" i="130"/>
  <c r="C61" i="130"/>
  <c r="A61" i="130"/>
  <c r="J60" i="130"/>
  <c r="I60" i="130"/>
  <c r="H60" i="130"/>
  <c r="G60" i="130"/>
  <c r="F60" i="130"/>
  <c r="E60" i="130"/>
  <c r="D60" i="130"/>
  <c r="C60" i="130"/>
  <c r="A60" i="130"/>
  <c r="A58" i="130"/>
  <c r="A57" i="130"/>
  <c r="A56" i="130"/>
  <c r="A55" i="130"/>
  <c r="A54" i="130"/>
  <c r="A53" i="130"/>
  <c r="B23" i="130"/>
  <c r="A66" i="130" s="1"/>
  <c r="H20" i="130"/>
  <c r="B16" i="130"/>
  <c r="B52" i="130" s="1"/>
  <c r="B8" i="130"/>
  <c r="B7" i="130"/>
  <c r="A1" i="130"/>
  <c r="J65" i="129"/>
  <c r="I65" i="129"/>
  <c r="H65" i="129"/>
  <c r="G65" i="129"/>
  <c r="F65" i="129"/>
  <c r="E65" i="129"/>
  <c r="D65" i="129"/>
  <c r="C65" i="129"/>
  <c r="A65" i="129"/>
  <c r="J64" i="129"/>
  <c r="I64" i="129"/>
  <c r="H64" i="129"/>
  <c r="G64" i="129"/>
  <c r="F64" i="129"/>
  <c r="E64" i="129"/>
  <c r="D64" i="129"/>
  <c r="C64" i="129"/>
  <c r="A64" i="129"/>
  <c r="J63" i="129"/>
  <c r="I63" i="129"/>
  <c r="H63" i="129"/>
  <c r="G63" i="129"/>
  <c r="F63" i="129"/>
  <c r="E63" i="129"/>
  <c r="D63" i="129"/>
  <c r="C63" i="129"/>
  <c r="A63" i="129"/>
  <c r="J62" i="129"/>
  <c r="I62" i="129"/>
  <c r="H62" i="129"/>
  <c r="G62" i="129"/>
  <c r="F62" i="129"/>
  <c r="E62" i="129"/>
  <c r="D62" i="129"/>
  <c r="C62" i="129"/>
  <c r="A62" i="129"/>
  <c r="J61" i="129"/>
  <c r="I61" i="129"/>
  <c r="H61" i="129"/>
  <c r="G61" i="129"/>
  <c r="F61" i="129"/>
  <c r="E61" i="129"/>
  <c r="D61" i="129"/>
  <c r="C61" i="129"/>
  <c r="A61" i="129"/>
  <c r="J60" i="129"/>
  <c r="I60" i="129"/>
  <c r="H60" i="129"/>
  <c r="G60" i="129"/>
  <c r="F60" i="129"/>
  <c r="E60" i="129"/>
  <c r="D60" i="129"/>
  <c r="C60" i="129"/>
  <c r="A60" i="129"/>
  <c r="E58" i="129"/>
  <c r="A58" i="129"/>
  <c r="F57" i="129"/>
  <c r="A57" i="129"/>
  <c r="G56" i="129"/>
  <c r="A56" i="129"/>
  <c r="H55" i="129"/>
  <c r="A55" i="129"/>
  <c r="I54" i="129"/>
  <c r="A54" i="129"/>
  <c r="J53" i="129"/>
  <c r="A53" i="129"/>
  <c r="B23" i="129"/>
  <c r="A66" i="129" s="1"/>
  <c r="H20" i="129"/>
  <c r="B16" i="129"/>
  <c r="B52" i="129" s="1"/>
  <c r="B8" i="129"/>
  <c r="B7" i="129"/>
  <c r="A1" i="129"/>
  <c r="J65" i="128"/>
  <c r="I65" i="128"/>
  <c r="H65" i="128"/>
  <c r="G65" i="128"/>
  <c r="F65" i="128"/>
  <c r="E65" i="128"/>
  <c r="D65" i="128"/>
  <c r="C65" i="128"/>
  <c r="A65" i="128"/>
  <c r="J64" i="128"/>
  <c r="I64" i="128"/>
  <c r="H64" i="128"/>
  <c r="G64" i="128"/>
  <c r="F64" i="128"/>
  <c r="E64" i="128"/>
  <c r="D64" i="128"/>
  <c r="C64" i="128"/>
  <c r="A64" i="128"/>
  <c r="J63" i="128"/>
  <c r="I63" i="128"/>
  <c r="H63" i="128"/>
  <c r="G63" i="128"/>
  <c r="F63" i="128"/>
  <c r="E63" i="128"/>
  <c r="D63" i="128"/>
  <c r="C63" i="128"/>
  <c r="A63" i="128"/>
  <c r="J62" i="128"/>
  <c r="I62" i="128"/>
  <c r="H62" i="128"/>
  <c r="G62" i="128"/>
  <c r="F62" i="128"/>
  <c r="E62" i="128"/>
  <c r="D62" i="128"/>
  <c r="C62" i="128"/>
  <c r="A62" i="128"/>
  <c r="J61" i="128"/>
  <c r="I61" i="128"/>
  <c r="H61" i="128"/>
  <c r="G61" i="128"/>
  <c r="F61" i="128"/>
  <c r="E61" i="128"/>
  <c r="D61" i="128"/>
  <c r="C61" i="128"/>
  <c r="A61" i="128"/>
  <c r="J60" i="128"/>
  <c r="I60" i="128"/>
  <c r="H60" i="128"/>
  <c r="G60" i="128"/>
  <c r="F60" i="128"/>
  <c r="E60" i="128"/>
  <c r="D60" i="128"/>
  <c r="C60" i="128"/>
  <c r="A60" i="128"/>
  <c r="A58" i="128"/>
  <c r="A57" i="128"/>
  <c r="A56" i="128"/>
  <c r="A55" i="128"/>
  <c r="A54" i="128"/>
  <c r="A53" i="128"/>
  <c r="B23" i="128"/>
  <c r="A66" i="128" s="1"/>
  <c r="H20" i="128"/>
  <c r="B16" i="128"/>
  <c r="B52" i="128" s="1"/>
  <c r="B8" i="128"/>
  <c r="B7" i="128"/>
  <c r="A1" i="128"/>
  <c r="J65" i="127"/>
  <c r="I65" i="127"/>
  <c r="H65" i="127"/>
  <c r="G65" i="127"/>
  <c r="F65" i="127"/>
  <c r="E65" i="127"/>
  <c r="D65" i="127"/>
  <c r="C65" i="127"/>
  <c r="A65" i="127"/>
  <c r="J64" i="127"/>
  <c r="I64" i="127"/>
  <c r="H64" i="127"/>
  <c r="G64" i="127"/>
  <c r="F64" i="127"/>
  <c r="E64" i="127"/>
  <c r="D64" i="127"/>
  <c r="C64" i="127"/>
  <c r="A64" i="127"/>
  <c r="J63" i="127"/>
  <c r="I63" i="127"/>
  <c r="H63" i="127"/>
  <c r="G63" i="127"/>
  <c r="F63" i="127"/>
  <c r="E63" i="127"/>
  <c r="D63" i="127"/>
  <c r="C63" i="127"/>
  <c r="A63" i="127"/>
  <c r="J62" i="127"/>
  <c r="I62" i="127"/>
  <c r="H62" i="127"/>
  <c r="G62" i="127"/>
  <c r="F62" i="127"/>
  <c r="E62" i="127"/>
  <c r="D62" i="127"/>
  <c r="C62" i="127"/>
  <c r="A62" i="127"/>
  <c r="J61" i="127"/>
  <c r="I61" i="127"/>
  <c r="H61" i="127"/>
  <c r="G61" i="127"/>
  <c r="F61" i="127"/>
  <c r="E61" i="127"/>
  <c r="D61" i="127"/>
  <c r="C61" i="127"/>
  <c r="A61" i="127"/>
  <c r="J60" i="127"/>
  <c r="I60" i="127"/>
  <c r="H60" i="127"/>
  <c r="G60" i="127"/>
  <c r="F60" i="127"/>
  <c r="E60" i="127"/>
  <c r="D60" i="127"/>
  <c r="C60" i="127"/>
  <c r="A60" i="127"/>
  <c r="A58" i="127"/>
  <c r="A57" i="127"/>
  <c r="A56" i="127"/>
  <c r="A55" i="127"/>
  <c r="A54" i="127"/>
  <c r="A53" i="127"/>
  <c r="B23" i="127"/>
  <c r="A66" i="127" s="1"/>
  <c r="H20" i="127"/>
  <c r="B16" i="127"/>
  <c r="B52" i="127" s="1"/>
  <c r="B8" i="127"/>
  <c r="B7" i="127"/>
  <c r="A1" i="127"/>
  <c r="J65" i="126"/>
  <c r="I65" i="126"/>
  <c r="H65" i="126"/>
  <c r="G65" i="126"/>
  <c r="F65" i="126"/>
  <c r="E65" i="126"/>
  <c r="D65" i="126"/>
  <c r="C65" i="126"/>
  <c r="A65" i="126"/>
  <c r="J64" i="126"/>
  <c r="I64" i="126"/>
  <c r="H64" i="126"/>
  <c r="G64" i="126"/>
  <c r="F64" i="126"/>
  <c r="E64" i="126"/>
  <c r="D64" i="126"/>
  <c r="C64" i="126"/>
  <c r="A64" i="126"/>
  <c r="J63" i="126"/>
  <c r="I63" i="126"/>
  <c r="H63" i="126"/>
  <c r="G63" i="126"/>
  <c r="F63" i="126"/>
  <c r="E63" i="126"/>
  <c r="D63" i="126"/>
  <c r="C63" i="126"/>
  <c r="A63" i="126"/>
  <c r="J62" i="126"/>
  <c r="I62" i="126"/>
  <c r="H62" i="126"/>
  <c r="G62" i="126"/>
  <c r="F62" i="126"/>
  <c r="E62" i="126"/>
  <c r="D62" i="126"/>
  <c r="C62" i="126"/>
  <c r="A62" i="126"/>
  <c r="J61" i="126"/>
  <c r="I61" i="126"/>
  <c r="H61" i="126"/>
  <c r="G61" i="126"/>
  <c r="F61" i="126"/>
  <c r="E61" i="126"/>
  <c r="D61" i="126"/>
  <c r="C61" i="126"/>
  <c r="A61" i="126"/>
  <c r="J60" i="126"/>
  <c r="I60" i="126"/>
  <c r="H60" i="126"/>
  <c r="G60" i="126"/>
  <c r="F60" i="126"/>
  <c r="E60" i="126"/>
  <c r="D60" i="126"/>
  <c r="C60" i="126"/>
  <c r="A60" i="126"/>
  <c r="A58" i="126"/>
  <c r="A57" i="126"/>
  <c r="A56" i="126"/>
  <c r="A55" i="126"/>
  <c r="A54" i="126"/>
  <c r="A53" i="126"/>
  <c r="B23" i="126"/>
  <c r="A66" i="126" s="1"/>
  <c r="H20" i="126"/>
  <c r="B16" i="126"/>
  <c r="B52" i="126" s="1"/>
  <c r="B8" i="126"/>
  <c r="B7" i="126"/>
  <c r="A1" i="126"/>
  <c r="J65" i="125"/>
  <c r="I65" i="125"/>
  <c r="H65" i="125"/>
  <c r="G65" i="125"/>
  <c r="F65" i="125"/>
  <c r="E65" i="125"/>
  <c r="D65" i="125"/>
  <c r="C65" i="125"/>
  <c r="A65" i="125"/>
  <c r="J64" i="125"/>
  <c r="I64" i="125"/>
  <c r="H64" i="125"/>
  <c r="G64" i="125"/>
  <c r="F64" i="125"/>
  <c r="E64" i="125"/>
  <c r="D64" i="125"/>
  <c r="C64" i="125"/>
  <c r="A64" i="125"/>
  <c r="J63" i="125"/>
  <c r="I63" i="125"/>
  <c r="H63" i="125"/>
  <c r="G63" i="125"/>
  <c r="F63" i="125"/>
  <c r="E63" i="125"/>
  <c r="D63" i="125"/>
  <c r="C63" i="125"/>
  <c r="A63" i="125"/>
  <c r="J62" i="125"/>
  <c r="I62" i="125"/>
  <c r="H62" i="125"/>
  <c r="G62" i="125"/>
  <c r="F62" i="125"/>
  <c r="E62" i="125"/>
  <c r="D62" i="125"/>
  <c r="C62" i="125"/>
  <c r="A62" i="125"/>
  <c r="J61" i="125"/>
  <c r="I61" i="125"/>
  <c r="H61" i="125"/>
  <c r="G61" i="125"/>
  <c r="F61" i="125"/>
  <c r="E61" i="125"/>
  <c r="D61" i="125"/>
  <c r="C61" i="125"/>
  <c r="A61" i="125"/>
  <c r="J60" i="125"/>
  <c r="I60" i="125"/>
  <c r="H60" i="125"/>
  <c r="G60" i="125"/>
  <c r="F60" i="125"/>
  <c r="E60" i="125"/>
  <c r="D60" i="125"/>
  <c r="C60" i="125"/>
  <c r="A60" i="125"/>
  <c r="A58" i="125"/>
  <c r="A57" i="125"/>
  <c r="A56" i="125"/>
  <c r="A55" i="125"/>
  <c r="A54" i="125"/>
  <c r="A53" i="125"/>
  <c r="B23" i="125"/>
  <c r="A66" i="125" s="1"/>
  <c r="H20" i="125"/>
  <c r="B16" i="125"/>
  <c r="B52" i="125" s="1"/>
  <c r="B8" i="125"/>
  <c r="B7" i="125"/>
  <c r="A1" i="125"/>
  <c r="J65" i="124"/>
  <c r="I65" i="124"/>
  <c r="H65" i="124"/>
  <c r="G65" i="124"/>
  <c r="F65" i="124"/>
  <c r="E65" i="124"/>
  <c r="D65" i="124"/>
  <c r="C65" i="124"/>
  <c r="A65" i="124"/>
  <c r="J64" i="124"/>
  <c r="I64" i="124"/>
  <c r="H64" i="124"/>
  <c r="G64" i="124"/>
  <c r="F64" i="124"/>
  <c r="E64" i="124"/>
  <c r="D64" i="124"/>
  <c r="C64" i="124"/>
  <c r="A64" i="124"/>
  <c r="J63" i="124"/>
  <c r="I63" i="124"/>
  <c r="H63" i="124"/>
  <c r="G63" i="124"/>
  <c r="F63" i="124"/>
  <c r="E63" i="124"/>
  <c r="D63" i="124"/>
  <c r="C63" i="124"/>
  <c r="A63" i="124"/>
  <c r="J62" i="124"/>
  <c r="I62" i="124"/>
  <c r="H62" i="124"/>
  <c r="G62" i="124"/>
  <c r="F62" i="124"/>
  <c r="E62" i="124"/>
  <c r="D62" i="124"/>
  <c r="C62" i="124"/>
  <c r="A62" i="124"/>
  <c r="J61" i="124"/>
  <c r="I61" i="124"/>
  <c r="H61" i="124"/>
  <c r="G61" i="124"/>
  <c r="F61" i="124"/>
  <c r="E61" i="124"/>
  <c r="D61" i="124"/>
  <c r="C61" i="124"/>
  <c r="A61" i="124"/>
  <c r="J60" i="124"/>
  <c r="I60" i="124"/>
  <c r="H60" i="124"/>
  <c r="G60" i="124"/>
  <c r="F60" i="124"/>
  <c r="E60" i="124"/>
  <c r="D60" i="124"/>
  <c r="C60" i="124"/>
  <c r="A60" i="124"/>
  <c r="A58" i="124"/>
  <c r="A57" i="124"/>
  <c r="A56" i="124"/>
  <c r="A55" i="124"/>
  <c r="A54" i="124"/>
  <c r="A53" i="124"/>
  <c r="B23" i="124"/>
  <c r="A66" i="124" s="1"/>
  <c r="H20" i="124"/>
  <c r="B16" i="124"/>
  <c r="B52" i="124" s="1"/>
  <c r="B8" i="124"/>
  <c r="B7" i="124"/>
  <c r="A1" i="124"/>
  <c r="A66" i="123"/>
  <c r="J65" i="123"/>
  <c r="I65" i="123"/>
  <c r="H65" i="123"/>
  <c r="G65" i="123"/>
  <c r="F65" i="123"/>
  <c r="E65" i="123"/>
  <c r="D65" i="123"/>
  <c r="C65" i="123"/>
  <c r="A65" i="123"/>
  <c r="J64" i="123"/>
  <c r="I64" i="123"/>
  <c r="H64" i="123"/>
  <c r="G64" i="123"/>
  <c r="F64" i="123"/>
  <c r="E64" i="123"/>
  <c r="D64" i="123"/>
  <c r="C64" i="123"/>
  <c r="A64" i="123"/>
  <c r="J63" i="123"/>
  <c r="I63" i="123"/>
  <c r="H63" i="123"/>
  <c r="G63" i="123"/>
  <c r="F63" i="123"/>
  <c r="E63" i="123"/>
  <c r="D63" i="123"/>
  <c r="C63" i="123"/>
  <c r="A63" i="123"/>
  <c r="J62" i="123"/>
  <c r="I62" i="123"/>
  <c r="H62" i="123"/>
  <c r="G62" i="123"/>
  <c r="F62" i="123"/>
  <c r="E62" i="123"/>
  <c r="D62" i="123"/>
  <c r="C62" i="123"/>
  <c r="A62" i="123"/>
  <c r="J61" i="123"/>
  <c r="I61" i="123"/>
  <c r="H61" i="123"/>
  <c r="G61" i="123"/>
  <c r="F61" i="123"/>
  <c r="E61" i="123"/>
  <c r="D61" i="123"/>
  <c r="C61" i="123"/>
  <c r="A61" i="123"/>
  <c r="J60" i="123"/>
  <c r="I60" i="123"/>
  <c r="H60" i="123"/>
  <c r="G60" i="123"/>
  <c r="F60" i="123"/>
  <c r="E60" i="123"/>
  <c r="D60" i="123"/>
  <c r="C60" i="123"/>
  <c r="A60" i="123"/>
  <c r="J58" i="123"/>
  <c r="F58" i="123"/>
  <c r="E58" i="123"/>
  <c r="A58" i="123"/>
  <c r="G57" i="123"/>
  <c r="F57" i="123"/>
  <c r="C57" i="123"/>
  <c r="A57" i="123"/>
  <c r="H56" i="123"/>
  <c r="G56" i="123"/>
  <c r="D56" i="123"/>
  <c r="A56" i="123"/>
  <c r="I55" i="123"/>
  <c r="H55" i="123"/>
  <c r="E55" i="123"/>
  <c r="A55" i="123"/>
  <c r="J54" i="123"/>
  <c r="I54" i="123"/>
  <c r="F54" i="123"/>
  <c r="A54" i="123"/>
  <c r="J53" i="123"/>
  <c r="G53" i="123"/>
  <c r="C53" i="123"/>
  <c r="A53" i="123"/>
  <c r="B23" i="123"/>
  <c r="I58" i="123" s="1"/>
  <c r="H20" i="123"/>
  <c r="B16" i="123"/>
  <c r="B52" i="123" s="1"/>
  <c r="B8" i="123"/>
  <c r="B7" i="123"/>
  <c r="A1" i="123"/>
  <c r="J65" i="122"/>
  <c r="I65" i="122"/>
  <c r="H65" i="122"/>
  <c r="G65" i="122"/>
  <c r="F65" i="122"/>
  <c r="E65" i="122"/>
  <c r="D65" i="122"/>
  <c r="C65" i="122"/>
  <c r="A65" i="122"/>
  <c r="J64" i="122"/>
  <c r="I64" i="122"/>
  <c r="H64" i="122"/>
  <c r="G64" i="122"/>
  <c r="F64" i="122"/>
  <c r="E64" i="122"/>
  <c r="D64" i="122"/>
  <c r="C64" i="122"/>
  <c r="A64" i="122"/>
  <c r="J63" i="122"/>
  <c r="I63" i="122"/>
  <c r="H63" i="122"/>
  <c r="G63" i="122"/>
  <c r="F63" i="122"/>
  <c r="E63" i="122"/>
  <c r="D63" i="122"/>
  <c r="C63" i="122"/>
  <c r="A63" i="122"/>
  <c r="J62" i="122"/>
  <c r="I62" i="122"/>
  <c r="H62" i="122"/>
  <c r="G62" i="122"/>
  <c r="F62" i="122"/>
  <c r="E62" i="122"/>
  <c r="D62" i="122"/>
  <c r="C62" i="122"/>
  <c r="A62" i="122"/>
  <c r="J61" i="122"/>
  <c r="I61" i="122"/>
  <c r="H61" i="122"/>
  <c r="G61" i="122"/>
  <c r="F61" i="122"/>
  <c r="E61" i="122"/>
  <c r="D61" i="122"/>
  <c r="C61" i="122"/>
  <c r="A61" i="122"/>
  <c r="J60" i="122"/>
  <c r="I60" i="122"/>
  <c r="H60" i="122"/>
  <c r="G60" i="122"/>
  <c r="F60" i="122"/>
  <c r="E60" i="122"/>
  <c r="D60" i="122"/>
  <c r="C60" i="122"/>
  <c r="A60" i="122"/>
  <c r="A58" i="122"/>
  <c r="A57" i="122"/>
  <c r="A56" i="122"/>
  <c r="A55" i="122"/>
  <c r="A54" i="122"/>
  <c r="A53" i="122"/>
  <c r="B23" i="122"/>
  <c r="A66" i="122" s="1"/>
  <c r="H20" i="122"/>
  <c r="B16" i="122"/>
  <c r="B52" i="122" s="1"/>
  <c r="B8" i="122"/>
  <c r="B7" i="122"/>
  <c r="A1" i="122"/>
  <c r="J65" i="121"/>
  <c r="I65" i="121"/>
  <c r="H65" i="121"/>
  <c r="G65" i="121"/>
  <c r="F65" i="121"/>
  <c r="E65" i="121"/>
  <c r="D65" i="121"/>
  <c r="C65" i="121"/>
  <c r="A65" i="121"/>
  <c r="J64" i="121"/>
  <c r="I64" i="121"/>
  <c r="H64" i="121"/>
  <c r="G64" i="121"/>
  <c r="F64" i="121"/>
  <c r="E64" i="121"/>
  <c r="D64" i="121"/>
  <c r="C64" i="121"/>
  <c r="A64" i="121"/>
  <c r="J63" i="121"/>
  <c r="I63" i="121"/>
  <c r="H63" i="121"/>
  <c r="G63" i="121"/>
  <c r="F63" i="121"/>
  <c r="E63" i="121"/>
  <c r="D63" i="121"/>
  <c r="C63" i="121"/>
  <c r="A63" i="121"/>
  <c r="J62" i="121"/>
  <c r="I62" i="121"/>
  <c r="H62" i="121"/>
  <c r="G62" i="121"/>
  <c r="F62" i="121"/>
  <c r="E62" i="121"/>
  <c r="D62" i="121"/>
  <c r="C62" i="121"/>
  <c r="A62" i="121"/>
  <c r="J61" i="121"/>
  <c r="I61" i="121"/>
  <c r="H61" i="121"/>
  <c r="G61" i="121"/>
  <c r="F61" i="121"/>
  <c r="E61" i="121"/>
  <c r="D61" i="121"/>
  <c r="C61" i="121"/>
  <c r="A61" i="121"/>
  <c r="J60" i="121"/>
  <c r="I60" i="121"/>
  <c r="H60" i="121"/>
  <c r="G60" i="121"/>
  <c r="F60" i="121"/>
  <c r="E60" i="121"/>
  <c r="D60" i="121"/>
  <c r="C60" i="121"/>
  <c r="A60" i="121"/>
  <c r="A58" i="121"/>
  <c r="A57" i="121"/>
  <c r="A56" i="121"/>
  <c r="A55" i="121"/>
  <c r="A54" i="121"/>
  <c r="A53" i="121"/>
  <c r="B23" i="121"/>
  <c r="A66" i="121" s="1"/>
  <c r="H20" i="121"/>
  <c r="B16" i="121"/>
  <c r="B52" i="121" s="1"/>
  <c r="B8" i="121"/>
  <c r="B7" i="121"/>
  <c r="A1" i="121"/>
  <c r="J65" i="120"/>
  <c r="I65" i="120"/>
  <c r="H65" i="120"/>
  <c r="G65" i="120"/>
  <c r="F65" i="120"/>
  <c r="E65" i="120"/>
  <c r="D65" i="120"/>
  <c r="C65" i="120"/>
  <c r="A65" i="120"/>
  <c r="J64" i="120"/>
  <c r="I64" i="120"/>
  <c r="H64" i="120"/>
  <c r="G64" i="120"/>
  <c r="F64" i="120"/>
  <c r="E64" i="120"/>
  <c r="D64" i="120"/>
  <c r="C64" i="120"/>
  <c r="A64" i="120"/>
  <c r="J63" i="120"/>
  <c r="I63" i="120"/>
  <c r="H63" i="120"/>
  <c r="G63" i="120"/>
  <c r="F63" i="120"/>
  <c r="E63" i="120"/>
  <c r="D63" i="120"/>
  <c r="C63" i="120"/>
  <c r="A63" i="120"/>
  <c r="J62" i="120"/>
  <c r="I62" i="120"/>
  <c r="H62" i="120"/>
  <c r="G62" i="120"/>
  <c r="F62" i="120"/>
  <c r="E62" i="120"/>
  <c r="D62" i="120"/>
  <c r="C62" i="120"/>
  <c r="A62" i="120"/>
  <c r="J61" i="120"/>
  <c r="I61" i="120"/>
  <c r="H61" i="120"/>
  <c r="G61" i="120"/>
  <c r="F61" i="120"/>
  <c r="E61" i="120"/>
  <c r="D61" i="120"/>
  <c r="C61" i="120"/>
  <c r="A61" i="120"/>
  <c r="J60" i="120"/>
  <c r="I60" i="120"/>
  <c r="H60" i="120"/>
  <c r="G60" i="120"/>
  <c r="F60" i="120"/>
  <c r="E60" i="120"/>
  <c r="D60" i="120"/>
  <c r="C60" i="120"/>
  <c r="A60" i="120"/>
  <c r="I58" i="120"/>
  <c r="H58" i="120"/>
  <c r="A58" i="120"/>
  <c r="J57" i="120"/>
  <c r="I57" i="120"/>
  <c r="A57" i="120"/>
  <c r="J56" i="120"/>
  <c r="C56" i="120"/>
  <c r="A56" i="120"/>
  <c r="D55" i="120"/>
  <c r="C55" i="120"/>
  <c r="A55" i="120"/>
  <c r="E54" i="120"/>
  <c r="D54" i="120"/>
  <c r="A54" i="120"/>
  <c r="F53" i="120"/>
  <c r="E53" i="120"/>
  <c r="A53" i="120"/>
  <c r="B23" i="120"/>
  <c r="A66" i="120" s="1"/>
  <c r="H20" i="120"/>
  <c r="B16" i="120"/>
  <c r="B52" i="120" s="1"/>
  <c r="B8" i="120"/>
  <c r="B7" i="120"/>
  <c r="A1" i="120"/>
  <c r="J65" i="119"/>
  <c r="I65" i="119"/>
  <c r="H65" i="119"/>
  <c r="G65" i="119"/>
  <c r="F65" i="119"/>
  <c r="E65" i="119"/>
  <c r="D65" i="119"/>
  <c r="C65" i="119"/>
  <c r="A65" i="119"/>
  <c r="J64" i="119"/>
  <c r="I64" i="119"/>
  <c r="H64" i="119"/>
  <c r="G64" i="119"/>
  <c r="F64" i="119"/>
  <c r="E64" i="119"/>
  <c r="D64" i="119"/>
  <c r="C64" i="119"/>
  <c r="A64" i="119"/>
  <c r="J63" i="119"/>
  <c r="I63" i="119"/>
  <c r="H63" i="119"/>
  <c r="G63" i="119"/>
  <c r="F63" i="119"/>
  <c r="E63" i="119"/>
  <c r="D63" i="119"/>
  <c r="C63" i="119"/>
  <c r="A63" i="119"/>
  <c r="J62" i="119"/>
  <c r="I62" i="119"/>
  <c r="H62" i="119"/>
  <c r="G62" i="119"/>
  <c r="F62" i="119"/>
  <c r="E62" i="119"/>
  <c r="D62" i="119"/>
  <c r="C62" i="119"/>
  <c r="A62" i="119"/>
  <c r="J61" i="119"/>
  <c r="I61" i="119"/>
  <c r="H61" i="119"/>
  <c r="G61" i="119"/>
  <c r="F61" i="119"/>
  <c r="E61" i="119"/>
  <c r="D61" i="119"/>
  <c r="C61" i="119"/>
  <c r="A61" i="119"/>
  <c r="J60" i="119"/>
  <c r="I60" i="119"/>
  <c r="H60" i="119"/>
  <c r="G60" i="119"/>
  <c r="F60" i="119"/>
  <c r="E60" i="119"/>
  <c r="D60" i="119"/>
  <c r="C60" i="119"/>
  <c r="A60" i="119"/>
  <c r="A58" i="119"/>
  <c r="A57" i="119"/>
  <c r="A56" i="119"/>
  <c r="A55" i="119"/>
  <c r="A54" i="119"/>
  <c r="A53" i="119"/>
  <c r="B23" i="119"/>
  <c r="A66" i="119" s="1"/>
  <c r="H20" i="119"/>
  <c r="B16" i="119"/>
  <c r="B52" i="119" s="1"/>
  <c r="B8" i="119"/>
  <c r="B7" i="119"/>
  <c r="A1" i="119"/>
  <c r="J65" i="118"/>
  <c r="I65" i="118"/>
  <c r="H65" i="118"/>
  <c r="G65" i="118"/>
  <c r="F65" i="118"/>
  <c r="E65" i="118"/>
  <c r="D65" i="118"/>
  <c r="C65" i="118"/>
  <c r="A65" i="118"/>
  <c r="J64" i="118"/>
  <c r="I64" i="118"/>
  <c r="H64" i="118"/>
  <c r="G64" i="118"/>
  <c r="F64" i="118"/>
  <c r="E64" i="118"/>
  <c r="D64" i="118"/>
  <c r="C64" i="118"/>
  <c r="A64" i="118"/>
  <c r="J63" i="118"/>
  <c r="I63" i="118"/>
  <c r="H63" i="118"/>
  <c r="G63" i="118"/>
  <c r="F63" i="118"/>
  <c r="E63" i="118"/>
  <c r="D63" i="118"/>
  <c r="C63" i="118"/>
  <c r="A63" i="118"/>
  <c r="J62" i="118"/>
  <c r="I62" i="118"/>
  <c r="H62" i="118"/>
  <c r="G62" i="118"/>
  <c r="F62" i="118"/>
  <c r="E62" i="118"/>
  <c r="D62" i="118"/>
  <c r="C62" i="118"/>
  <c r="A62" i="118"/>
  <c r="J61" i="118"/>
  <c r="I61" i="118"/>
  <c r="H61" i="118"/>
  <c r="G61" i="118"/>
  <c r="F61" i="118"/>
  <c r="E61" i="118"/>
  <c r="D61" i="118"/>
  <c r="C61" i="118"/>
  <c r="A61" i="118"/>
  <c r="J60" i="118"/>
  <c r="I60" i="118"/>
  <c r="H60" i="118"/>
  <c r="G60" i="118"/>
  <c r="F60" i="118"/>
  <c r="E60" i="118"/>
  <c r="D60" i="118"/>
  <c r="C60" i="118"/>
  <c r="A60" i="118"/>
  <c r="A58" i="118"/>
  <c r="A57" i="118"/>
  <c r="A56" i="118"/>
  <c r="A55" i="118"/>
  <c r="A54" i="118"/>
  <c r="A53" i="118"/>
  <c r="B23" i="118"/>
  <c r="A66" i="118" s="1"/>
  <c r="H20" i="118"/>
  <c r="B16" i="118"/>
  <c r="B52" i="118" s="1"/>
  <c r="B8" i="118"/>
  <c r="B7" i="118"/>
  <c r="A1" i="118"/>
  <c r="A66" i="117"/>
  <c r="J65" i="117"/>
  <c r="I65" i="117"/>
  <c r="H65" i="117"/>
  <c r="G65" i="117"/>
  <c r="F65" i="117"/>
  <c r="E65" i="117"/>
  <c r="D65" i="117"/>
  <c r="C65" i="117"/>
  <c r="A65" i="117"/>
  <c r="J64" i="117"/>
  <c r="I64" i="117"/>
  <c r="H64" i="117"/>
  <c r="G64" i="117"/>
  <c r="F64" i="117"/>
  <c r="E64" i="117"/>
  <c r="D64" i="117"/>
  <c r="C64" i="117"/>
  <c r="A64" i="117"/>
  <c r="J63" i="117"/>
  <c r="I63" i="117"/>
  <c r="H63" i="117"/>
  <c r="G63" i="117"/>
  <c r="F63" i="117"/>
  <c r="E63" i="117"/>
  <c r="D63" i="117"/>
  <c r="C63" i="117"/>
  <c r="A63" i="117"/>
  <c r="J62" i="117"/>
  <c r="I62" i="117"/>
  <c r="H62" i="117"/>
  <c r="G62" i="117"/>
  <c r="F62" i="117"/>
  <c r="E62" i="117"/>
  <c r="D62" i="117"/>
  <c r="C62" i="117"/>
  <c r="A62" i="117"/>
  <c r="J61" i="117"/>
  <c r="I61" i="117"/>
  <c r="H61" i="117"/>
  <c r="G61" i="117"/>
  <c r="F61" i="117"/>
  <c r="E61" i="117"/>
  <c r="D61" i="117"/>
  <c r="C61" i="117"/>
  <c r="A61" i="117"/>
  <c r="J60" i="117"/>
  <c r="I60" i="117"/>
  <c r="H60" i="117"/>
  <c r="G60" i="117"/>
  <c r="F60" i="117"/>
  <c r="E60" i="117"/>
  <c r="D60" i="117"/>
  <c r="C60" i="117"/>
  <c r="A60" i="117"/>
  <c r="J58" i="117"/>
  <c r="I58" i="117"/>
  <c r="H58" i="117"/>
  <c r="F58" i="117"/>
  <c r="E58" i="117"/>
  <c r="D58" i="117"/>
  <c r="A58" i="117"/>
  <c r="J57" i="117"/>
  <c r="I57" i="117"/>
  <c r="G57" i="117"/>
  <c r="F57" i="117"/>
  <c r="E57" i="117"/>
  <c r="C57" i="117"/>
  <c r="A57" i="117"/>
  <c r="J56" i="117"/>
  <c r="H56" i="117"/>
  <c r="G56" i="117"/>
  <c r="F56" i="117"/>
  <c r="D56" i="117"/>
  <c r="C56" i="117"/>
  <c r="A56" i="117"/>
  <c r="I55" i="117"/>
  <c r="H55" i="117"/>
  <c r="G55" i="117"/>
  <c r="E55" i="117"/>
  <c r="D55" i="117"/>
  <c r="C55" i="117"/>
  <c r="A55" i="117"/>
  <c r="J54" i="117"/>
  <c r="I54" i="117"/>
  <c r="H54" i="117"/>
  <c r="F54" i="117"/>
  <c r="E54" i="117"/>
  <c r="D54" i="117"/>
  <c r="A54" i="117"/>
  <c r="J53" i="117"/>
  <c r="I53" i="117"/>
  <c r="G53" i="117"/>
  <c r="F53" i="117"/>
  <c r="E53" i="117"/>
  <c r="C53" i="117"/>
  <c r="A53" i="117"/>
  <c r="B23" i="117"/>
  <c r="G58" i="117" s="1"/>
  <c r="H20" i="117"/>
  <c r="B16" i="117"/>
  <c r="B52" i="117" s="1"/>
  <c r="B8" i="117"/>
  <c r="B7" i="117"/>
  <c r="A1" i="117"/>
  <c r="A66" i="116"/>
  <c r="J65" i="116"/>
  <c r="I65" i="116"/>
  <c r="H65" i="116"/>
  <c r="G65" i="116"/>
  <c r="F65" i="116"/>
  <c r="E65" i="116"/>
  <c r="D65" i="116"/>
  <c r="C65" i="116"/>
  <c r="A65" i="116"/>
  <c r="J64" i="116"/>
  <c r="I64" i="116"/>
  <c r="H64" i="116"/>
  <c r="G64" i="116"/>
  <c r="F64" i="116"/>
  <c r="E64" i="116"/>
  <c r="D64" i="116"/>
  <c r="C64" i="116"/>
  <c r="A64" i="116"/>
  <c r="J63" i="116"/>
  <c r="I63" i="116"/>
  <c r="H63" i="116"/>
  <c r="G63" i="116"/>
  <c r="F63" i="116"/>
  <c r="E63" i="116"/>
  <c r="D63" i="116"/>
  <c r="C63" i="116"/>
  <c r="A63" i="116"/>
  <c r="J62" i="116"/>
  <c r="I62" i="116"/>
  <c r="H62" i="116"/>
  <c r="G62" i="116"/>
  <c r="F62" i="116"/>
  <c r="E62" i="116"/>
  <c r="D62" i="116"/>
  <c r="C62" i="116"/>
  <c r="A62" i="116"/>
  <c r="J61" i="116"/>
  <c r="I61" i="116"/>
  <c r="H61" i="116"/>
  <c r="G61" i="116"/>
  <c r="F61" i="116"/>
  <c r="E61" i="116"/>
  <c r="D61" i="116"/>
  <c r="C61" i="116"/>
  <c r="A61" i="116"/>
  <c r="J60" i="116"/>
  <c r="I60" i="116"/>
  <c r="H60" i="116"/>
  <c r="G60" i="116"/>
  <c r="F60" i="116"/>
  <c r="E60" i="116"/>
  <c r="D60" i="116"/>
  <c r="C60" i="116"/>
  <c r="A60" i="116"/>
  <c r="J58" i="116"/>
  <c r="I58" i="116"/>
  <c r="A58" i="116"/>
  <c r="J57" i="116"/>
  <c r="C57" i="116"/>
  <c r="A57" i="116"/>
  <c r="D56" i="116"/>
  <c r="C56" i="116"/>
  <c r="A56" i="116"/>
  <c r="E55" i="116"/>
  <c r="D55" i="116"/>
  <c r="A55" i="116"/>
  <c r="F54" i="116"/>
  <c r="E54" i="116"/>
  <c r="A54" i="116"/>
  <c r="G53" i="116"/>
  <c r="F53" i="116"/>
  <c r="A53" i="116"/>
  <c r="B23" i="116"/>
  <c r="H58" i="116" s="1"/>
  <c r="H20" i="116"/>
  <c r="B16" i="116"/>
  <c r="B52" i="116" s="1"/>
  <c r="B8" i="116"/>
  <c r="B7" i="116"/>
  <c r="A1" i="116"/>
  <c r="A66" i="115"/>
  <c r="J65" i="115"/>
  <c r="I65" i="115"/>
  <c r="H65" i="115"/>
  <c r="G65" i="115"/>
  <c r="F65" i="115"/>
  <c r="E65" i="115"/>
  <c r="D65" i="115"/>
  <c r="C65" i="115"/>
  <c r="A65" i="115"/>
  <c r="J64" i="115"/>
  <c r="I64" i="115"/>
  <c r="H64" i="115"/>
  <c r="G64" i="115"/>
  <c r="F64" i="115"/>
  <c r="E64" i="115"/>
  <c r="D64" i="115"/>
  <c r="C64" i="115"/>
  <c r="A64" i="115"/>
  <c r="J63" i="115"/>
  <c r="I63" i="115"/>
  <c r="H63" i="115"/>
  <c r="G63" i="115"/>
  <c r="F63" i="115"/>
  <c r="E63" i="115"/>
  <c r="D63" i="115"/>
  <c r="C63" i="115"/>
  <c r="A63" i="115"/>
  <c r="J62" i="115"/>
  <c r="I62" i="115"/>
  <c r="H62" i="115"/>
  <c r="G62" i="115"/>
  <c r="F62" i="115"/>
  <c r="E62" i="115"/>
  <c r="D62" i="115"/>
  <c r="C62" i="115"/>
  <c r="A62" i="115"/>
  <c r="J61" i="115"/>
  <c r="I61" i="115"/>
  <c r="H61" i="115"/>
  <c r="G61" i="115"/>
  <c r="F61" i="115"/>
  <c r="E61" i="115"/>
  <c r="D61" i="115"/>
  <c r="C61" i="115"/>
  <c r="A61" i="115"/>
  <c r="J60" i="115"/>
  <c r="I60" i="115"/>
  <c r="H60" i="115"/>
  <c r="G60" i="115"/>
  <c r="F60" i="115"/>
  <c r="E60" i="115"/>
  <c r="D60" i="115"/>
  <c r="C60" i="115"/>
  <c r="A60" i="115"/>
  <c r="J58" i="115"/>
  <c r="I58" i="115"/>
  <c r="A58" i="115"/>
  <c r="J57" i="115"/>
  <c r="C57" i="115"/>
  <c r="A57" i="115"/>
  <c r="D56" i="115"/>
  <c r="C56" i="115"/>
  <c r="A56" i="115"/>
  <c r="E55" i="115"/>
  <c r="D55" i="115"/>
  <c r="A55" i="115"/>
  <c r="F54" i="115"/>
  <c r="E54" i="115"/>
  <c r="A54" i="115"/>
  <c r="G53" i="115"/>
  <c r="F53" i="115"/>
  <c r="A53" i="115"/>
  <c r="B23" i="115"/>
  <c r="H58" i="115" s="1"/>
  <c r="H20" i="115"/>
  <c r="B16" i="115"/>
  <c r="B52" i="115" s="1"/>
  <c r="B8" i="115"/>
  <c r="B7" i="115"/>
  <c r="A1" i="115"/>
  <c r="J65" i="114"/>
  <c r="I65" i="114"/>
  <c r="H65" i="114"/>
  <c r="G65" i="114"/>
  <c r="F65" i="114"/>
  <c r="E65" i="114"/>
  <c r="D65" i="114"/>
  <c r="C65" i="114"/>
  <c r="A65" i="114"/>
  <c r="J64" i="114"/>
  <c r="I64" i="114"/>
  <c r="H64" i="114"/>
  <c r="G64" i="114"/>
  <c r="F64" i="114"/>
  <c r="E64" i="114"/>
  <c r="D64" i="114"/>
  <c r="C64" i="114"/>
  <c r="A64" i="114"/>
  <c r="J63" i="114"/>
  <c r="I63" i="114"/>
  <c r="H63" i="114"/>
  <c r="G63" i="114"/>
  <c r="F63" i="114"/>
  <c r="E63" i="114"/>
  <c r="D63" i="114"/>
  <c r="C63" i="114"/>
  <c r="A63" i="114"/>
  <c r="J62" i="114"/>
  <c r="I62" i="114"/>
  <c r="H62" i="114"/>
  <c r="G62" i="114"/>
  <c r="F62" i="114"/>
  <c r="E62" i="114"/>
  <c r="D62" i="114"/>
  <c r="C62" i="114"/>
  <c r="A62" i="114"/>
  <c r="J61" i="114"/>
  <c r="I61" i="114"/>
  <c r="H61" i="114"/>
  <c r="G61" i="114"/>
  <c r="F61" i="114"/>
  <c r="E61" i="114"/>
  <c r="D61" i="114"/>
  <c r="C61" i="114"/>
  <c r="A61" i="114"/>
  <c r="J60" i="114"/>
  <c r="I60" i="114"/>
  <c r="H60" i="114"/>
  <c r="G60" i="114"/>
  <c r="F60" i="114"/>
  <c r="E60" i="114"/>
  <c r="D60" i="114"/>
  <c r="C60" i="114"/>
  <c r="A60" i="114"/>
  <c r="A58" i="114"/>
  <c r="A57" i="114"/>
  <c r="A56" i="114"/>
  <c r="A55" i="114"/>
  <c r="A54" i="114"/>
  <c r="A53" i="114"/>
  <c r="B23" i="114"/>
  <c r="A66" i="114" s="1"/>
  <c r="H20" i="114"/>
  <c r="B16" i="114"/>
  <c r="B52" i="114" s="1"/>
  <c r="B8" i="114"/>
  <c r="B7" i="114"/>
  <c r="A1" i="114"/>
  <c r="A66" i="113"/>
  <c r="J65" i="113"/>
  <c r="I65" i="113"/>
  <c r="H65" i="113"/>
  <c r="G65" i="113"/>
  <c r="F65" i="113"/>
  <c r="E65" i="113"/>
  <c r="D65" i="113"/>
  <c r="C65" i="113"/>
  <c r="A65" i="113"/>
  <c r="J64" i="113"/>
  <c r="I64" i="113"/>
  <c r="H64" i="113"/>
  <c r="G64" i="113"/>
  <c r="F64" i="113"/>
  <c r="E64" i="113"/>
  <c r="D64" i="113"/>
  <c r="C64" i="113"/>
  <c r="A64" i="113"/>
  <c r="J63" i="113"/>
  <c r="I63" i="113"/>
  <c r="H63" i="113"/>
  <c r="G63" i="113"/>
  <c r="F63" i="113"/>
  <c r="E63" i="113"/>
  <c r="D63" i="113"/>
  <c r="C63" i="113"/>
  <c r="A63" i="113"/>
  <c r="J62" i="113"/>
  <c r="I62" i="113"/>
  <c r="H62" i="113"/>
  <c r="G62" i="113"/>
  <c r="F62" i="113"/>
  <c r="E62" i="113"/>
  <c r="D62" i="113"/>
  <c r="C62" i="113"/>
  <c r="A62" i="113"/>
  <c r="J61" i="113"/>
  <c r="I61" i="113"/>
  <c r="H61" i="113"/>
  <c r="G61" i="113"/>
  <c r="F61" i="113"/>
  <c r="E61" i="113"/>
  <c r="D61" i="113"/>
  <c r="C61" i="113"/>
  <c r="A61" i="113"/>
  <c r="J60" i="113"/>
  <c r="I60" i="113"/>
  <c r="H60" i="113"/>
  <c r="G60" i="113"/>
  <c r="F60" i="113"/>
  <c r="E60" i="113"/>
  <c r="D60" i="113"/>
  <c r="C60" i="113"/>
  <c r="A60" i="113"/>
  <c r="J58" i="113"/>
  <c r="I58" i="113"/>
  <c r="A58" i="113"/>
  <c r="J57" i="113"/>
  <c r="C57" i="113"/>
  <c r="A57" i="113"/>
  <c r="D56" i="113"/>
  <c r="C56" i="113"/>
  <c r="A56" i="113"/>
  <c r="E55" i="113"/>
  <c r="D55" i="113"/>
  <c r="A55" i="113"/>
  <c r="F54" i="113"/>
  <c r="E54" i="113"/>
  <c r="A54" i="113"/>
  <c r="G53" i="113"/>
  <c r="F53" i="113"/>
  <c r="A53" i="113"/>
  <c r="B23" i="113"/>
  <c r="H58" i="113" s="1"/>
  <c r="H20" i="113"/>
  <c r="B16" i="113"/>
  <c r="B52" i="113" s="1"/>
  <c r="B8" i="113"/>
  <c r="B7" i="113"/>
  <c r="A1" i="113"/>
  <c r="J65" i="112"/>
  <c r="I65" i="112"/>
  <c r="H65" i="112"/>
  <c r="G65" i="112"/>
  <c r="F65" i="112"/>
  <c r="E65" i="112"/>
  <c r="D65" i="112"/>
  <c r="C65" i="112"/>
  <c r="A65" i="112"/>
  <c r="J64" i="112"/>
  <c r="I64" i="112"/>
  <c r="H64" i="112"/>
  <c r="G64" i="112"/>
  <c r="F64" i="112"/>
  <c r="E64" i="112"/>
  <c r="D64" i="112"/>
  <c r="C64" i="112"/>
  <c r="A64" i="112"/>
  <c r="J63" i="112"/>
  <c r="I63" i="112"/>
  <c r="H63" i="112"/>
  <c r="G63" i="112"/>
  <c r="F63" i="112"/>
  <c r="E63" i="112"/>
  <c r="D63" i="112"/>
  <c r="C63" i="112"/>
  <c r="A63" i="112"/>
  <c r="J62" i="112"/>
  <c r="I62" i="112"/>
  <c r="H62" i="112"/>
  <c r="G62" i="112"/>
  <c r="F62" i="112"/>
  <c r="E62" i="112"/>
  <c r="D62" i="112"/>
  <c r="C62" i="112"/>
  <c r="A62" i="112"/>
  <c r="J61" i="112"/>
  <c r="I61" i="112"/>
  <c r="H61" i="112"/>
  <c r="G61" i="112"/>
  <c r="F61" i="112"/>
  <c r="E61" i="112"/>
  <c r="D61" i="112"/>
  <c r="C61" i="112"/>
  <c r="A61" i="112"/>
  <c r="J60" i="112"/>
  <c r="I60" i="112"/>
  <c r="H60" i="112"/>
  <c r="G60" i="112"/>
  <c r="F60" i="112"/>
  <c r="E60" i="112"/>
  <c r="D60" i="112"/>
  <c r="C60" i="112"/>
  <c r="A60" i="112"/>
  <c r="I58" i="112"/>
  <c r="A58" i="112"/>
  <c r="J57" i="112"/>
  <c r="C57" i="112"/>
  <c r="A57" i="112"/>
  <c r="D56" i="112"/>
  <c r="C56" i="112"/>
  <c r="A56" i="112"/>
  <c r="E55" i="112"/>
  <c r="D55" i="112"/>
  <c r="A55" i="112"/>
  <c r="F54" i="112"/>
  <c r="E54" i="112"/>
  <c r="A54" i="112"/>
  <c r="G53" i="112"/>
  <c r="F53" i="112"/>
  <c r="A53" i="112"/>
  <c r="B23" i="112"/>
  <c r="A66" i="112" s="1"/>
  <c r="H20" i="112"/>
  <c r="B16" i="112"/>
  <c r="B52" i="112" s="1"/>
  <c r="B8" i="112"/>
  <c r="B7" i="112"/>
  <c r="A1" i="112"/>
  <c r="J65" i="111"/>
  <c r="I65" i="111"/>
  <c r="H65" i="111"/>
  <c r="G65" i="111"/>
  <c r="F65" i="111"/>
  <c r="E65" i="111"/>
  <c r="D65" i="111"/>
  <c r="C65" i="111"/>
  <c r="A65" i="111"/>
  <c r="J64" i="111"/>
  <c r="I64" i="111"/>
  <c r="H64" i="111"/>
  <c r="G64" i="111"/>
  <c r="F64" i="111"/>
  <c r="E64" i="111"/>
  <c r="D64" i="111"/>
  <c r="C64" i="111"/>
  <c r="A64" i="111"/>
  <c r="J63" i="111"/>
  <c r="I63" i="111"/>
  <c r="H63" i="111"/>
  <c r="G63" i="111"/>
  <c r="F63" i="111"/>
  <c r="E63" i="111"/>
  <c r="D63" i="111"/>
  <c r="C63" i="111"/>
  <c r="A63" i="111"/>
  <c r="J62" i="111"/>
  <c r="I62" i="111"/>
  <c r="H62" i="111"/>
  <c r="G62" i="111"/>
  <c r="F62" i="111"/>
  <c r="E62" i="111"/>
  <c r="D62" i="111"/>
  <c r="C62" i="111"/>
  <c r="A62" i="111"/>
  <c r="J61" i="111"/>
  <c r="I61" i="111"/>
  <c r="H61" i="111"/>
  <c r="G61" i="111"/>
  <c r="F61" i="111"/>
  <c r="E61" i="111"/>
  <c r="D61" i="111"/>
  <c r="C61" i="111"/>
  <c r="A61" i="111"/>
  <c r="J60" i="111"/>
  <c r="I60" i="111"/>
  <c r="H60" i="111"/>
  <c r="G60" i="111"/>
  <c r="F60" i="111"/>
  <c r="E60" i="111"/>
  <c r="D60" i="111"/>
  <c r="C60" i="111"/>
  <c r="A60" i="111"/>
  <c r="H58" i="111"/>
  <c r="E58" i="111"/>
  <c r="A58" i="111"/>
  <c r="I57" i="111"/>
  <c r="F57" i="111"/>
  <c r="A57" i="111"/>
  <c r="J56" i="111"/>
  <c r="G56" i="111"/>
  <c r="A56" i="111"/>
  <c r="H55" i="111"/>
  <c r="C55" i="111"/>
  <c r="A55" i="111"/>
  <c r="I54" i="111"/>
  <c r="D54" i="111"/>
  <c r="A54" i="111"/>
  <c r="J53" i="111"/>
  <c r="E53" i="111"/>
  <c r="A53" i="111"/>
  <c r="B23" i="111"/>
  <c r="A66" i="111" s="1"/>
  <c r="H20" i="111"/>
  <c r="B16" i="111"/>
  <c r="B52" i="111" s="1"/>
  <c r="B8" i="111"/>
  <c r="B7" i="111"/>
  <c r="A1" i="111"/>
  <c r="A66" i="110"/>
  <c r="J65" i="110"/>
  <c r="I65" i="110"/>
  <c r="H65" i="110"/>
  <c r="G65" i="110"/>
  <c r="F65" i="110"/>
  <c r="E65" i="110"/>
  <c r="D65" i="110"/>
  <c r="C65" i="110"/>
  <c r="A65" i="110"/>
  <c r="J64" i="110"/>
  <c r="I64" i="110"/>
  <c r="H64" i="110"/>
  <c r="G64" i="110"/>
  <c r="F64" i="110"/>
  <c r="E64" i="110"/>
  <c r="D64" i="110"/>
  <c r="C64" i="110"/>
  <c r="A64" i="110"/>
  <c r="J63" i="110"/>
  <c r="I63" i="110"/>
  <c r="H63" i="110"/>
  <c r="G63" i="110"/>
  <c r="F63" i="110"/>
  <c r="E63" i="110"/>
  <c r="D63" i="110"/>
  <c r="C63" i="110"/>
  <c r="A63" i="110"/>
  <c r="J62" i="110"/>
  <c r="I62" i="110"/>
  <c r="H62" i="110"/>
  <c r="G62" i="110"/>
  <c r="F62" i="110"/>
  <c r="E62" i="110"/>
  <c r="D62" i="110"/>
  <c r="C62" i="110"/>
  <c r="A62" i="110"/>
  <c r="J61" i="110"/>
  <c r="I61" i="110"/>
  <c r="H61" i="110"/>
  <c r="G61" i="110"/>
  <c r="F61" i="110"/>
  <c r="E61" i="110"/>
  <c r="D61" i="110"/>
  <c r="C61" i="110"/>
  <c r="A61" i="110"/>
  <c r="J60" i="110"/>
  <c r="I60" i="110"/>
  <c r="H60" i="110"/>
  <c r="G60" i="110"/>
  <c r="F60" i="110"/>
  <c r="E60" i="110"/>
  <c r="D60" i="110"/>
  <c r="C60" i="110"/>
  <c r="A60" i="110"/>
  <c r="J58" i="110"/>
  <c r="I58" i="110"/>
  <c r="A58" i="110"/>
  <c r="J57" i="110"/>
  <c r="C57" i="110"/>
  <c r="A57" i="110"/>
  <c r="D56" i="110"/>
  <c r="C56" i="110"/>
  <c r="A56" i="110"/>
  <c r="E55" i="110"/>
  <c r="D55" i="110"/>
  <c r="A55" i="110"/>
  <c r="F54" i="110"/>
  <c r="E54" i="110"/>
  <c r="A54" i="110"/>
  <c r="G53" i="110"/>
  <c r="F53" i="110"/>
  <c r="A53" i="110"/>
  <c r="B23" i="110"/>
  <c r="H58" i="110" s="1"/>
  <c r="H20" i="110"/>
  <c r="B16" i="110"/>
  <c r="B52" i="110" s="1"/>
  <c r="B8" i="110"/>
  <c r="B7" i="110"/>
  <c r="A1" i="110"/>
  <c r="J65" i="109"/>
  <c r="I65" i="109"/>
  <c r="H65" i="109"/>
  <c r="G65" i="109"/>
  <c r="F65" i="109"/>
  <c r="E65" i="109"/>
  <c r="D65" i="109"/>
  <c r="C65" i="109"/>
  <c r="A65" i="109"/>
  <c r="J64" i="109"/>
  <c r="I64" i="109"/>
  <c r="H64" i="109"/>
  <c r="G64" i="109"/>
  <c r="F64" i="109"/>
  <c r="E64" i="109"/>
  <c r="D64" i="109"/>
  <c r="C64" i="109"/>
  <c r="A64" i="109"/>
  <c r="J63" i="109"/>
  <c r="I63" i="109"/>
  <c r="H63" i="109"/>
  <c r="G63" i="109"/>
  <c r="F63" i="109"/>
  <c r="E63" i="109"/>
  <c r="D63" i="109"/>
  <c r="C63" i="109"/>
  <c r="A63" i="109"/>
  <c r="J62" i="109"/>
  <c r="I62" i="109"/>
  <c r="H62" i="109"/>
  <c r="G62" i="109"/>
  <c r="F62" i="109"/>
  <c r="E62" i="109"/>
  <c r="D62" i="109"/>
  <c r="C62" i="109"/>
  <c r="A62" i="109"/>
  <c r="J61" i="109"/>
  <c r="I61" i="109"/>
  <c r="H61" i="109"/>
  <c r="G61" i="109"/>
  <c r="F61" i="109"/>
  <c r="E61" i="109"/>
  <c r="D61" i="109"/>
  <c r="C61" i="109"/>
  <c r="A61" i="109"/>
  <c r="J60" i="109"/>
  <c r="I60" i="109"/>
  <c r="H60" i="109"/>
  <c r="G60" i="109"/>
  <c r="F60" i="109"/>
  <c r="E60" i="109"/>
  <c r="D60" i="109"/>
  <c r="C60" i="109"/>
  <c r="A60" i="109"/>
  <c r="E58" i="109"/>
  <c r="A58" i="109"/>
  <c r="F57" i="109"/>
  <c r="A57" i="109"/>
  <c r="G56" i="109"/>
  <c r="A56" i="109"/>
  <c r="H55" i="109"/>
  <c r="A55" i="109"/>
  <c r="I54" i="109"/>
  <c r="A54" i="109"/>
  <c r="J53" i="109"/>
  <c r="A53" i="109"/>
  <c r="B23" i="109"/>
  <c r="A66" i="109" s="1"/>
  <c r="H20" i="109"/>
  <c r="B16" i="109"/>
  <c r="B52" i="109" s="1"/>
  <c r="B8" i="109"/>
  <c r="B7" i="109"/>
  <c r="A1" i="109"/>
  <c r="J65" i="108"/>
  <c r="I65" i="108"/>
  <c r="H65" i="108"/>
  <c r="G65" i="108"/>
  <c r="F65" i="108"/>
  <c r="E65" i="108"/>
  <c r="D65" i="108"/>
  <c r="C65" i="108"/>
  <c r="A65" i="108"/>
  <c r="J64" i="108"/>
  <c r="I64" i="108"/>
  <c r="H64" i="108"/>
  <c r="G64" i="108"/>
  <c r="F64" i="108"/>
  <c r="E64" i="108"/>
  <c r="D64" i="108"/>
  <c r="C64" i="108"/>
  <c r="A64" i="108"/>
  <c r="J63" i="108"/>
  <c r="I63" i="108"/>
  <c r="H63" i="108"/>
  <c r="G63" i="108"/>
  <c r="F63" i="108"/>
  <c r="E63" i="108"/>
  <c r="D63" i="108"/>
  <c r="C63" i="108"/>
  <c r="A63" i="108"/>
  <c r="J62" i="108"/>
  <c r="I62" i="108"/>
  <c r="H62" i="108"/>
  <c r="G62" i="108"/>
  <c r="F62" i="108"/>
  <c r="E62" i="108"/>
  <c r="D62" i="108"/>
  <c r="C62" i="108"/>
  <c r="A62" i="108"/>
  <c r="J61" i="108"/>
  <c r="I61" i="108"/>
  <c r="H61" i="108"/>
  <c r="G61" i="108"/>
  <c r="F61" i="108"/>
  <c r="E61" i="108"/>
  <c r="D61" i="108"/>
  <c r="C61" i="108"/>
  <c r="A61" i="108"/>
  <c r="J60" i="108"/>
  <c r="I60" i="108"/>
  <c r="H60" i="108"/>
  <c r="G60" i="108"/>
  <c r="F60" i="108"/>
  <c r="E60" i="108"/>
  <c r="D60" i="108"/>
  <c r="C60" i="108"/>
  <c r="A60" i="108"/>
  <c r="A58" i="108"/>
  <c r="A57" i="108"/>
  <c r="A56" i="108"/>
  <c r="A55" i="108"/>
  <c r="A54" i="108"/>
  <c r="A53" i="108"/>
  <c r="B23" i="108"/>
  <c r="A66" i="108" s="1"/>
  <c r="H20" i="108"/>
  <c r="B16" i="108"/>
  <c r="B52" i="108" s="1"/>
  <c r="B8" i="108"/>
  <c r="B7" i="108"/>
  <c r="A1" i="108"/>
  <c r="J65" i="107"/>
  <c r="I65" i="107"/>
  <c r="H65" i="107"/>
  <c r="G65" i="107"/>
  <c r="F65" i="107"/>
  <c r="E65" i="107"/>
  <c r="D65" i="107"/>
  <c r="C65" i="107"/>
  <c r="A65" i="107"/>
  <c r="J64" i="107"/>
  <c r="I64" i="107"/>
  <c r="H64" i="107"/>
  <c r="G64" i="107"/>
  <c r="F64" i="107"/>
  <c r="E64" i="107"/>
  <c r="D64" i="107"/>
  <c r="C64" i="107"/>
  <c r="A64" i="107"/>
  <c r="J63" i="107"/>
  <c r="I63" i="107"/>
  <c r="H63" i="107"/>
  <c r="G63" i="107"/>
  <c r="F63" i="107"/>
  <c r="E63" i="107"/>
  <c r="D63" i="107"/>
  <c r="C63" i="107"/>
  <c r="A63" i="107"/>
  <c r="J62" i="107"/>
  <c r="I62" i="107"/>
  <c r="H62" i="107"/>
  <c r="G62" i="107"/>
  <c r="F62" i="107"/>
  <c r="E62" i="107"/>
  <c r="D62" i="107"/>
  <c r="C62" i="107"/>
  <c r="A62" i="107"/>
  <c r="J61" i="107"/>
  <c r="I61" i="107"/>
  <c r="H61" i="107"/>
  <c r="G61" i="107"/>
  <c r="F61" i="107"/>
  <c r="E61" i="107"/>
  <c r="D61" i="107"/>
  <c r="C61" i="107"/>
  <c r="A61" i="107"/>
  <c r="J60" i="107"/>
  <c r="I60" i="107"/>
  <c r="H60" i="107"/>
  <c r="G60" i="107"/>
  <c r="F60" i="107"/>
  <c r="E60" i="107"/>
  <c r="D60" i="107"/>
  <c r="C60" i="107"/>
  <c r="A60" i="107"/>
  <c r="A58" i="107"/>
  <c r="A57" i="107"/>
  <c r="A56" i="107"/>
  <c r="A55" i="107"/>
  <c r="A54" i="107"/>
  <c r="A53" i="107"/>
  <c r="B23" i="107"/>
  <c r="A66" i="107" s="1"/>
  <c r="H20" i="107"/>
  <c r="B16" i="107"/>
  <c r="B52" i="107" s="1"/>
  <c r="B8" i="107"/>
  <c r="B7" i="107"/>
  <c r="A1" i="107"/>
  <c r="J65" i="106"/>
  <c r="I65" i="106"/>
  <c r="H65" i="106"/>
  <c r="G65" i="106"/>
  <c r="F65" i="106"/>
  <c r="E65" i="106"/>
  <c r="D65" i="106"/>
  <c r="C65" i="106"/>
  <c r="A65" i="106"/>
  <c r="J64" i="106"/>
  <c r="I64" i="106"/>
  <c r="H64" i="106"/>
  <c r="G64" i="106"/>
  <c r="F64" i="106"/>
  <c r="E64" i="106"/>
  <c r="D64" i="106"/>
  <c r="C64" i="106"/>
  <c r="A64" i="106"/>
  <c r="J63" i="106"/>
  <c r="I63" i="106"/>
  <c r="H63" i="106"/>
  <c r="G63" i="106"/>
  <c r="F63" i="106"/>
  <c r="E63" i="106"/>
  <c r="D63" i="106"/>
  <c r="C63" i="106"/>
  <c r="A63" i="106"/>
  <c r="J62" i="106"/>
  <c r="I62" i="106"/>
  <c r="H62" i="106"/>
  <c r="G62" i="106"/>
  <c r="F62" i="106"/>
  <c r="E62" i="106"/>
  <c r="D62" i="106"/>
  <c r="C62" i="106"/>
  <c r="A62" i="106"/>
  <c r="J61" i="106"/>
  <c r="I61" i="106"/>
  <c r="H61" i="106"/>
  <c r="G61" i="106"/>
  <c r="F61" i="106"/>
  <c r="E61" i="106"/>
  <c r="D61" i="106"/>
  <c r="C61" i="106"/>
  <c r="A61" i="106"/>
  <c r="J60" i="106"/>
  <c r="I60" i="106"/>
  <c r="H60" i="106"/>
  <c r="G60" i="106"/>
  <c r="F60" i="106"/>
  <c r="E60" i="106"/>
  <c r="D60" i="106"/>
  <c r="C60" i="106"/>
  <c r="A60" i="106"/>
  <c r="A58" i="106"/>
  <c r="A57" i="106"/>
  <c r="A56" i="106"/>
  <c r="A55" i="106"/>
  <c r="A54" i="106"/>
  <c r="A53" i="106"/>
  <c r="B23" i="106"/>
  <c r="A66" i="106" s="1"/>
  <c r="H20" i="106"/>
  <c r="B16" i="106"/>
  <c r="B52" i="106" s="1"/>
  <c r="B8" i="106"/>
  <c r="B7" i="106"/>
  <c r="A1" i="106"/>
  <c r="J65" i="105"/>
  <c r="I65" i="105"/>
  <c r="H65" i="105"/>
  <c r="G65" i="105"/>
  <c r="F65" i="105"/>
  <c r="E65" i="105"/>
  <c r="D65" i="105"/>
  <c r="C65" i="105"/>
  <c r="A65" i="105"/>
  <c r="J64" i="105"/>
  <c r="I64" i="105"/>
  <c r="H64" i="105"/>
  <c r="G64" i="105"/>
  <c r="F64" i="105"/>
  <c r="E64" i="105"/>
  <c r="D64" i="105"/>
  <c r="C64" i="105"/>
  <c r="A64" i="105"/>
  <c r="J63" i="105"/>
  <c r="I63" i="105"/>
  <c r="H63" i="105"/>
  <c r="G63" i="105"/>
  <c r="F63" i="105"/>
  <c r="E63" i="105"/>
  <c r="D63" i="105"/>
  <c r="C63" i="105"/>
  <c r="A63" i="105"/>
  <c r="J62" i="105"/>
  <c r="I62" i="105"/>
  <c r="H62" i="105"/>
  <c r="G62" i="105"/>
  <c r="F62" i="105"/>
  <c r="E62" i="105"/>
  <c r="D62" i="105"/>
  <c r="C62" i="105"/>
  <c r="A62" i="105"/>
  <c r="J61" i="105"/>
  <c r="I61" i="105"/>
  <c r="H61" i="105"/>
  <c r="G61" i="105"/>
  <c r="F61" i="105"/>
  <c r="E61" i="105"/>
  <c r="D61" i="105"/>
  <c r="C61" i="105"/>
  <c r="A61" i="105"/>
  <c r="J60" i="105"/>
  <c r="I60" i="105"/>
  <c r="H60" i="105"/>
  <c r="G60" i="105"/>
  <c r="F60" i="105"/>
  <c r="E60" i="105"/>
  <c r="D60" i="105"/>
  <c r="C60" i="105"/>
  <c r="A60" i="105"/>
  <c r="A58" i="105"/>
  <c r="A57" i="105"/>
  <c r="A56" i="105"/>
  <c r="A55" i="105"/>
  <c r="A54" i="105"/>
  <c r="A53" i="105"/>
  <c r="B23" i="105"/>
  <c r="A66" i="105" s="1"/>
  <c r="H20" i="105"/>
  <c r="B16" i="105"/>
  <c r="B52" i="105" s="1"/>
  <c r="B8" i="105"/>
  <c r="B7" i="105"/>
  <c r="A1" i="105"/>
  <c r="J65" i="104"/>
  <c r="I65" i="104"/>
  <c r="H65" i="104"/>
  <c r="G65" i="104"/>
  <c r="F65" i="104"/>
  <c r="E65" i="104"/>
  <c r="D65" i="104"/>
  <c r="C65" i="104"/>
  <c r="A65" i="104"/>
  <c r="J64" i="104"/>
  <c r="I64" i="104"/>
  <c r="H64" i="104"/>
  <c r="G64" i="104"/>
  <c r="F64" i="104"/>
  <c r="E64" i="104"/>
  <c r="D64" i="104"/>
  <c r="C64" i="104"/>
  <c r="A64" i="104"/>
  <c r="J63" i="104"/>
  <c r="I63" i="104"/>
  <c r="H63" i="104"/>
  <c r="G63" i="104"/>
  <c r="F63" i="104"/>
  <c r="E63" i="104"/>
  <c r="D63" i="104"/>
  <c r="C63" i="104"/>
  <c r="A63" i="104"/>
  <c r="J62" i="104"/>
  <c r="I62" i="104"/>
  <c r="H62" i="104"/>
  <c r="G62" i="104"/>
  <c r="F62" i="104"/>
  <c r="E62" i="104"/>
  <c r="D62" i="104"/>
  <c r="C62" i="104"/>
  <c r="A62" i="104"/>
  <c r="J61" i="104"/>
  <c r="I61" i="104"/>
  <c r="H61" i="104"/>
  <c r="G61" i="104"/>
  <c r="F61" i="104"/>
  <c r="E61" i="104"/>
  <c r="D61" i="104"/>
  <c r="C61" i="104"/>
  <c r="A61" i="104"/>
  <c r="J60" i="104"/>
  <c r="I60" i="104"/>
  <c r="H60" i="104"/>
  <c r="G60" i="104"/>
  <c r="F60" i="104"/>
  <c r="E60" i="104"/>
  <c r="D60" i="104"/>
  <c r="C60" i="104"/>
  <c r="A60" i="104"/>
  <c r="I58" i="104"/>
  <c r="E58" i="104"/>
  <c r="A58" i="104"/>
  <c r="J57" i="104"/>
  <c r="F57" i="104"/>
  <c r="A57" i="104"/>
  <c r="G56" i="104"/>
  <c r="C56" i="104"/>
  <c r="A56" i="104"/>
  <c r="H55" i="104"/>
  <c r="D55" i="104"/>
  <c r="A55" i="104"/>
  <c r="I54" i="104"/>
  <c r="E54" i="104"/>
  <c r="A54" i="104"/>
  <c r="J53" i="104"/>
  <c r="F53" i="104"/>
  <c r="A53" i="104"/>
  <c r="B23" i="104"/>
  <c r="A66" i="104" s="1"/>
  <c r="H20" i="104"/>
  <c r="B16" i="104"/>
  <c r="B52" i="104" s="1"/>
  <c r="B8" i="104"/>
  <c r="B7" i="104"/>
  <c r="A1" i="104"/>
  <c r="J65" i="103"/>
  <c r="I65" i="103"/>
  <c r="H65" i="103"/>
  <c r="G65" i="103"/>
  <c r="F65" i="103"/>
  <c r="E65" i="103"/>
  <c r="D65" i="103"/>
  <c r="C65" i="103"/>
  <c r="A65" i="103"/>
  <c r="J64" i="103"/>
  <c r="I64" i="103"/>
  <c r="H64" i="103"/>
  <c r="G64" i="103"/>
  <c r="F64" i="103"/>
  <c r="E64" i="103"/>
  <c r="D64" i="103"/>
  <c r="C64" i="103"/>
  <c r="A64" i="103"/>
  <c r="J63" i="103"/>
  <c r="I63" i="103"/>
  <c r="H63" i="103"/>
  <c r="G63" i="103"/>
  <c r="F63" i="103"/>
  <c r="E63" i="103"/>
  <c r="D63" i="103"/>
  <c r="C63" i="103"/>
  <c r="A63" i="103"/>
  <c r="J62" i="103"/>
  <c r="I62" i="103"/>
  <c r="H62" i="103"/>
  <c r="G62" i="103"/>
  <c r="F62" i="103"/>
  <c r="E62" i="103"/>
  <c r="D62" i="103"/>
  <c r="C62" i="103"/>
  <c r="A62" i="103"/>
  <c r="J61" i="103"/>
  <c r="I61" i="103"/>
  <c r="H61" i="103"/>
  <c r="G61" i="103"/>
  <c r="F61" i="103"/>
  <c r="E61" i="103"/>
  <c r="D61" i="103"/>
  <c r="C61" i="103"/>
  <c r="A61" i="103"/>
  <c r="J60" i="103"/>
  <c r="I60" i="103"/>
  <c r="H60" i="103"/>
  <c r="G60" i="103"/>
  <c r="F60" i="103"/>
  <c r="E60" i="103"/>
  <c r="D60" i="103"/>
  <c r="C60" i="103"/>
  <c r="A60" i="103"/>
  <c r="F58" i="103"/>
  <c r="A58" i="103"/>
  <c r="G57" i="103"/>
  <c r="C57" i="103"/>
  <c r="A57" i="103"/>
  <c r="H56" i="103"/>
  <c r="D56" i="103"/>
  <c r="A56" i="103"/>
  <c r="I55" i="103"/>
  <c r="E55" i="103"/>
  <c r="A55" i="103"/>
  <c r="J54" i="103"/>
  <c r="F54" i="103"/>
  <c r="A54" i="103"/>
  <c r="G53" i="103"/>
  <c r="C53" i="103"/>
  <c r="A53" i="103"/>
  <c r="B23" i="103"/>
  <c r="A66" i="103" s="1"/>
  <c r="H20" i="103"/>
  <c r="B16" i="103"/>
  <c r="B52" i="103" s="1"/>
  <c r="B8" i="103"/>
  <c r="B7" i="103"/>
  <c r="A1" i="103"/>
  <c r="A66" i="102"/>
  <c r="J65" i="102"/>
  <c r="I65" i="102"/>
  <c r="H65" i="102"/>
  <c r="G65" i="102"/>
  <c r="F65" i="102"/>
  <c r="E65" i="102"/>
  <c r="D65" i="102"/>
  <c r="C65" i="102"/>
  <c r="A65" i="102"/>
  <c r="J64" i="102"/>
  <c r="I64" i="102"/>
  <c r="H64" i="102"/>
  <c r="G64" i="102"/>
  <c r="F64" i="102"/>
  <c r="E64" i="102"/>
  <c r="D64" i="102"/>
  <c r="C64" i="102"/>
  <c r="A64" i="102"/>
  <c r="J63" i="102"/>
  <c r="I63" i="102"/>
  <c r="H63" i="102"/>
  <c r="G63" i="102"/>
  <c r="F63" i="102"/>
  <c r="E63" i="102"/>
  <c r="D63" i="102"/>
  <c r="C63" i="102"/>
  <c r="A63" i="102"/>
  <c r="J62" i="102"/>
  <c r="I62" i="102"/>
  <c r="H62" i="102"/>
  <c r="G62" i="102"/>
  <c r="F62" i="102"/>
  <c r="E62" i="102"/>
  <c r="D62" i="102"/>
  <c r="C62" i="102"/>
  <c r="A62" i="102"/>
  <c r="J61" i="102"/>
  <c r="I61" i="102"/>
  <c r="H61" i="102"/>
  <c r="G61" i="102"/>
  <c r="F61" i="102"/>
  <c r="E61" i="102"/>
  <c r="D61" i="102"/>
  <c r="C61" i="102"/>
  <c r="A61" i="102"/>
  <c r="J60" i="102"/>
  <c r="I60" i="102"/>
  <c r="H60" i="102"/>
  <c r="G60" i="102"/>
  <c r="F60" i="102"/>
  <c r="E60" i="102"/>
  <c r="D60" i="102"/>
  <c r="C60" i="102"/>
  <c r="A60" i="102"/>
  <c r="J58" i="102"/>
  <c r="I58" i="102"/>
  <c r="H58" i="102"/>
  <c r="F58" i="102"/>
  <c r="E58" i="102"/>
  <c r="D58" i="102"/>
  <c r="A58" i="102"/>
  <c r="J57" i="102"/>
  <c r="I57" i="102"/>
  <c r="G57" i="102"/>
  <c r="F57" i="102"/>
  <c r="E57" i="102"/>
  <c r="C57" i="102"/>
  <c r="A57" i="102"/>
  <c r="J56" i="102"/>
  <c r="H56" i="102"/>
  <c r="G56" i="102"/>
  <c r="F56" i="102"/>
  <c r="D56" i="102"/>
  <c r="C56" i="102"/>
  <c r="A56" i="102"/>
  <c r="I55" i="102"/>
  <c r="H55" i="102"/>
  <c r="G55" i="102"/>
  <c r="E55" i="102"/>
  <c r="D55" i="102"/>
  <c r="C55" i="102"/>
  <c r="A55" i="102"/>
  <c r="J54" i="102"/>
  <c r="I54" i="102"/>
  <c r="H54" i="102"/>
  <c r="F54" i="102"/>
  <c r="E54" i="102"/>
  <c r="D54" i="102"/>
  <c r="A54" i="102"/>
  <c r="J53" i="102"/>
  <c r="I53" i="102"/>
  <c r="G53" i="102"/>
  <c r="F53" i="102"/>
  <c r="E53" i="102"/>
  <c r="C53" i="102"/>
  <c r="A53" i="102"/>
  <c r="B23" i="102"/>
  <c r="G58" i="102" s="1"/>
  <c r="H20" i="102"/>
  <c r="B16" i="102"/>
  <c r="B52" i="102" s="1"/>
  <c r="B8" i="102"/>
  <c r="B7" i="102"/>
  <c r="A1" i="102"/>
  <c r="J65" i="101"/>
  <c r="I65" i="101"/>
  <c r="H65" i="101"/>
  <c r="G65" i="101"/>
  <c r="F65" i="101"/>
  <c r="E65" i="101"/>
  <c r="D65" i="101"/>
  <c r="C65" i="101"/>
  <c r="A65" i="101"/>
  <c r="J64" i="101"/>
  <c r="I64" i="101"/>
  <c r="H64" i="101"/>
  <c r="G64" i="101"/>
  <c r="F64" i="101"/>
  <c r="E64" i="101"/>
  <c r="D64" i="101"/>
  <c r="C64" i="101"/>
  <c r="A64" i="101"/>
  <c r="J63" i="101"/>
  <c r="I63" i="101"/>
  <c r="H63" i="101"/>
  <c r="G63" i="101"/>
  <c r="F63" i="101"/>
  <c r="E63" i="101"/>
  <c r="D63" i="101"/>
  <c r="C63" i="101"/>
  <c r="A63" i="101"/>
  <c r="J62" i="101"/>
  <c r="I62" i="101"/>
  <c r="H62" i="101"/>
  <c r="G62" i="101"/>
  <c r="F62" i="101"/>
  <c r="E62" i="101"/>
  <c r="D62" i="101"/>
  <c r="C62" i="101"/>
  <c r="A62" i="101"/>
  <c r="J61" i="101"/>
  <c r="I61" i="101"/>
  <c r="H61" i="101"/>
  <c r="G61" i="101"/>
  <c r="F61" i="101"/>
  <c r="E61" i="101"/>
  <c r="D61" i="101"/>
  <c r="C61" i="101"/>
  <c r="A61" i="101"/>
  <c r="J60" i="101"/>
  <c r="I60" i="101"/>
  <c r="H60" i="101"/>
  <c r="G60" i="101"/>
  <c r="F60" i="101"/>
  <c r="E60" i="101"/>
  <c r="D60" i="101"/>
  <c r="C60" i="101"/>
  <c r="A60" i="101"/>
  <c r="A58" i="101"/>
  <c r="A57" i="101"/>
  <c r="A56" i="101"/>
  <c r="F55" i="101"/>
  <c r="A55" i="101"/>
  <c r="A54" i="101"/>
  <c r="A53" i="101"/>
  <c r="B23" i="101"/>
  <c r="A66" i="101" s="1"/>
  <c r="H20" i="101"/>
  <c r="B16" i="101"/>
  <c r="B52" i="101" s="1"/>
  <c r="B8" i="101"/>
  <c r="B7" i="101"/>
  <c r="A1" i="101"/>
  <c r="J65" i="100"/>
  <c r="I65" i="100"/>
  <c r="H65" i="100"/>
  <c r="G65" i="100"/>
  <c r="F65" i="100"/>
  <c r="E65" i="100"/>
  <c r="D65" i="100"/>
  <c r="C65" i="100"/>
  <c r="A65" i="100"/>
  <c r="J64" i="100"/>
  <c r="I64" i="100"/>
  <c r="H64" i="100"/>
  <c r="G64" i="100"/>
  <c r="F64" i="100"/>
  <c r="E64" i="100"/>
  <c r="D64" i="100"/>
  <c r="C64" i="100"/>
  <c r="A64" i="100"/>
  <c r="J63" i="100"/>
  <c r="I63" i="100"/>
  <c r="H63" i="100"/>
  <c r="G63" i="100"/>
  <c r="F63" i="100"/>
  <c r="E63" i="100"/>
  <c r="D63" i="100"/>
  <c r="C63" i="100"/>
  <c r="A63" i="100"/>
  <c r="J62" i="100"/>
  <c r="I62" i="100"/>
  <c r="H62" i="100"/>
  <c r="G62" i="100"/>
  <c r="F62" i="100"/>
  <c r="E62" i="100"/>
  <c r="D62" i="100"/>
  <c r="C62" i="100"/>
  <c r="A62" i="100"/>
  <c r="J61" i="100"/>
  <c r="I61" i="100"/>
  <c r="H61" i="100"/>
  <c r="G61" i="100"/>
  <c r="F61" i="100"/>
  <c r="E61" i="100"/>
  <c r="D61" i="100"/>
  <c r="C61" i="100"/>
  <c r="A61" i="100"/>
  <c r="J60" i="100"/>
  <c r="I60" i="100"/>
  <c r="H60" i="100"/>
  <c r="G60" i="100"/>
  <c r="F60" i="100"/>
  <c r="E60" i="100"/>
  <c r="D60" i="100"/>
  <c r="C60" i="100"/>
  <c r="A60" i="100"/>
  <c r="E58" i="100"/>
  <c r="A58" i="100"/>
  <c r="F57" i="100"/>
  <c r="A57" i="100"/>
  <c r="G56" i="100"/>
  <c r="A56" i="100"/>
  <c r="H55" i="100"/>
  <c r="A55" i="100"/>
  <c r="I54" i="100"/>
  <c r="A54" i="100"/>
  <c r="J53" i="100"/>
  <c r="A53" i="100"/>
  <c r="B23" i="100"/>
  <c r="A66" i="100" s="1"/>
  <c r="H20" i="100"/>
  <c r="B16" i="100"/>
  <c r="B52" i="100" s="1"/>
  <c r="B8" i="100"/>
  <c r="B7" i="100"/>
  <c r="A1" i="100"/>
  <c r="J65" i="99"/>
  <c r="I65" i="99"/>
  <c r="H65" i="99"/>
  <c r="G65" i="99"/>
  <c r="F65" i="99"/>
  <c r="E65" i="99"/>
  <c r="D65" i="99"/>
  <c r="C65" i="99"/>
  <c r="A65" i="99"/>
  <c r="J64" i="99"/>
  <c r="I64" i="99"/>
  <c r="H64" i="99"/>
  <c r="G64" i="99"/>
  <c r="F64" i="99"/>
  <c r="E64" i="99"/>
  <c r="D64" i="99"/>
  <c r="C64" i="99"/>
  <c r="A64" i="99"/>
  <c r="J63" i="99"/>
  <c r="I63" i="99"/>
  <c r="H63" i="99"/>
  <c r="G63" i="99"/>
  <c r="F63" i="99"/>
  <c r="E63" i="99"/>
  <c r="D63" i="99"/>
  <c r="C63" i="99"/>
  <c r="A63" i="99"/>
  <c r="J62" i="99"/>
  <c r="I62" i="99"/>
  <c r="H62" i="99"/>
  <c r="G62" i="99"/>
  <c r="F62" i="99"/>
  <c r="E62" i="99"/>
  <c r="D62" i="99"/>
  <c r="C62" i="99"/>
  <c r="A62" i="99"/>
  <c r="J61" i="99"/>
  <c r="I61" i="99"/>
  <c r="H61" i="99"/>
  <c r="G61" i="99"/>
  <c r="F61" i="99"/>
  <c r="E61" i="99"/>
  <c r="D61" i="99"/>
  <c r="C61" i="99"/>
  <c r="A61" i="99"/>
  <c r="J60" i="99"/>
  <c r="I60" i="99"/>
  <c r="H60" i="99"/>
  <c r="G60" i="99"/>
  <c r="F60" i="99"/>
  <c r="E60" i="99"/>
  <c r="D60" i="99"/>
  <c r="C60" i="99"/>
  <c r="A60" i="99"/>
  <c r="A58" i="99"/>
  <c r="A57" i="99"/>
  <c r="A56" i="99"/>
  <c r="A55" i="99"/>
  <c r="A54" i="99"/>
  <c r="A53" i="99"/>
  <c r="B23" i="99"/>
  <c r="A66" i="99" s="1"/>
  <c r="H20" i="99"/>
  <c r="B16" i="99"/>
  <c r="B52" i="99" s="1"/>
  <c r="B8" i="99"/>
  <c r="B7" i="99"/>
  <c r="A1" i="99"/>
  <c r="A66" i="98"/>
  <c r="J65" i="98"/>
  <c r="I65" i="98"/>
  <c r="H65" i="98"/>
  <c r="G65" i="98"/>
  <c r="F65" i="98"/>
  <c r="E65" i="98"/>
  <c r="D65" i="98"/>
  <c r="C65" i="98"/>
  <c r="A65" i="98"/>
  <c r="J64" i="98"/>
  <c r="I64" i="98"/>
  <c r="H64" i="98"/>
  <c r="G64" i="98"/>
  <c r="F64" i="98"/>
  <c r="E64" i="98"/>
  <c r="D64" i="98"/>
  <c r="C64" i="98"/>
  <c r="A64" i="98"/>
  <c r="J63" i="98"/>
  <c r="I63" i="98"/>
  <c r="H63" i="98"/>
  <c r="G63" i="98"/>
  <c r="F63" i="98"/>
  <c r="E63" i="98"/>
  <c r="D63" i="98"/>
  <c r="C63" i="98"/>
  <c r="A63" i="98"/>
  <c r="J62" i="98"/>
  <c r="I62" i="98"/>
  <c r="H62" i="98"/>
  <c r="G62" i="98"/>
  <c r="F62" i="98"/>
  <c r="E62" i="98"/>
  <c r="D62" i="98"/>
  <c r="C62" i="98"/>
  <c r="A62" i="98"/>
  <c r="J61" i="98"/>
  <c r="I61" i="98"/>
  <c r="H61" i="98"/>
  <c r="G61" i="98"/>
  <c r="F61" i="98"/>
  <c r="E61" i="98"/>
  <c r="D61" i="98"/>
  <c r="C61" i="98"/>
  <c r="A61" i="98"/>
  <c r="J60" i="98"/>
  <c r="I60" i="98"/>
  <c r="H60" i="98"/>
  <c r="G60" i="98"/>
  <c r="F60" i="98"/>
  <c r="E60" i="98"/>
  <c r="D60" i="98"/>
  <c r="C60" i="98"/>
  <c r="A60" i="98"/>
  <c r="J58" i="98"/>
  <c r="I58" i="98"/>
  <c r="A58" i="98"/>
  <c r="J57" i="98"/>
  <c r="C57" i="98"/>
  <c r="A57" i="98"/>
  <c r="D56" i="98"/>
  <c r="C56" i="98"/>
  <c r="A56" i="98"/>
  <c r="E55" i="98"/>
  <c r="D55" i="98"/>
  <c r="A55" i="98"/>
  <c r="F54" i="98"/>
  <c r="E54" i="98"/>
  <c r="A54" i="98"/>
  <c r="G53" i="98"/>
  <c r="F53" i="98"/>
  <c r="A53" i="98"/>
  <c r="B23" i="98"/>
  <c r="H58" i="98" s="1"/>
  <c r="H20" i="98"/>
  <c r="B16" i="98"/>
  <c r="B52" i="98" s="1"/>
  <c r="B8" i="98"/>
  <c r="B7" i="98"/>
  <c r="A1" i="98"/>
  <c r="A66" i="97"/>
  <c r="J65" i="97"/>
  <c r="I65" i="97"/>
  <c r="H65" i="97"/>
  <c r="G65" i="97"/>
  <c r="F65" i="97"/>
  <c r="E65" i="97"/>
  <c r="D65" i="97"/>
  <c r="C65" i="97"/>
  <c r="A65" i="97"/>
  <c r="J64" i="97"/>
  <c r="I64" i="97"/>
  <c r="H64" i="97"/>
  <c r="G64" i="97"/>
  <c r="F64" i="97"/>
  <c r="E64" i="97"/>
  <c r="D64" i="97"/>
  <c r="C64" i="97"/>
  <c r="A64" i="97"/>
  <c r="J63" i="97"/>
  <c r="I63" i="97"/>
  <c r="H63" i="97"/>
  <c r="G63" i="97"/>
  <c r="F63" i="97"/>
  <c r="E63" i="97"/>
  <c r="D63" i="97"/>
  <c r="C63" i="97"/>
  <c r="A63" i="97"/>
  <c r="J62" i="97"/>
  <c r="I62" i="97"/>
  <c r="H62" i="97"/>
  <c r="G62" i="97"/>
  <c r="F62" i="97"/>
  <c r="E62" i="97"/>
  <c r="D62" i="97"/>
  <c r="C62" i="97"/>
  <c r="A62" i="97"/>
  <c r="J61" i="97"/>
  <c r="I61" i="97"/>
  <c r="H61" i="97"/>
  <c r="G61" i="97"/>
  <c r="F61" i="97"/>
  <c r="E61" i="97"/>
  <c r="D61" i="97"/>
  <c r="C61" i="97"/>
  <c r="A61" i="97"/>
  <c r="J60" i="97"/>
  <c r="I60" i="97"/>
  <c r="H60" i="97"/>
  <c r="G60" i="97"/>
  <c r="F60" i="97"/>
  <c r="E60" i="97"/>
  <c r="D60" i="97"/>
  <c r="C60" i="97"/>
  <c r="A60" i="97"/>
  <c r="J58" i="97"/>
  <c r="G58" i="97"/>
  <c r="E58" i="97"/>
  <c r="A58" i="97"/>
  <c r="H57" i="97"/>
  <c r="F57" i="97"/>
  <c r="C57" i="97"/>
  <c r="A57" i="97"/>
  <c r="I56" i="97"/>
  <c r="G56" i="97"/>
  <c r="D56" i="97"/>
  <c r="A56" i="97"/>
  <c r="J55" i="97"/>
  <c r="H55" i="97"/>
  <c r="E55" i="97"/>
  <c r="A55" i="97"/>
  <c r="I54" i="97"/>
  <c r="F54" i="97"/>
  <c r="C54" i="97"/>
  <c r="A54" i="97"/>
  <c r="J53" i="97"/>
  <c r="G53" i="97"/>
  <c r="D53" i="97"/>
  <c r="A53" i="97"/>
  <c r="B23" i="97"/>
  <c r="I58" i="97" s="1"/>
  <c r="H20" i="97"/>
  <c r="B16" i="97"/>
  <c r="B52" i="97" s="1"/>
  <c r="B8" i="97"/>
  <c r="B7" i="97"/>
  <c r="A1" i="97"/>
  <c r="A66" i="96"/>
  <c r="J65" i="96"/>
  <c r="I65" i="96"/>
  <c r="H65" i="96"/>
  <c r="G65" i="96"/>
  <c r="F65" i="96"/>
  <c r="E65" i="96"/>
  <c r="D65" i="96"/>
  <c r="C65" i="96"/>
  <c r="A65" i="96"/>
  <c r="J64" i="96"/>
  <c r="I64" i="96"/>
  <c r="H64" i="96"/>
  <c r="G64" i="96"/>
  <c r="F64" i="96"/>
  <c r="E64" i="96"/>
  <c r="D64" i="96"/>
  <c r="C64" i="96"/>
  <c r="A64" i="96"/>
  <c r="J63" i="96"/>
  <c r="I63" i="96"/>
  <c r="H63" i="96"/>
  <c r="G63" i="96"/>
  <c r="F63" i="96"/>
  <c r="E63" i="96"/>
  <c r="D63" i="96"/>
  <c r="C63" i="96"/>
  <c r="A63" i="96"/>
  <c r="J62" i="96"/>
  <c r="I62" i="96"/>
  <c r="H62" i="96"/>
  <c r="G62" i="96"/>
  <c r="F62" i="96"/>
  <c r="E62" i="96"/>
  <c r="D62" i="96"/>
  <c r="C62" i="96"/>
  <c r="A62" i="96"/>
  <c r="J61" i="96"/>
  <c r="I61" i="96"/>
  <c r="H61" i="96"/>
  <c r="G61" i="96"/>
  <c r="F61" i="96"/>
  <c r="E61" i="96"/>
  <c r="D61" i="96"/>
  <c r="C61" i="96"/>
  <c r="A61" i="96"/>
  <c r="J60" i="96"/>
  <c r="I60" i="96"/>
  <c r="H60" i="96"/>
  <c r="G60" i="96"/>
  <c r="F60" i="96"/>
  <c r="E60" i="96"/>
  <c r="D60" i="96"/>
  <c r="C60" i="96"/>
  <c r="A60" i="96"/>
  <c r="J58" i="96"/>
  <c r="F58" i="96"/>
  <c r="E58" i="96"/>
  <c r="A58" i="96"/>
  <c r="G57" i="96"/>
  <c r="F57" i="96"/>
  <c r="C57" i="96"/>
  <c r="A57" i="96"/>
  <c r="H56" i="96"/>
  <c r="G56" i="96"/>
  <c r="D56" i="96"/>
  <c r="A56" i="96"/>
  <c r="I55" i="96"/>
  <c r="H55" i="96"/>
  <c r="E55" i="96"/>
  <c r="A55" i="96"/>
  <c r="J54" i="96"/>
  <c r="I54" i="96"/>
  <c r="F54" i="96"/>
  <c r="A54" i="96"/>
  <c r="J53" i="96"/>
  <c r="G53" i="96"/>
  <c r="C53" i="96"/>
  <c r="A53" i="96"/>
  <c r="B23" i="96"/>
  <c r="I58" i="96" s="1"/>
  <c r="H20" i="96"/>
  <c r="B16" i="96"/>
  <c r="B52" i="96" s="1"/>
  <c r="B8" i="96"/>
  <c r="B7" i="96"/>
  <c r="A1" i="96"/>
  <c r="J65" i="95"/>
  <c r="I65" i="95"/>
  <c r="H65" i="95"/>
  <c r="G65" i="95"/>
  <c r="F65" i="95"/>
  <c r="E65" i="95"/>
  <c r="D65" i="95"/>
  <c r="C65" i="95"/>
  <c r="A65" i="95"/>
  <c r="J64" i="95"/>
  <c r="I64" i="95"/>
  <c r="H64" i="95"/>
  <c r="G64" i="95"/>
  <c r="F64" i="95"/>
  <c r="E64" i="95"/>
  <c r="D64" i="95"/>
  <c r="C64" i="95"/>
  <c r="A64" i="95"/>
  <c r="J63" i="95"/>
  <c r="I63" i="95"/>
  <c r="H63" i="95"/>
  <c r="G63" i="95"/>
  <c r="F63" i="95"/>
  <c r="E63" i="95"/>
  <c r="D63" i="95"/>
  <c r="C63" i="95"/>
  <c r="A63" i="95"/>
  <c r="J62" i="95"/>
  <c r="I62" i="95"/>
  <c r="H62" i="95"/>
  <c r="G62" i="95"/>
  <c r="F62" i="95"/>
  <c r="E62" i="95"/>
  <c r="D62" i="95"/>
  <c r="C62" i="95"/>
  <c r="A62" i="95"/>
  <c r="J61" i="95"/>
  <c r="I61" i="95"/>
  <c r="H61" i="95"/>
  <c r="G61" i="95"/>
  <c r="F61" i="95"/>
  <c r="E61" i="95"/>
  <c r="D61" i="95"/>
  <c r="C61" i="95"/>
  <c r="A61" i="95"/>
  <c r="J60" i="95"/>
  <c r="I60" i="95"/>
  <c r="H60" i="95"/>
  <c r="G60" i="95"/>
  <c r="F60" i="95"/>
  <c r="E60" i="95"/>
  <c r="D60" i="95"/>
  <c r="C60" i="95"/>
  <c r="A60" i="95"/>
  <c r="A58" i="95"/>
  <c r="A57" i="95"/>
  <c r="A56" i="95"/>
  <c r="A55" i="95"/>
  <c r="A54" i="95"/>
  <c r="A53" i="95"/>
  <c r="B23" i="95"/>
  <c r="A66" i="95" s="1"/>
  <c r="H20" i="95"/>
  <c r="B16" i="95"/>
  <c r="B52" i="95" s="1"/>
  <c r="B8" i="95"/>
  <c r="B7" i="95"/>
  <c r="A1" i="95"/>
  <c r="J65" i="94"/>
  <c r="I65" i="94"/>
  <c r="H65" i="94"/>
  <c r="G65" i="94"/>
  <c r="F65" i="94"/>
  <c r="E65" i="94"/>
  <c r="D65" i="94"/>
  <c r="C65" i="94"/>
  <c r="A65" i="94"/>
  <c r="J64" i="94"/>
  <c r="I64" i="94"/>
  <c r="H64" i="94"/>
  <c r="G64" i="94"/>
  <c r="F64" i="94"/>
  <c r="E64" i="94"/>
  <c r="D64" i="94"/>
  <c r="C64" i="94"/>
  <c r="A64" i="94"/>
  <c r="J63" i="94"/>
  <c r="I63" i="94"/>
  <c r="H63" i="94"/>
  <c r="G63" i="94"/>
  <c r="F63" i="94"/>
  <c r="E63" i="94"/>
  <c r="D63" i="94"/>
  <c r="C63" i="94"/>
  <c r="A63" i="94"/>
  <c r="J62" i="94"/>
  <c r="I62" i="94"/>
  <c r="H62" i="94"/>
  <c r="G62" i="94"/>
  <c r="F62" i="94"/>
  <c r="E62" i="94"/>
  <c r="D62" i="94"/>
  <c r="C62" i="94"/>
  <c r="A62" i="94"/>
  <c r="J61" i="94"/>
  <c r="I61" i="94"/>
  <c r="H61" i="94"/>
  <c r="G61" i="94"/>
  <c r="F61" i="94"/>
  <c r="E61" i="94"/>
  <c r="D61" i="94"/>
  <c r="C61" i="94"/>
  <c r="A61" i="94"/>
  <c r="J60" i="94"/>
  <c r="I60" i="94"/>
  <c r="H60" i="94"/>
  <c r="G60" i="94"/>
  <c r="F60" i="94"/>
  <c r="E60" i="94"/>
  <c r="D60" i="94"/>
  <c r="C60" i="94"/>
  <c r="A60" i="94"/>
  <c r="E58" i="94"/>
  <c r="A58" i="94"/>
  <c r="F57" i="94"/>
  <c r="A57" i="94"/>
  <c r="G56" i="94"/>
  <c r="A56" i="94"/>
  <c r="H55" i="94"/>
  <c r="A55" i="94"/>
  <c r="I54" i="94"/>
  <c r="A54" i="94"/>
  <c r="J53" i="94"/>
  <c r="A53" i="94"/>
  <c r="B23" i="94"/>
  <c r="A66" i="94" s="1"/>
  <c r="H20" i="94"/>
  <c r="B16" i="94"/>
  <c r="B52" i="94" s="1"/>
  <c r="B8" i="94"/>
  <c r="B7" i="94"/>
  <c r="A1" i="94"/>
  <c r="A66" i="93"/>
  <c r="J65" i="93"/>
  <c r="I65" i="93"/>
  <c r="H65" i="93"/>
  <c r="G65" i="93"/>
  <c r="F65" i="93"/>
  <c r="E65" i="93"/>
  <c r="D65" i="93"/>
  <c r="C65" i="93"/>
  <c r="A65" i="93"/>
  <c r="J64" i="93"/>
  <c r="I64" i="93"/>
  <c r="H64" i="93"/>
  <c r="G64" i="93"/>
  <c r="F64" i="93"/>
  <c r="E64" i="93"/>
  <c r="D64" i="93"/>
  <c r="C64" i="93"/>
  <c r="A64" i="93"/>
  <c r="J63" i="93"/>
  <c r="I63" i="93"/>
  <c r="H63" i="93"/>
  <c r="G63" i="93"/>
  <c r="F63" i="93"/>
  <c r="E63" i="93"/>
  <c r="D63" i="93"/>
  <c r="C63" i="93"/>
  <c r="A63" i="93"/>
  <c r="J62" i="93"/>
  <c r="I62" i="93"/>
  <c r="H62" i="93"/>
  <c r="G62" i="93"/>
  <c r="F62" i="93"/>
  <c r="E62" i="93"/>
  <c r="D62" i="93"/>
  <c r="C62" i="93"/>
  <c r="A62" i="93"/>
  <c r="J61" i="93"/>
  <c r="I61" i="93"/>
  <c r="H61" i="93"/>
  <c r="G61" i="93"/>
  <c r="F61" i="93"/>
  <c r="E61" i="93"/>
  <c r="D61" i="93"/>
  <c r="C61" i="93"/>
  <c r="A61" i="93"/>
  <c r="J60" i="93"/>
  <c r="I60" i="93"/>
  <c r="H60" i="93"/>
  <c r="G60" i="93"/>
  <c r="F60" i="93"/>
  <c r="E60" i="93"/>
  <c r="D60" i="93"/>
  <c r="C60" i="93"/>
  <c r="A60" i="93"/>
  <c r="J58" i="93"/>
  <c r="F58" i="93"/>
  <c r="A58" i="93"/>
  <c r="G57" i="93"/>
  <c r="C57" i="93"/>
  <c r="A57" i="93"/>
  <c r="H56" i="93"/>
  <c r="D56" i="93"/>
  <c r="A56" i="93"/>
  <c r="I55" i="93"/>
  <c r="E55" i="93"/>
  <c r="A55" i="93"/>
  <c r="J54" i="93"/>
  <c r="F54" i="93"/>
  <c r="A54" i="93"/>
  <c r="G53" i="93"/>
  <c r="C53" i="93"/>
  <c r="A53" i="93"/>
  <c r="B23" i="93"/>
  <c r="I58" i="93" s="1"/>
  <c r="H20" i="93"/>
  <c r="B16" i="93"/>
  <c r="B52" i="93" s="1"/>
  <c r="B8" i="93"/>
  <c r="B7" i="93"/>
  <c r="A1" i="93"/>
  <c r="J65" i="92"/>
  <c r="I65" i="92"/>
  <c r="H65" i="92"/>
  <c r="G65" i="92"/>
  <c r="F65" i="92"/>
  <c r="E65" i="92"/>
  <c r="D65" i="92"/>
  <c r="C65" i="92"/>
  <c r="A65" i="92"/>
  <c r="J64" i="92"/>
  <c r="I64" i="92"/>
  <c r="H64" i="92"/>
  <c r="G64" i="92"/>
  <c r="F64" i="92"/>
  <c r="E64" i="92"/>
  <c r="D64" i="92"/>
  <c r="C64" i="92"/>
  <c r="A64" i="92"/>
  <c r="J63" i="92"/>
  <c r="I63" i="92"/>
  <c r="H63" i="92"/>
  <c r="G63" i="92"/>
  <c r="F63" i="92"/>
  <c r="E63" i="92"/>
  <c r="D63" i="92"/>
  <c r="C63" i="92"/>
  <c r="A63" i="92"/>
  <c r="J62" i="92"/>
  <c r="I62" i="92"/>
  <c r="H62" i="92"/>
  <c r="G62" i="92"/>
  <c r="F62" i="92"/>
  <c r="E62" i="92"/>
  <c r="D62" i="92"/>
  <c r="C62" i="92"/>
  <c r="A62" i="92"/>
  <c r="J61" i="92"/>
  <c r="I61" i="92"/>
  <c r="H61" i="92"/>
  <c r="G61" i="92"/>
  <c r="F61" i="92"/>
  <c r="E61" i="92"/>
  <c r="D61" i="92"/>
  <c r="C61" i="92"/>
  <c r="A61" i="92"/>
  <c r="J60" i="92"/>
  <c r="I60" i="92"/>
  <c r="H60" i="92"/>
  <c r="G60" i="92"/>
  <c r="F60" i="92"/>
  <c r="E60" i="92"/>
  <c r="D60" i="92"/>
  <c r="C60" i="92"/>
  <c r="A60" i="92"/>
  <c r="A58" i="92"/>
  <c r="A57" i="92"/>
  <c r="A56" i="92"/>
  <c r="A55" i="92"/>
  <c r="A54" i="92"/>
  <c r="A53" i="92"/>
  <c r="B23" i="92"/>
  <c r="A66" i="92" s="1"/>
  <c r="H20" i="92"/>
  <c r="B16" i="92"/>
  <c r="B52" i="92" s="1"/>
  <c r="B8" i="92"/>
  <c r="B7" i="92"/>
  <c r="A1" i="92"/>
  <c r="J65" i="91"/>
  <c r="I65" i="91"/>
  <c r="H65" i="91"/>
  <c r="G65" i="91"/>
  <c r="F65" i="91"/>
  <c r="E65" i="91"/>
  <c r="D65" i="91"/>
  <c r="C65" i="91"/>
  <c r="A65" i="91"/>
  <c r="J64" i="91"/>
  <c r="I64" i="91"/>
  <c r="H64" i="91"/>
  <c r="G64" i="91"/>
  <c r="F64" i="91"/>
  <c r="E64" i="91"/>
  <c r="D64" i="91"/>
  <c r="C64" i="91"/>
  <c r="A64" i="91"/>
  <c r="J63" i="91"/>
  <c r="I63" i="91"/>
  <c r="H63" i="91"/>
  <c r="G63" i="91"/>
  <c r="F63" i="91"/>
  <c r="E63" i="91"/>
  <c r="D63" i="91"/>
  <c r="C63" i="91"/>
  <c r="A63" i="91"/>
  <c r="J62" i="91"/>
  <c r="I62" i="91"/>
  <c r="H62" i="91"/>
  <c r="G62" i="91"/>
  <c r="F62" i="91"/>
  <c r="E62" i="91"/>
  <c r="D62" i="91"/>
  <c r="C62" i="91"/>
  <c r="A62" i="91"/>
  <c r="J61" i="91"/>
  <c r="I61" i="91"/>
  <c r="H61" i="91"/>
  <c r="G61" i="91"/>
  <c r="F61" i="91"/>
  <c r="E61" i="91"/>
  <c r="D61" i="91"/>
  <c r="C61" i="91"/>
  <c r="A61" i="91"/>
  <c r="J60" i="91"/>
  <c r="I60" i="91"/>
  <c r="H60" i="91"/>
  <c r="G60" i="91"/>
  <c r="F60" i="91"/>
  <c r="E60" i="91"/>
  <c r="D60" i="91"/>
  <c r="C60" i="91"/>
  <c r="A60" i="91"/>
  <c r="A58" i="91"/>
  <c r="A57" i="91"/>
  <c r="A56" i="91"/>
  <c r="A55" i="91"/>
  <c r="A54" i="91"/>
  <c r="A53" i="91"/>
  <c r="B23" i="91"/>
  <c r="A66" i="91" s="1"/>
  <c r="H20" i="91"/>
  <c r="B16" i="91"/>
  <c r="B52" i="91" s="1"/>
  <c r="B8" i="91"/>
  <c r="B7" i="91"/>
  <c r="A1" i="91"/>
  <c r="J65" i="90"/>
  <c r="I65" i="90"/>
  <c r="H65" i="90"/>
  <c r="G65" i="90"/>
  <c r="F65" i="90"/>
  <c r="E65" i="90"/>
  <c r="D65" i="90"/>
  <c r="C65" i="90"/>
  <c r="A65" i="90"/>
  <c r="J64" i="90"/>
  <c r="I64" i="90"/>
  <c r="H64" i="90"/>
  <c r="G64" i="90"/>
  <c r="F64" i="90"/>
  <c r="E64" i="90"/>
  <c r="D64" i="90"/>
  <c r="C64" i="90"/>
  <c r="A64" i="90"/>
  <c r="J63" i="90"/>
  <c r="I63" i="90"/>
  <c r="H63" i="90"/>
  <c r="G63" i="90"/>
  <c r="F63" i="90"/>
  <c r="E63" i="90"/>
  <c r="D63" i="90"/>
  <c r="C63" i="90"/>
  <c r="A63" i="90"/>
  <c r="J62" i="90"/>
  <c r="I62" i="90"/>
  <c r="H62" i="90"/>
  <c r="G62" i="90"/>
  <c r="F62" i="90"/>
  <c r="E62" i="90"/>
  <c r="D62" i="90"/>
  <c r="C62" i="90"/>
  <c r="A62" i="90"/>
  <c r="J61" i="90"/>
  <c r="I61" i="90"/>
  <c r="H61" i="90"/>
  <c r="G61" i="90"/>
  <c r="F61" i="90"/>
  <c r="E61" i="90"/>
  <c r="D61" i="90"/>
  <c r="C61" i="90"/>
  <c r="A61" i="90"/>
  <c r="J60" i="90"/>
  <c r="I60" i="90"/>
  <c r="H60" i="90"/>
  <c r="G60" i="90"/>
  <c r="F60" i="90"/>
  <c r="E60" i="90"/>
  <c r="D60" i="90"/>
  <c r="C60" i="90"/>
  <c r="A60" i="90"/>
  <c r="F58" i="90"/>
  <c r="E58" i="90"/>
  <c r="A58" i="90"/>
  <c r="G57" i="90"/>
  <c r="F57" i="90"/>
  <c r="C57" i="90"/>
  <c r="A57" i="90"/>
  <c r="H56" i="90"/>
  <c r="G56" i="90"/>
  <c r="D56" i="90"/>
  <c r="A56" i="90"/>
  <c r="I55" i="90"/>
  <c r="H55" i="90"/>
  <c r="E55" i="90"/>
  <c r="A55" i="90"/>
  <c r="J54" i="90"/>
  <c r="I54" i="90"/>
  <c r="F54" i="90"/>
  <c r="A54" i="90"/>
  <c r="J53" i="90"/>
  <c r="G53" i="90"/>
  <c r="C53" i="90"/>
  <c r="A53" i="90"/>
  <c r="B23" i="90"/>
  <c r="A66" i="90" s="1"/>
  <c r="H20" i="90"/>
  <c r="B16" i="90"/>
  <c r="B52" i="90" s="1"/>
  <c r="B8" i="90"/>
  <c r="B7" i="90"/>
  <c r="A1" i="90"/>
  <c r="J65" i="89"/>
  <c r="I65" i="89"/>
  <c r="H65" i="89"/>
  <c r="G65" i="89"/>
  <c r="F65" i="89"/>
  <c r="E65" i="89"/>
  <c r="D65" i="89"/>
  <c r="C65" i="89"/>
  <c r="A65" i="89"/>
  <c r="J64" i="89"/>
  <c r="I64" i="89"/>
  <c r="H64" i="89"/>
  <c r="G64" i="89"/>
  <c r="F64" i="89"/>
  <c r="E64" i="89"/>
  <c r="D64" i="89"/>
  <c r="C64" i="89"/>
  <c r="A64" i="89"/>
  <c r="J63" i="89"/>
  <c r="I63" i="89"/>
  <c r="H63" i="89"/>
  <c r="G63" i="89"/>
  <c r="F63" i="89"/>
  <c r="E63" i="89"/>
  <c r="D63" i="89"/>
  <c r="C63" i="89"/>
  <c r="A63" i="89"/>
  <c r="J62" i="89"/>
  <c r="I62" i="89"/>
  <c r="H62" i="89"/>
  <c r="G62" i="89"/>
  <c r="F62" i="89"/>
  <c r="E62" i="89"/>
  <c r="D62" i="89"/>
  <c r="C62" i="89"/>
  <c r="A62" i="89"/>
  <c r="J61" i="89"/>
  <c r="I61" i="89"/>
  <c r="H61" i="89"/>
  <c r="G61" i="89"/>
  <c r="F61" i="89"/>
  <c r="E61" i="89"/>
  <c r="D61" i="89"/>
  <c r="C61" i="89"/>
  <c r="A61" i="89"/>
  <c r="J60" i="89"/>
  <c r="I60" i="89"/>
  <c r="H60" i="89"/>
  <c r="G60" i="89"/>
  <c r="F60" i="89"/>
  <c r="E60" i="89"/>
  <c r="D60" i="89"/>
  <c r="C60" i="89"/>
  <c r="A60" i="89"/>
  <c r="A58" i="89"/>
  <c r="A57" i="89"/>
  <c r="A56" i="89"/>
  <c r="A55" i="89"/>
  <c r="A54" i="89"/>
  <c r="A53" i="89"/>
  <c r="B23" i="89"/>
  <c r="A66" i="89" s="1"/>
  <c r="H20" i="89"/>
  <c r="B16" i="89"/>
  <c r="B52" i="89" s="1"/>
  <c r="B8" i="89"/>
  <c r="B7" i="89"/>
  <c r="A1" i="89"/>
  <c r="J65" i="88"/>
  <c r="I65" i="88"/>
  <c r="H65" i="88"/>
  <c r="G65" i="88"/>
  <c r="F65" i="88"/>
  <c r="E65" i="88"/>
  <c r="D65" i="88"/>
  <c r="C65" i="88"/>
  <c r="A65" i="88"/>
  <c r="J64" i="88"/>
  <c r="I64" i="88"/>
  <c r="H64" i="88"/>
  <c r="G64" i="88"/>
  <c r="F64" i="88"/>
  <c r="E64" i="88"/>
  <c r="D64" i="88"/>
  <c r="C64" i="88"/>
  <c r="A64" i="88"/>
  <c r="J63" i="88"/>
  <c r="I63" i="88"/>
  <c r="H63" i="88"/>
  <c r="G63" i="88"/>
  <c r="F63" i="88"/>
  <c r="E63" i="88"/>
  <c r="D63" i="88"/>
  <c r="C63" i="88"/>
  <c r="A63" i="88"/>
  <c r="J62" i="88"/>
  <c r="I62" i="88"/>
  <c r="H62" i="88"/>
  <c r="G62" i="88"/>
  <c r="F62" i="88"/>
  <c r="E62" i="88"/>
  <c r="D62" i="88"/>
  <c r="C62" i="88"/>
  <c r="A62" i="88"/>
  <c r="J61" i="88"/>
  <c r="I61" i="88"/>
  <c r="H61" i="88"/>
  <c r="G61" i="88"/>
  <c r="F61" i="88"/>
  <c r="E61" i="88"/>
  <c r="D61" i="88"/>
  <c r="C61" i="88"/>
  <c r="A61" i="88"/>
  <c r="J60" i="88"/>
  <c r="I60" i="88"/>
  <c r="H60" i="88"/>
  <c r="G60" i="88"/>
  <c r="F60" i="88"/>
  <c r="E60" i="88"/>
  <c r="D60" i="88"/>
  <c r="C60" i="88"/>
  <c r="A60" i="88"/>
  <c r="E58" i="88"/>
  <c r="A58" i="88"/>
  <c r="F57" i="88"/>
  <c r="A57" i="88"/>
  <c r="G56" i="88"/>
  <c r="A56" i="88"/>
  <c r="H55" i="88"/>
  <c r="A55" i="88"/>
  <c r="I54" i="88"/>
  <c r="A54" i="88"/>
  <c r="J53" i="88"/>
  <c r="A53" i="88"/>
  <c r="B23" i="88"/>
  <c r="A66" i="88" s="1"/>
  <c r="H20" i="88"/>
  <c r="B16" i="88"/>
  <c r="B52" i="88" s="1"/>
  <c r="B8" i="88"/>
  <c r="B7" i="88"/>
  <c r="A1" i="88"/>
  <c r="J65" i="87"/>
  <c r="I65" i="87"/>
  <c r="H65" i="87"/>
  <c r="G65" i="87"/>
  <c r="F65" i="87"/>
  <c r="E65" i="87"/>
  <c r="D65" i="87"/>
  <c r="C65" i="87"/>
  <c r="A65" i="87"/>
  <c r="J64" i="87"/>
  <c r="I64" i="87"/>
  <c r="H64" i="87"/>
  <c r="G64" i="87"/>
  <c r="F64" i="87"/>
  <c r="E64" i="87"/>
  <c r="D64" i="87"/>
  <c r="C64" i="87"/>
  <c r="A64" i="87"/>
  <c r="J63" i="87"/>
  <c r="I63" i="87"/>
  <c r="H63" i="87"/>
  <c r="G63" i="87"/>
  <c r="F63" i="87"/>
  <c r="E63" i="87"/>
  <c r="D63" i="87"/>
  <c r="C63" i="87"/>
  <c r="A63" i="87"/>
  <c r="J62" i="87"/>
  <c r="I62" i="87"/>
  <c r="H62" i="87"/>
  <c r="G62" i="87"/>
  <c r="F62" i="87"/>
  <c r="E62" i="87"/>
  <c r="D62" i="87"/>
  <c r="C62" i="87"/>
  <c r="A62" i="87"/>
  <c r="J61" i="87"/>
  <c r="I61" i="87"/>
  <c r="H61" i="87"/>
  <c r="G61" i="87"/>
  <c r="F61" i="87"/>
  <c r="E61" i="87"/>
  <c r="D61" i="87"/>
  <c r="C61" i="87"/>
  <c r="A61" i="87"/>
  <c r="J60" i="87"/>
  <c r="I60" i="87"/>
  <c r="H60" i="87"/>
  <c r="G60" i="87"/>
  <c r="F60" i="87"/>
  <c r="E60" i="87"/>
  <c r="D60" i="87"/>
  <c r="C60" i="87"/>
  <c r="A60" i="87"/>
  <c r="E58" i="87"/>
  <c r="A58" i="87"/>
  <c r="F57" i="87"/>
  <c r="A57" i="87"/>
  <c r="G56" i="87"/>
  <c r="A56" i="87"/>
  <c r="H55" i="87"/>
  <c r="A55" i="87"/>
  <c r="I54" i="87"/>
  <c r="A54" i="87"/>
  <c r="J53" i="87"/>
  <c r="A53" i="87"/>
  <c r="B23" i="87"/>
  <c r="A66" i="87" s="1"/>
  <c r="H20" i="87"/>
  <c r="B16" i="87"/>
  <c r="B52" i="87" s="1"/>
  <c r="B8" i="87"/>
  <c r="B7" i="87"/>
  <c r="A1" i="87"/>
  <c r="J65" i="86"/>
  <c r="I65" i="86"/>
  <c r="H65" i="86"/>
  <c r="G65" i="86"/>
  <c r="F65" i="86"/>
  <c r="E65" i="86"/>
  <c r="D65" i="86"/>
  <c r="C65" i="86"/>
  <c r="A65" i="86"/>
  <c r="J64" i="86"/>
  <c r="I64" i="86"/>
  <c r="H64" i="86"/>
  <c r="G64" i="86"/>
  <c r="F64" i="86"/>
  <c r="E64" i="86"/>
  <c r="D64" i="86"/>
  <c r="C64" i="86"/>
  <c r="A64" i="86"/>
  <c r="J63" i="86"/>
  <c r="I63" i="86"/>
  <c r="H63" i="86"/>
  <c r="G63" i="86"/>
  <c r="F63" i="86"/>
  <c r="E63" i="86"/>
  <c r="D63" i="86"/>
  <c r="C63" i="86"/>
  <c r="A63" i="86"/>
  <c r="J62" i="86"/>
  <c r="I62" i="86"/>
  <c r="H62" i="86"/>
  <c r="G62" i="86"/>
  <c r="F62" i="86"/>
  <c r="E62" i="86"/>
  <c r="D62" i="86"/>
  <c r="C62" i="86"/>
  <c r="A62" i="86"/>
  <c r="J61" i="86"/>
  <c r="I61" i="86"/>
  <c r="H61" i="86"/>
  <c r="G61" i="86"/>
  <c r="F61" i="86"/>
  <c r="E61" i="86"/>
  <c r="D61" i="86"/>
  <c r="C61" i="86"/>
  <c r="A61" i="86"/>
  <c r="J60" i="86"/>
  <c r="I60" i="86"/>
  <c r="H60" i="86"/>
  <c r="G60" i="86"/>
  <c r="F60" i="86"/>
  <c r="E60" i="86"/>
  <c r="D60" i="86"/>
  <c r="C60" i="86"/>
  <c r="A60" i="86"/>
  <c r="A58" i="86"/>
  <c r="A57" i="86"/>
  <c r="A56" i="86"/>
  <c r="A55" i="86"/>
  <c r="A54" i="86"/>
  <c r="A53" i="86"/>
  <c r="B23" i="86"/>
  <c r="A66" i="86" s="1"/>
  <c r="H20" i="86"/>
  <c r="B16" i="86"/>
  <c r="B52" i="86" s="1"/>
  <c r="B8" i="86"/>
  <c r="B7" i="86"/>
  <c r="A1" i="86"/>
  <c r="A66" i="85"/>
  <c r="J65" i="85"/>
  <c r="I65" i="85"/>
  <c r="H65" i="85"/>
  <c r="G65" i="85"/>
  <c r="F65" i="85"/>
  <c r="E65" i="85"/>
  <c r="D65" i="85"/>
  <c r="C65" i="85"/>
  <c r="A65" i="85"/>
  <c r="J64" i="85"/>
  <c r="I64" i="85"/>
  <c r="H64" i="85"/>
  <c r="G64" i="85"/>
  <c r="F64" i="85"/>
  <c r="E64" i="85"/>
  <c r="D64" i="85"/>
  <c r="C64" i="85"/>
  <c r="A64" i="85"/>
  <c r="J63" i="85"/>
  <c r="I63" i="85"/>
  <c r="H63" i="85"/>
  <c r="G63" i="85"/>
  <c r="F63" i="85"/>
  <c r="E63" i="85"/>
  <c r="D63" i="85"/>
  <c r="C63" i="85"/>
  <c r="A63" i="85"/>
  <c r="J62" i="85"/>
  <c r="I62" i="85"/>
  <c r="H62" i="85"/>
  <c r="G62" i="85"/>
  <c r="F62" i="85"/>
  <c r="E62" i="85"/>
  <c r="D62" i="85"/>
  <c r="C62" i="85"/>
  <c r="A62" i="85"/>
  <c r="J61" i="85"/>
  <c r="I61" i="85"/>
  <c r="H61" i="85"/>
  <c r="G61" i="85"/>
  <c r="F61" i="85"/>
  <c r="E61" i="85"/>
  <c r="D61" i="85"/>
  <c r="C61" i="85"/>
  <c r="A61" i="85"/>
  <c r="J60" i="85"/>
  <c r="I60" i="85"/>
  <c r="H60" i="85"/>
  <c r="G60" i="85"/>
  <c r="F60" i="85"/>
  <c r="E60" i="85"/>
  <c r="D60" i="85"/>
  <c r="C60" i="85"/>
  <c r="A60" i="85"/>
  <c r="J58" i="85"/>
  <c r="I58" i="85"/>
  <c r="E58" i="85"/>
  <c r="A58" i="85"/>
  <c r="J57" i="85"/>
  <c r="F57" i="85"/>
  <c r="C57" i="85"/>
  <c r="A57" i="85"/>
  <c r="G56" i="85"/>
  <c r="D56" i="85"/>
  <c r="C56" i="85"/>
  <c r="A56" i="85"/>
  <c r="H55" i="85"/>
  <c r="E55" i="85"/>
  <c r="D55" i="85"/>
  <c r="A55" i="85"/>
  <c r="I54" i="85"/>
  <c r="F54" i="85"/>
  <c r="E54" i="85"/>
  <c r="A54" i="85"/>
  <c r="J53" i="85"/>
  <c r="G53" i="85"/>
  <c r="F53" i="85"/>
  <c r="A53" i="85"/>
  <c r="B23" i="85"/>
  <c r="H58" i="85" s="1"/>
  <c r="H20" i="85"/>
  <c r="B16" i="85"/>
  <c r="B52" i="85" s="1"/>
  <c r="B8" i="85"/>
  <c r="B7" i="85"/>
  <c r="A1" i="85"/>
  <c r="A66" i="84"/>
  <c r="J65" i="84"/>
  <c r="I65" i="84"/>
  <c r="H65" i="84"/>
  <c r="G65" i="84"/>
  <c r="F65" i="84"/>
  <c r="E65" i="84"/>
  <c r="D65" i="84"/>
  <c r="C65" i="84"/>
  <c r="A65" i="84"/>
  <c r="J64" i="84"/>
  <c r="I64" i="84"/>
  <c r="H64" i="84"/>
  <c r="G64" i="84"/>
  <c r="F64" i="84"/>
  <c r="E64" i="84"/>
  <c r="D64" i="84"/>
  <c r="C64" i="84"/>
  <c r="A64" i="84"/>
  <c r="J63" i="84"/>
  <c r="I63" i="84"/>
  <c r="H63" i="84"/>
  <c r="G63" i="84"/>
  <c r="F63" i="84"/>
  <c r="E63" i="84"/>
  <c r="D63" i="84"/>
  <c r="C63" i="84"/>
  <c r="A63" i="84"/>
  <c r="J62" i="84"/>
  <c r="I62" i="84"/>
  <c r="H62" i="84"/>
  <c r="G62" i="84"/>
  <c r="F62" i="84"/>
  <c r="E62" i="84"/>
  <c r="D62" i="84"/>
  <c r="C62" i="84"/>
  <c r="A62" i="84"/>
  <c r="J61" i="84"/>
  <c r="I61" i="84"/>
  <c r="H61" i="84"/>
  <c r="G61" i="84"/>
  <c r="F61" i="84"/>
  <c r="E61" i="84"/>
  <c r="D61" i="84"/>
  <c r="C61" i="84"/>
  <c r="A61" i="84"/>
  <c r="J60" i="84"/>
  <c r="I60" i="84"/>
  <c r="H60" i="84"/>
  <c r="G60" i="84"/>
  <c r="F60" i="84"/>
  <c r="E60" i="84"/>
  <c r="D60" i="84"/>
  <c r="C60" i="84"/>
  <c r="A60" i="84"/>
  <c r="J58" i="84"/>
  <c r="E58" i="84"/>
  <c r="A58" i="84"/>
  <c r="F57" i="84"/>
  <c r="C57" i="84"/>
  <c r="A57" i="84"/>
  <c r="G56" i="84"/>
  <c r="D56" i="84"/>
  <c r="A56" i="84"/>
  <c r="H55" i="84"/>
  <c r="E55" i="84"/>
  <c r="A55" i="84"/>
  <c r="I54" i="84"/>
  <c r="F54" i="84"/>
  <c r="A54" i="84"/>
  <c r="J53" i="84"/>
  <c r="G53" i="84"/>
  <c r="A53" i="84"/>
  <c r="B23" i="84"/>
  <c r="I58" i="84" s="1"/>
  <c r="H20" i="84"/>
  <c r="B16" i="84"/>
  <c r="B52" i="84" s="1"/>
  <c r="B8" i="84"/>
  <c r="B7" i="84"/>
  <c r="A1" i="84"/>
  <c r="J65" i="83"/>
  <c r="I65" i="83"/>
  <c r="H65" i="83"/>
  <c r="G65" i="83"/>
  <c r="F65" i="83"/>
  <c r="E65" i="83"/>
  <c r="D65" i="83"/>
  <c r="C65" i="83"/>
  <c r="A65" i="83"/>
  <c r="J64" i="83"/>
  <c r="I64" i="83"/>
  <c r="H64" i="83"/>
  <c r="G64" i="83"/>
  <c r="F64" i="83"/>
  <c r="E64" i="83"/>
  <c r="D64" i="83"/>
  <c r="C64" i="83"/>
  <c r="A64" i="83"/>
  <c r="J63" i="83"/>
  <c r="I63" i="83"/>
  <c r="H63" i="83"/>
  <c r="G63" i="83"/>
  <c r="F63" i="83"/>
  <c r="E63" i="83"/>
  <c r="D63" i="83"/>
  <c r="C63" i="83"/>
  <c r="A63" i="83"/>
  <c r="J62" i="83"/>
  <c r="I62" i="83"/>
  <c r="H62" i="83"/>
  <c r="G62" i="83"/>
  <c r="F62" i="83"/>
  <c r="E62" i="83"/>
  <c r="D62" i="83"/>
  <c r="C62" i="83"/>
  <c r="A62" i="83"/>
  <c r="J61" i="83"/>
  <c r="I61" i="83"/>
  <c r="H61" i="83"/>
  <c r="G61" i="83"/>
  <c r="F61" i="83"/>
  <c r="E61" i="83"/>
  <c r="D61" i="83"/>
  <c r="C61" i="83"/>
  <c r="A61" i="83"/>
  <c r="J60" i="83"/>
  <c r="I60" i="83"/>
  <c r="H60" i="83"/>
  <c r="G60" i="83"/>
  <c r="F60" i="83"/>
  <c r="E60" i="83"/>
  <c r="D60" i="83"/>
  <c r="C60" i="83"/>
  <c r="A60" i="83"/>
  <c r="E58" i="83"/>
  <c r="A58" i="83"/>
  <c r="F57" i="83"/>
  <c r="A57" i="83"/>
  <c r="G56" i="83"/>
  <c r="A56" i="83"/>
  <c r="H55" i="83"/>
  <c r="A55" i="83"/>
  <c r="I54" i="83"/>
  <c r="A54" i="83"/>
  <c r="J53" i="83"/>
  <c r="A53" i="83"/>
  <c r="B23" i="83"/>
  <c r="A66" i="83" s="1"/>
  <c r="H20" i="83"/>
  <c r="B16" i="83"/>
  <c r="B52" i="83" s="1"/>
  <c r="B8" i="83"/>
  <c r="B7" i="83"/>
  <c r="A1" i="83"/>
  <c r="J65" i="82"/>
  <c r="I65" i="82"/>
  <c r="H65" i="82"/>
  <c r="G65" i="82"/>
  <c r="F65" i="82"/>
  <c r="E65" i="82"/>
  <c r="D65" i="82"/>
  <c r="C65" i="82"/>
  <c r="A65" i="82"/>
  <c r="J64" i="82"/>
  <c r="I64" i="82"/>
  <c r="H64" i="82"/>
  <c r="G64" i="82"/>
  <c r="F64" i="82"/>
  <c r="E64" i="82"/>
  <c r="D64" i="82"/>
  <c r="C64" i="82"/>
  <c r="A64" i="82"/>
  <c r="J63" i="82"/>
  <c r="I63" i="82"/>
  <c r="H63" i="82"/>
  <c r="G63" i="82"/>
  <c r="F63" i="82"/>
  <c r="E63" i="82"/>
  <c r="D63" i="82"/>
  <c r="C63" i="82"/>
  <c r="A63" i="82"/>
  <c r="J62" i="82"/>
  <c r="I62" i="82"/>
  <c r="H62" i="82"/>
  <c r="G62" i="82"/>
  <c r="F62" i="82"/>
  <c r="E62" i="82"/>
  <c r="D62" i="82"/>
  <c r="C62" i="82"/>
  <c r="A62" i="82"/>
  <c r="J61" i="82"/>
  <c r="I61" i="82"/>
  <c r="H61" i="82"/>
  <c r="G61" i="82"/>
  <c r="F61" i="82"/>
  <c r="E61" i="82"/>
  <c r="D61" i="82"/>
  <c r="C61" i="82"/>
  <c r="A61" i="82"/>
  <c r="J60" i="82"/>
  <c r="I60" i="82"/>
  <c r="H60" i="82"/>
  <c r="G60" i="82"/>
  <c r="F60" i="82"/>
  <c r="E60" i="82"/>
  <c r="D60" i="82"/>
  <c r="C60" i="82"/>
  <c r="A60" i="82"/>
  <c r="A58" i="82"/>
  <c r="D57" i="82"/>
  <c r="A57" i="82"/>
  <c r="A56" i="82"/>
  <c r="F55" i="82"/>
  <c r="A55" i="82"/>
  <c r="A54" i="82"/>
  <c r="H53" i="82"/>
  <c r="A53" i="82"/>
  <c r="B23" i="82"/>
  <c r="A66" i="82" s="1"/>
  <c r="H20" i="82"/>
  <c r="B16" i="82"/>
  <c r="B52" i="82" s="1"/>
  <c r="B8" i="82"/>
  <c r="B7" i="82"/>
  <c r="A1" i="82"/>
  <c r="J65" i="81"/>
  <c r="I65" i="81"/>
  <c r="H65" i="81"/>
  <c r="G65" i="81"/>
  <c r="F65" i="81"/>
  <c r="E65" i="81"/>
  <c r="D65" i="81"/>
  <c r="C65" i="81"/>
  <c r="A65" i="81"/>
  <c r="J64" i="81"/>
  <c r="I64" i="81"/>
  <c r="H64" i="81"/>
  <c r="G64" i="81"/>
  <c r="F64" i="81"/>
  <c r="E64" i="81"/>
  <c r="D64" i="81"/>
  <c r="C64" i="81"/>
  <c r="A64" i="81"/>
  <c r="J63" i="81"/>
  <c r="I63" i="81"/>
  <c r="H63" i="81"/>
  <c r="G63" i="81"/>
  <c r="F63" i="81"/>
  <c r="E63" i="81"/>
  <c r="D63" i="81"/>
  <c r="C63" i="81"/>
  <c r="A63" i="81"/>
  <c r="J62" i="81"/>
  <c r="I62" i="81"/>
  <c r="H62" i="81"/>
  <c r="G62" i="81"/>
  <c r="F62" i="81"/>
  <c r="E62" i="81"/>
  <c r="D62" i="81"/>
  <c r="C62" i="81"/>
  <c r="A62" i="81"/>
  <c r="J61" i="81"/>
  <c r="I61" i="81"/>
  <c r="H61" i="81"/>
  <c r="G61" i="81"/>
  <c r="F61" i="81"/>
  <c r="E61" i="81"/>
  <c r="D61" i="81"/>
  <c r="C61" i="81"/>
  <c r="A61" i="81"/>
  <c r="J60" i="81"/>
  <c r="I60" i="81"/>
  <c r="H60" i="81"/>
  <c r="G60" i="81"/>
  <c r="F60" i="81"/>
  <c r="E60" i="81"/>
  <c r="D60" i="81"/>
  <c r="C60" i="81"/>
  <c r="A60" i="81"/>
  <c r="A58" i="81"/>
  <c r="A57" i="81"/>
  <c r="A56" i="81"/>
  <c r="A55" i="81"/>
  <c r="A54" i="81"/>
  <c r="A53" i="81"/>
  <c r="B23" i="81"/>
  <c r="A66" i="81" s="1"/>
  <c r="H20" i="81"/>
  <c r="B16" i="81"/>
  <c r="B52" i="81" s="1"/>
  <c r="B8" i="81"/>
  <c r="B7" i="81"/>
  <c r="A1" i="81"/>
  <c r="A66" i="80"/>
  <c r="J65" i="80"/>
  <c r="I65" i="80"/>
  <c r="H65" i="80"/>
  <c r="G65" i="80"/>
  <c r="F65" i="80"/>
  <c r="E65" i="80"/>
  <c r="D65" i="80"/>
  <c r="C65" i="80"/>
  <c r="A65" i="80"/>
  <c r="J64" i="80"/>
  <c r="I64" i="80"/>
  <c r="H64" i="80"/>
  <c r="G64" i="80"/>
  <c r="F64" i="80"/>
  <c r="E64" i="80"/>
  <c r="D64" i="80"/>
  <c r="C64" i="80"/>
  <c r="A64" i="80"/>
  <c r="J63" i="80"/>
  <c r="I63" i="80"/>
  <c r="H63" i="80"/>
  <c r="G63" i="80"/>
  <c r="F63" i="80"/>
  <c r="E63" i="80"/>
  <c r="D63" i="80"/>
  <c r="C63" i="80"/>
  <c r="A63" i="80"/>
  <c r="J62" i="80"/>
  <c r="I62" i="80"/>
  <c r="H62" i="80"/>
  <c r="G62" i="80"/>
  <c r="F62" i="80"/>
  <c r="E62" i="80"/>
  <c r="D62" i="80"/>
  <c r="C62" i="80"/>
  <c r="A62" i="80"/>
  <c r="J61" i="80"/>
  <c r="I61" i="80"/>
  <c r="H61" i="80"/>
  <c r="G61" i="80"/>
  <c r="F61" i="80"/>
  <c r="E61" i="80"/>
  <c r="D61" i="80"/>
  <c r="C61" i="80"/>
  <c r="A61" i="80"/>
  <c r="J60" i="80"/>
  <c r="I60" i="80"/>
  <c r="H60" i="80"/>
  <c r="G60" i="80"/>
  <c r="F60" i="80"/>
  <c r="E60" i="80"/>
  <c r="D60" i="80"/>
  <c r="C60" i="80"/>
  <c r="A60" i="80"/>
  <c r="J58" i="80"/>
  <c r="I58" i="80"/>
  <c r="A58" i="80"/>
  <c r="J57" i="80"/>
  <c r="C57" i="80"/>
  <c r="A57" i="80"/>
  <c r="D56" i="80"/>
  <c r="C56" i="80"/>
  <c r="A56" i="80"/>
  <c r="E55" i="80"/>
  <c r="D55" i="80"/>
  <c r="A55" i="80"/>
  <c r="F54" i="80"/>
  <c r="E54" i="80"/>
  <c r="A54" i="80"/>
  <c r="G53" i="80"/>
  <c r="F53" i="80"/>
  <c r="A53" i="80"/>
  <c r="B23" i="80"/>
  <c r="H58" i="80" s="1"/>
  <c r="H20" i="80"/>
  <c r="B16" i="80"/>
  <c r="B52" i="80" s="1"/>
  <c r="B8" i="80"/>
  <c r="B7" i="80"/>
  <c r="A1" i="80"/>
  <c r="J65" i="79"/>
  <c r="I65" i="79"/>
  <c r="H65" i="79"/>
  <c r="G65" i="79"/>
  <c r="F65" i="79"/>
  <c r="E65" i="79"/>
  <c r="D65" i="79"/>
  <c r="C65" i="79"/>
  <c r="A65" i="79"/>
  <c r="J64" i="79"/>
  <c r="I64" i="79"/>
  <c r="H64" i="79"/>
  <c r="G64" i="79"/>
  <c r="F64" i="79"/>
  <c r="E64" i="79"/>
  <c r="D64" i="79"/>
  <c r="C64" i="79"/>
  <c r="A64" i="79"/>
  <c r="J63" i="79"/>
  <c r="I63" i="79"/>
  <c r="H63" i="79"/>
  <c r="G63" i="79"/>
  <c r="F63" i="79"/>
  <c r="E63" i="79"/>
  <c r="D63" i="79"/>
  <c r="C63" i="79"/>
  <c r="A63" i="79"/>
  <c r="J62" i="79"/>
  <c r="I62" i="79"/>
  <c r="H62" i="79"/>
  <c r="G62" i="79"/>
  <c r="F62" i="79"/>
  <c r="E62" i="79"/>
  <c r="D62" i="79"/>
  <c r="C62" i="79"/>
  <c r="A62" i="79"/>
  <c r="J61" i="79"/>
  <c r="I61" i="79"/>
  <c r="H61" i="79"/>
  <c r="G61" i="79"/>
  <c r="F61" i="79"/>
  <c r="E61" i="79"/>
  <c r="D61" i="79"/>
  <c r="C61" i="79"/>
  <c r="A61" i="79"/>
  <c r="J60" i="79"/>
  <c r="I60" i="79"/>
  <c r="H60" i="79"/>
  <c r="G60" i="79"/>
  <c r="F60" i="79"/>
  <c r="E60" i="79"/>
  <c r="D60" i="79"/>
  <c r="C60" i="79"/>
  <c r="A60" i="79"/>
  <c r="A58" i="79"/>
  <c r="A57" i="79"/>
  <c r="A56" i="79"/>
  <c r="F55" i="79"/>
  <c r="A55" i="79"/>
  <c r="A54" i="79"/>
  <c r="A53" i="79"/>
  <c r="B23" i="79"/>
  <c r="A66" i="79" s="1"/>
  <c r="H20" i="79"/>
  <c r="B16" i="79"/>
  <c r="B52" i="79" s="1"/>
  <c r="B8" i="79"/>
  <c r="B7" i="79"/>
  <c r="A1" i="79"/>
  <c r="J65" i="78"/>
  <c r="I65" i="78"/>
  <c r="H65" i="78"/>
  <c r="G65" i="78"/>
  <c r="F65" i="78"/>
  <c r="E65" i="78"/>
  <c r="D65" i="78"/>
  <c r="C65" i="78"/>
  <c r="A65" i="78"/>
  <c r="J64" i="78"/>
  <c r="I64" i="78"/>
  <c r="H64" i="78"/>
  <c r="G64" i="78"/>
  <c r="F64" i="78"/>
  <c r="E64" i="78"/>
  <c r="D64" i="78"/>
  <c r="C64" i="78"/>
  <c r="A64" i="78"/>
  <c r="J63" i="78"/>
  <c r="I63" i="78"/>
  <c r="H63" i="78"/>
  <c r="G63" i="78"/>
  <c r="F63" i="78"/>
  <c r="E63" i="78"/>
  <c r="D63" i="78"/>
  <c r="C63" i="78"/>
  <c r="A63" i="78"/>
  <c r="J62" i="78"/>
  <c r="I62" i="78"/>
  <c r="H62" i="78"/>
  <c r="G62" i="78"/>
  <c r="F62" i="78"/>
  <c r="E62" i="78"/>
  <c r="D62" i="78"/>
  <c r="C62" i="78"/>
  <c r="A62" i="78"/>
  <c r="J61" i="78"/>
  <c r="I61" i="78"/>
  <c r="H61" i="78"/>
  <c r="G61" i="78"/>
  <c r="F61" i="78"/>
  <c r="E61" i="78"/>
  <c r="D61" i="78"/>
  <c r="C61" i="78"/>
  <c r="A61" i="78"/>
  <c r="J60" i="78"/>
  <c r="I60" i="78"/>
  <c r="H60" i="78"/>
  <c r="G60" i="78"/>
  <c r="F60" i="78"/>
  <c r="E60" i="78"/>
  <c r="D60" i="78"/>
  <c r="C60" i="78"/>
  <c r="A60" i="78"/>
  <c r="A58" i="78"/>
  <c r="A57" i="78"/>
  <c r="A56" i="78"/>
  <c r="A55" i="78"/>
  <c r="A54" i="78"/>
  <c r="A53" i="78"/>
  <c r="B23" i="78"/>
  <c r="A66" i="78" s="1"/>
  <c r="H20" i="78"/>
  <c r="B16" i="78"/>
  <c r="B52" i="78" s="1"/>
  <c r="B8" i="78"/>
  <c r="B7" i="78"/>
  <c r="A1" i="78"/>
  <c r="J65" i="77"/>
  <c r="I65" i="77"/>
  <c r="H65" i="77"/>
  <c r="G65" i="77"/>
  <c r="F65" i="77"/>
  <c r="E65" i="77"/>
  <c r="D65" i="77"/>
  <c r="C65" i="77"/>
  <c r="A65" i="77"/>
  <c r="J64" i="77"/>
  <c r="I64" i="77"/>
  <c r="H64" i="77"/>
  <c r="G64" i="77"/>
  <c r="F64" i="77"/>
  <c r="E64" i="77"/>
  <c r="D64" i="77"/>
  <c r="C64" i="77"/>
  <c r="A64" i="77"/>
  <c r="J63" i="77"/>
  <c r="I63" i="77"/>
  <c r="H63" i="77"/>
  <c r="G63" i="77"/>
  <c r="F63" i="77"/>
  <c r="E63" i="77"/>
  <c r="D63" i="77"/>
  <c r="C63" i="77"/>
  <c r="A63" i="77"/>
  <c r="J62" i="77"/>
  <c r="I62" i="77"/>
  <c r="H62" i="77"/>
  <c r="G62" i="77"/>
  <c r="F62" i="77"/>
  <c r="E62" i="77"/>
  <c r="D62" i="77"/>
  <c r="C62" i="77"/>
  <c r="A62" i="77"/>
  <c r="J61" i="77"/>
  <c r="I61" i="77"/>
  <c r="H61" i="77"/>
  <c r="G61" i="77"/>
  <c r="F61" i="77"/>
  <c r="E61" i="77"/>
  <c r="D61" i="77"/>
  <c r="C61" i="77"/>
  <c r="A61" i="77"/>
  <c r="J60" i="77"/>
  <c r="I60" i="77"/>
  <c r="H60" i="77"/>
  <c r="G60" i="77"/>
  <c r="F60" i="77"/>
  <c r="E60" i="77"/>
  <c r="D60" i="77"/>
  <c r="C60" i="77"/>
  <c r="A60" i="77"/>
  <c r="A58" i="77"/>
  <c r="A57" i="77"/>
  <c r="A56" i="77"/>
  <c r="A55" i="77"/>
  <c r="A54" i="77"/>
  <c r="A53" i="77"/>
  <c r="B23" i="77"/>
  <c r="A66" i="77" s="1"/>
  <c r="H20" i="77"/>
  <c r="B16" i="77"/>
  <c r="B52" i="77" s="1"/>
  <c r="B8" i="77"/>
  <c r="B7" i="77"/>
  <c r="A1" i="77"/>
  <c r="J65" i="76"/>
  <c r="I65" i="76"/>
  <c r="H65" i="76"/>
  <c r="G65" i="76"/>
  <c r="F65" i="76"/>
  <c r="E65" i="76"/>
  <c r="D65" i="76"/>
  <c r="C65" i="76"/>
  <c r="A65" i="76"/>
  <c r="J64" i="76"/>
  <c r="I64" i="76"/>
  <c r="H64" i="76"/>
  <c r="G64" i="76"/>
  <c r="F64" i="76"/>
  <c r="E64" i="76"/>
  <c r="D64" i="76"/>
  <c r="C64" i="76"/>
  <c r="A64" i="76"/>
  <c r="J63" i="76"/>
  <c r="I63" i="76"/>
  <c r="H63" i="76"/>
  <c r="G63" i="76"/>
  <c r="F63" i="76"/>
  <c r="E63" i="76"/>
  <c r="D63" i="76"/>
  <c r="C63" i="76"/>
  <c r="A63" i="76"/>
  <c r="J62" i="76"/>
  <c r="I62" i="76"/>
  <c r="H62" i="76"/>
  <c r="G62" i="76"/>
  <c r="F62" i="76"/>
  <c r="E62" i="76"/>
  <c r="D62" i="76"/>
  <c r="C62" i="76"/>
  <c r="A62" i="76"/>
  <c r="J61" i="76"/>
  <c r="I61" i="76"/>
  <c r="H61" i="76"/>
  <c r="G61" i="76"/>
  <c r="F61" i="76"/>
  <c r="E61" i="76"/>
  <c r="D61" i="76"/>
  <c r="C61" i="76"/>
  <c r="A61" i="76"/>
  <c r="J60" i="76"/>
  <c r="I60" i="76"/>
  <c r="H60" i="76"/>
  <c r="G60" i="76"/>
  <c r="F60" i="76"/>
  <c r="E60" i="76"/>
  <c r="D60" i="76"/>
  <c r="C60" i="76"/>
  <c r="A60" i="76"/>
  <c r="I58" i="76"/>
  <c r="H58" i="76"/>
  <c r="A58" i="76"/>
  <c r="J57" i="76"/>
  <c r="I57" i="76"/>
  <c r="A57" i="76"/>
  <c r="J56" i="76"/>
  <c r="C56" i="76"/>
  <c r="A56" i="76"/>
  <c r="D55" i="76"/>
  <c r="C55" i="76"/>
  <c r="A55" i="76"/>
  <c r="E54" i="76"/>
  <c r="D54" i="76"/>
  <c r="A54" i="76"/>
  <c r="F53" i="76"/>
  <c r="E53" i="76"/>
  <c r="A53" i="76"/>
  <c r="B23" i="76"/>
  <c r="A66" i="76" s="1"/>
  <c r="H20" i="76"/>
  <c r="B16" i="76"/>
  <c r="B52" i="76" s="1"/>
  <c r="B8" i="76"/>
  <c r="B7" i="76"/>
  <c r="A1" i="76"/>
  <c r="J65" i="75"/>
  <c r="I65" i="75"/>
  <c r="H65" i="75"/>
  <c r="G65" i="75"/>
  <c r="F65" i="75"/>
  <c r="E65" i="75"/>
  <c r="D65" i="75"/>
  <c r="C65" i="75"/>
  <c r="A65" i="75"/>
  <c r="J64" i="75"/>
  <c r="I64" i="75"/>
  <c r="H64" i="75"/>
  <c r="G64" i="75"/>
  <c r="F64" i="75"/>
  <c r="E64" i="75"/>
  <c r="D64" i="75"/>
  <c r="C64" i="75"/>
  <c r="A64" i="75"/>
  <c r="J63" i="75"/>
  <c r="I63" i="75"/>
  <c r="H63" i="75"/>
  <c r="G63" i="75"/>
  <c r="F63" i="75"/>
  <c r="E63" i="75"/>
  <c r="D63" i="75"/>
  <c r="C63" i="75"/>
  <c r="A63" i="75"/>
  <c r="J62" i="75"/>
  <c r="I62" i="75"/>
  <c r="H62" i="75"/>
  <c r="G62" i="75"/>
  <c r="F62" i="75"/>
  <c r="E62" i="75"/>
  <c r="D62" i="75"/>
  <c r="C62" i="75"/>
  <c r="A62" i="75"/>
  <c r="J61" i="75"/>
  <c r="I61" i="75"/>
  <c r="H61" i="75"/>
  <c r="G61" i="75"/>
  <c r="F61" i="75"/>
  <c r="E61" i="75"/>
  <c r="D61" i="75"/>
  <c r="C61" i="75"/>
  <c r="A61" i="75"/>
  <c r="J60" i="75"/>
  <c r="I60" i="75"/>
  <c r="H60" i="75"/>
  <c r="G60" i="75"/>
  <c r="F60" i="75"/>
  <c r="E60" i="75"/>
  <c r="D60" i="75"/>
  <c r="C60" i="75"/>
  <c r="A60" i="75"/>
  <c r="A58" i="75"/>
  <c r="A57" i="75"/>
  <c r="A56" i="75"/>
  <c r="A55" i="75"/>
  <c r="A54" i="75"/>
  <c r="A53" i="75"/>
  <c r="B23" i="75"/>
  <c r="A66" i="75" s="1"/>
  <c r="H20" i="75"/>
  <c r="B16" i="75"/>
  <c r="B52" i="75" s="1"/>
  <c r="B8" i="75"/>
  <c r="B7" i="75"/>
  <c r="A1" i="75"/>
  <c r="A66" i="74"/>
  <c r="J65" i="74"/>
  <c r="I65" i="74"/>
  <c r="H65" i="74"/>
  <c r="G65" i="74"/>
  <c r="F65" i="74"/>
  <c r="E65" i="74"/>
  <c r="D65" i="74"/>
  <c r="C65" i="74"/>
  <c r="A65" i="74"/>
  <c r="J64" i="74"/>
  <c r="I64" i="74"/>
  <c r="H64" i="74"/>
  <c r="G64" i="74"/>
  <c r="F64" i="74"/>
  <c r="E64" i="74"/>
  <c r="D64" i="74"/>
  <c r="C64" i="74"/>
  <c r="A64" i="74"/>
  <c r="J63" i="74"/>
  <c r="I63" i="74"/>
  <c r="H63" i="74"/>
  <c r="G63" i="74"/>
  <c r="F63" i="74"/>
  <c r="E63" i="74"/>
  <c r="D63" i="74"/>
  <c r="C63" i="74"/>
  <c r="A63" i="74"/>
  <c r="J62" i="74"/>
  <c r="I62" i="74"/>
  <c r="H62" i="74"/>
  <c r="G62" i="74"/>
  <c r="F62" i="74"/>
  <c r="E62" i="74"/>
  <c r="D62" i="74"/>
  <c r="C62" i="74"/>
  <c r="A62" i="74"/>
  <c r="J61" i="74"/>
  <c r="I61" i="74"/>
  <c r="H61" i="74"/>
  <c r="G61" i="74"/>
  <c r="F61" i="74"/>
  <c r="E61" i="74"/>
  <c r="D61" i="74"/>
  <c r="C61" i="74"/>
  <c r="A61" i="74"/>
  <c r="J60" i="74"/>
  <c r="I60" i="74"/>
  <c r="H60" i="74"/>
  <c r="G60" i="74"/>
  <c r="F60" i="74"/>
  <c r="E60" i="74"/>
  <c r="D60" i="74"/>
  <c r="C60" i="74"/>
  <c r="A60" i="74"/>
  <c r="J58" i="74"/>
  <c r="G58" i="74"/>
  <c r="F58" i="74"/>
  <c r="E58" i="74"/>
  <c r="A58" i="74"/>
  <c r="H57" i="74"/>
  <c r="G57" i="74"/>
  <c r="F57" i="74"/>
  <c r="C57" i="74"/>
  <c r="A57" i="74"/>
  <c r="I56" i="74"/>
  <c r="H56" i="74"/>
  <c r="G56" i="74"/>
  <c r="D56" i="74"/>
  <c r="A56" i="74"/>
  <c r="J55" i="74"/>
  <c r="I55" i="74"/>
  <c r="H55" i="74"/>
  <c r="E55" i="74"/>
  <c r="A55" i="74"/>
  <c r="J54" i="74"/>
  <c r="I54" i="74"/>
  <c r="F54" i="74"/>
  <c r="C54" i="74"/>
  <c r="A54" i="74"/>
  <c r="J53" i="74"/>
  <c r="G53" i="74"/>
  <c r="D53" i="74"/>
  <c r="C53" i="74"/>
  <c r="A53" i="74"/>
  <c r="B23" i="74"/>
  <c r="I58" i="74" s="1"/>
  <c r="H20" i="74"/>
  <c r="B16" i="74"/>
  <c r="B52" i="74" s="1"/>
  <c r="B8" i="74"/>
  <c r="B7" i="74"/>
  <c r="A1" i="74"/>
  <c r="J65" i="73"/>
  <c r="I65" i="73"/>
  <c r="H65" i="73"/>
  <c r="G65" i="73"/>
  <c r="F65" i="73"/>
  <c r="E65" i="73"/>
  <c r="D65" i="73"/>
  <c r="C65" i="73"/>
  <c r="A65" i="73"/>
  <c r="J64" i="73"/>
  <c r="I64" i="73"/>
  <c r="H64" i="73"/>
  <c r="G64" i="73"/>
  <c r="F64" i="73"/>
  <c r="E64" i="73"/>
  <c r="D64" i="73"/>
  <c r="C64" i="73"/>
  <c r="A64" i="73"/>
  <c r="J63" i="73"/>
  <c r="I63" i="73"/>
  <c r="H63" i="73"/>
  <c r="G63" i="73"/>
  <c r="F63" i="73"/>
  <c r="E63" i="73"/>
  <c r="D63" i="73"/>
  <c r="C63" i="73"/>
  <c r="A63" i="73"/>
  <c r="J62" i="73"/>
  <c r="I62" i="73"/>
  <c r="H62" i="73"/>
  <c r="G62" i="73"/>
  <c r="F62" i="73"/>
  <c r="E62" i="73"/>
  <c r="D62" i="73"/>
  <c r="C62" i="73"/>
  <c r="A62" i="73"/>
  <c r="J61" i="73"/>
  <c r="I61" i="73"/>
  <c r="H61" i="73"/>
  <c r="G61" i="73"/>
  <c r="F61" i="73"/>
  <c r="E61" i="73"/>
  <c r="D61" i="73"/>
  <c r="C61" i="73"/>
  <c r="A61" i="73"/>
  <c r="J60" i="73"/>
  <c r="I60" i="73"/>
  <c r="H60" i="73"/>
  <c r="G60" i="73"/>
  <c r="F60" i="73"/>
  <c r="E60" i="73"/>
  <c r="D60" i="73"/>
  <c r="C60" i="73"/>
  <c r="A60" i="73"/>
  <c r="A58" i="73"/>
  <c r="A57" i="73"/>
  <c r="A56" i="73"/>
  <c r="A55" i="73"/>
  <c r="A54" i="73"/>
  <c r="A53" i="73"/>
  <c r="B23" i="73"/>
  <c r="A66" i="73" s="1"/>
  <c r="H20" i="73"/>
  <c r="B16" i="73"/>
  <c r="B52" i="73" s="1"/>
  <c r="B8" i="73"/>
  <c r="B7" i="73"/>
  <c r="A1" i="73"/>
  <c r="J65" i="72"/>
  <c r="I65" i="72"/>
  <c r="H65" i="72"/>
  <c r="G65" i="72"/>
  <c r="F65" i="72"/>
  <c r="E65" i="72"/>
  <c r="D65" i="72"/>
  <c r="C65" i="72"/>
  <c r="A65" i="72"/>
  <c r="J64" i="72"/>
  <c r="I64" i="72"/>
  <c r="H64" i="72"/>
  <c r="G64" i="72"/>
  <c r="F64" i="72"/>
  <c r="E64" i="72"/>
  <c r="D64" i="72"/>
  <c r="C64" i="72"/>
  <c r="A64" i="72"/>
  <c r="J63" i="72"/>
  <c r="I63" i="72"/>
  <c r="H63" i="72"/>
  <c r="G63" i="72"/>
  <c r="F63" i="72"/>
  <c r="E63" i="72"/>
  <c r="D63" i="72"/>
  <c r="C63" i="72"/>
  <c r="A63" i="72"/>
  <c r="J62" i="72"/>
  <c r="I62" i="72"/>
  <c r="H62" i="72"/>
  <c r="G62" i="72"/>
  <c r="F62" i="72"/>
  <c r="E62" i="72"/>
  <c r="D62" i="72"/>
  <c r="C62" i="72"/>
  <c r="A62" i="72"/>
  <c r="J61" i="72"/>
  <c r="I61" i="72"/>
  <c r="H61" i="72"/>
  <c r="G61" i="72"/>
  <c r="F61" i="72"/>
  <c r="E61" i="72"/>
  <c r="D61" i="72"/>
  <c r="C61" i="72"/>
  <c r="A61" i="72"/>
  <c r="J60" i="72"/>
  <c r="I60" i="72"/>
  <c r="H60" i="72"/>
  <c r="G60" i="72"/>
  <c r="F60" i="72"/>
  <c r="E60" i="72"/>
  <c r="D60" i="72"/>
  <c r="C60" i="72"/>
  <c r="A60" i="72"/>
  <c r="A58" i="72"/>
  <c r="A57" i="72"/>
  <c r="A56" i="72"/>
  <c r="A55" i="72"/>
  <c r="A54" i="72"/>
  <c r="A53" i="72"/>
  <c r="B23" i="72"/>
  <c r="A66" i="72" s="1"/>
  <c r="H20" i="72"/>
  <c r="B16" i="72"/>
  <c r="B52" i="72" s="1"/>
  <c r="B8" i="72"/>
  <c r="B7" i="72"/>
  <c r="A1" i="72"/>
  <c r="J65" i="71"/>
  <c r="I65" i="71"/>
  <c r="H65" i="71"/>
  <c r="G65" i="71"/>
  <c r="F65" i="71"/>
  <c r="E65" i="71"/>
  <c r="D65" i="71"/>
  <c r="C65" i="71"/>
  <c r="A65" i="71"/>
  <c r="J64" i="71"/>
  <c r="I64" i="71"/>
  <c r="H64" i="71"/>
  <c r="G64" i="71"/>
  <c r="F64" i="71"/>
  <c r="E64" i="71"/>
  <c r="D64" i="71"/>
  <c r="C64" i="71"/>
  <c r="A64" i="71"/>
  <c r="J63" i="71"/>
  <c r="I63" i="71"/>
  <c r="H63" i="71"/>
  <c r="G63" i="71"/>
  <c r="F63" i="71"/>
  <c r="E63" i="71"/>
  <c r="D63" i="71"/>
  <c r="C63" i="71"/>
  <c r="A63" i="71"/>
  <c r="J62" i="71"/>
  <c r="I62" i="71"/>
  <c r="H62" i="71"/>
  <c r="G62" i="71"/>
  <c r="F62" i="71"/>
  <c r="E62" i="71"/>
  <c r="D62" i="71"/>
  <c r="C62" i="71"/>
  <c r="A62" i="71"/>
  <c r="J61" i="71"/>
  <c r="I61" i="71"/>
  <c r="H61" i="71"/>
  <c r="G61" i="71"/>
  <c r="F61" i="71"/>
  <c r="E61" i="71"/>
  <c r="D61" i="71"/>
  <c r="C61" i="71"/>
  <c r="A61" i="71"/>
  <c r="J60" i="71"/>
  <c r="I60" i="71"/>
  <c r="H60" i="71"/>
  <c r="G60" i="71"/>
  <c r="F60" i="71"/>
  <c r="E60" i="71"/>
  <c r="D60" i="71"/>
  <c r="C60" i="71"/>
  <c r="A60" i="71"/>
  <c r="E58" i="71"/>
  <c r="A58" i="71"/>
  <c r="F57" i="71"/>
  <c r="A57" i="71"/>
  <c r="G56" i="71"/>
  <c r="A56" i="71"/>
  <c r="H55" i="71"/>
  <c r="A55" i="71"/>
  <c r="I54" i="71"/>
  <c r="A54" i="71"/>
  <c r="J53" i="71"/>
  <c r="A53" i="71"/>
  <c r="B23" i="71"/>
  <c r="A66" i="71" s="1"/>
  <c r="H20" i="71"/>
  <c r="B16" i="71"/>
  <c r="B52" i="71" s="1"/>
  <c r="B8" i="71"/>
  <c r="B7" i="71"/>
  <c r="A1" i="71"/>
  <c r="J65" i="70"/>
  <c r="I65" i="70"/>
  <c r="H65" i="70"/>
  <c r="G65" i="70"/>
  <c r="F65" i="70"/>
  <c r="E65" i="70"/>
  <c r="D65" i="70"/>
  <c r="C65" i="70"/>
  <c r="A65" i="70"/>
  <c r="J64" i="70"/>
  <c r="I64" i="70"/>
  <c r="H64" i="70"/>
  <c r="G64" i="70"/>
  <c r="F64" i="70"/>
  <c r="E64" i="70"/>
  <c r="D64" i="70"/>
  <c r="C64" i="70"/>
  <c r="A64" i="70"/>
  <c r="J63" i="70"/>
  <c r="I63" i="70"/>
  <c r="H63" i="70"/>
  <c r="G63" i="70"/>
  <c r="F63" i="70"/>
  <c r="E63" i="70"/>
  <c r="D63" i="70"/>
  <c r="C63" i="70"/>
  <c r="A63" i="70"/>
  <c r="J62" i="70"/>
  <c r="I62" i="70"/>
  <c r="H62" i="70"/>
  <c r="G62" i="70"/>
  <c r="F62" i="70"/>
  <c r="E62" i="70"/>
  <c r="D62" i="70"/>
  <c r="C62" i="70"/>
  <c r="A62" i="70"/>
  <c r="J61" i="70"/>
  <c r="I61" i="70"/>
  <c r="H61" i="70"/>
  <c r="G61" i="70"/>
  <c r="F61" i="70"/>
  <c r="E61" i="70"/>
  <c r="D61" i="70"/>
  <c r="C61" i="70"/>
  <c r="A61" i="70"/>
  <c r="J60" i="70"/>
  <c r="I60" i="70"/>
  <c r="H60" i="70"/>
  <c r="G60" i="70"/>
  <c r="F60" i="70"/>
  <c r="E60" i="70"/>
  <c r="D60" i="70"/>
  <c r="C60" i="70"/>
  <c r="A60" i="70"/>
  <c r="F58" i="70"/>
  <c r="A58" i="70"/>
  <c r="G57" i="70"/>
  <c r="A57" i="70"/>
  <c r="H56" i="70"/>
  <c r="A56" i="70"/>
  <c r="I55" i="70"/>
  <c r="A55" i="70"/>
  <c r="J54" i="70"/>
  <c r="A54" i="70"/>
  <c r="C53" i="70"/>
  <c r="A53" i="70"/>
  <c r="B23" i="70"/>
  <c r="A66" i="70" s="1"/>
  <c r="H20" i="70"/>
  <c r="B16" i="70"/>
  <c r="B52" i="70" s="1"/>
  <c r="B8" i="70"/>
  <c r="B7" i="70"/>
  <c r="A1" i="70"/>
  <c r="J65" i="69"/>
  <c r="I65" i="69"/>
  <c r="H65" i="69"/>
  <c r="G65" i="69"/>
  <c r="F65" i="69"/>
  <c r="E65" i="69"/>
  <c r="D65" i="69"/>
  <c r="C65" i="69"/>
  <c r="A65" i="69"/>
  <c r="J64" i="69"/>
  <c r="I64" i="69"/>
  <c r="H64" i="69"/>
  <c r="G64" i="69"/>
  <c r="F64" i="69"/>
  <c r="E64" i="69"/>
  <c r="D64" i="69"/>
  <c r="C64" i="69"/>
  <c r="A64" i="69"/>
  <c r="J63" i="69"/>
  <c r="I63" i="69"/>
  <c r="H63" i="69"/>
  <c r="G63" i="69"/>
  <c r="F63" i="69"/>
  <c r="E63" i="69"/>
  <c r="D63" i="69"/>
  <c r="C63" i="69"/>
  <c r="A63" i="69"/>
  <c r="J62" i="69"/>
  <c r="I62" i="69"/>
  <c r="H62" i="69"/>
  <c r="G62" i="69"/>
  <c r="F62" i="69"/>
  <c r="E62" i="69"/>
  <c r="D62" i="69"/>
  <c r="C62" i="69"/>
  <c r="A62" i="69"/>
  <c r="J61" i="69"/>
  <c r="I61" i="69"/>
  <c r="H61" i="69"/>
  <c r="G61" i="69"/>
  <c r="F61" i="69"/>
  <c r="E61" i="69"/>
  <c r="D61" i="69"/>
  <c r="C61" i="69"/>
  <c r="A61" i="69"/>
  <c r="J60" i="69"/>
  <c r="I60" i="69"/>
  <c r="H60" i="69"/>
  <c r="G60" i="69"/>
  <c r="F60" i="69"/>
  <c r="E60" i="69"/>
  <c r="D60" i="69"/>
  <c r="C60" i="69"/>
  <c r="A60" i="69"/>
  <c r="A58" i="69"/>
  <c r="A57" i="69"/>
  <c r="A56" i="69"/>
  <c r="A55" i="69"/>
  <c r="A54" i="69"/>
  <c r="A53" i="69"/>
  <c r="B23" i="69"/>
  <c r="A66" i="69" s="1"/>
  <c r="H20" i="69"/>
  <c r="B16" i="69"/>
  <c r="B52" i="69" s="1"/>
  <c r="B8" i="69"/>
  <c r="B7" i="69"/>
  <c r="A1" i="69"/>
  <c r="J65" i="68"/>
  <c r="I65" i="68"/>
  <c r="H65" i="68"/>
  <c r="G65" i="68"/>
  <c r="F65" i="68"/>
  <c r="E65" i="68"/>
  <c r="D65" i="68"/>
  <c r="C65" i="68"/>
  <c r="A65" i="68"/>
  <c r="J64" i="68"/>
  <c r="I64" i="68"/>
  <c r="H64" i="68"/>
  <c r="G64" i="68"/>
  <c r="F64" i="68"/>
  <c r="E64" i="68"/>
  <c r="D64" i="68"/>
  <c r="C64" i="68"/>
  <c r="A64" i="68"/>
  <c r="J63" i="68"/>
  <c r="I63" i="68"/>
  <c r="H63" i="68"/>
  <c r="G63" i="68"/>
  <c r="F63" i="68"/>
  <c r="E63" i="68"/>
  <c r="D63" i="68"/>
  <c r="C63" i="68"/>
  <c r="A63" i="68"/>
  <c r="J62" i="68"/>
  <c r="I62" i="68"/>
  <c r="H62" i="68"/>
  <c r="G62" i="68"/>
  <c r="F62" i="68"/>
  <c r="E62" i="68"/>
  <c r="D62" i="68"/>
  <c r="C62" i="68"/>
  <c r="A62" i="68"/>
  <c r="J61" i="68"/>
  <c r="I61" i="68"/>
  <c r="H61" i="68"/>
  <c r="G61" i="68"/>
  <c r="F61" i="68"/>
  <c r="E61" i="68"/>
  <c r="D61" i="68"/>
  <c r="C61" i="68"/>
  <c r="A61" i="68"/>
  <c r="J60" i="68"/>
  <c r="I60" i="68"/>
  <c r="H60" i="68"/>
  <c r="G60" i="68"/>
  <c r="F60" i="68"/>
  <c r="E60" i="68"/>
  <c r="D60" i="68"/>
  <c r="C60" i="68"/>
  <c r="A60" i="68"/>
  <c r="I58" i="68"/>
  <c r="H58" i="68"/>
  <c r="A58" i="68"/>
  <c r="J57" i="68"/>
  <c r="I57" i="68"/>
  <c r="A57" i="68"/>
  <c r="J56" i="68"/>
  <c r="C56" i="68"/>
  <c r="A56" i="68"/>
  <c r="D55" i="68"/>
  <c r="C55" i="68"/>
  <c r="A55" i="68"/>
  <c r="E54" i="68"/>
  <c r="D54" i="68"/>
  <c r="A54" i="68"/>
  <c r="F53" i="68"/>
  <c r="E53" i="68"/>
  <c r="A53" i="68"/>
  <c r="B23" i="68"/>
  <c r="A66" i="68" s="1"/>
  <c r="H20" i="68"/>
  <c r="B16" i="68"/>
  <c r="B52" i="68" s="1"/>
  <c r="B8" i="68"/>
  <c r="B7" i="68"/>
  <c r="A1" i="68"/>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A65" i="67"/>
  <c r="A64" i="67"/>
  <c r="A63" i="67"/>
  <c r="A62" i="67"/>
  <c r="A61" i="67"/>
  <c r="A60" i="67"/>
  <c r="A58" i="67"/>
  <c r="A57" i="67"/>
  <c r="A56" i="67"/>
  <c r="A55" i="67"/>
  <c r="A54" i="67"/>
  <c r="A53" i="67"/>
  <c r="B23" i="67"/>
  <c r="A66" i="67" s="1"/>
  <c r="H20" i="67"/>
  <c r="B52" i="67"/>
  <c r="A1" i="67"/>
  <c r="H20" i="2"/>
  <c r="B23" i="2"/>
  <c r="A66" i="2" s="1"/>
  <c r="K30" i="6"/>
  <c r="F70" i="1" a="1"/>
  <c r="F32" i="1" a="1"/>
  <c r="F80" i="1" a="1"/>
  <c r="F53" i="1" a="1"/>
  <c r="F60" i="1" a="1"/>
  <c r="G45" i="1" a="1"/>
  <c r="F88" i="1" a="1"/>
  <c r="F81" i="1" a="1"/>
  <c r="F35" i="1" a="1"/>
  <c r="G91" i="1" a="1"/>
  <c r="F28" i="1" a="1"/>
  <c r="G90" i="1" a="1"/>
  <c r="G46" i="1" a="1"/>
  <c r="G51" i="1" a="1"/>
  <c r="G37" i="1" a="1"/>
  <c r="G21" i="1" a="1"/>
  <c r="F62" i="1" a="1"/>
  <c r="G86" i="1" a="1"/>
  <c r="G83" i="1" a="1"/>
  <c r="F58" i="1" a="1"/>
  <c r="F78" i="1" a="1"/>
  <c r="F71" i="1" a="1"/>
  <c r="G29" i="1" a="1"/>
  <c r="F27" i="1" a="1"/>
  <c r="G68" i="1" a="1"/>
  <c r="G38" i="1" a="1"/>
  <c r="F75" i="1" a="1"/>
  <c r="G69" i="1" a="1"/>
  <c r="G64" i="1" a="1"/>
  <c r="G93" i="1" a="1"/>
  <c r="F87" i="1" a="1"/>
  <c r="G36" i="1" a="1"/>
  <c r="G73" i="1" a="1"/>
  <c r="G43" i="1" a="1"/>
  <c r="G20" i="1" a="1"/>
  <c r="F92" i="1" a="1"/>
  <c r="F38" i="1" a="1"/>
  <c r="G27" i="1" a="1"/>
  <c r="G39" i="1" a="1"/>
  <c r="G53" i="1" a="1"/>
  <c r="F84" i="1" a="1"/>
  <c r="G79" i="1" a="1"/>
  <c r="F44" i="1" a="1"/>
  <c r="G23" i="1" a="1"/>
  <c r="G32" i="1" a="1"/>
  <c r="F46" i="1" a="1"/>
  <c r="F31" i="1" a="1"/>
  <c r="G72" i="1" a="1"/>
  <c r="G85" i="1" a="1"/>
  <c r="F85" i="1" a="1"/>
  <c r="F64" i="1" a="1"/>
  <c r="F55" i="1" a="1"/>
  <c r="G56" i="1" a="1"/>
  <c r="G87" i="1" a="1"/>
  <c r="F36" i="1" a="1"/>
  <c r="G63" i="1" a="1"/>
  <c r="F74" i="1" a="1"/>
  <c r="G47" i="1" a="1"/>
  <c r="G25" i="1" a="1"/>
  <c r="G57" i="1" a="1"/>
  <c r="G88" i="1" a="1"/>
  <c r="G49" i="1" a="1"/>
  <c r="G71" i="1" a="1"/>
  <c r="G34" i="1" a="1"/>
  <c r="F86" i="1" a="1"/>
  <c r="G67" i="1" a="1"/>
  <c r="F57" i="1" a="1"/>
  <c r="F43" i="1" a="1"/>
  <c r="F76" i="1" a="1"/>
  <c r="G65" i="1" a="1"/>
  <c r="G40" i="1" a="1"/>
  <c r="F93" i="1" a="1"/>
  <c r="G89" i="1" a="1"/>
  <c r="G50" i="1" a="1"/>
  <c r="F37" i="1" a="1"/>
  <c r="F89" i="1" a="1"/>
  <c r="G92" i="1" a="1"/>
  <c r="G77" i="1" a="1"/>
  <c r="G81" i="1" a="1"/>
  <c r="G59" i="1" a="1"/>
  <c r="G70" i="1" a="1"/>
  <c r="G66" i="1" a="1"/>
  <c r="F21" i="1" a="1"/>
  <c r="G62" i="1" a="1"/>
  <c r="G84" i="1" a="1"/>
  <c r="F51" i="1" a="1"/>
  <c r="F33" i="1" a="1"/>
  <c r="G54" i="1" a="1"/>
  <c r="F25" i="1" a="1"/>
  <c r="F67" i="1" a="1"/>
  <c r="G48" i="1" a="1"/>
  <c r="F49" i="1" a="1"/>
  <c r="G60" i="1" a="1"/>
  <c r="G35" i="1" a="1"/>
  <c r="G31" i="1" a="1"/>
  <c r="G61" i="1" a="1"/>
  <c r="G78" i="1" a="1"/>
  <c r="F45" i="1" a="1"/>
  <c r="F73" i="1" a="1"/>
  <c r="F23" i="1" a="1"/>
  <c r="F72" i="1" a="1"/>
  <c r="F42" i="1" a="1"/>
  <c r="F90" i="1" a="1"/>
  <c r="F77" i="1" a="1"/>
  <c r="F29" i="1" a="1"/>
  <c r="F65" i="1" a="1"/>
  <c r="G76" i="1" a="1"/>
  <c r="F34" i="1" a="1"/>
  <c r="G42" i="1" a="1"/>
  <c r="G80" i="1" a="1"/>
  <c r="G26" i="1" a="1"/>
  <c r="G30" i="1" a="1"/>
  <c r="F69" i="1" a="1"/>
  <c r="F22" i="1" a="1"/>
  <c r="G82" i="1" a="1"/>
  <c r="F52" i="1" a="1"/>
  <c r="F41" i="1" a="1"/>
  <c r="F39" i="1" a="1"/>
  <c r="F91" i="1" a="1"/>
  <c r="G55" i="1" a="1"/>
  <c r="F48" i="1" a="1"/>
  <c r="F30" i="1" a="1"/>
  <c r="F83" i="1" a="1"/>
  <c r="G22" i="1" a="1"/>
  <c r="G33" i="1" a="1"/>
  <c r="F68" i="1" a="1"/>
  <c r="F61" i="1" a="1"/>
  <c r="F66" i="1" a="1"/>
  <c r="F50" i="1" a="1"/>
  <c r="G41" i="1" a="1"/>
  <c r="F94" i="1" a="1"/>
  <c r="G94" i="1" a="1"/>
  <c r="G44" i="1" a="1"/>
  <c r="F82" i="1" a="1"/>
  <c r="F26" i="1" a="1"/>
  <c r="G58" i="1" a="1"/>
  <c r="F54" i="1" a="1"/>
  <c r="G74" i="1" a="1"/>
  <c r="G24" i="1" a="1"/>
  <c r="F47" i="1" a="1"/>
  <c r="G52" i="1" a="1"/>
  <c r="F59" i="1" a="1"/>
  <c r="F56" i="1" a="1"/>
  <c r="F79" i="1" a="1"/>
  <c r="F40" i="1" a="1"/>
  <c r="G28" i="1" a="1"/>
  <c r="F63" i="1" a="1"/>
  <c r="G75" i="1" a="1"/>
  <c r="F24" i="1" a="1"/>
  <c r="H53" i="141" l="1"/>
  <c r="G54" i="141"/>
  <c r="F55" i="141"/>
  <c r="E56" i="141"/>
  <c r="D57" i="141"/>
  <c r="C58" i="141"/>
  <c r="I53" i="141"/>
  <c r="H54" i="141"/>
  <c r="G55" i="141"/>
  <c r="F56" i="141"/>
  <c r="E57" i="141"/>
  <c r="D58" i="141"/>
  <c r="J53" i="141"/>
  <c r="J52" i="141" s="1"/>
  <c r="I54" i="141"/>
  <c r="H55" i="141"/>
  <c r="G56" i="141"/>
  <c r="F57" i="141"/>
  <c r="F52" i="141" s="1"/>
  <c r="E58" i="141"/>
  <c r="C53" i="141"/>
  <c r="J54" i="141"/>
  <c r="I55" i="141"/>
  <c r="H56" i="141"/>
  <c r="G57" i="141"/>
  <c r="F58" i="141"/>
  <c r="D53" i="141"/>
  <c r="D52" i="141" s="1"/>
  <c r="C54" i="141"/>
  <c r="J55" i="141"/>
  <c r="I56" i="141"/>
  <c r="H57" i="141"/>
  <c r="G58" i="141"/>
  <c r="E53" i="141"/>
  <c r="E52" i="141" s="1"/>
  <c r="D54" i="141"/>
  <c r="C55" i="141"/>
  <c r="J56" i="141"/>
  <c r="I57" i="141"/>
  <c r="H53" i="140"/>
  <c r="G54" i="140"/>
  <c r="F55" i="140"/>
  <c r="E56" i="140"/>
  <c r="D57" i="140"/>
  <c r="I53" i="140"/>
  <c r="H54" i="140"/>
  <c r="G55" i="140"/>
  <c r="F56" i="140"/>
  <c r="E57" i="140"/>
  <c r="D58" i="140"/>
  <c r="J53" i="140"/>
  <c r="I54" i="140"/>
  <c r="H55" i="140"/>
  <c r="G56" i="140"/>
  <c r="F57" i="140"/>
  <c r="E58" i="140"/>
  <c r="C53" i="140"/>
  <c r="J54" i="140"/>
  <c r="I55" i="140"/>
  <c r="H56" i="140"/>
  <c r="G57" i="140"/>
  <c r="F58" i="140"/>
  <c r="D53" i="140"/>
  <c r="C54" i="140"/>
  <c r="J55" i="140"/>
  <c r="I56" i="140"/>
  <c r="H57" i="140"/>
  <c r="G58" i="140"/>
  <c r="E53" i="140"/>
  <c r="E52" i="140" s="1"/>
  <c r="D54" i="140"/>
  <c r="C55" i="140"/>
  <c r="J56" i="140"/>
  <c r="I57" i="140"/>
  <c r="H58" i="140"/>
  <c r="F53" i="140"/>
  <c r="E54" i="140"/>
  <c r="D55" i="140"/>
  <c r="C56" i="140"/>
  <c r="J57" i="140"/>
  <c r="I58" i="140"/>
  <c r="G53" i="140"/>
  <c r="G52" i="140" s="1"/>
  <c r="F54" i="140"/>
  <c r="E55" i="140"/>
  <c r="D56" i="140"/>
  <c r="C57" i="140"/>
  <c r="J58" i="140"/>
  <c r="H53" i="139"/>
  <c r="G54" i="139"/>
  <c r="F55" i="139"/>
  <c r="E56" i="139"/>
  <c r="D57" i="139"/>
  <c r="C58" i="139"/>
  <c r="I53" i="139"/>
  <c r="H54" i="139"/>
  <c r="G55" i="139"/>
  <c r="F56" i="139"/>
  <c r="E57" i="139"/>
  <c r="D58" i="139"/>
  <c r="J53" i="139"/>
  <c r="J52" i="139" s="1"/>
  <c r="I54" i="139"/>
  <c r="H55" i="139"/>
  <c r="G56" i="139"/>
  <c r="F57" i="139"/>
  <c r="E58" i="139"/>
  <c r="C53" i="139"/>
  <c r="J54" i="139"/>
  <c r="I55" i="139"/>
  <c r="H56" i="139"/>
  <c r="G57" i="139"/>
  <c r="F58" i="139"/>
  <c r="D53" i="139"/>
  <c r="C54" i="139"/>
  <c r="J55" i="139"/>
  <c r="I56" i="139"/>
  <c r="H57" i="139"/>
  <c r="G58" i="139"/>
  <c r="E53" i="139"/>
  <c r="D54" i="139"/>
  <c r="C55" i="139"/>
  <c r="J56" i="139"/>
  <c r="I57" i="139"/>
  <c r="H58" i="139"/>
  <c r="F53" i="139"/>
  <c r="F52" i="139" s="1"/>
  <c r="E54" i="139"/>
  <c r="D55" i="139"/>
  <c r="C56" i="139"/>
  <c r="J57" i="139"/>
  <c r="I58" i="139"/>
  <c r="G53" i="139"/>
  <c r="G52" i="139" s="1"/>
  <c r="F54" i="139"/>
  <c r="E55" i="139"/>
  <c r="D56" i="139"/>
  <c r="C57" i="139"/>
  <c r="J58" i="139"/>
  <c r="H53" i="138"/>
  <c r="G54" i="138"/>
  <c r="F55" i="138"/>
  <c r="E56" i="138"/>
  <c r="D57" i="138"/>
  <c r="C58" i="138"/>
  <c r="I53" i="138"/>
  <c r="I52" i="138" s="1"/>
  <c r="H54" i="138"/>
  <c r="G55" i="138"/>
  <c r="F56" i="138"/>
  <c r="E57" i="138"/>
  <c r="D58" i="138"/>
  <c r="J53" i="138"/>
  <c r="J52" i="138" s="1"/>
  <c r="I54" i="138"/>
  <c r="H55" i="138"/>
  <c r="G56" i="138"/>
  <c r="F57" i="138"/>
  <c r="E58" i="138"/>
  <c r="C53" i="138"/>
  <c r="J54" i="138"/>
  <c r="I55" i="138"/>
  <c r="H56" i="138"/>
  <c r="G57" i="138"/>
  <c r="F58" i="138"/>
  <c r="D53" i="138"/>
  <c r="C54" i="138"/>
  <c r="J55" i="138"/>
  <c r="I56" i="138"/>
  <c r="H57" i="138"/>
  <c r="G58" i="138"/>
  <c r="E53" i="138"/>
  <c r="E52" i="138" s="1"/>
  <c r="D54" i="138"/>
  <c r="C55" i="138"/>
  <c r="J56" i="138"/>
  <c r="I57" i="138"/>
  <c r="H58" i="138"/>
  <c r="F53" i="138"/>
  <c r="F52" i="138" s="1"/>
  <c r="E54" i="138"/>
  <c r="D55" i="138"/>
  <c r="C56" i="138"/>
  <c r="J57" i="138"/>
  <c r="I58" i="138"/>
  <c r="G53" i="138"/>
  <c r="F54" i="138"/>
  <c r="E55" i="138"/>
  <c r="D56" i="138"/>
  <c r="C57" i="138"/>
  <c r="J58" i="138"/>
  <c r="I53" i="137"/>
  <c r="I52" i="137" s="1"/>
  <c r="H54" i="137"/>
  <c r="G55" i="137"/>
  <c r="F56" i="137"/>
  <c r="E57" i="137"/>
  <c r="D58" i="137"/>
  <c r="J53" i="137"/>
  <c r="I54" i="137"/>
  <c r="H55" i="137"/>
  <c r="G56" i="137"/>
  <c r="F57" i="137"/>
  <c r="E58" i="137"/>
  <c r="H53" i="137"/>
  <c r="F55" i="137"/>
  <c r="E56" i="137"/>
  <c r="C58" i="137"/>
  <c r="C53" i="137"/>
  <c r="J54" i="137"/>
  <c r="I55" i="137"/>
  <c r="H56" i="137"/>
  <c r="G57" i="137"/>
  <c r="F58" i="137"/>
  <c r="G54" i="137"/>
  <c r="D57" i="137"/>
  <c r="D53" i="137"/>
  <c r="D52" i="137" s="1"/>
  <c r="C54" i="137"/>
  <c r="J55" i="137"/>
  <c r="I56" i="137"/>
  <c r="H57" i="137"/>
  <c r="G58" i="137"/>
  <c r="E53" i="137"/>
  <c r="D54" i="137"/>
  <c r="C55" i="137"/>
  <c r="J56" i="137"/>
  <c r="I57" i="137"/>
  <c r="H58" i="137"/>
  <c r="F53" i="137"/>
  <c r="E54" i="137"/>
  <c r="D55" i="137"/>
  <c r="C56" i="137"/>
  <c r="J57" i="137"/>
  <c r="I58" i="137"/>
  <c r="G53" i="137"/>
  <c r="G52" i="137" s="1"/>
  <c r="F54" i="137"/>
  <c r="E55" i="137"/>
  <c r="D56" i="137"/>
  <c r="C57" i="137"/>
  <c r="J58" i="137"/>
  <c r="I52" i="136"/>
  <c r="H53" i="136"/>
  <c r="G54" i="136"/>
  <c r="G52" i="136" s="1"/>
  <c r="F55" i="136"/>
  <c r="E56" i="136"/>
  <c r="D57" i="136"/>
  <c r="C58" i="136"/>
  <c r="J53" i="136"/>
  <c r="I54" i="136"/>
  <c r="H55" i="136"/>
  <c r="G56" i="136"/>
  <c r="F57" i="136"/>
  <c r="E58" i="136"/>
  <c r="D53" i="136"/>
  <c r="C54" i="136"/>
  <c r="C52" i="136" s="1"/>
  <c r="J55" i="136"/>
  <c r="I56" i="136"/>
  <c r="H57" i="136"/>
  <c r="G58" i="136"/>
  <c r="F53" i="136"/>
  <c r="E54" i="136"/>
  <c r="E52" i="136" s="1"/>
  <c r="D55" i="136"/>
  <c r="C56" i="136"/>
  <c r="J57" i="136"/>
  <c r="I53" i="135"/>
  <c r="H54" i="135"/>
  <c r="G55" i="135"/>
  <c r="F56" i="135"/>
  <c r="E57" i="135"/>
  <c r="D58" i="135"/>
  <c r="H53" i="135"/>
  <c r="H52" i="135" s="1"/>
  <c r="F55" i="135"/>
  <c r="D57" i="135"/>
  <c r="C58" i="135"/>
  <c r="J53" i="135"/>
  <c r="I54" i="135"/>
  <c r="H55" i="135"/>
  <c r="G56" i="135"/>
  <c r="F57" i="135"/>
  <c r="E58" i="135"/>
  <c r="E56" i="135"/>
  <c r="C53" i="135"/>
  <c r="J54" i="135"/>
  <c r="I55" i="135"/>
  <c r="H56" i="135"/>
  <c r="G57" i="135"/>
  <c r="F58" i="135"/>
  <c r="D53" i="135"/>
  <c r="D52" i="135" s="1"/>
  <c r="C54" i="135"/>
  <c r="J55" i="135"/>
  <c r="I56" i="135"/>
  <c r="H57" i="135"/>
  <c r="G58" i="135"/>
  <c r="E53" i="135"/>
  <c r="D54" i="135"/>
  <c r="C55" i="135"/>
  <c r="J56" i="135"/>
  <c r="I57" i="135"/>
  <c r="H58" i="135"/>
  <c r="G54" i="135"/>
  <c r="F53" i="135"/>
  <c r="E54" i="135"/>
  <c r="D55" i="135"/>
  <c r="C56" i="135"/>
  <c r="J57" i="135"/>
  <c r="I58" i="135"/>
  <c r="G53" i="135"/>
  <c r="F54" i="135"/>
  <c r="E55" i="135"/>
  <c r="D56" i="135"/>
  <c r="C57" i="135"/>
  <c r="J58" i="135"/>
  <c r="H53" i="134"/>
  <c r="G54" i="134"/>
  <c r="F55" i="134"/>
  <c r="E56" i="134"/>
  <c r="D57" i="134"/>
  <c r="C58" i="134"/>
  <c r="I53" i="134"/>
  <c r="H54" i="134"/>
  <c r="G55" i="134"/>
  <c r="F56" i="134"/>
  <c r="E57" i="134"/>
  <c r="D58" i="134"/>
  <c r="J53" i="134"/>
  <c r="I54" i="134"/>
  <c r="H55" i="134"/>
  <c r="G56" i="134"/>
  <c r="F57" i="134"/>
  <c r="E58" i="134"/>
  <c r="D53" i="134"/>
  <c r="C54" i="134"/>
  <c r="C52" i="134" s="1"/>
  <c r="J55" i="134"/>
  <c r="I56" i="134"/>
  <c r="H57" i="134"/>
  <c r="G58" i="134"/>
  <c r="F53" i="134"/>
  <c r="E54" i="134"/>
  <c r="E52" i="134" s="1"/>
  <c r="D55" i="134"/>
  <c r="C56" i="134"/>
  <c r="J57" i="134"/>
  <c r="I58" i="134"/>
  <c r="G53" i="134"/>
  <c r="F54" i="134"/>
  <c r="E55" i="134"/>
  <c r="D56" i="134"/>
  <c r="C57" i="134"/>
  <c r="J58" i="134"/>
  <c r="H53" i="133"/>
  <c r="H52" i="133" s="1"/>
  <c r="G54" i="133"/>
  <c r="F55" i="133"/>
  <c r="F52" i="133" s="1"/>
  <c r="E56" i="133"/>
  <c r="D57" i="133"/>
  <c r="C58" i="133"/>
  <c r="I53" i="133"/>
  <c r="H54" i="133"/>
  <c r="G55" i="133"/>
  <c r="F56" i="133"/>
  <c r="E57" i="133"/>
  <c r="D58" i="133"/>
  <c r="J53" i="133"/>
  <c r="I54" i="133"/>
  <c r="H55" i="133"/>
  <c r="G56" i="133"/>
  <c r="G52" i="133" s="1"/>
  <c r="F57" i="133"/>
  <c r="E58" i="133"/>
  <c r="C53" i="133"/>
  <c r="C52" i="133" s="1"/>
  <c r="J54" i="133"/>
  <c r="I55" i="133"/>
  <c r="H56" i="133"/>
  <c r="G57" i="133"/>
  <c r="F58" i="133"/>
  <c r="D53" i="133"/>
  <c r="C54" i="133"/>
  <c r="J55" i="133"/>
  <c r="I56" i="133"/>
  <c r="H57" i="133"/>
  <c r="G58" i="133"/>
  <c r="E53" i="133"/>
  <c r="D54" i="133"/>
  <c r="C55" i="133"/>
  <c r="J56" i="133"/>
  <c r="I57" i="133"/>
  <c r="G54" i="132"/>
  <c r="D57" i="132"/>
  <c r="I53" i="132"/>
  <c r="H54" i="132"/>
  <c r="G55" i="132"/>
  <c r="F56" i="132"/>
  <c r="E57" i="132"/>
  <c r="D58" i="132"/>
  <c r="J53" i="132"/>
  <c r="I54" i="132"/>
  <c r="H55" i="132"/>
  <c r="G56" i="132"/>
  <c r="F57" i="132"/>
  <c r="E58" i="132"/>
  <c r="C53" i="132"/>
  <c r="J54" i="132"/>
  <c r="I55" i="132"/>
  <c r="H56" i="132"/>
  <c r="G57" i="132"/>
  <c r="F58" i="132"/>
  <c r="H53" i="132"/>
  <c r="F55" i="132"/>
  <c r="E56" i="132"/>
  <c r="C58" i="132"/>
  <c r="D53" i="132"/>
  <c r="C54" i="132"/>
  <c r="J55" i="132"/>
  <c r="I56" i="132"/>
  <c r="H57" i="132"/>
  <c r="G58" i="132"/>
  <c r="E53" i="132"/>
  <c r="D54" i="132"/>
  <c r="C55" i="132"/>
  <c r="J56" i="132"/>
  <c r="I57" i="132"/>
  <c r="H58" i="132"/>
  <c r="F53" i="132"/>
  <c r="E54" i="132"/>
  <c r="D55" i="132"/>
  <c r="C56" i="132"/>
  <c r="J57" i="132"/>
  <c r="I58" i="132"/>
  <c r="G53" i="132"/>
  <c r="F54" i="132"/>
  <c r="E55" i="132"/>
  <c r="D56" i="132"/>
  <c r="C57" i="132"/>
  <c r="J58" i="132"/>
  <c r="E52" i="131"/>
  <c r="J52" i="131"/>
  <c r="H53" i="131"/>
  <c r="G54" i="131"/>
  <c r="F55" i="131"/>
  <c r="E56" i="131"/>
  <c r="D57" i="131"/>
  <c r="C58" i="131"/>
  <c r="I53" i="131"/>
  <c r="H54" i="131"/>
  <c r="G55" i="131"/>
  <c r="F56" i="131"/>
  <c r="E57" i="131"/>
  <c r="D58" i="131"/>
  <c r="C53" i="131"/>
  <c r="J54" i="131"/>
  <c r="I55" i="131"/>
  <c r="H56" i="131"/>
  <c r="G57" i="131"/>
  <c r="F58" i="131"/>
  <c r="D53" i="131"/>
  <c r="C54" i="131"/>
  <c r="J55" i="131"/>
  <c r="I56" i="131"/>
  <c r="H57" i="131"/>
  <c r="H53" i="130"/>
  <c r="G54" i="130"/>
  <c r="F55" i="130"/>
  <c r="E56" i="130"/>
  <c r="D57" i="130"/>
  <c r="C58" i="130"/>
  <c r="I53" i="130"/>
  <c r="H54" i="130"/>
  <c r="G55" i="130"/>
  <c r="F56" i="130"/>
  <c r="E57" i="130"/>
  <c r="D58" i="130"/>
  <c r="J53" i="130"/>
  <c r="I54" i="130"/>
  <c r="H55" i="130"/>
  <c r="G56" i="130"/>
  <c r="F57" i="130"/>
  <c r="E58" i="130"/>
  <c r="C53" i="130"/>
  <c r="J54" i="130"/>
  <c r="I55" i="130"/>
  <c r="H56" i="130"/>
  <c r="G57" i="130"/>
  <c r="F58" i="130"/>
  <c r="D53" i="130"/>
  <c r="D52" i="130" s="1"/>
  <c r="C54" i="130"/>
  <c r="J55" i="130"/>
  <c r="I56" i="130"/>
  <c r="H57" i="130"/>
  <c r="G58" i="130"/>
  <c r="E53" i="130"/>
  <c r="D54" i="130"/>
  <c r="C55" i="130"/>
  <c r="J56" i="130"/>
  <c r="I57" i="130"/>
  <c r="H58" i="130"/>
  <c r="F53" i="130"/>
  <c r="E54" i="130"/>
  <c r="D55" i="130"/>
  <c r="C56" i="130"/>
  <c r="J57" i="130"/>
  <c r="I58" i="130"/>
  <c r="G53" i="130"/>
  <c r="F54" i="130"/>
  <c r="E55" i="130"/>
  <c r="D56" i="130"/>
  <c r="C57" i="130"/>
  <c r="J58" i="130"/>
  <c r="H53" i="129"/>
  <c r="G54" i="129"/>
  <c r="F55" i="129"/>
  <c r="E56" i="129"/>
  <c r="D57" i="129"/>
  <c r="C58" i="129"/>
  <c r="I53" i="129"/>
  <c r="H54" i="129"/>
  <c r="G55" i="129"/>
  <c r="F56" i="129"/>
  <c r="E57" i="129"/>
  <c r="D58" i="129"/>
  <c r="C53" i="129"/>
  <c r="J54" i="129"/>
  <c r="I55" i="129"/>
  <c r="H56" i="129"/>
  <c r="G57" i="129"/>
  <c r="F58" i="129"/>
  <c r="D53" i="129"/>
  <c r="C54" i="129"/>
  <c r="J55" i="129"/>
  <c r="I56" i="129"/>
  <c r="H57" i="129"/>
  <c r="G58" i="129"/>
  <c r="E53" i="129"/>
  <c r="D54" i="129"/>
  <c r="C55" i="129"/>
  <c r="J56" i="129"/>
  <c r="J52" i="129" s="1"/>
  <c r="I57" i="129"/>
  <c r="H58" i="129"/>
  <c r="F53" i="129"/>
  <c r="F52" i="129" s="1"/>
  <c r="E54" i="129"/>
  <c r="D55" i="129"/>
  <c r="C56" i="129"/>
  <c r="J57" i="129"/>
  <c r="I58" i="129"/>
  <c r="G53" i="129"/>
  <c r="F54" i="129"/>
  <c r="E55" i="129"/>
  <c r="D56" i="129"/>
  <c r="C57" i="129"/>
  <c r="J58" i="129"/>
  <c r="H53" i="128"/>
  <c r="G54" i="128"/>
  <c r="F55" i="128"/>
  <c r="E56" i="128"/>
  <c r="D57" i="128"/>
  <c r="C58" i="128"/>
  <c r="I53" i="128"/>
  <c r="H54" i="128"/>
  <c r="G55" i="128"/>
  <c r="F56" i="128"/>
  <c r="E57" i="128"/>
  <c r="D58" i="128"/>
  <c r="J53" i="128"/>
  <c r="I54" i="128"/>
  <c r="H55" i="128"/>
  <c r="G56" i="128"/>
  <c r="F57" i="128"/>
  <c r="E58" i="128"/>
  <c r="C53" i="128"/>
  <c r="J54" i="128"/>
  <c r="I55" i="128"/>
  <c r="H56" i="128"/>
  <c r="G57" i="128"/>
  <c r="F58" i="128"/>
  <c r="D53" i="128"/>
  <c r="C54" i="128"/>
  <c r="J55" i="128"/>
  <c r="I56" i="128"/>
  <c r="H57" i="128"/>
  <c r="G58" i="128"/>
  <c r="E53" i="128"/>
  <c r="D54" i="128"/>
  <c r="C55" i="128"/>
  <c r="J56" i="128"/>
  <c r="I57" i="128"/>
  <c r="H58" i="128"/>
  <c r="F53" i="128"/>
  <c r="E54" i="128"/>
  <c r="D55" i="128"/>
  <c r="C56" i="128"/>
  <c r="J57" i="128"/>
  <c r="I58" i="128"/>
  <c r="G53" i="128"/>
  <c r="F54" i="128"/>
  <c r="E55" i="128"/>
  <c r="D56" i="128"/>
  <c r="C57" i="128"/>
  <c r="J58" i="128"/>
  <c r="I53" i="127"/>
  <c r="H54" i="127"/>
  <c r="G55" i="127"/>
  <c r="F56" i="127"/>
  <c r="E57" i="127"/>
  <c r="D58" i="127"/>
  <c r="J53" i="127"/>
  <c r="J52" i="127" s="1"/>
  <c r="I54" i="127"/>
  <c r="H55" i="127"/>
  <c r="G56" i="127"/>
  <c r="F57" i="127"/>
  <c r="E58" i="127"/>
  <c r="C53" i="127"/>
  <c r="J54" i="127"/>
  <c r="I55" i="127"/>
  <c r="H56" i="127"/>
  <c r="G57" i="127"/>
  <c r="F58" i="127"/>
  <c r="H53" i="127"/>
  <c r="G54" i="127"/>
  <c r="F55" i="127"/>
  <c r="E56" i="127"/>
  <c r="D57" i="127"/>
  <c r="C58" i="127"/>
  <c r="D53" i="127"/>
  <c r="C54" i="127"/>
  <c r="J55" i="127"/>
  <c r="I56" i="127"/>
  <c r="H57" i="127"/>
  <c r="G58" i="127"/>
  <c r="E53" i="127"/>
  <c r="E52" i="127" s="1"/>
  <c r="D54" i="127"/>
  <c r="C55" i="127"/>
  <c r="J56" i="127"/>
  <c r="I57" i="127"/>
  <c r="H58" i="127"/>
  <c r="F53" i="127"/>
  <c r="F52" i="127" s="1"/>
  <c r="E54" i="127"/>
  <c r="D55" i="127"/>
  <c r="C56" i="127"/>
  <c r="J57" i="127"/>
  <c r="I58" i="127"/>
  <c r="G53" i="127"/>
  <c r="F54" i="127"/>
  <c r="E55" i="127"/>
  <c r="D56" i="127"/>
  <c r="C57" i="127"/>
  <c r="J58" i="127"/>
  <c r="H53" i="126"/>
  <c r="G54" i="126"/>
  <c r="F55" i="126"/>
  <c r="E56" i="126"/>
  <c r="D57" i="126"/>
  <c r="C58" i="126"/>
  <c r="I53" i="126"/>
  <c r="H54" i="126"/>
  <c r="G55" i="126"/>
  <c r="F56" i="126"/>
  <c r="E57" i="126"/>
  <c r="D58" i="126"/>
  <c r="J53" i="126"/>
  <c r="I54" i="126"/>
  <c r="H55" i="126"/>
  <c r="G56" i="126"/>
  <c r="F57" i="126"/>
  <c r="E58" i="126"/>
  <c r="C53" i="126"/>
  <c r="J54" i="126"/>
  <c r="I55" i="126"/>
  <c r="H56" i="126"/>
  <c r="G57" i="126"/>
  <c r="F58" i="126"/>
  <c r="D53" i="126"/>
  <c r="C54" i="126"/>
  <c r="J55" i="126"/>
  <c r="I56" i="126"/>
  <c r="H57" i="126"/>
  <c r="G58" i="126"/>
  <c r="E53" i="126"/>
  <c r="E52" i="126" s="1"/>
  <c r="D54" i="126"/>
  <c r="C55" i="126"/>
  <c r="J56" i="126"/>
  <c r="I57" i="126"/>
  <c r="H58" i="126"/>
  <c r="F53" i="126"/>
  <c r="E54" i="126"/>
  <c r="D55" i="126"/>
  <c r="C56" i="126"/>
  <c r="J57" i="126"/>
  <c r="I58" i="126"/>
  <c r="G53" i="126"/>
  <c r="F54" i="126"/>
  <c r="E55" i="126"/>
  <c r="D56" i="126"/>
  <c r="C57" i="126"/>
  <c r="J58" i="126"/>
  <c r="H53" i="125"/>
  <c r="G54" i="125"/>
  <c r="F55" i="125"/>
  <c r="E56" i="125"/>
  <c r="D57" i="125"/>
  <c r="C58" i="125"/>
  <c r="I53" i="125"/>
  <c r="H54" i="125"/>
  <c r="G55" i="125"/>
  <c r="F56" i="125"/>
  <c r="E57" i="125"/>
  <c r="D58" i="125"/>
  <c r="J53" i="125"/>
  <c r="I54" i="125"/>
  <c r="H55" i="125"/>
  <c r="G56" i="125"/>
  <c r="F57" i="125"/>
  <c r="E58" i="125"/>
  <c r="C53" i="125"/>
  <c r="J54" i="125"/>
  <c r="I55" i="125"/>
  <c r="H56" i="125"/>
  <c r="G57" i="125"/>
  <c r="F58" i="125"/>
  <c r="D53" i="125"/>
  <c r="C54" i="125"/>
  <c r="J55" i="125"/>
  <c r="I56" i="125"/>
  <c r="H57" i="125"/>
  <c r="G58" i="125"/>
  <c r="E53" i="125"/>
  <c r="D54" i="125"/>
  <c r="C55" i="125"/>
  <c r="J56" i="125"/>
  <c r="I57" i="125"/>
  <c r="H58" i="125"/>
  <c r="F53" i="125"/>
  <c r="E54" i="125"/>
  <c r="D55" i="125"/>
  <c r="C56" i="125"/>
  <c r="J57" i="125"/>
  <c r="I58" i="125"/>
  <c r="G53" i="125"/>
  <c r="F54" i="125"/>
  <c r="E55" i="125"/>
  <c r="D56" i="125"/>
  <c r="C57" i="125"/>
  <c r="J58" i="125"/>
  <c r="H53" i="124"/>
  <c r="G54" i="124"/>
  <c r="F55" i="124"/>
  <c r="E56" i="124"/>
  <c r="D57" i="124"/>
  <c r="C58" i="124"/>
  <c r="I53" i="124"/>
  <c r="H54" i="124"/>
  <c r="G55" i="124"/>
  <c r="F56" i="124"/>
  <c r="E57" i="124"/>
  <c r="D58" i="124"/>
  <c r="J53" i="124"/>
  <c r="I54" i="124"/>
  <c r="H55" i="124"/>
  <c r="G56" i="124"/>
  <c r="F57" i="124"/>
  <c r="E58" i="124"/>
  <c r="C53" i="124"/>
  <c r="J54" i="124"/>
  <c r="I55" i="124"/>
  <c r="H56" i="124"/>
  <c r="G57" i="124"/>
  <c r="F58" i="124"/>
  <c r="D53" i="124"/>
  <c r="D52" i="124" s="1"/>
  <c r="C54" i="124"/>
  <c r="J55" i="124"/>
  <c r="I56" i="124"/>
  <c r="H57" i="124"/>
  <c r="G58" i="124"/>
  <c r="E53" i="124"/>
  <c r="D54" i="124"/>
  <c r="C55" i="124"/>
  <c r="J56" i="124"/>
  <c r="I57" i="124"/>
  <c r="H58" i="124"/>
  <c r="F53" i="124"/>
  <c r="E54" i="124"/>
  <c r="D55" i="124"/>
  <c r="C56" i="124"/>
  <c r="J57" i="124"/>
  <c r="I58" i="124"/>
  <c r="G53" i="124"/>
  <c r="F54" i="124"/>
  <c r="E55" i="124"/>
  <c r="D56" i="124"/>
  <c r="C57" i="124"/>
  <c r="J58" i="124"/>
  <c r="H53" i="123"/>
  <c r="G54" i="123"/>
  <c r="F55" i="123"/>
  <c r="E56" i="123"/>
  <c r="D57" i="123"/>
  <c r="C58" i="123"/>
  <c r="I53" i="123"/>
  <c r="H54" i="123"/>
  <c r="G55" i="123"/>
  <c r="F56" i="123"/>
  <c r="E57" i="123"/>
  <c r="D58" i="123"/>
  <c r="D53" i="123"/>
  <c r="C54" i="123"/>
  <c r="C52" i="123" s="1"/>
  <c r="J55" i="123"/>
  <c r="J52" i="123" s="1"/>
  <c r="I56" i="123"/>
  <c r="H57" i="123"/>
  <c r="G58" i="123"/>
  <c r="G52" i="123" s="1"/>
  <c r="E53" i="123"/>
  <c r="E52" i="123" s="1"/>
  <c r="D54" i="123"/>
  <c r="C55" i="123"/>
  <c r="J56" i="123"/>
  <c r="I57" i="123"/>
  <c r="H58" i="123"/>
  <c r="F53" i="123"/>
  <c r="E54" i="123"/>
  <c r="D55" i="123"/>
  <c r="C56" i="123"/>
  <c r="J57" i="123"/>
  <c r="H53" i="122"/>
  <c r="G54" i="122"/>
  <c r="F55" i="122"/>
  <c r="E56" i="122"/>
  <c r="D57" i="122"/>
  <c r="C58" i="122"/>
  <c r="I53" i="122"/>
  <c r="H54" i="122"/>
  <c r="G55" i="122"/>
  <c r="F56" i="122"/>
  <c r="E57" i="122"/>
  <c r="D58" i="122"/>
  <c r="J53" i="122"/>
  <c r="I54" i="122"/>
  <c r="H55" i="122"/>
  <c r="G56" i="122"/>
  <c r="F57" i="122"/>
  <c r="E58" i="122"/>
  <c r="C53" i="122"/>
  <c r="C52" i="122" s="1"/>
  <c r="J54" i="122"/>
  <c r="I55" i="122"/>
  <c r="H56" i="122"/>
  <c r="G57" i="122"/>
  <c r="F58" i="122"/>
  <c r="D53" i="122"/>
  <c r="C54" i="122"/>
  <c r="J55" i="122"/>
  <c r="I56" i="122"/>
  <c r="H57" i="122"/>
  <c r="G58" i="122"/>
  <c r="E53" i="122"/>
  <c r="D54" i="122"/>
  <c r="C55" i="122"/>
  <c r="J56" i="122"/>
  <c r="I57" i="122"/>
  <c r="H58" i="122"/>
  <c r="F53" i="122"/>
  <c r="E54" i="122"/>
  <c r="D55" i="122"/>
  <c r="C56" i="122"/>
  <c r="J57" i="122"/>
  <c r="I58" i="122"/>
  <c r="G53" i="122"/>
  <c r="G52" i="122" s="1"/>
  <c r="F54" i="122"/>
  <c r="E55" i="122"/>
  <c r="D56" i="122"/>
  <c r="C57" i="122"/>
  <c r="J58" i="122"/>
  <c r="H53" i="121"/>
  <c r="G54" i="121"/>
  <c r="F55" i="121"/>
  <c r="E56" i="121"/>
  <c r="D57" i="121"/>
  <c r="C58" i="121"/>
  <c r="I53" i="121"/>
  <c r="H54" i="121"/>
  <c r="G55" i="121"/>
  <c r="F56" i="121"/>
  <c r="E57" i="121"/>
  <c r="D58" i="121"/>
  <c r="J53" i="121"/>
  <c r="I54" i="121"/>
  <c r="H55" i="121"/>
  <c r="G56" i="121"/>
  <c r="F57" i="121"/>
  <c r="E58" i="121"/>
  <c r="C53" i="121"/>
  <c r="J54" i="121"/>
  <c r="I55" i="121"/>
  <c r="H56" i="121"/>
  <c r="G57" i="121"/>
  <c r="F58" i="121"/>
  <c r="D53" i="121"/>
  <c r="D52" i="121" s="1"/>
  <c r="C54" i="121"/>
  <c r="J55" i="121"/>
  <c r="I56" i="121"/>
  <c r="H57" i="121"/>
  <c r="G58" i="121"/>
  <c r="E53" i="121"/>
  <c r="D54" i="121"/>
  <c r="C55" i="121"/>
  <c r="J56" i="121"/>
  <c r="I57" i="121"/>
  <c r="H58" i="121"/>
  <c r="F53" i="121"/>
  <c r="E54" i="121"/>
  <c r="D55" i="121"/>
  <c r="C56" i="121"/>
  <c r="J57" i="121"/>
  <c r="I58" i="121"/>
  <c r="G53" i="121"/>
  <c r="F54" i="121"/>
  <c r="E55" i="121"/>
  <c r="D56" i="121"/>
  <c r="C57" i="121"/>
  <c r="J58" i="121"/>
  <c r="H53" i="120"/>
  <c r="G54" i="120"/>
  <c r="F55" i="120"/>
  <c r="E56" i="120"/>
  <c r="D57" i="120"/>
  <c r="C58" i="120"/>
  <c r="I53" i="120"/>
  <c r="H54" i="120"/>
  <c r="G55" i="120"/>
  <c r="F56" i="120"/>
  <c r="E57" i="120"/>
  <c r="D58" i="120"/>
  <c r="J53" i="120"/>
  <c r="J52" i="120" s="1"/>
  <c r="I54" i="120"/>
  <c r="H55" i="120"/>
  <c r="G56" i="120"/>
  <c r="F57" i="120"/>
  <c r="E58" i="120"/>
  <c r="C53" i="120"/>
  <c r="J54" i="120"/>
  <c r="I55" i="120"/>
  <c r="H56" i="120"/>
  <c r="G57" i="120"/>
  <c r="F58" i="120"/>
  <c r="D53" i="120"/>
  <c r="D52" i="120" s="1"/>
  <c r="C54" i="120"/>
  <c r="J55" i="120"/>
  <c r="I56" i="120"/>
  <c r="H57" i="120"/>
  <c r="G58" i="120"/>
  <c r="G53" i="120"/>
  <c r="F54" i="120"/>
  <c r="E55" i="120"/>
  <c r="E52" i="120" s="1"/>
  <c r="D56" i="120"/>
  <c r="C57" i="120"/>
  <c r="J58" i="120"/>
  <c r="F55" i="119"/>
  <c r="I53" i="119"/>
  <c r="H54" i="119"/>
  <c r="G55" i="119"/>
  <c r="F56" i="119"/>
  <c r="E57" i="119"/>
  <c r="D58" i="119"/>
  <c r="J53" i="119"/>
  <c r="I54" i="119"/>
  <c r="H55" i="119"/>
  <c r="G56" i="119"/>
  <c r="F57" i="119"/>
  <c r="E58" i="119"/>
  <c r="C53" i="119"/>
  <c r="J54" i="119"/>
  <c r="I55" i="119"/>
  <c r="H56" i="119"/>
  <c r="G57" i="119"/>
  <c r="F58" i="119"/>
  <c r="D53" i="119"/>
  <c r="D52" i="119" s="1"/>
  <c r="C54" i="119"/>
  <c r="J55" i="119"/>
  <c r="I56" i="119"/>
  <c r="H57" i="119"/>
  <c r="G58" i="119"/>
  <c r="E53" i="119"/>
  <c r="D54" i="119"/>
  <c r="C55" i="119"/>
  <c r="J56" i="119"/>
  <c r="I57" i="119"/>
  <c r="H58" i="119"/>
  <c r="H53" i="119"/>
  <c r="G54" i="119"/>
  <c r="E56" i="119"/>
  <c r="D57" i="119"/>
  <c r="C58" i="119"/>
  <c r="F53" i="119"/>
  <c r="F52" i="119" s="1"/>
  <c r="E54" i="119"/>
  <c r="D55" i="119"/>
  <c r="C56" i="119"/>
  <c r="J57" i="119"/>
  <c r="I58" i="119"/>
  <c r="G53" i="119"/>
  <c r="F54" i="119"/>
  <c r="E55" i="119"/>
  <c r="D56" i="119"/>
  <c r="C57" i="119"/>
  <c r="J58" i="119"/>
  <c r="H53" i="118"/>
  <c r="G54" i="118"/>
  <c r="F55" i="118"/>
  <c r="E56" i="118"/>
  <c r="D57" i="118"/>
  <c r="C58" i="118"/>
  <c r="I53" i="118"/>
  <c r="H54" i="118"/>
  <c r="G55" i="118"/>
  <c r="F56" i="118"/>
  <c r="E57" i="118"/>
  <c r="D58" i="118"/>
  <c r="J53" i="118"/>
  <c r="I54" i="118"/>
  <c r="H55" i="118"/>
  <c r="G56" i="118"/>
  <c r="F57" i="118"/>
  <c r="E58" i="118"/>
  <c r="C53" i="118"/>
  <c r="J54" i="118"/>
  <c r="I55" i="118"/>
  <c r="H56" i="118"/>
  <c r="G57" i="118"/>
  <c r="F58" i="118"/>
  <c r="D53" i="118"/>
  <c r="C54" i="118"/>
  <c r="J55" i="118"/>
  <c r="I56" i="118"/>
  <c r="H57" i="118"/>
  <c r="G58" i="118"/>
  <c r="E53" i="118"/>
  <c r="D54" i="118"/>
  <c r="C55" i="118"/>
  <c r="J56" i="118"/>
  <c r="I57" i="118"/>
  <c r="H58" i="118"/>
  <c r="F53" i="118"/>
  <c r="E54" i="118"/>
  <c r="D55" i="118"/>
  <c r="C56" i="118"/>
  <c r="J57" i="118"/>
  <c r="I58" i="118"/>
  <c r="G53" i="118"/>
  <c r="F54" i="118"/>
  <c r="E55" i="118"/>
  <c r="D56" i="118"/>
  <c r="C57" i="118"/>
  <c r="J58" i="118"/>
  <c r="H53" i="117"/>
  <c r="G54" i="117"/>
  <c r="G52" i="117" s="1"/>
  <c r="F55" i="117"/>
  <c r="F52" i="117" s="1"/>
  <c r="E56" i="117"/>
  <c r="E52" i="117" s="1"/>
  <c r="D57" i="117"/>
  <c r="C58" i="117"/>
  <c r="D53" i="117"/>
  <c r="C54" i="117"/>
  <c r="C52" i="117" s="1"/>
  <c r="J55" i="117"/>
  <c r="J52" i="117" s="1"/>
  <c r="I56" i="117"/>
  <c r="I52" i="117" s="1"/>
  <c r="H57" i="117"/>
  <c r="H53" i="116"/>
  <c r="G54" i="116"/>
  <c r="F55" i="116"/>
  <c r="F52" i="116" s="1"/>
  <c r="E56" i="116"/>
  <c r="D57" i="116"/>
  <c r="C58" i="116"/>
  <c r="I53" i="116"/>
  <c r="H54" i="116"/>
  <c r="G55" i="116"/>
  <c r="F56" i="116"/>
  <c r="E57" i="116"/>
  <c r="D58" i="116"/>
  <c r="J53" i="116"/>
  <c r="I54" i="116"/>
  <c r="H55" i="116"/>
  <c r="G56" i="116"/>
  <c r="G52" i="116" s="1"/>
  <c r="F57" i="116"/>
  <c r="E58" i="116"/>
  <c r="C53" i="116"/>
  <c r="C52" i="116" s="1"/>
  <c r="J54" i="116"/>
  <c r="I55" i="116"/>
  <c r="H56" i="116"/>
  <c r="G57" i="116"/>
  <c r="F58" i="116"/>
  <c r="D53" i="116"/>
  <c r="C54" i="116"/>
  <c r="J55" i="116"/>
  <c r="I56" i="116"/>
  <c r="H57" i="116"/>
  <c r="G58" i="116"/>
  <c r="E53" i="116"/>
  <c r="E52" i="116" s="1"/>
  <c r="D54" i="116"/>
  <c r="C55" i="116"/>
  <c r="J56" i="116"/>
  <c r="I57" i="116"/>
  <c r="H53" i="115"/>
  <c r="H52" i="115" s="1"/>
  <c r="G54" i="115"/>
  <c r="F55" i="115"/>
  <c r="F52" i="115" s="1"/>
  <c r="E56" i="115"/>
  <c r="D57" i="115"/>
  <c r="C58" i="115"/>
  <c r="I53" i="115"/>
  <c r="H54" i="115"/>
  <c r="G55" i="115"/>
  <c r="F56" i="115"/>
  <c r="E57" i="115"/>
  <c r="D58" i="115"/>
  <c r="J53" i="115"/>
  <c r="I54" i="115"/>
  <c r="H55" i="115"/>
  <c r="G56" i="115"/>
  <c r="G52" i="115" s="1"/>
  <c r="F57" i="115"/>
  <c r="E58" i="115"/>
  <c r="C53" i="115"/>
  <c r="C52" i="115" s="1"/>
  <c r="J54" i="115"/>
  <c r="I55" i="115"/>
  <c r="H56" i="115"/>
  <c r="G57" i="115"/>
  <c r="F58" i="115"/>
  <c r="D53" i="115"/>
  <c r="C54" i="115"/>
  <c r="J55" i="115"/>
  <c r="I56" i="115"/>
  <c r="H57" i="115"/>
  <c r="G58" i="115"/>
  <c r="E53" i="115"/>
  <c r="E52" i="115" s="1"/>
  <c r="D54" i="115"/>
  <c r="C55" i="115"/>
  <c r="J56" i="115"/>
  <c r="I57" i="115"/>
  <c r="H53" i="114"/>
  <c r="G54" i="114"/>
  <c r="F55" i="114"/>
  <c r="E56" i="114"/>
  <c r="D57" i="114"/>
  <c r="C58" i="114"/>
  <c r="I53" i="114"/>
  <c r="H54" i="114"/>
  <c r="G55" i="114"/>
  <c r="F56" i="114"/>
  <c r="E57" i="114"/>
  <c r="D58" i="114"/>
  <c r="C53" i="114"/>
  <c r="J54" i="114"/>
  <c r="I55" i="114"/>
  <c r="H56" i="114"/>
  <c r="G57" i="114"/>
  <c r="F58" i="114"/>
  <c r="I54" i="114"/>
  <c r="F57" i="114"/>
  <c r="D53" i="114"/>
  <c r="C54" i="114"/>
  <c r="J55" i="114"/>
  <c r="I56" i="114"/>
  <c r="H57" i="114"/>
  <c r="G58" i="114"/>
  <c r="E53" i="114"/>
  <c r="E52" i="114" s="1"/>
  <c r="D54" i="114"/>
  <c r="C55" i="114"/>
  <c r="J56" i="114"/>
  <c r="I57" i="114"/>
  <c r="H58" i="114"/>
  <c r="J53" i="114"/>
  <c r="H55" i="114"/>
  <c r="G56" i="114"/>
  <c r="E58" i="114"/>
  <c r="F53" i="114"/>
  <c r="E54" i="114"/>
  <c r="D55" i="114"/>
  <c r="C56" i="114"/>
  <c r="J57" i="114"/>
  <c r="I58" i="114"/>
  <c r="G53" i="114"/>
  <c r="G52" i="114" s="1"/>
  <c r="F54" i="114"/>
  <c r="E55" i="114"/>
  <c r="D56" i="114"/>
  <c r="C57" i="114"/>
  <c r="J58" i="114"/>
  <c r="H53" i="113"/>
  <c r="G54" i="113"/>
  <c r="F55" i="113"/>
  <c r="F52" i="113" s="1"/>
  <c r="E56" i="113"/>
  <c r="D57" i="113"/>
  <c r="C58" i="113"/>
  <c r="I53" i="113"/>
  <c r="H54" i="113"/>
  <c r="G55" i="113"/>
  <c r="F56" i="113"/>
  <c r="E57" i="113"/>
  <c r="D58" i="113"/>
  <c r="J53" i="113"/>
  <c r="I54" i="113"/>
  <c r="H55" i="113"/>
  <c r="G56" i="113"/>
  <c r="G52" i="113" s="1"/>
  <c r="F57" i="113"/>
  <c r="E58" i="113"/>
  <c r="C53" i="113"/>
  <c r="C52" i="113" s="1"/>
  <c r="J54" i="113"/>
  <c r="I55" i="113"/>
  <c r="H56" i="113"/>
  <c r="G57" i="113"/>
  <c r="F58" i="113"/>
  <c r="D53" i="113"/>
  <c r="C54" i="113"/>
  <c r="J55" i="113"/>
  <c r="I56" i="113"/>
  <c r="H57" i="113"/>
  <c r="G58" i="113"/>
  <c r="E53" i="113"/>
  <c r="E52" i="113" s="1"/>
  <c r="D54" i="113"/>
  <c r="C55" i="113"/>
  <c r="J56" i="113"/>
  <c r="I57" i="113"/>
  <c r="G54" i="112"/>
  <c r="D57" i="112"/>
  <c r="I53" i="112"/>
  <c r="H54" i="112"/>
  <c r="G55" i="112"/>
  <c r="F56" i="112"/>
  <c r="E57" i="112"/>
  <c r="D58" i="112"/>
  <c r="H53" i="112"/>
  <c r="H52" i="112" s="1"/>
  <c r="E56" i="112"/>
  <c r="C58" i="112"/>
  <c r="J53" i="112"/>
  <c r="I54" i="112"/>
  <c r="H55" i="112"/>
  <c r="G56" i="112"/>
  <c r="F57" i="112"/>
  <c r="F52" i="112" s="1"/>
  <c r="E58" i="112"/>
  <c r="F55" i="112"/>
  <c r="C53" i="112"/>
  <c r="J54" i="112"/>
  <c r="I55" i="112"/>
  <c r="H56" i="112"/>
  <c r="G57" i="112"/>
  <c r="F58" i="112"/>
  <c r="D53" i="112"/>
  <c r="D52" i="112" s="1"/>
  <c r="C54" i="112"/>
  <c r="J55" i="112"/>
  <c r="I56" i="112"/>
  <c r="H57" i="112"/>
  <c r="G58" i="112"/>
  <c r="E53" i="112"/>
  <c r="D54" i="112"/>
  <c r="C55" i="112"/>
  <c r="J56" i="112"/>
  <c r="I57" i="112"/>
  <c r="H58" i="112"/>
  <c r="J58" i="112"/>
  <c r="H53" i="111"/>
  <c r="G54" i="111"/>
  <c r="F55" i="111"/>
  <c r="E56" i="111"/>
  <c r="D57" i="111"/>
  <c r="C58" i="111"/>
  <c r="I53" i="111"/>
  <c r="H54" i="111"/>
  <c r="G55" i="111"/>
  <c r="F56" i="111"/>
  <c r="E57" i="111"/>
  <c r="D58" i="111"/>
  <c r="C53" i="111"/>
  <c r="C52" i="111" s="1"/>
  <c r="J54" i="111"/>
  <c r="I55" i="111"/>
  <c r="H56" i="111"/>
  <c r="G57" i="111"/>
  <c r="F58" i="111"/>
  <c r="D53" i="111"/>
  <c r="C54" i="111"/>
  <c r="J55" i="111"/>
  <c r="J52" i="111" s="1"/>
  <c r="I56" i="111"/>
  <c r="H57" i="111"/>
  <c r="G58" i="111"/>
  <c r="F53" i="111"/>
  <c r="E54" i="111"/>
  <c r="E52" i="111" s="1"/>
  <c r="D55" i="111"/>
  <c r="C56" i="111"/>
  <c r="J57" i="111"/>
  <c r="I58" i="111"/>
  <c r="G53" i="111"/>
  <c r="F54" i="111"/>
  <c r="E55" i="111"/>
  <c r="D56" i="111"/>
  <c r="C57" i="111"/>
  <c r="J58" i="111"/>
  <c r="H53" i="110"/>
  <c r="G54" i="110"/>
  <c r="G52" i="110" s="1"/>
  <c r="F55" i="110"/>
  <c r="E56" i="110"/>
  <c r="D57" i="110"/>
  <c r="C58" i="110"/>
  <c r="I53" i="110"/>
  <c r="H54" i="110"/>
  <c r="G55" i="110"/>
  <c r="F56" i="110"/>
  <c r="E57" i="110"/>
  <c r="D58" i="110"/>
  <c r="J53" i="110"/>
  <c r="J52" i="110" s="1"/>
  <c r="I54" i="110"/>
  <c r="H55" i="110"/>
  <c r="G56" i="110"/>
  <c r="F57" i="110"/>
  <c r="F52" i="110" s="1"/>
  <c r="E58" i="110"/>
  <c r="C53" i="110"/>
  <c r="J54" i="110"/>
  <c r="I55" i="110"/>
  <c r="H56" i="110"/>
  <c r="G57" i="110"/>
  <c r="F58" i="110"/>
  <c r="D53" i="110"/>
  <c r="D52" i="110" s="1"/>
  <c r="C54" i="110"/>
  <c r="J55" i="110"/>
  <c r="I56" i="110"/>
  <c r="H57" i="110"/>
  <c r="G58" i="110"/>
  <c r="E53" i="110"/>
  <c r="D54" i="110"/>
  <c r="C55" i="110"/>
  <c r="J56" i="110"/>
  <c r="I57" i="110"/>
  <c r="H53" i="109"/>
  <c r="G54" i="109"/>
  <c r="F55" i="109"/>
  <c r="E56" i="109"/>
  <c r="D57" i="109"/>
  <c r="C58" i="109"/>
  <c r="I53" i="109"/>
  <c r="H54" i="109"/>
  <c r="G55" i="109"/>
  <c r="F56" i="109"/>
  <c r="E57" i="109"/>
  <c r="D58" i="109"/>
  <c r="C53" i="109"/>
  <c r="J54" i="109"/>
  <c r="J52" i="109" s="1"/>
  <c r="I55" i="109"/>
  <c r="H56" i="109"/>
  <c r="G57" i="109"/>
  <c r="F58" i="109"/>
  <c r="D53" i="109"/>
  <c r="C54" i="109"/>
  <c r="J55" i="109"/>
  <c r="I56" i="109"/>
  <c r="H57" i="109"/>
  <c r="G58" i="109"/>
  <c r="E53" i="109"/>
  <c r="E52" i="109" s="1"/>
  <c r="D54" i="109"/>
  <c r="C55" i="109"/>
  <c r="J56" i="109"/>
  <c r="I57" i="109"/>
  <c r="H58" i="109"/>
  <c r="F53" i="109"/>
  <c r="E54" i="109"/>
  <c r="D55" i="109"/>
  <c r="C56" i="109"/>
  <c r="J57" i="109"/>
  <c r="I58" i="109"/>
  <c r="G53" i="109"/>
  <c r="F54" i="109"/>
  <c r="E55" i="109"/>
  <c r="D56" i="109"/>
  <c r="C57" i="109"/>
  <c r="J58" i="109"/>
  <c r="H53" i="108"/>
  <c r="F55" i="108"/>
  <c r="D57" i="108"/>
  <c r="I53" i="108"/>
  <c r="H54" i="108"/>
  <c r="G55" i="108"/>
  <c r="F56" i="108"/>
  <c r="E57" i="108"/>
  <c r="D58" i="108"/>
  <c r="J53" i="108"/>
  <c r="I54" i="108"/>
  <c r="H55" i="108"/>
  <c r="G56" i="108"/>
  <c r="F57" i="108"/>
  <c r="E58" i="108"/>
  <c r="C53" i="108"/>
  <c r="J54" i="108"/>
  <c r="I55" i="108"/>
  <c r="H56" i="108"/>
  <c r="G57" i="108"/>
  <c r="F58" i="108"/>
  <c r="G54" i="108"/>
  <c r="E56" i="108"/>
  <c r="C58" i="108"/>
  <c r="D53" i="108"/>
  <c r="C54" i="108"/>
  <c r="J55" i="108"/>
  <c r="I56" i="108"/>
  <c r="H57" i="108"/>
  <c r="G58" i="108"/>
  <c r="E53" i="108"/>
  <c r="D54" i="108"/>
  <c r="C55" i="108"/>
  <c r="J56" i="108"/>
  <c r="I57" i="108"/>
  <c r="H58" i="108"/>
  <c r="F53" i="108"/>
  <c r="E54" i="108"/>
  <c r="D55" i="108"/>
  <c r="C56" i="108"/>
  <c r="J57" i="108"/>
  <c r="I58" i="108"/>
  <c r="G53" i="108"/>
  <c r="G52" i="108" s="1"/>
  <c r="F54" i="108"/>
  <c r="E55" i="108"/>
  <c r="D56" i="108"/>
  <c r="C57" i="108"/>
  <c r="J58" i="108"/>
  <c r="I53" i="107"/>
  <c r="I52" i="107" s="1"/>
  <c r="H54" i="107"/>
  <c r="G55" i="107"/>
  <c r="F56" i="107"/>
  <c r="E57" i="107"/>
  <c r="D58" i="107"/>
  <c r="J53" i="107"/>
  <c r="I54" i="107"/>
  <c r="H55" i="107"/>
  <c r="G56" i="107"/>
  <c r="F57" i="107"/>
  <c r="E58" i="107"/>
  <c r="C53" i="107"/>
  <c r="J54" i="107"/>
  <c r="I55" i="107"/>
  <c r="H56" i="107"/>
  <c r="G57" i="107"/>
  <c r="F58" i="107"/>
  <c r="D53" i="107"/>
  <c r="C54" i="107"/>
  <c r="J55" i="107"/>
  <c r="I56" i="107"/>
  <c r="H57" i="107"/>
  <c r="G58" i="107"/>
  <c r="H53" i="107"/>
  <c r="G54" i="107"/>
  <c r="F55" i="107"/>
  <c r="E56" i="107"/>
  <c r="D57" i="107"/>
  <c r="C58" i="107"/>
  <c r="E53" i="107"/>
  <c r="E52" i="107" s="1"/>
  <c r="D54" i="107"/>
  <c r="C55" i="107"/>
  <c r="J56" i="107"/>
  <c r="I57" i="107"/>
  <c r="H58" i="107"/>
  <c r="F53" i="107"/>
  <c r="E54" i="107"/>
  <c r="D55" i="107"/>
  <c r="C56" i="107"/>
  <c r="J57" i="107"/>
  <c r="I58" i="107"/>
  <c r="G53" i="107"/>
  <c r="F54" i="107"/>
  <c r="E55" i="107"/>
  <c r="D56" i="107"/>
  <c r="C57" i="107"/>
  <c r="J58" i="107"/>
  <c r="J53" i="106"/>
  <c r="I54" i="106"/>
  <c r="H55" i="106"/>
  <c r="G56" i="106"/>
  <c r="F57" i="106"/>
  <c r="E58" i="106"/>
  <c r="C53" i="106"/>
  <c r="J54" i="106"/>
  <c r="I55" i="106"/>
  <c r="H56" i="106"/>
  <c r="G57" i="106"/>
  <c r="F58" i="106"/>
  <c r="F55" i="106"/>
  <c r="D57" i="106"/>
  <c r="H54" i="106"/>
  <c r="F56" i="106"/>
  <c r="E57" i="106"/>
  <c r="D58" i="106"/>
  <c r="D53" i="106"/>
  <c r="C54" i="106"/>
  <c r="J55" i="106"/>
  <c r="I56" i="106"/>
  <c r="H57" i="106"/>
  <c r="G58" i="106"/>
  <c r="I53" i="106"/>
  <c r="G55" i="106"/>
  <c r="E53" i="106"/>
  <c r="D54" i="106"/>
  <c r="C55" i="106"/>
  <c r="J56" i="106"/>
  <c r="I57" i="106"/>
  <c r="H58" i="106"/>
  <c r="H53" i="106"/>
  <c r="E56" i="106"/>
  <c r="C58" i="106"/>
  <c r="F53" i="106"/>
  <c r="E54" i="106"/>
  <c r="D55" i="106"/>
  <c r="C56" i="106"/>
  <c r="J57" i="106"/>
  <c r="I58" i="106"/>
  <c r="G54" i="106"/>
  <c r="G53" i="106"/>
  <c r="F54" i="106"/>
  <c r="E55" i="106"/>
  <c r="D56" i="106"/>
  <c r="C57" i="106"/>
  <c r="J58" i="106"/>
  <c r="H53" i="105"/>
  <c r="H52" i="105" s="1"/>
  <c r="G54" i="105"/>
  <c r="F55" i="105"/>
  <c r="E56" i="105"/>
  <c r="D57" i="105"/>
  <c r="C58" i="105"/>
  <c r="I53" i="105"/>
  <c r="I52" i="105" s="1"/>
  <c r="H54" i="105"/>
  <c r="G55" i="105"/>
  <c r="F56" i="105"/>
  <c r="E57" i="105"/>
  <c r="D58" i="105"/>
  <c r="J53" i="105"/>
  <c r="I54" i="105"/>
  <c r="H55" i="105"/>
  <c r="G56" i="105"/>
  <c r="F57" i="105"/>
  <c r="E58" i="105"/>
  <c r="C53" i="105"/>
  <c r="J54" i="105"/>
  <c r="I55" i="105"/>
  <c r="H56" i="105"/>
  <c r="G57" i="105"/>
  <c r="F58" i="105"/>
  <c r="D53" i="105"/>
  <c r="C54" i="105"/>
  <c r="J55" i="105"/>
  <c r="I56" i="105"/>
  <c r="H57" i="105"/>
  <c r="G58" i="105"/>
  <c r="E53" i="105"/>
  <c r="E52" i="105" s="1"/>
  <c r="D54" i="105"/>
  <c r="C55" i="105"/>
  <c r="J56" i="105"/>
  <c r="I57" i="105"/>
  <c r="H58" i="105"/>
  <c r="F53" i="105"/>
  <c r="E54" i="105"/>
  <c r="D55" i="105"/>
  <c r="C56" i="105"/>
  <c r="J57" i="105"/>
  <c r="I58" i="105"/>
  <c r="G53" i="105"/>
  <c r="F54" i="105"/>
  <c r="E55" i="105"/>
  <c r="D56" i="105"/>
  <c r="C57" i="105"/>
  <c r="J58" i="105"/>
  <c r="H53" i="104"/>
  <c r="G54" i="104"/>
  <c r="F55" i="104"/>
  <c r="E56" i="104"/>
  <c r="D57" i="104"/>
  <c r="C58" i="104"/>
  <c r="I53" i="104"/>
  <c r="H54" i="104"/>
  <c r="G55" i="104"/>
  <c r="F56" i="104"/>
  <c r="E57" i="104"/>
  <c r="D58" i="104"/>
  <c r="C53" i="104"/>
  <c r="J54" i="104"/>
  <c r="I55" i="104"/>
  <c r="H56" i="104"/>
  <c r="G57" i="104"/>
  <c r="F58" i="104"/>
  <c r="D53" i="104"/>
  <c r="C54" i="104"/>
  <c r="J55" i="104"/>
  <c r="I56" i="104"/>
  <c r="H57" i="104"/>
  <c r="G58" i="104"/>
  <c r="E53" i="104"/>
  <c r="D54" i="104"/>
  <c r="C55" i="104"/>
  <c r="J56" i="104"/>
  <c r="J52" i="104" s="1"/>
  <c r="I57" i="104"/>
  <c r="H58" i="104"/>
  <c r="G53" i="104"/>
  <c r="F54" i="104"/>
  <c r="F52" i="104" s="1"/>
  <c r="E55" i="104"/>
  <c r="D56" i="104"/>
  <c r="C57" i="104"/>
  <c r="J58" i="104"/>
  <c r="H53" i="103"/>
  <c r="G54" i="103"/>
  <c r="F55" i="103"/>
  <c r="E56" i="103"/>
  <c r="D57" i="103"/>
  <c r="C58" i="103"/>
  <c r="I53" i="103"/>
  <c r="H54" i="103"/>
  <c r="G55" i="103"/>
  <c r="F56" i="103"/>
  <c r="E57" i="103"/>
  <c r="D58" i="103"/>
  <c r="J53" i="103"/>
  <c r="I54" i="103"/>
  <c r="H55" i="103"/>
  <c r="G56" i="103"/>
  <c r="G52" i="103" s="1"/>
  <c r="F57" i="103"/>
  <c r="E58" i="103"/>
  <c r="D53" i="103"/>
  <c r="C54" i="103"/>
  <c r="C52" i="103" s="1"/>
  <c r="J55" i="103"/>
  <c r="I56" i="103"/>
  <c r="H57" i="103"/>
  <c r="G58" i="103"/>
  <c r="E53" i="103"/>
  <c r="D54" i="103"/>
  <c r="C55" i="103"/>
  <c r="J56" i="103"/>
  <c r="I57" i="103"/>
  <c r="H58" i="103"/>
  <c r="F53" i="103"/>
  <c r="F52" i="103" s="1"/>
  <c r="E54" i="103"/>
  <c r="D55" i="103"/>
  <c r="C56" i="103"/>
  <c r="J57" i="103"/>
  <c r="I58" i="103"/>
  <c r="J58" i="103"/>
  <c r="E52" i="102"/>
  <c r="F52" i="102"/>
  <c r="H53" i="102"/>
  <c r="H52" i="102" s="1"/>
  <c r="G54" i="102"/>
  <c r="G52" i="102" s="1"/>
  <c r="F55" i="102"/>
  <c r="E56" i="102"/>
  <c r="D57" i="102"/>
  <c r="C58" i="102"/>
  <c r="D53" i="102"/>
  <c r="C54" i="102"/>
  <c r="C52" i="102" s="1"/>
  <c r="J55" i="102"/>
  <c r="J52" i="102" s="1"/>
  <c r="I56" i="102"/>
  <c r="I52" i="102" s="1"/>
  <c r="H57" i="102"/>
  <c r="I53" i="101"/>
  <c r="H54" i="101"/>
  <c r="G55" i="101"/>
  <c r="F56" i="101"/>
  <c r="E57" i="101"/>
  <c r="D58" i="101"/>
  <c r="H53" i="101"/>
  <c r="G54" i="101"/>
  <c r="E56" i="101"/>
  <c r="D57" i="101"/>
  <c r="C58" i="101"/>
  <c r="J53" i="101"/>
  <c r="I54" i="101"/>
  <c r="H55" i="101"/>
  <c r="G56" i="101"/>
  <c r="F57" i="101"/>
  <c r="E58" i="101"/>
  <c r="C53" i="101"/>
  <c r="J54" i="101"/>
  <c r="I55" i="101"/>
  <c r="H56" i="101"/>
  <c r="G57" i="101"/>
  <c r="F58" i="101"/>
  <c r="D53" i="101"/>
  <c r="D52" i="101" s="1"/>
  <c r="C54" i="101"/>
  <c r="J55" i="101"/>
  <c r="I56" i="101"/>
  <c r="H57" i="101"/>
  <c r="G58" i="101"/>
  <c r="E53" i="101"/>
  <c r="D54" i="101"/>
  <c r="C55" i="101"/>
  <c r="J56" i="101"/>
  <c r="I57" i="101"/>
  <c r="H58" i="101"/>
  <c r="F53" i="101"/>
  <c r="E54" i="101"/>
  <c r="D55" i="101"/>
  <c r="C56" i="101"/>
  <c r="J57" i="101"/>
  <c r="I58" i="101"/>
  <c r="G53" i="101"/>
  <c r="F54" i="101"/>
  <c r="E55" i="101"/>
  <c r="D56" i="101"/>
  <c r="C57" i="101"/>
  <c r="J58" i="101"/>
  <c r="H53" i="100"/>
  <c r="G54" i="100"/>
  <c r="F55" i="100"/>
  <c r="E56" i="100"/>
  <c r="D57" i="100"/>
  <c r="C58" i="100"/>
  <c r="I53" i="100"/>
  <c r="H54" i="100"/>
  <c r="G55" i="100"/>
  <c r="F56" i="100"/>
  <c r="E57" i="100"/>
  <c r="D58" i="100"/>
  <c r="C53" i="100"/>
  <c r="C52" i="100" s="1"/>
  <c r="J54" i="100"/>
  <c r="I55" i="100"/>
  <c r="H56" i="100"/>
  <c r="G57" i="100"/>
  <c r="F58" i="100"/>
  <c r="D53" i="100"/>
  <c r="C54" i="100"/>
  <c r="J55" i="100"/>
  <c r="J52" i="100" s="1"/>
  <c r="I56" i="100"/>
  <c r="H57" i="100"/>
  <c r="G58" i="100"/>
  <c r="E53" i="100"/>
  <c r="E52" i="100" s="1"/>
  <c r="D54" i="100"/>
  <c r="C55" i="100"/>
  <c r="J56" i="100"/>
  <c r="I57" i="100"/>
  <c r="H58" i="100"/>
  <c r="F53" i="100"/>
  <c r="F52" i="100" s="1"/>
  <c r="E54" i="100"/>
  <c r="D55" i="100"/>
  <c r="C56" i="100"/>
  <c r="J57" i="100"/>
  <c r="I58" i="100"/>
  <c r="G53" i="100"/>
  <c r="G52" i="100" s="1"/>
  <c r="F54" i="100"/>
  <c r="E55" i="100"/>
  <c r="D56" i="100"/>
  <c r="C57" i="100"/>
  <c r="J58" i="100"/>
  <c r="H53" i="99"/>
  <c r="G54" i="99"/>
  <c r="F55" i="99"/>
  <c r="E56" i="99"/>
  <c r="D57" i="99"/>
  <c r="C58" i="99"/>
  <c r="I53" i="99"/>
  <c r="H54" i="99"/>
  <c r="G55" i="99"/>
  <c r="F56" i="99"/>
  <c r="E57" i="99"/>
  <c r="D58" i="99"/>
  <c r="J53" i="99"/>
  <c r="I54" i="99"/>
  <c r="H55" i="99"/>
  <c r="G56" i="99"/>
  <c r="F57" i="99"/>
  <c r="E58" i="99"/>
  <c r="C53" i="99"/>
  <c r="J54" i="99"/>
  <c r="I55" i="99"/>
  <c r="H56" i="99"/>
  <c r="G57" i="99"/>
  <c r="F58" i="99"/>
  <c r="D53" i="99"/>
  <c r="C54" i="99"/>
  <c r="J55" i="99"/>
  <c r="I56" i="99"/>
  <c r="H57" i="99"/>
  <c r="G58" i="99"/>
  <c r="E53" i="99"/>
  <c r="D54" i="99"/>
  <c r="C55" i="99"/>
  <c r="J56" i="99"/>
  <c r="I57" i="99"/>
  <c r="H58" i="99"/>
  <c r="F53" i="99"/>
  <c r="E54" i="99"/>
  <c r="D55" i="99"/>
  <c r="C56" i="99"/>
  <c r="J57" i="99"/>
  <c r="I58" i="99"/>
  <c r="G53" i="99"/>
  <c r="F54" i="99"/>
  <c r="E55" i="99"/>
  <c r="D56" i="99"/>
  <c r="C57" i="99"/>
  <c r="J58" i="99"/>
  <c r="H53" i="98"/>
  <c r="F55" i="98"/>
  <c r="D57" i="98"/>
  <c r="I53" i="98"/>
  <c r="I52" i="98" s="1"/>
  <c r="H54" i="98"/>
  <c r="G55" i="98"/>
  <c r="F56" i="98"/>
  <c r="F52" i="98" s="1"/>
  <c r="E57" i="98"/>
  <c r="D58" i="98"/>
  <c r="J53" i="98"/>
  <c r="I54" i="98"/>
  <c r="H55" i="98"/>
  <c r="G56" i="98"/>
  <c r="F57" i="98"/>
  <c r="E58" i="98"/>
  <c r="G54" i="98"/>
  <c r="G52" i="98" s="1"/>
  <c r="C53" i="98"/>
  <c r="J54" i="98"/>
  <c r="I55" i="98"/>
  <c r="H56" i="98"/>
  <c r="G57" i="98"/>
  <c r="F58" i="98"/>
  <c r="D53" i="98"/>
  <c r="C54" i="98"/>
  <c r="J55" i="98"/>
  <c r="I56" i="98"/>
  <c r="H57" i="98"/>
  <c r="G58" i="98"/>
  <c r="E56" i="98"/>
  <c r="C58" i="98"/>
  <c r="E53" i="98"/>
  <c r="E52" i="98" s="1"/>
  <c r="D54" i="98"/>
  <c r="C55" i="98"/>
  <c r="J56" i="98"/>
  <c r="I57" i="98"/>
  <c r="G52" i="97"/>
  <c r="H53" i="97"/>
  <c r="G54" i="97"/>
  <c r="F55" i="97"/>
  <c r="E56" i="97"/>
  <c r="D57" i="97"/>
  <c r="C58" i="97"/>
  <c r="I53" i="97"/>
  <c r="H54" i="97"/>
  <c r="G55" i="97"/>
  <c r="F56" i="97"/>
  <c r="E57" i="97"/>
  <c r="D58" i="97"/>
  <c r="C53" i="97"/>
  <c r="J54" i="97"/>
  <c r="J52" i="97" s="1"/>
  <c r="I55" i="97"/>
  <c r="H56" i="97"/>
  <c r="G57" i="97"/>
  <c r="F58" i="97"/>
  <c r="E53" i="97"/>
  <c r="E52" i="97" s="1"/>
  <c r="D54" i="97"/>
  <c r="C55" i="97"/>
  <c r="J56" i="97"/>
  <c r="I57" i="97"/>
  <c r="H58" i="97"/>
  <c r="F53" i="97"/>
  <c r="E54" i="97"/>
  <c r="D55" i="97"/>
  <c r="D52" i="97" s="1"/>
  <c r="C56" i="97"/>
  <c r="J57" i="97"/>
  <c r="G52" i="96"/>
  <c r="H53" i="96"/>
  <c r="G54" i="96"/>
  <c r="F55" i="96"/>
  <c r="E56" i="96"/>
  <c r="D57" i="96"/>
  <c r="C58" i="96"/>
  <c r="I53" i="96"/>
  <c r="I52" i="96" s="1"/>
  <c r="H54" i="96"/>
  <c r="G55" i="96"/>
  <c r="F56" i="96"/>
  <c r="E57" i="96"/>
  <c r="D58" i="96"/>
  <c r="D53" i="96"/>
  <c r="C54" i="96"/>
  <c r="C52" i="96" s="1"/>
  <c r="J55" i="96"/>
  <c r="J52" i="96" s="1"/>
  <c r="I56" i="96"/>
  <c r="H57" i="96"/>
  <c r="G58" i="96"/>
  <c r="E53" i="96"/>
  <c r="E52" i="96" s="1"/>
  <c r="D54" i="96"/>
  <c r="C55" i="96"/>
  <c r="J56" i="96"/>
  <c r="I57" i="96"/>
  <c r="H58" i="96"/>
  <c r="F53" i="96"/>
  <c r="F52" i="96" s="1"/>
  <c r="E54" i="96"/>
  <c r="D55" i="96"/>
  <c r="C56" i="96"/>
  <c r="J57" i="96"/>
  <c r="H53" i="95"/>
  <c r="G54" i="95"/>
  <c r="F55" i="95"/>
  <c r="E56" i="95"/>
  <c r="D57" i="95"/>
  <c r="C58" i="95"/>
  <c r="I53" i="95"/>
  <c r="H54" i="95"/>
  <c r="G55" i="95"/>
  <c r="F56" i="95"/>
  <c r="E57" i="95"/>
  <c r="D58" i="95"/>
  <c r="J53" i="95"/>
  <c r="I54" i="95"/>
  <c r="H55" i="95"/>
  <c r="G56" i="95"/>
  <c r="F57" i="95"/>
  <c r="E58" i="95"/>
  <c r="C53" i="95"/>
  <c r="J54" i="95"/>
  <c r="I55" i="95"/>
  <c r="H56" i="95"/>
  <c r="G57" i="95"/>
  <c r="F58" i="95"/>
  <c r="D53" i="95"/>
  <c r="D52" i="95" s="1"/>
  <c r="C54" i="95"/>
  <c r="J55" i="95"/>
  <c r="I56" i="95"/>
  <c r="H57" i="95"/>
  <c r="G58" i="95"/>
  <c r="E53" i="95"/>
  <c r="D54" i="95"/>
  <c r="C55" i="95"/>
  <c r="J56" i="95"/>
  <c r="I57" i="95"/>
  <c r="H58" i="95"/>
  <c r="F53" i="95"/>
  <c r="E54" i="95"/>
  <c r="D55" i="95"/>
  <c r="C56" i="95"/>
  <c r="J57" i="95"/>
  <c r="I58" i="95"/>
  <c r="G53" i="95"/>
  <c r="F54" i="95"/>
  <c r="E55" i="95"/>
  <c r="D56" i="95"/>
  <c r="C57" i="95"/>
  <c r="J58" i="95"/>
  <c r="H53" i="94"/>
  <c r="G54" i="94"/>
  <c r="F55" i="94"/>
  <c r="E56" i="94"/>
  <c r="D57" i="94"/>
  <c r="C58" i="94"/>
  <c r="I53" i="94"/>
  <c r="I52" i="94" s="1"/>
  <c r="H54" i="94"/>
  <c r="G55" i="94"/>
  <c r="F56" i="94"/>
  <c r="E57" i="94"/>
  <c r="D58" i="94"/>
  <c r="C53" i="94"/>
  <c r="J54" i="94"/>
  <c r="I55" i="94"/>
  <c r="H56" i="94"/>
  <c r="G57" i="94"/>
  <c r="F58" i="94"/>
  <c r="D53" i="94"/>
  <c r="D52" i="94" s="1"/>
  <c r="C54" i="94"/>
  <c r="J55" i="94"/>
  <c r="I56" i="94"/>
  <c r="H57" i="94"/>
  <c r="G58" i="94"/>
  <c r="E53" i="94"/>
  <c r="D54" i="94"/>
  <c r="C55" i="94"/>
  <c r="J56" i="94"/>
  <c r="I57" i="94"/>
  <c r="H58" i="94"/>
  <c r="F53" i="94"/>
  <c r="F52" i="94" s="1"/>
  <c r="E54" i="94"/>
  <c r="D55" i="94"/>
  <c r="C56" i="94"/>
  <c r="J57" i="94"/>
  <c r="J52" i="94" s="1"/>
  <c r="I58" i="94"/>
  <c r="G53" i="94"/>
  <c r="F54" i="94"/>
  <c r="E55" i="94"/>
  <c r="D56" i="94"/>
  <c r="C57" i="94"/>
  <c r="J58" i="94"/>
  <c r="C52" i="93"/>
  <c r="H53" i="93"/>
  <c r="H52" i="93" s="1"/>
  <c r="G54" i="93"/>
  <c r="F55" i="93"/>
  <c r="E56" i="93"/>
  <c r="D57" i="93"/>
  <c r="C58" i="93"/>
  <c r="I53" i="93"/>
  <c r="I52" i="93" s="1"/>
  <c r="H54" i="93"/>
  <c r="G55" i="93"/>
  <c r="F56" i="93"/>
  <c r="E57" i="93"/>
  <c r="D58" i="93"/>
  <c r="J53" i="93"/>
  <c r="I54" i="93"/>
  <c r="H55" i="93"/>
  <c r="G56" i="93"/>
  <c r="G52" i="93" s="1"/>
  <c r="F57" i="93"/>
  <c r="E58" i="93"/>
  <c r="D53" i="93"/>
  <c r="D52" i="93" s="1"/>
  <c r="C54" i="93"/>
  <c r="J55" i="93"/>
  <c r="I56" i="93"/>
  <c r="H57" i="93"/>
  <c r="G58" i="93"/>
  <c r="E53" i="93"/>
  <c r="D54" i="93"/>
  <c r="C55" i="93"/>
  <c r="J56" i="93"/>
  <c r="I57" i="93"/>
  <c r="H58" i="93"/>
  <c r="F53" i="93"/>
  <c r="F52" i="93" s="1"/>
  <c r="E54" i="93"/>
  <c r="D55" i="93"/>
  <c r="C56" i="93"/>
  <c r="J57" i="93"/>
  <c r="H53" i="92"/>
  <c r="G54" i="92"/>
  <c r="F55" i="92"/>
  <c r="E56" i="92"/>
  <c r="D57" i="92"/>
  <c r="C58" i="92"/>
  <c r="I53" i="92"/>
  <c r="I52" i="92" s="1"/>
  <c r="H54" i="92"/>
  <c r="G55" i="92"/>
  <c r="F56" i="92"/>
  <c r="E57" i="92"/>
  <c r="D58" i="92"/>
  <c r="J53" i="92"/>
  <c r="I54" i="92"/>
  <c r="H55" i="92"/>
  <c r="G56" i="92"/>
  <c r="F57" i="92"/>
  <c r="E58" i="92"/>
  <c r="C53" i="92"/>
  <c r="J54" i="92"/>
  <c r="I55" i="92"/>
  <c r="H56" i="92"/>
  <c r="G57" i="92"/>
  <c r="F58" i="92"/>
  <c r="D53" i="92"/>
  <c r="C54" i="92"/>
  <c r="J55" i="92"/>
  <c r="I56" i="92"/>
  <c r="H57" i="92"/>
  <c r="G58" i="92"/>
  <c r="E53" i="92"/>
  <c r="D54" i="92"/>
  <c r="C55" i="92"/>
  <c r="J56" i="92"/>
  <c r="I57" i="92"/>
  <c r="H58" i="92"/>
  <c r="F53" i="92"/>
  <c r="E54" i="92"/>
  <c r="D55" i="92"/>
  <c r="C56" i="92"/>
  <c r="J57" i="92"/>
  <c r="I58" i="92"/>
  <c r="G53" i="92"/>
  <c r="F54" i="92"/>
  <c r="E55" i="92"/>
  <c r="D56" i="92"/>
  <c r="C57" i="92"/>
  <c r="J58" i="92"/>
  <c r="G54" i="91"/>
  <c r="F55" i="91"/>
  <c r="E56" i="91"/>
  <c r="D57" i="91"/>
  <c r="C58" i="91"/>
  <c r="I53" i="91"/>
  <c r="I52" i="91" s="1"/>
  <c r="H54" i="91"/>
  <c r="G55" i="91"/>
  <c r="F56" i="91"/>
  <c r="E57" i="91"/>
  <c r="D58" i="91"/>
  <c r="H53" i="91"/>
  <c r="J53" i="91"/>
  <c r="J52" i="91" s="1"/>
  <c r="I54" i="91"/>
  <c r="H55" i="91"/>
  <c r="G56" i="91"/>
  <c r="F57" i="91"/>
  <c r="E58" i="91"/>
  <c r="C53" i="91"/>
  <c r="J54" i="91"/>
  <c r="I55" i="91"/>
  <c r="H56" i="91"/>
  <c r="G57" i="91"/>
  <c r="F58" i="91"/>
  <c r="D53" i="91"/>
  <c r="C54" i="91"/>
  <c r="J55" i="91"/>
  <c r="I56" i="91"/>
  <c r="H57" i="91"/>
  <c r="G58" i="91"/>
  <c r="E53" i="91"/>
  <c r="D54" i="91"/>
  <c r="C55" i="91"/>
  <c r="J56" i="91"/>
  <c r="I57" i="91"/>
  <c r="H58" i="91"/>
  <c r="F53" i="91"/>
  <c r="F52" i="91" s="1"/>
  <c r="E54" i="91"/>
  <c r="D55" i="91"/>
  <c r="C56" i="91"/>
  <c r="J57" i="91"/>
  <c r="I58" i="91"/>
  <c r="G53" i="91"/>
  <c r="F54" i="91"/>
  <c r="E55" i="91"/>
  <c r="D56" i="91"/>
  <c r="C57" i="91"/>
  <c r="J58" i="91"/>
  <c r="G52" i="90"/>
  <c r="H53" i="90"/>
  <c r="G54" i="90"/>
  <c r="F55" i="90"/>
  <c r="E56" i="90"/>
  <c r="D57" i="90"/>
  <c r="C58" i="90"/>
  <c r="I53" i="90"/>
  <c r="H54" i="90"/>
  <c r="G55" i="90"/>
  <c r="F56" i="90"/>
  <c r="E57" i="90"/>
  <c r="D58" i="90"/>
  <c r="D53" i="90"/>
  <c r="C54" i="90"/>
  <c r="C52" i="90" s="1"/>
  <c r="J55" i="90"/>
  <c r="J52" i="90" s="1"/>
  <c r="I56" i="90"/>
  <c r="H57" i="90"/>
  <c r="G58" i="90"/>
  <c r="E53" i="90"/>
  <c r="E52" i="90" s="1"/>
  <c r="D54" i="90"/>
  <c r="C55" i="90"/>
  <c r="J56" i="90"/>
  <c r="I57" i="90"/>
  <c r="H58" i="90"/>
  <c r="F53" i="90"/>
  <c r="E54" i="90"/>
  <c r="D55" i="90"/>
  <c r="C56" i="90"/>
  <c r="J57" i="90"/>
  <c r="I58" i="90"/>
  <c r="J58" i="90"/>
  <c r="H53" i="89"/>
  <c r="G54" i="89"/>
  <c r="F55" i="89"/>
  <c r="E56" i="89"/>
  <c r="D57" i="89"/>
  <c r="C58" i="89"/>
  <c r="I53" i="89"/>
  <c r="H54" i="89"/>
  <c r="G55" i="89"/>
  <c r="F56" i="89"/>
  <c r="E57" i="89"/>
  <c r="D58" i="89"/>
  <c r="J53" i="89"/>
  <c r="J52" i="89" s="1"/>
  <c r="F57" i="89"/>
  <c r="C53" i="89"/>
  <c r="J54" i="89"/>
  <c r="I55" i="89"/>
  <c r="H56" i="89"/>
  <c r="G57" i="89"/>
  <c r="F58" i="89"/>
  <c r="I54" i="89"/>
  <c r="G56" i="89"/>
  <c r="E58" i="89"/>
  <c r="D53" i="89"/>
  <c r="C54" i="89"/>
  <c r="J55" i="89"/>
  <c r="I56" i="89"/>
  <c r="H57" i="89"/>
  <c r="G58" i="89"/>
  <c r="E53" i="89"/>
  <c r="D54" i="89"/>
  <c r="C55" i="89"/>
  <c r="J56" i="89"/>
  <c r="I57" i="89"/>
  <c r="H58" i="89"/>
  <c r="H55" i="89"/>
  <c r="F53" i="89"/>
  <c r="F52" i="89" s="1"/>
  <c r="E54" i="89"/>
  <c r="D55" i="89"/>
  <c r="C56" i="89"/>
  <c r="J57" i="89"/>
  <c r="I58" i="89"/>
  <c r="G53" i="89"/>
  <c r="F54" i="89"/>
  <c r="E55" i="89"/>
  <c r="D56" i="89"/>
  <c r="C57" i="89"/>
  <c r="J58" i="89"/>
  <c r="J52" i="88"/>
  <c r="H53" i="88"/>
  <c r="G54" i="88"/>
  <c r="F55" i="88"/>
  <c r="E56" i="88"/>
  <c r="D57" i="88"/>
  <c r="C58" i="88"/>
  <c r="I53" i="88"/>
  <c r="H54" i="88"/>
  <c r="G55" i="88"/>
  <c r="F56" i="88"/>
  <c r="E57" i="88"/>
  <c r="D58" i="88"/>
  <c r="C53" i="88"/>
  <c r="J54" i="88"/>
  <c r="I55" i="88"/>
  <c r="H56" i="88"/>
  <c r="G57" i="88"/>
  <c r="F58" i="88"/>
  <c r="D53" i="88"/>
  <c r="C54" i="88"/>
  <c r="J55" i="88"/>
  <c r="I56" i="88"/>
  <c r="H57" i="88"/>
  <c r="G58" i="88"/>
  <c r="E53" i="88"/>
  <c r="D54" i="88"/>
  <c r="C55" i="88"/>
  <c r="J56" i="88"/>
  <c r="I57" i="88"/>
  <c r="H58" i="88"/>
  <c r="F53" i="88"/>
  <c r="F52" i="88" s="1"/>
  <c r="E54" i="88"/>
  <c r="D55" i="88"/>
  <c r="C56" i="88"/>
  <c r="J57" i="88"/>
  <c r="I58" i="88"/>
  <c r="G53" i="88"/>
  <c r="F54" i="88"/>
  <c r="E55" i="88"/>
  <c r="D56" i="88"/>
  <c r="C57" i="88"/>
  <c r="J58" i="88"/>
  <c r="H53" i="87"/>
  <c r="G54" i="87"/>
  <c r="F55" i="87"/>
  <c r="E56" i="87"/>
  <c r="D57" i="87"/>
  <c r="C58" i="87"/>
  <c r="I53" i="87"/>
  <c r="H54" i="87"/>
  <c r="G55" i="87"/>
  <c r="F56" i="87"/>
  <c r="E57" i="87"/>
  <c r="D58" i="87"/>
  <c r="C53" i="87"/>
  <c r="J54" i="87"/>
  <c r="J52" i="87" s="1"/>
  <c r="I55" i="87"/>
  <c r="H56" i="87"/>
  <c r="G57" i="87"/>
  <c r="F58" i="87"/>
  <c r="D53" i="87"/>
  <c r="C54" i="87"/>
  <c r="J55" i="87"/>
  <c r="I56" i="87"/>
  <c r="H57" i="87"/>
  <c r="G58" i="87"/>
  <c r="E53" i="87"/>
  <c r="D54" i="87"/>
  <c r="C55" i="87"/>
  <c r="J56" i="87"/>
  <c r="I57" i="87"/>
  <c r="H58" i="87"/>
  <c r="F53" i="87"/>
  <c r="E54" i="87"/>
  <c r="D55" i="87"/>
  <c r="C56" i="87"/>
  <c r="J57" i="87"/>
  <c r="I58" i="87"/>
  <c r="G53" i="87"/>
  <c r="G52" i="87" s="1"/>
  <c r="F54" i="87"/>
  <c r="E55" i="87"/>
  <c r="D56" i="87"/>
  <c r="C57" i="87"/>
  <c r="J58" i="87"/>
  <c r="H53" i="86"/>
  <c r="G54" i="86"/>
  <c r="F55" i="86"/>
  <c r="E56" i="86"/>
  <c r="D57" i="86"/>
  <c r="C58" i="86"/>
  <c r="I53" i="86"/>
  <c r="H54" i="86"/>
  <c r="G55" i="86"/>
  <c r="F56" i="86"/>
  <c r="E57" i="86"/>
  <c r="D58" i="86"/>
  <c r="C53" i="86"/>
  <c r="J54" i="86"/>
  <c r="I55" i="86"/>
  <c r="H56" i="86"/>
  <c r="G57" i="86"/>
  <c r="F58" i="86"/>
  <c r="J53" i="86"/>
  <c r="H55" i="86"/>
  <c r="F57" i="86"/>
  <c r="D53" i="86"/>
  <c r="C54" i="86"/>
  <c r="J55" i="86"/>
  <c r="I56" i="86"/>
  <c r="H57" i="86"/>
  <c r="G58" i="86"/>
  <c r="I54" i="86"/>
  <c r="G56" i="86"/>
  <c r="E58" i="86"/>
  <c r="E53" i="86"/>
  <c r="E52" i="86" s="1"/>
  <c r="D54" i="86"/>
  <c r="C55" i="86"/>
  <c r="J56" i="86"/>
  <c r="I57" i="86"/>
  <c r="H58" i="86"/>
  <c r="F53" i="86"/>
  <c r="E54" i="86"/>
  <c r="D55" i="86"/>
  <c r="C56" i="86"/>
  <c r="J57" i="86"/>
  <c r="I58" i="86"/>
  <c r="G53" i="86"/>
  <c r="F54" i="86"/>
  <c r="E55" i="86"/>
  <c r="D56" i="86"/>
  <c r="C57" i="86"/>
  <c r="J58" i="86"/>
  <c r="F52" i="85"/>
  <c r="J52" i="85"/>
  <c r="H53" i="85"/>
  <c r="G54" i="85"/>
  <c r="F55" i="85"/>
  <c r="E56" i="85"/>
  <c r="D57" i="85"/>
  <c r="C58" i="85"/>
  <c r="I53" i="85"/>
  <c r="H54" i="85"/>
  <c r="G55" i="85"/>
  <c r="F56" i="85"/>
  <c r="E57" i="85"/>
  <c r="D58" i="85"/>
  <c r="C53" i="85"/>
  <c r="J54" i="85"/>
  <c r="I55" i="85"/>
  <c r="H56" i="85"/>
  <c r="G57" i="85"/>
  <c r="F58" i="85"/>
  <c r="D53" i="85"/>
  <c r="D52" i="85" s="1"/>
  <c r="C54" i="85"/>
  <c r="J55" i="85"/>
  <c r="I56" i="85"/>
  <c r="H57" i="85"/>
  <c r="G58" i="85"/>
  <c r="E53" i="85"/>
  <c r="D54" i="85"/>
  <c r="C55" i="85"/>
  <c r="J56" i="85"/>
  <c r="I57" i="85"/>
  <c r="H53" i="84"/>
  <c r="G54" i="84"/>
  <c r="F55" i="84"/>
  <c r="E56" i="84"/>
  <c r="D57" i="84"/>
  <c r="C58" i="84"/>
  <c r="I53" i="84"/>
  <c r="H54" i="84"/>
  <c r="G55" i="84"/>
  <c r="F56" i="84"/>
  <c r="E57" i="84"/>
  <c r="D58" i="84"/>
  <c r="C53" i="84"/>
  <c r="J54" i="84"/>
  <c r="J52" i="84" s="1"/>
  <c r="I55" i="84"/>
  <c r="H56" i="84"/>
  <c r="G57" i="84"/>
  <c r="F58" i="84"/>
  <c r="D53" i="84"/>
  <c r="C54" i="84"/>
  <c r="J55" i="84"/>
  <c r="I56" i="84"/>
  <c r="H57" i="84"/>
  <c r="G58" i="84"/>
  <c r="G52" i="84" s="1"/>
  <c r="E53" i="84"/>
  <c r="D54" i="84"/>
  <c r="C55" i="84"/>
  <c r="J56" i="84"/>
  <c r="I57" i="84"/>
  <c r="H58" i="84"/>
  <c r="F53" i="84"/>
  <c r="F52" i="84" s="1"/>
  <c r="E54" i="84"/>
  <c r="D55" i="84"/>
  <c r="C56" i="84"/>
  <c r="J57" i="84"/>
  <c r="H53" i="83"/>
  <c r="G54" i="83"/>
  <c r="F55" i="83"/>
  <c r="E56" i="83"/>
  <c r="D57" i="83"/>
  <c r="C58" i="83"/>
  <c r="I53" i="83"/>
  <c r="H54" i="83"/>
  <c r="G55" i="83"/>
  <c r="F56" i="83"/>
  <c r="E57" i="83"/>
  <c r="D58" i="83"/>
  <c r="C53" i="83"/>
  <c r="J54" i="83"/>
  <c r="I55" i="83"/>
  <c r="H56" i="83"/>
  <c r="G57" i="83"/>
  <c r="F58" i="83"/>
  <c r="D53" i="83"/>
  <c r="C54" i="83"/>
  <c r="J55" i="83"/>
  <c r="I56" i="83"/>
  <c r="H57" i="83"/>
  <c r="G58" i="83"/>
  <c r="E53" i="83"/>
  <c r="D54" i="83"/>
  <c r="C55" i="83"/>
  <c r="J56" i="83"/>
  <c r="J52" i="83" s="1"/>
  <c r="I57" i="83"/>
  <c r="H58" i="83"/>
  <c r="F53" i="83"/>
  <c r="F52" i="83" s="1"/>
  <c r="E54" i="83"/>
  <c r="D55" i="83"/>
  <c r="C56" i="83"/>
  <c r="J57" i="83"/>
  <c r="I58" i="83"/>
  <c r="G53" i="83"/>
  <c r="F54" i="83"/>
  <c r="E55" i="83"/>
  <c r="D56" i="83"/>
  <c r="C57" i="83"/>
  <c r="J58" i="83"/>
  <c r="I53" i="82"/>
  <c r="H54" i="82"/>
  <c r="H52" i="82" s="1"/>
  <c r="G55" i="82"/>
  <c r="D58" i="82"/>
  <c r="J53" i="82"/>
  <c r="I54" i="82"/>
  <c r="H55" i="82"/>
  <c r="G56" i="82"/>
  <c r="F57" i="82"/>
  <c r="E58" i="82"/>
  <c r="E57" i="82"/>
  <c r="C53" i="82"/>
  <c r="J54" i="82"/>
  <c r="I55" i="82"/>
  <c r="H56" i="82"/>
  <c r="G57" i="82"/>
  <c r="F58" i="82"/>
  <c r="G54" i="82"/>
  <c r="E56" i="82"/>
  <c r="C58" i="82"/>
  <c r="F56" i="82"/>
  <c r="D53" i="82"/>
  <c r="C54" i="82"/>
  <c r="J55" i="82"/>
  <c r="I56" i="82"/>
  <c r="H57" i="82"/>
  <c r="G58" i="82"/>
  <c r="E53" i="82"/>
  <c r="D54" i="82"/>
  <c r="C55" i="82"/>
  <c r="J56" i="82"/>
  <c r="I57" i="82"/>
  <c r="H58" i="82"/>
  <c r="F53" i="82"/>
  <c r="F52" i="82" s="1"/>
  <c r="E54" i="82"/>
  <c r="D55" i="82"/>
  <c r="C56" i="82"/>
  <c r="J57" i="82"/>
  <c r="I58" i="82"/>
  <c r="G53" i="82"/>
  <c r="F54" i="82"/>
  <c r="E55" i="82"/>
  <c r="D56" i="82"/>
  <c r="C57" i="82"/>
  <c r="J58" i="82"/>
  <c r="H53" i="81"/>
  <c r="G54" i="81"/>
  <c r="F55" i="81"/>
  <c r="E56" i="81"/>
  <c r="D57" i="81"/>
  <c r="C58" i="81"/>
  <c r="I53" i="81"/>
  <c r="H54" i="81"/>
  <c r="G55" i="81"/>
  <c r="F56" i="81"/>
  <c r="E57" i="81"/>
  <c r="D58" i="81"/>
  <c r="C53" i="81"/>
  <c r="C52" i="81" s="1"/>
  <c r="J54" i="81"/>
  <c r="I55" i="81"/>
  <c r="H56" i="81"/>
  <c r="G57" i="81"/>
  <c r="F58" i="81"/>
  <c r="G56" i="81"/>
  <c r="D53" i="81"/>
  <c r="C54" i="81"/>
  <c r="J55" i="81"/>
  <c r="I56" i="81"/>
  <c r="H57" i="81"/>
  <c r="G58" i="81"/>
  <c r="I54" i="81"/>
  <c r="E53" i="81"/>
  <c r="D54" i="81"/>
  <c r="C55" i="81"/>
  <c r="J56" i="81"/>
  <c r="I57" i="81"/>
  <c r="H58" i="81"/>
  <c r="J53" i="81"/>
  <c r="H55" i="81"/>
  <c r="F57" i="81"/>
  <c r="E58" i="81"/>
  <c r="F53" i="81"/>
  <c r="E54" i="81"/>
  <c r="D55" i="81"/>
  <c r="C56" i="81"/>
  <c r="J57" i="81"/>
  <c r="I58" i="81"/>
  <c r="G53" i="81"/>
  <c r="F54" i="81"/>
  <c r="E55" i="81"/>
  <c r="D56" i="81"/>
  <c r="C57" i="81"/>
  <c r="J58" i="81"/>
  <c r="I53" i="80"/>
  <c r="I52" i="80" s="1"/>
  <c r="H54" i="80"/>
  <c r="G55" i="80"/>
  <c r="F56" i="80"/>
  <c r="E57" i="80"/>
  <c r="J53" i="80"/>
  <c r="I54" i="80"/>
  <c r="H55" i="80"/>
  <c r="G56" i="80"/>
  <c r="F57" i="80"/>
  <c r="F52" i="80" s="1"/>
  <c r="E58" i="80"/>
  <c r="H53" i="80"/>
  <c r="D57" i="80"/>
  <c r="C53" i="80"/>
  <c r="J54" i="80"/>
  <c r="I55" i="80"/>
  <c r="H56" i="80"/>
  <c r="G57" i="80"/>
  <c r="F58" i="80"/>
  <c r="G54" i="80"/>
  <c r="F55" i="80"/>
  <c r="E56" i="80"/>
  <c r="C58" i="80"/>
  <c r="D53" i="80"/>
  <c r="C54" i="80"/>
  <c r="J55" i="80"/>
  <c r="I56" i="80"/>
  <c r="H57" i="80"/>
  <c r="G58" i="80"/>
  <c r="D58" i="80"/>
  <c r="E53" i="80"/>
  <c r="E52" i="80" s="1"/>
  <c r="D54" i="80"/>
  <c r="C55" i="80"/>
  <c r="J56" i="80"/>
  <c r="I57" i="80"/>
  <c r="H53" i="79"/>
  <c r="G54" i="79"/>
  <c r="E56" i="79"/>
  <c r="D57" i="79"/>
  <c r="C58" i="79"/>
  <c r="I53" i="79"/>
  <c r="I52" i="79" s="1"/>
  <c r="H54" i="79"/>
  <c r="G55" i="79"/>
  <c r="F56" i="79"/>
  <c r="E57" i="79"/>
  <c r="D58" i="79"/>
  <c r="J53" i="79"/>
  <c r="I54" i="79"/>
  <c r="H55" i="79"/>
  <c r="G56" i="79"/>
  <c r="F57" i="79"/>
  <c r="E58" i="79"/>
  <c r="C53" i="79"/>
  <c r="J54" i="79"/>
  <c r="I55" i="79"/>
  <c r="H56" i="79"/>
  <c r="G57" i="79"/>
  <c r="F58" i="79"/>
  <c r="D53" i="79"/>
  <c r="C54" i="79"/>
  <c r="J55" i="79"/>
  <c r="I56" i="79"/>
  <c r="H57" i="79"/>
  <c r="G58" i="79"/>
  <c r="E53" i="79"/>
  <c r="E52" i="79" s="1"/>
  <c r="D54" i="79"/>
  <c r="C55" i="79"/>
  <c r="J56" i="79"/>
  <c r="I57" i="79"/>
  <c r="H58" i="79"/>
  <c r="F53" i="79"/>
  <c r="F52" i="79" s="1"/>
  <c r="E54" i="79"/>
  <c r="D55" i="79"/>
  <c r="C56" i="79"/>
  <c r="J57" i="79"/>
  <c r="I58" i="79"/>
  <c r="G53" i="79"/>
  <c r="F54" i="79"/>
  <c r="E55" i="79"/>
  <c r="D56" i="79"/>
  <c r="C57" i="79"/>
  <c r="J58" i="79"/>
  <c r="H53" i="78"/>
  <c r="G54" i="78"/>
  <c r="F55" i="78"/>
  <c r="E56" i="78"/>
  <c r="D57" i="78"/>
  <c r="C58" i="78"/>
  <c r="I53" i="78"/>
  <c r="H54" i="78"/>
  <c r="G55" i="78"/>
  <c r="F56" i="78"/>
  <c r="E57" i="78"/>
  <c r="D58" i="78"/>
  <c r="I54" i="78"/>
  <c r="H55" i="78"/>
  <c r="F57" i="78"/>
  <c r="E58" i="78"/>
  <c r="C53" i="78"/>
  <c r="J54" i="78"/>
  <c r="I55" i="78"/>
  <c r="H56" i="78"/>
  <c r="G57" i="78"/>
  <c r="F58" i="78"/>
  <c r="J53" i="78"/>
  <c r="G56" i="78"/>
  <c r="D53" i="78"/>
  <c r="C54" i="78"/>
  <c r="J55" i="78"/>
  <c r="I56" i="78"/>
  <c r="H57" i="78"/>
  <c r="G58" i="78"/>
  <c r="E53" i="78"/>
  <c r="D54" i="78"/>
  <c r="C55" i="78"/>
  <c r="J56" i="78"/>
  <c r="I57" i="78"/>
  <c r="H58" i="78"/>
  <c r="F53" i="78"/>
  <c r="E54" i="78"/>
  <c r="D55" i="78"/>
  <c r="C56" i="78"/>
  <c r="J57" i="78"/>
  <c r="I58" i="78"/>
  <c r="G53" i="78"/>
  <c r="G52" i="78" s="1"/>
  <c r="F54" i="78"/>
  <c r="E55" i="78"/>
  <c r="D56" i="78"/>
  <c r="C57" i="78"/>
  <c r="J58" i="78"/>
  <c r="H53" i="77"/>
  <c r="G54" i="77"/>
  <c r="F55" i="77"/>
  <c r="E56" i="77"/>
  <c r="D57" i="77"/>
  <c r="C58" i="77"/>
  <c r="I53" i="77"/>
  <c r="H54" i="77"/>
  <c r="G55" i="77"/>
  <c r="F56" i="77"/>
  <c r="E57" i="77"/>
  <c r="D58" i="77"/>
  <c r="H55" i="77"/>
  <c r="E58" i="77"/>
  <c r="C53" i="77"/>
  <c r="J54" i="77"/>
  <c r="I55" i="77"/>
  <c r="H56" i="77"/>
  <c r="G57" i="77"/>
  <c r="F58" i="77"/>
  <c r="J53" i="77"/>
  <c r="F57" i="77"/>
  <c r="D53" i="77"/>
  <c r="C54" i="77"/>
  <c r="J55" i="77"/>
  <c r="I56" i="77"/>
  <c r="H57" i="77"/>
  <c r="G58" i="77"/>
  <c r="I54" i="77"/>
  <c r="G56" i="77"/>
  <c r="E53" i="77"/>
  <c r="E52" i="77" s="1"/>
  <c r="D54" i="77"/>
  <c r="C55" i="77"/>
  <c r="J56" i="77"/>
  <c r="I57" i="77"/>
  <c r="H58" i="77"/>
  <c r="F53" i="77"/>
  <c r="E54" i="77"/>
  <c r="D55" i="77"/>
  <c r="C56" i="77"/>
  <c r="J57" i="77"/>
  <c r="I58" i="77"/>
  <c r="G53" i="77"/>
  <c r="F54" i="77"/>
  <c r="E55" i="77"/>
  <c r="D56" i="77"/>
  <c r="C57" i="77"/>
  <c r="J58" i="77"/>
  <c r="F55" i="76"/>
  <c r="C58" i="76"/>
  <c r="I53" i="76"/>
  <c r="H54" i="76"/>
  <c r="G55" i="76"/>
  <c r="F56" i="76"/>
  <c r="E57" i="76"/>
  <c r="D58" i="76"/>
  <c r="H53" i="76"/>
  <c r="D57" i="76"/>
  <c r="J53" i="76"/>
  <c r="I54" i="76"/>
  <c r="H55" i="76"/>
  <c r="G56" i="76"/>
  <c r="F57" i="76"/>
  <c r="E58" i="76"/>
  <c r="C53" i="76"/>
  <c r="J54" i="76"/>
  <c r="I55" i="76"/>
  <c r="H56" i="76"/>
  <c r="G57" i="76"/>
  <c r="F58" i="76"/>
  <c r="G54" i="76"/>
  <c r="E56" i="76"/>
  <c r="D53" i="76"/>
  <c r="D52" i="76" s="1"/>
  <c r="C54" i="76"/>
  <c r="J55" i="76"/>
  <c r="I56" i="76"/>
  <c r="H57" i="76"/>
  <c r="G58" i="76"/>
  <c r="G53" i="76"/>
  <c r="F54" i="76"/>
  <c r="F52" i="76" s="1"/>
  <c r="E55" i="76"/>
  <c r="E52" i="76" s="1"/>
  <c r="D56" i="76"/>
  <c r="C57" i="76"/>
  <c r="J58" i="76"/>
  <c r="H53" i="75"/>
  <c r="H52" i="75" s="1"/>
  <c r="F55" i="75"/>
  <c r="E56" i="75"/>
  <c r="D57" i="75"/>
  <c r="C58" i="75"/>
  <c r="I53" i="75"/>
  <c r="H54" i="75"/>
  <c r="G55" i="75"/>
  <c r="F56" i="75"/>
  <c r="E57" i="75"/>
  <c r="D58" i="75"/>
  <c r="J53" i="75"/>
  <c r="I54" i="75"/>
  <c r="H55" i="75"/>
  <c r="G56" i="75"/>
  <c r="F57" i="75"/>
  <c r="E58" i="75"/>
  <c r="C53" i="75"/>
  <c r="J54" i="75"/>
  <c r="I55" i="75"/>
  <c r="H56" i="75"/>
  <c r="G57" i="75"/>
  <c r="F58" i="75"/>
  <c r="D53" i="75"/>
  <c r="D52" i="75" s="1"/>
  <c r="C54" i="75"/>
  <c r="J55" i="75"/>
  <c r="I56" i="75"/>
  <c r="H57" i="75"/>
  <c r="G58" i="75"/>
  <c r="E53" i="75"/>
  <c r="D54" i="75"/>
  <c r="C55" i="75"/>
  <c r="J56" i="75"/>
  <c r="I57" i="75"/>
  <c r="H58" i="75"/>
  <c r="G54" i="75"/>
  <c r="F53" i="75"/>
  <c r="E54" i="75"/>
  <c r="D55" i="75"/>
  <c r="C56" i="75"/>
  <c r="J57" i="75"/>
  <c r="I58" i="75"/>
  <c r="G53" i="75"/>
  <c r="F54" i="75"/>
  <c r="E55" i="75"/>
  <c r="D56" i="75"/>
  <c r="C57" i="75"/>
  <c r="J58" i="75"/>
  <c r="H53" i="74"/>
  <c r="G54" i="74"/>
  <c r="G52" i="74" s="1"/>
  <c r="F55" i="74"/>
  <c r="E56" i="74"/>
  <c r="D57" i="74"/>
  <c r="C58" i="74"/>
  <c r="I53" i="74"/>
  <c r="H54" i="74"/>
  <c r="G55" i="74"/>
  <c r="F56" i="74"/>
  <c r="E57" i="74"/>
  <c r="D58" i="74"/>
  <c r="E53" i="74"/>
  <c r="E52" i="74" s="1"/>
  <c r="D54" i="74"/>
  <c r="D52" i="74" s="1"/>
  <c r="C55" i="74"/>
  <c r="C52" i="74" s="1"/>
  <c r="J56" i="74"/>
  <c r="J52" i="74" s="1"/>
  <c r="I57" i="74"/>
  <c r="H58" i="74"/>
  <c r="F53" i="74"/>
  <c r="F52" i="74" s="1"/>
  <c r="E54" i="74"/>
  <c r="D55" i="74"/>
  <c r="C56" i="74"/>
  <c r="J57" i="74"/>
  <c r="J53" i="73"/>
  <c r="J52" i="73" s="1"/>
  <c r="I54" i="73"/>
  <c r="H55" i="73"/>
  <c r="G56" i="73"/>
  <c r="F57" i="73"/>
  <c r="E58" i="73"/>
  <c r="C53" i="73"/>
  <c r="J54" i="73"/>
  <c r="I55" i="73"/>
  <c r="H56" i="73"/>
  <c r="G57" i="73"/>
  <c r="F58" i="73"/>
  <c r="D53" i="73"/>
  <c r="C54" i="73"/>
  <c r="J55" i="73"/>
  <c r="I56" i="73"/>
  <c r="H57" i="73"/>
  <c r="G58" i="73"/>
  <c r="H53" i="73"/>
  <c r="D58" i="73"/>
  <c r="E53" i="73"/>
  <c r="D54" i="73"/>
  <c r="C55" i="73"/>
  <c r="J56" i="73"/>
  <c r="I57" i="73"/>
  <c r="H58" i="73"/>
  <c r="H54" i="73"/>
  <c r="F53" i="73"/>
  <c r="E54" i="73"/>
  <c r="D55" i="73"/>
  <c r="C56" i="73"/>
  <c r="J57" i="73"/>
  <c r="I58" i="73"/>
  <c r="G54" i="73"/>
  <c r="F55" i="73"/>
  <c r="E56" i="73"/>
  <c r="D57" i="73"/>
  <c r="C58" i="73"/>
  <c r="I53" i="73"/>
  <c r="G55" i="73"/>
  <c r="F56" i="73"/>
  <c r="E57" i="73"/>
  <c r="G53" i="73"/>
  <c r="F54" i="73"/>
  <c r="E55" i="73"/>
  <c r="D56" i="73"/>
  <c r="C57" i="73"/>
  <c r="J58" i="73"/>
  <c r="H53" i="72"/>
  <c r="H52" i="72" s="1"/>
  <c r="F55" i="72"/>
  <c r="E56" i="72"/>
  <c r="C58" i="72"/>
  <c r="I53" i="72"/>
  <c r="H54" i="72"/>
  <c r="G55" i="72"/>
  <c r="F56" i="72"/>
  <c r="E57" i="72"/>
  <c r="D58" i="72"/>
  <c r="J53" i="72"/>
  <c r="I54" i="72"/>
  <c r="H55" i="72"/>
  <c r="G56" i="72"/>
  <c r="F57" i="72"/>
  <c r="E58" i="72"/>
  <c r="C53" i="72"/>
  <c r="J54" i="72"/>
  <c r="I55" i="72"/>
  <c r="H56" i="72"/>
  <c r="G57" i="72"/>
  <c r="F58" i="72"/>
  <c r="D53" i="72"/>
  <c r="C54" i="72"/>
  <c r="J55" i="72"/>
  <c r="I56" i="72"/>
  <c r="H57" i="72"/>
  <c r="G58" i="72"/>
  <c r="G54" i="72"/>
  <c r="D57" i="72"/>
  <c r="E53" i="72"/>
  <c r="E52" i="72" s="1"/>
  <c r="D54" i="72"/>
  <c r="C55" i="72"/>
  <c r="J56" i="72"/>
  <c r="I57" i="72"/>
  <c r="H58" i="72"/>
  <c r="F53" i="72"/>
  <c r="E54" i="72"/>
  <c r="D55" i="72"/>
  <c r="C56" i="72"/>
  <c r="J57" i="72"/>
  <c r="I58" i="72"/>
  <c r="G53" i="72"/>
  <c r="F54" i="72"/>
  <c r="E55" i="72"/>
  <c r="D56" i="72"/>
  <c r="C57" i="72"/>
  <c r="J58" i="72"/>
  <c r="H53" i="71"/>
  <c r="G54" i="71"/>
  <c r="F55" i="71"/>
  <c r="E56" i="71"/>
  <c r="D57" i="71"/>
  <c r="C58" i="71"/>
  <c r="I53" i="71"/>
  <c r="H54" i="71"/>
  <c r="G55" i="71"/>
  <c r="F56" i="71"/>
  <c r="E57" i="71"/>
  <c r="D58" i="71"/>
  <c r="C53" i="71"/>
  <c r="F58" i="71"/>
  <c r="D53" i="71"/>
  <c r="C54" i="71"/>
  <c r="J55" i="71"/>
  <c r="I56" i="71"/>
  <c r="H57" i="71"/>
  <c r="G58" i="71"/>
  <c r="J54" i="71"/>
  <c r="J52" i="71" s="1"/>
  <c r="I55" i="71"/>
  <c r="H56" i="71"/>
  <c r="G57" i="71"/>
  <c r="E53" i="71"/>
  <c r="E52" i="71" s="1"/>
  <c r="D54" i="71"/>
  <c r="C55" i="71"/>
  <c r="J56" i="71"/>
  <c r="I57" i="71"/>
  <c r="H58" i="71"/>
  <c r="F53" i="71"/>
  <c r="F52" i="71" s="1"/>
  <c r="E54" i="71"/>
  <c r="D55" i="71"/>
  <c r="C56" i="71"/>
  <c r="J57" i="71"/>
  <c r="I58" i="71"/>
  <c r="G53" i="71"/>
  <c r="F54" i="71"/>
  <c r="E55" i="71"/>
  <c r="D56" i="71"/>
  <c r="C57" i="71"/>
  <c r="J58" i="71"/>
  <c r="G54" i="70"/>
  <c r="E56" i="70"/>
  <c r="C58" i="70"/>
  <c r="I53" i="70"/>
  <c r="H54" i="70"/>
  <c r="G55" i="70"/>
  <c r="F56" i="70"/>
  <c r="E57" i="70"/>
  <c r="D58" i="70"/>
  <c r="H53" i="70"/>
  <c r="H52" i="70" s="1"/>
  <c r="F55" i="70"/>
  <c r="D57" i="70"/>
  <c r="J53" i="70"/>
  <c r="I54" i="70"/>
  <c r="H55" i="70"/>
  <c r="G56" i="70"/>
  <c r="F57" i="70"/>
  <c r="E58" i="70"/>
  <c r="D53" i="70"/>
  <c r="C54" i="70"/>
  <c r="C52" i="70" s="1"/>
  <c r="J55" i="70"/>
  <c r="I56" i="70"/>
  <c r="H57" i="70"/>
  <c r="G58" i="70"/>
  <c r="E53" i="70"/>
  <c r="D54" i="70"/>
  <c r="C55" i="70"/>
  <c r="J56" i="70"/>
  <c r="I57" i="70"/>
  <c r="H58" i="70"/>
  <c r="F53" i="70"/>
  <c r="E54" i="70"/>
  <c r="D55" i="70"/>
  <c r="C56" i="70"/>
  <c r="J57" i="70"/>
  <c r="I58" i="70"/>
  <c r="G53" i="70"/>
  <c r="F54" i="70"/>
  <c r="E55" i="70"/>
  <c r="D56" i="70"/>
  <c r="C57" i="70"/>
  <c r="J58" i="70"/>
  <c r="G54" i="69"/>
  <c r="I53" i="69"/>
  <c r="H54" i="69"/>
  <c r="G55" i="69"/>
  <c r="F56" i="69"/>
  <c r="E57" i="69"/>
  <c r="D58" i="69"/>
  <c r="J53" i="69"/>
  <c r="I54" i="69"/>
  <c r="H55" i="69"/>
  <c r="G56" i="69"/>
  <c r="F57" i="69"/>
  <c r="E58" i="69"/>
  <c r="C53" i="69"/>
  <c r="J54" i="69"/>
  <c r="I55" i="69"/>
  <c r="H56" i="69"/>
  <c r="G57" i="69"/>
  <c r="F58" i="69"/>
  <c r="F55" i="69"/>
  <c r="D57" i="69"/>
  <c r="D53" i="69"/>
  <c r="C54" i="69"/>
  <c r="J55" i="69"/>
  <c r="I56" i="69"/>
  <c r="H57" i="69"/>
  <c r="G58" i="69"/>
  <c r="H53" i="69"/>
  <c r="E56" i="69"/>
  <c r="C58" i="69"/>
  <c r="E53" i="69"/>
  <c r="E52" i="69" s="1"/>
  <c r="D54" i="69"/>
  <c r="C55" i="69"/>
  <c r="J56" i="69"/>
  <c r="I57" i="69"/>
  <c r="H58" i="69"/>
  <c r="F53" i="69"/>
  <c r="E54" i="69"/>
  <c r="D55" i="69"/>
  <c r="C56" i="69"/>
  <c r="J57" i="69"/>
  <c r="I58" i="69"/>
  <c r="G53" i="69"/>
  <c r="G52" i="69" s="1"/>
  <c r="F54" i="69"/>
  <c r="E55" i="69"/>
  <c r="D56" i="69"/>
  <c r="C57" i="69"/>
  <c r="J58" i="69"/>
  <c r="G54" i="68"/>
  <c r="D57" i="68"/>
  <c r="I53" i="68"/>
  <c r="H54" i="68"/>
  <c r="G55" i="68"/>
  <c r="F56" i="68"/>
  <c r="E57" i="68"/>
  <c r="D58" i="68"/>
  <c r="H53" i="68"/>
  <c r="H52" i="68" s="1"/>
  <c r="E56" i="68"/>
  <c r="J53" i="68"/>
  <c r="I54" i="68"/>
  <c r="H55" i="68"/>
  <c r="G56" i="68"/>
  <c r="F57" i="68"/>
  <c r="E58" i="68"/>
  <c r="F55" i="68"/>
  <c r="C58" i="68"/>
  <c r="C53" i="68"/>
  <c r="J54" i="68"/>
  <c r="I55" i="68"/>
  <c r="H56" i="68"/>
  <c r="G57" i="68"/>
  <c r="F58" i="68"/>
  <c r="D53" i="68"/>
  <c r="D52" i="68" s="1"/>
  <c r="C54" i="68"/>
  <c r="J55" i="68"/>
  <c r="I56" i="68"/>
  <c r="H57" i="68"/>
  <c r="G58" i="68"/>
  <c r="G53" i="68"/>
  <c r="F54" i="68"/>
  <c r="F52" i="68" s="1"/>
  <c r="E55" i="68"/>
  <c r="E52" i="68" s="1"/>
  <c r="D56" i="68"/>
  <c r="C57" i="68"/>
  <c r="J58" i="68"/>
  <c r="G20" i="1"/>
  <c r="F23" i="1"/>
  <c r="F39" i="1"/>
  <c r="F47" i="1"/>
  <c r="F51" i="1"/>
  <c r="F55" i="1"/>
  <c r="F59" i="1"/>
  <c r="F63" i="1"/>
  <c r="F67" i="1"/>
  <c r="F71" i="1"/>
  <c r="F75" i="1"/>
  <c r="F79" i="1"/>
  <c r="F83" i="1"/>
  <c r="D83" i="1" s="1"/>
  <c r="F87" i="1"/>
  <c r="D87" i="1" s="1"/>
  <c r="F91" i="1"/>
  <c r="D91" i="1" s="1"/>
  <c r="F31" i="1"/>
  <c r="F28" i="1"/>
  <c r="F40" i="1"/>
  <c r="F52" i="1"/>
  <c r="F56" i="1"/>
  <c r="F60" i="1"/>
  <c r="F64" i="1"/>
  <c r="F68" i="1"/>
  <c r="F72" i="1"/>
  <c r="F76" i="1"/>
  <c r="F80" i="1"/>
  <c r="D80" i="1" s="1"/>
  <c r="F84" i="1"/>
  <c r="D84" i="1" s="1"/>
  <c r="F88" i="1"/>
  <c r="D88" i="1" s="1"/>
  <c r="F92" i="1"/>
  <c r="D92" i="1" s="1"/>
  <c r="F27" i="1"/>
  <c r="F43" i="1"/>
  <c r="F32" i="1"/>
  <c r="F44" i="1"/>
  <c r="F29" i="1"/>
  <c r="F33" i="1"/>
  <c r="F37" i="1"/>
  <c r="F41" i="1"/>
  <c r="F45" i="1"/>
  <c r="F49" i="1"/>
  <c r="F53" i="1"/>
  <c r="F57" i="1"/>
  <c r="F61" i="1"/>
  <c r="F65" i="1"/>
  <c r="F69" i="1"/>
  <c r="F73" i="1"/>
  <c r="F77" i="1"/>
  <c r="F81" i="1"/>
  <c r="D81" i="1" s="1"/>
  <c r="F85" i="1"/>
  <c r="D85" i="1" s="1"/>
  <c r="F89" i="1"/>
  <c r="D89" i="1" s="1"/>
  <c r="F93" i="1"/>
  <c r="D93" i="1" s="1"/>
  <c r="F25" i="1"/>
  <c r="F35" i="1"/>
  <c r="F24" i="1"/>
  <c r="F36" i="1"/>
  <c r="F48" i="1"/>
  <c r="F22" i="1"/>
  <c r="F26" i="1"/>
  <c r="F30" i="1"/>
  <c r="F34" i="1"/>
  <c r="F38" i="1"/>
  <c r="F42" i="1"/>
  <c r="F46" i="1"/>
  <c r="F50" i="1"/>
  <c r="F54" i="1"/>
  <c r="F58" i="1"/>
  <c r="F62" i="1"/>
  <c r="F66" i="1"/>
  <c r="F70" i="1"/>
  <c r="F74" i="1"/>
  <c r="F78" i="1"/>
  <c r="F82" i="1"/>
  <c r="D82" i="1" s="1"/>
  <c r="F86" i="1"/>
  <c r="D86" i="1" s="1"/>
  <c r="F90" i="1"/>
  <c r="D90" i="1" s="1"/>
  <c r="F94" i="1"/>
  <c r="D94" i="1" s="1"/>
  <c r="F21" i="1"/>
  <c r="G51" i="1"/>
  <c r="G23" i="1"/>
  <c r="G33" i="1"/>
  <c r="G45" i="1"/>
  <c r="G49" i="1"/>
  <c r="G53" i="1"/>
  <c r="G55" i="1"/>
  <c r="G57" i="1"/>
  <c r="G59" i="1"/>
  <c r="G61" i="1"/>
  <c r="G63" i="1"/>
  <c r="G65" i="1"/>
  <c r="G67" i="1"/>
  <c r="G69" i="1"/>
  <c r="G71" i="1"/>
  <c r="G73" i="1"/>
  <c r="G75" i="1"/>
  <c r="G77" i="1"/>
  <c r="G79" i="1"/>
  <c r="G81" i="1"/>
  <c r="G83" i="1"/>
  <c r="G85" i="1"/>
  <c r="G87" i="1"/>
  <c r="G89" i="1"/>
  <c r="G91" i="1"/>
  <c r="G93" i="1"/>
  <c r="G25" i="1"/>
  <c r="G37" i="1"/>
  <c r="G47" i="1"/>
  <c r="G27" i="1"/>
  <c r="G31" i="1"/>
  <c r="G39" i="1"/>
  <c r="G29" i="1"/>
  <c r="G41" i="1"/>
  <c r="G22" i="1"/>
  <c r="G26" i="1"/>
  <c r="G30" i="1"/>
  <c r="G34" i="1"/>
  <c r="G38" i="1"/>
  <c r="G42" i="1"/>
  <c r="G46" i="1"/>
  <c r="G50" i="1"/>
  <c r="G54" i="1"/>
  <c r="G58" i="1"/>
  <c r="G60" i="1"/>
  <c r="G64" i="1"/>
  <c r="G68" i="1"/>
  <c r="G72" i="1"/>
  <c r="G76" i="1"/>
  <c r="G80" i="1"/>
  <c r="G84" i="1"/>
  <c r="G86" i="1"/>
  <c r="G88" i="1"/>
  <c r="G90" i="1"/>
  <c r="G94" i="1"/>
  <c r="G21" i="1"/>
  <c r="G35" i="1"/>
  <c r="G43" i="1"/>
  <c r="G24" i="1"/>
  <c r="G28" i="1"/>
  <c r="G32" i="1"/>
  <c r="G36" i="1"/>
  <c r="G40" i="1"/>
  <c r="G44" i="1"/>
  <c r="G48" i="1"/>
  <c r="G52" i="1"/>
  <c r="G56" i="1"/>
  <c r="G62" i="1"/>
  <c r="G66" i="1"/>
  <c r="G70" i="1"/>
  <c r="G74" i="1"/>
  <c r="G78" i="1"/>
  <c r="G82" i="1"/>
  <c r="G92" i="1"/>
  <c r="H53" i="67"/>
  <c r="H60" i="67" s="1"/>
  <c r="E56" i="67"/>
  <c r="E63" i="67" s="1"/>
  <c r="C58" i="67"/>
  <c r="C65" i="67" s="1"/>
  <c r="J53" i="67"/>
  <c r="J60" i="67" s="1"/>
  <c r="I54" i="67"/>
  <c r="I61" i="67" s="1"/>
  <c r="H55" i="67"/>
  <c r="H62" i="67" s="1"/>
  <c r="G56" i="67"/>
  <c r="G63" i="67" s="1"/>
  <c r="F57" i="67"/>
  <c r="F64" i="67" s="1"/>
  <c r="E58" i="67"/>
  <c r="E65" i="67" s="1"/>
  <c r="C53" i="67"/>
  <c r="C60" i="67" s="1"/>
  <c r="J54" i="67"/>
  <c r="J61" i="67" s="1"/>
  <c r="I55" i="67"/>
  <c r="I62" i="67" s="1"/>
  <c r="H56" i="67"/>
  <c r="H63" i="67" s="1"/>
  <c r="G57" i="67"/>
  <c r="G64" i="67" s="1"/>
  <c r="F58" i="67"/>
  <c r="F65" i="67" s="1"/>
  <c r="F55" i="67"/>
  <c r="F62" i="67" s="1"/>
  <c r="I53" i="67"/>
  <c r="I60" i="67" s="1"/>
  <c r="H54" i="67"/>
  <c r="H61" i="67" s="1"/>
  <c r="G55" i="67"/>
  <c r="G62" i="67" s="1"/>
  <c r="F56" i="67"/>
  <c r="F63" i="67" s="1"/>
  <c r="E57" i="67"/>
  <c r="E64" i="67" s="1"/>
  <c r="D58" i="67"/>
  <c r="D65" i="67" s="1"/>
  <c r="D53" i="67"/>
  <c r="C54" i="67"/>
  <c r="C61" i="67" s="1"/>
  <c r="J55" i="67"/>
  <c r="J62" i="67" s="1"/>
  <c r="I56" i="67"/>
  <c r="I63" i="67" s="1"/>
  <c r="H57" i="67"/>
  <c r="H64" i="67" s="1"/>
  <c r="G58" i="67"/>
  <c r="G65" i="67" s="1"/>
  <c r="E53" i="67"/>
  <c r="E60" i="67" s="1"/>
  <c r="C55" i="67"/>
  <c r="C62" i="67" s="1"/>
  <c r="J56" i="67"/>
  <c r="J63" i="67" s="1"/>
  <c r="I57" i="67"/>
  <c r="I64" i="67" s="1"/>
  <c r="H58" i="67"/>
  <c r="H65" i="67" s="1"/>
  <c r="F53" i="67"/>
  <c r="F60" i="67" s="1"/>
  <c r="E54" i="67"/>
  <c r="E61" i="67" s="1"/>
  <c r="D55" i="67"/>
  <c r="D62" i="67" s="1"/>
  <c r="C56" i="67"/>
  <c r="C63" i="67" s="1"/>
  <c r="J57" i="67"/>
  <c r="J64" i="67" s="1"/>
  <c r="I58" i="67"/>
  <c r="I65" i="67" s="1"/>
  <c r="G54" i="67"/>
  <c r="G61" i="67" s="1"/>
  <c r="D57" i="67"/>
  <c r="D64" i="67" s="1"/>
  <c r="D54" i="67"/>
  <c r="D61" i="67" s="1"/>
  <c r="G53" i="67"/>
  <c r="G60" i="67" s="1"/>
  <c r="F54" i="67"/>
  <c r="F61" i="67" s="1"/>
  <c r="E55" i="67"/>
  <c r="E62" i="67" s="1"/>
  <c r="D56" i="67"/>
  <c r="D63" i="67" s="1"/>
  <c r="C57" i="67"/>
  <c r="C64" i="67" s="1"/>
  <c r="J58" i="67"/>
  <c r="J65" i="67" s="1"/>
  <c r="C8" i="65"/>
  <c r="C7" i="65"/>
  <c r="G52" i="141" l="1"/>
  <c r="H52" i="141"/>
  <c r="I52" i="141"/>
  <c r="C52" i="141"/>
  <c r="D52" i="140"/>
  <c r="H52" i="140"/>
  <c r="I52" i="140"/>
  <c r="F52" i="140"/>
  <c r="J52" i="140"/>
  <c r="C52" i="140"/>
  <c r="E52" i="139"/>
  <c r="I52" i="139"/>
  <c r="C52" i="139"/>
  <c r="D52" i="139"/>
  <c r="H52" i="139"/>
  <c r="G52" i="138"/>
  <c r="C52" i="138"/>
  <c r="B59" i="138" s="1"/>
  <c r="D52" i="138"/>
  <c r="H52" i="138"/>
  <c r="J52" i="137"/>
  <c r="E52" i="137"/>
  <c r="F52" i="137"/>
  <c r="H52" i="137"/>
  <c r="C52" i="137"/>
  <c r="B59" i="137" s="1"/>
  <c r="D52" i="136"/>
  <c r="B59" i="136" s="1"/>
  <c r="F52" i="136"/>
  <c r="H52" i="136"/>
  <c r="J52" i="136"/>
  <c r="E52" i="135"/>
  <c r="F52" i="135"/>
  <c r="G52" i="135"/>
  <c r="J52" i="135"/>
  <c r="C52" i="135"/>
  <c r="B59" i="135" s="1"/>
  <c r="I52" i="135"/>
  <c r="H52" i="134"/>
  <c r="J52" i="134"/>
  <c r="D52" i="134"/>
  <c r="B59" i="134" s="1"/>
  <c r="F52" i="134"/>
  <c r="G52" i="134"/>
  <c r="I52" i="134"/>
  <c r="J52" i="133"/>
  <c r="D52" i="133"/>
  <c r="B59" i="133" s="1"/>
  <c r="E52" i="133"/>
  <c r="I52" i="133"/>
  <c r="D52" i="132"/>
  <c r="J52" i="132"/>
  <c r="E52" i="132"/>
  <c r="C52" i="132"/>
  <c r="F52" i="132"/>
  <c r="H52" i="132"/>
  <c r="G52" i="132"/>
  <c r="I52" i="132"/>
  <c r="C52" i="131"/>
  <c r="D52" i="131"/>
  <c r="F52" i="131"/>
  <c r="G52" i="131"/>
  <c r="H52" i="131"/>
  <c r="I52" i="131"/>
  <c r="H52" i="130"/>
  <c r="E52" i="130"/>
  <c r="I52" i="130"/>
  <c r="G52" i="130"/>
  <c r="C52" i="130"/>
  <c r="F52" i="130"/>
  <c r="J52" i="130"/>
  <c r="H52" i="129"/>
  <c r="I52" i="129"/>
  <c r="G52" i="129"/>
  <c r="C52" i="129"/>
  <c r="D52" i="129"/>
  <c r="E52" i="129"/>
  <c r="D52" i="128"/>
  <c r="H52" i="128"/>
  <c r="E52" i="128"/>
  <c r="I52" i="128"/>
  <c r="F52" i="128"/>
  <c r="J52" i="128"/>
  <c r="G52" i="128"/>
  <c r="C52" i="128"/>
  <c r="C52" i="127"/>
  <c r="G52" i="127"/>
  <c r="H52" i="127"/>
  <c r="D52" i="127"/>
  <c r="I52" i="127"/>
  <c r="I52" i="126"/>
  <c r="F52" i="126"/>
  <c r="J52" i="126"/>
  <c r="G52" i="126"/>
  <c r="C52" i="126"/>
  <c r="D52" i="126"/>
  <c r="H52" i="126"/>
  <c r="D52" i="125"/>
  <c r="E52" i="125"/>
  <c r="I52" i="125"/>
  <c r="J52" i="125"/>
  <c r="F52" i="125"/>
  <c r="G52" i="125"/>
  <c r="C52" i="125"/>
  <c r="B59" i="125" s="1"/>
  <c r="H52" i="125"/>
  <c r="H52" i="124"/>
  <c r="E52" i="124"/>
  <c r="I52" i="124"/>
  <c r="J52" i="124"/>
  <c r="F52" i="124"/>
  <c r="G52" i="124"/>
  <c r="C52" i="124"/>
  <c r="B59" i="124" s="1"/>
  <c r="I52" i="123"/>
  <c r="D52" i="123"/>
  <c r="B59" i="123" s="1"/>
  <c r="F52" i="123"/>
  <c r="H52" i="123"/>
  <c r="D52" i="122"/>
  <c r="B59" i="122" s="1"/>
  <c r="H52" i="122"/>
  <c r="E52" i="122"/>
  <c r="I52" i="122"/>
  <c r="F52" i="122"/>
  <c r="J52" i="122"/>
  <c r="E52" i="121"/>
  <c r="I52" i="121"/>
  <c r="F52" i="121"/>
  <c r="J52" i="121"/>
  <c r="G52" i="121"/>
  <c r="C52" i="121"/>
  <c r="B59" i="121" s="1"/>
  <c r="H52" i="121"/>
  <c r="F52" i="120"/>
  <c r="H52" i="120"/>
  <c r="G52" i="120"/>
  <c r="I52" i="120"/>
  <c r="C52" i="120"/>
  <c r="I52" i="119"/>
  <c r="H52" i="119"/>
  <c r="J52" i="119"/>
  <c r="C52" i="119"/>
  <c r="G52" i="119"/>
  <c r="E52" i="119"/>
  <c r="D52" i="118"/>
  <c r="H52" i="118"/>
  <c r="E52" i="118"/>
  <c r="I52" i="118"/>
  <c r="F52" i="118"/>
  <c r="J52" i="118"/>
  <c r="G52" i="118"/>
  <c r="C52" i="118"/>
  <c r="H52" i="117"/>
  <c r="D52" i="117"/>
  <c r="B59" i="117" s="1"/>
  <c r="H52" i="116"/>
  <c r="B59" i="116" s="1"/>
  <c r="I52" i="116"/>
  <c r="J52" i="116"/>
  <c r="D52" i="116"/>
  <c r="J52" i="115"/>
  <c r="D52" i="115"/>
  <c r="B59" i="115" s="1"/>
  <c r="I52" i="115"/>
  <c r="H52" i="114"/>
  <c r="I52" i="114"/>
  <c r="F52" i="114"/>
  <c r="D52" i="114"/>
  <c r="C52" i="114"/>
  <c r="J52" i="114"/>
  <c r="H52" i="113"/>
  <c r="J52" i="113"/>
  <c r="D52" i="113"/>
  <c r="B59" i="113" s="1"/>
  <c r="I52" i="113"/>
  <c r="E52" i="112"/>
  <c r="J52" i="112"/>
  <c r="C52" i="112"/>
  <c r="I52" i="112"/>
  <c r="G52" i="112"/>
  <c r="F52" i="111"/>
  <c r="H52" i="111"/>
  <c r="D52" i="111"/>
  <c r="B59" i="111" s="1"/>
  <c r="G52" i="111"/>
  <c r="I52" i="111"/>
  <c r="I52" i="110"/>
  <c r="C52" i="110"/>
  <c r="H52" i="110"/>
  <c r="E52" i="110"/>
  <c r="G52" i="109"/>
  <c r="D52" i="109"/>
  <c r="C52" i="109"/>
  <c r="H52" i="109"/>
  <c r="F52" i="109"/>
  <c r="I52" i="109"/>
  <c r="J52" i="108"/>
  <c r="H52" i="108"/>
  <c r="C52" i="108"/>
  <c r="B59" i="108" s="1"/>
  <c r="E52" i="108"/>
  <c r="D52" i="108"/>
  <c r="F52" i="108"/>
  <c r="I52" i="108"/>
  <c r="J52" i="107"/>
  <c r="F52" i="107"/>
  <c r="C52" i="107"/>
  <c r="H52" i="107"/>
  <c r="G52" i="107"/>
  <c r="D52" i="107"/>
  <c r="C52" i="106"/>
  <c r="I52" i="106"/>
  <c r="H52" i="106"/>
  <c r="G52" i="106"/>
  <c r="F52" i="106"/>
  <c r="J52" i="106"/>
  <c r="E52" i="106"/>
  <c r="D52" i="106"/>
  <c r="F52" i="105"/>
  <c r="J52" i="105"/>
  <c r="G52" i="105"/>
  <c r="C52" i="105"/>
  <c r="D52" i="105"/>
  <c r="C52" i="104"/>
  <c r="D52" i="104"/>
  <c r="E52" i="104"/>
  <c r="G52" i="104"/>
  <c r="I52" i="104"/>
  <c r="H52" i="104"/>
  <c r="H52" i="103"/>
  <c r="I52" i="103"/>
  <c r="J52" i="103"/>
  <c r="D52" i="103"/>
  <c r="E52" i="103"/>
  <c r="B59" i="103" s="1"/>
  <c r="B59" i="102"/>
  <c r="D52" i="102"/>
  <c r="H52" i="101"/>
  <c r="E52" i="101"/>
  <c r="F52" i="101"/>
  <c r="J52" i="101"/>
  <c r="G52" i="101"/>
  <c r="C52" i="101"/>
  <c r="I52" i="101"/>
  <c r="B59" i="100"/>
  <c r="H52" i="100"/>
  <c r="I52" i="100"/>
  <c r="D52" i="100"/>
  <c r="E52" i="99"/>
  <c r="I52" i="99"/>
  <c r="F52" i="99"/>
  <c r="J52" i="99"/>
  <c r="G52" i="99"/>
  <c r="C52" i="99"/>
  <c r="D52" i="99"/>
  <c r="H52" i="99"/>
  <c r="H52" i="98"/>
  <c r="D52" i="98"/>
  <c r="J52" i="98"/>
  <c r="C52" i="98"/>
  <c r="C52" i="97"/>
  <c r="B59" i="97" s="1"/>
  <c r="F52" i="97"/>
  <c r="H52" i="97"/>
  <c r="I52" i="97"/>
  <c r="D52" i="96"/>
  <c r="H52" i="96"/>
  <c r="H52" i="95"/>
  <c r="E52" i="95"/>
  <c r="I52" i="95"/>
  <c r="F52" i="95"/>
  <c r="J52" i="95"/>
  <c r="G52" i="95"/>
  <c r="C52" i="95"/>
  <c r="B59" i="95" s="1"/>
  <c r="H52" i="94"/>
  <c r="E52" i="94"/>
  <c r="G52" i="94"/>
  <c r="C52" i="94"/>
  <c r="B59" i="94" s="1"/>
  <c r="B59" i="93"/>
  <c r="J52" i="93"/>
  <c r="E52" i="93"/>
  <c r="E52" i="92"/>
  <c r="F52" i="92"/>
  <c r="J52" i="92"/>
  <c r="G52" i="92"/>
  <c r="C52" i="92"/>
  <c r="B59" i="92" s="1"/>
  <c r="D52" i="92"/>
  <c r="H52" i="92"/>
  <c r="E52" i="91"/>
  <c r="G52" i="91"/>
  <c r="C52" i="91"/>
  <c r="B59" i="91" s="1"/>
  <c r="H52" i="91"/>
  <c r="D52" i="91"/>
  <c r="D52" i="90"/>
  <c r="B59" i="90" s="1"/>
  <c r="F52" i="90"/>
  <c r="H52" i="90"/>
  <c r="I52" i="90"/>
  <c r="C52" i="89"/>
  <c r="I52" i="89"/>
  <c r="E52" i="89"/>
  <c r="G52" i="89"/>
  <c r="D52" i="89"/>
  <c r="H52" i="89"/>
  <c r="I52" i="88"/>
  <c r="G52" i="88"/>
  <c r="C52" i="88"/>
  <c r="B59" i="88" s="1"/>
  <c r="D52" i="88"/>
  <c r="E52" i="88"/>
  <c r="H52" i="88"/>
  <c r="C52" i="87"/>
  <c r="D52" i="87"/>
  <c r="E52" i="87"/>
  <c r="H52" i="87"/>
  <c r="F52" i="87"/>
  <c r="I52" i="87"/>
  <c r="I52" i="86"/>
  <c r="D52" i="86"/>
  <c r="F52" i="86"/>
  <c r="C52" i="86"/>
  <c r="H52" i="86"/>
  <c r="G52" i="86"/>
  <c r="J52" i="86"/>
  <c r="I52" i="85"/>
  <c r="C52" i="85"/>
  <c r="E52" i="85"/>
  <c r="G52" i="85"/>
  <c r="H52" i="85"/>
  <c r="H52" i="84"/>
  <c r="I52" i="84"/>
  <c r="C52" i="84"/>
  <c r="D52" i="84"/>
  <c r="E52" i="84"/>
  <c r="H52" i="83"/>
  <c r="I52" i="83"/>
  <c r="G52" i="83"/>
  <c r="C52" i="83"/>
  <c r="D52" i="83"/>
  <c r="E52" i="83"/>
  <c r="G52" i="82"/>
  <c r="D52" i="82"/>
  <c r="J52" i="82"/>
  <c r="I52" i="82"/>
  <c r="E52" i="82"/>
  <c r="C52" i="82"/>
  <c r="I52" i="81"/>
  <c r="F52" i="81"/>
  <c r="D52" i="81"/>
  <c r="G52" i="81"/>
  <c r="E52" i="81"/>
  <c r="J52" i="81"/>
  <c r="H52" i="81"/>
  <c r="B59" i="81" s="1"/>
  <c r="C52" i="80"/>
  <c r="B59" i="80" s="1"/>
  <c r="J52" i="80"/>
  <c r="D52" i="80"/>
  <c r="G52" i="80"/>
  <c r="H52" i="80"/>
  <c r="D52" i="79"/>
  <c r="H52" i="79"/>
  <c r="J52" i="79"/>
  <c r="C52" i="79"/>
  <c r="G52" i="79"/>
  <c r="E52" i="78"/>
  <c r="J52" i="78"/>
  <c r="I52" i="78"/>
  <c r="F52" i="78"/>
  <c r="D52" i="78"/>
  <c r="C52" i="78"/>
  <c r="B59" i="78" s="1"/>
  <c r="H52" i="78"/>
  <c r="D52" i="77"/>
  <c r="I52" i="77"/>
  <c r="C52" i="77"/>
  <c r="B59" i="77" s="1"/>
  <c r="F52" i="77"/>
  <c r="J52" i="77"/>
  <c r="G52" i="77"/>
  <c r="H52" i="77"/>
  <c r="C52" i="76"/>
  <c r="B59" i="76" s="1"/>
  <c r="H52" i="76"/>
  <c r="G52" i="76"/>
  <c r="J52" i="76"/>
  <c r="I52" i="76"/>
  <c r="E52" i="75"/>
  <c r="F52" i="75"/>
  <c r="I52" i="75"/>
  <c r="G52" i="75"/>
  <c r="J52" i="75"/>
  <c r="C52" i="75"/>
  <c r="B59" i="74"/>
  <c r="H52" i="74"/>
  <c r="I52" i="74"/>
  <c r="I52" i="73"/>
  <c r="C52" i="73"/>
  <c r="D52" i="73"/>
  <c r="F52" i="73"/>
  <c r="E52" i="73"/>
  <c r="G52" i="73"/>
  <c r="H52" i="73"/>
  <c r="F52" i="72"/>
  <c r="D52" i="72"/>
  <c r="I52" i="72"/>
  <c r="G52" i="72"/>
  <c r="J52" i="72"/>
  <c r="C52" i="72"/>
  <c r="B59" i="72" s="1"/>
  <c r="H52" i="71"/>
  <c r="D52" i="71"/>
  <c r="I52" i="71"/>
  <c r="G52" i="71"/>
  <c r="C52" i="71"/>
  <c r="B59" i="71" s="1"/>
  <c r="I52" i="70"/>
  <c r="D52" i="70"/>
  <c r="B59" i="70" s="1"/>
  <c r="E52" i="70"/>
  <c r="F52" i="70"/>
  <c r="G52" i="70"/>
  <c r="J52" i="70"/>
  <c r="I52" i="69"/>
  <c r="J52" i="69"/>
  <c r="D52" i="69"/>
  <c r="C52" i="69"/>
  <c r="B59" i="69" s="1"/>
  <c r="F52" i="69"/>
  <c r="H52" i="69"/>
  <c r="G52" i="68"/>
  <c r="C52" i="68"/>
  <c r="J52" i="68"/>
  <c r="I52" i="68"/>
  <c r="D52" i="67"/>
  <c r="D60" i="67"/>
  <c r="E52" i="67"/>
  <c r="J52" i="67"/>
  <c r="G52" i="67"/>
  <c r="F52" i="67"/>
  <c r="C52" i="67"/>
  <c r="I52" i="67"/>
  <c r="H52" i="67"/>
  <c r="I54" i="2"/>
  <c r="F57" i="2"/>
  <c r="E55" i="2"/>
  <c r="I57" i="2"/>
  <c r="E53" i="2"/>
  <c r="I55" i="2"/>
  <c r="F58" i="2"/>
  <c r="F53" i="2"/>
  <c r="E56" i="2"/>
  <c r="I58" i="2"/>
  <c r="I53" i="2"/>
  <c r="F56" i="2"/>
  <c r="E54" i="2"/>
  <c r="I56" i="2"/>
  <c r="F54" i="2"/>
  <c r="E57" i="2"/>
  <c r="F55" i="2"/>
  <c r="E58" i="2"/>
  <c r="J53" i="2"/>
  <c r="J54" i="2"/>
  <c r="J55" i="2"/>
  <c r="J56" i="2"/>
  <c r="J57" i="2"/>
  <c r="J58" i="2"/>
  <c r="C53" i="2"/>
  <c r="C54" i="2"/>
  <c r="C55" i="2"/>
  <c r="C56" i="2"/>
  <c r="C57" i="2"/>
  <c r="C58" i="2"/>
  <c r="D53" i="2"/>
  <c r="D54" i="2"/>
  <c r="D55" i="2"/>
  <c r="D56" i="2"/>
  <c r="D57" i="2"/>
  <c r="D58" i="2"/>
  <c r="G53" i="2"/>
  <c r="G54" i="2"/>
  <c r="G55" i="2"/>
  <c r="G56" i="2"/>
  <c r="G57" i="2"/>
  <c r="G58" i="2"/>
  <c r="H53" i="2"/>
  <c r="H54" i="2"/>
  <c r="H55" i="2"/>
  <c r="H56" i="2"/>
  <c r="H57" i="2"/>
  <c r="H58" i="2"/>
  <c r="B59" i="141" l="1"/>
  <c r="B59" i="140"/>
  <c r="B59" i="139"/>
  <c r="B59" i="132"/>
  <c r="B59" i="131"/>
  <c r="B59" i="130"/>
  <c r="B59" i="129"/>
  <c r="B59" i="128"/>
  <c r="B59" i="127"/>
  <c r="B59" i="126"/>
  <c r="B59" i="120"/>
  <c r="B59" i="119"/>
  <c r="B59" i="118"/>
  <c r="B59" i="114"/>
  <c r="B59" i="112"/>
  <c r="B59" i="110"/>
  <c r="B59" i="109"/>
  <c r="B59" i="107"/>
  <c r="B59" i="106"/>
  <c r="B59" i="105"/>
  <c r="B59" i="104"/>
  <c r="B59" i="101"/>
  <c r="B59" i="99"/>
  <c r="B59" i="98"/>
  <c r="B59" i="96"/>
  <c r="B59" i="89"/>
  <c r="B59" i="87"/>
  <c r="B59" i="86"/>
  <c r="B59" i="85"/>
  <c r="B59" i="84"/>
  <c r="B59" i="83"/>
  <c r="B59" i="82"/>
  <c r="B59" i="79"/>
  <c r="B59" i="75"/>
  <c r="B59" i="73"/>
  <c r="B59" i="68"/>
  <c r="B59" i="67"/>
  <c r="C65" i="2"/>
  <c r="I64" i="2"/>
  <c r="G64" i="2"/>
  <c r="E64" i="2"/>
  <c r="D64" i="2"/>
  <c r="C64" i="2"/>
  <c r="I63" i="2"/>
  <c r="G63" i="2"/>
  <c r="E63" i="2"/>
  <c r="D63" i="2"/>
  <c r="C63" i="2"/>
  <c r="I62" i="2"/>
  <c r="G62" i="2"/>
  <c r="E62" i="2"/>
  <c r="D62" i="2"/>
  <c r="C62" i="2"/>
  <c r="I61" i="2"/>
  <c r="G61" i="2"/>
  <c r="E61" i="2"/>
  <c r="D61" i="2"/>
  <c r="C61" i="2"/>
  <c r="I60" i="2"/>
  <c r="G60" i="2"/>
  <c r="E60" i="2"/>
  <c r="D60" i="2"/>
  <c r="A65" i="2"/>
  <c r="A64" i="2"/>
  <c r="A63" i="2"/>
  <c r="A62" i="2"/>
  <c r="A61" i="2"/>
  <c r="A60" i="2"/>
  <c r="I65" i="2"/>
  <c r="H65" i="2"/>
  <c r="G65" i="2"/>
  <c r="F65" i="2"/>
  <c r="E65" i="2"/>
  <c r="J64" i="2"/>
  <c r="H64" i="2"/>
  <c r="F64" i="2"/>
  <c r="J63" i="2"/>
  <c r="H63" i="2"/>
  <c r="F63" i="2"/>
  <c r="J62" i="2"/>
  <c r="H62" i="2"/>
  <c r="F62" i="2"/>
  <c r="J61" i="2"/>
  <c r="H61" i="2"/>
  <c r="F61" i="2"/>
  <c r="J60" i="2"/>
  <c r="G52" i="2"/>
  <c r="C52" i="2"/>
  <c r="A58" i="2"/>
  <c r="A57" i="2"/>
  <c r="A56" i="2"/>
  <c r="A55" i="2"/>
  <c r="A54" i="2"/>
  <c r="A53" i="2"/>
  <c r="F52" i="2" l="1"/>
  <c r="E52" i="2"/>
  <c r="H52" i="2"/>
  <c r="J65" i="2"/>
  <c r="F60" i="2"/>
  <c r="C60" i="2"/>
  <c r="H60" i="2"/>
  <c r="D65" i="2"/>
  <c r="I52" i="2"/>
  <c r="J52" i="2"/>
  <c r="D52" i="2"/>
  <c r="B2" i="61" l="1"/>
  <c r="A1" i="2"/>
  <c r="C2" i="6"/>
  <c r="B16" i="2" l="1"/>
  <c r="B52" i="2" s="1"/>
  <c r="F20" i="1" a="1"/>
  <c r="F20" i="1" l="1"/>
  <c r="B8" i="2"/>
  <c r="B7" i="2" l="1"/>
  <c r="E9" i="6"/>
  <c r="E8" i="6"/>
  <c r="D21" i="1" l="1"/>
  <c r="D35" i="1"/>
  <c r="D36" i="1"/>
  <c r="D37" i="1"/>
  <c r="D51" i="1"/>
  <c r="D52" i="1"/>
  <c r="D53" i="1"/>
  <c r="D67" i="1"/>
  <c r="D75" i="1"/>
  <c r="D31" i="1"/>
  <c r="D32" i="1"/>
  <c r="D33" i="1"/>
  <c r="D47" i="1"/>
  <c r="D48" i="1"/>
  <c r="D49" i="1"/>
  <c r="D64" i="1"/>
  <c r="D72" i="1"/>
  <c r="D27" i="1"/>
  <c r="D28" i="1"/>
  <c r="D29" i="1"/>
  <c r="D43" i="1"/>
  <c r="D44" i="1"/>
  <c r="D45" i="1"/>
  <c r="D59" i="1"/>
  <c r="D60" i="1"/>
  <c r="D63" i="1"/>
  <c r="D71" i="1"/>
  <c r="D79" i="1"/>
  <c r="D23" i="1"/>
  <c r="D24" i="1"/>
  <c r="D25" i="1"/>
  <c r="D39" i="1"/>
  <c r="D40" i="1"/>
  <c r="D41" i="1"/>
  <c r="D55" i="1"/>
  <c r="D56" i="1"/>
  <c r="D57" i="1"/>
  <c r="D68" i="1"/>
  <c r="D76" i="1"/>
  <c r="D61" i="1"/>
  <c r="D65" i="1"/>
  <c r="D69" i="1"/>
  <c r="D73" i="1"/>
  <c r="D77" i="1"/>
  <c r="D22" i="1"/>
  <c r="D26" i="1"/>
  <c r="D30" i="1"/>
  <c r="D34" i="1"/>
  <c r="D38" i="1"/>
  <c r="D42" i="1"/>
  <c r="D46" i="1"/>
  <c r="D50" i="1"/>
  <c r="D54" i="1"/>
  <c r="D58" i="1"/>
  <c r="D62" i="1"/>
  <c r="D66" i="1"/>
  <c r="D70" i="1"/>
  <c r="D74" i="1"/>
  <c r="D78" i="1"/>
  <c r="D20" i="1" l="1"/>
  <c r="B5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<sst xmlns="http://schemas.openxmlformats.org/spreadsheetml/2006/main" count="2986" uniqueCount="357">
  <si>
    <t>OMB Control No. 2090-NEW
Expiration Date: xx/xx/xxxx</t>
  </si>
  <si>
    <t>Welcome</t>
  </si>
  <si>
    <r>
      <t xml:space="preserve">This EPA Excel file is one of two template files offered to P2 grantees for organizing their facility-level reporting data according to the type of work, or “project,” they are conducting. Each template is a workbook file with worksheets for entering data on each facility assisted in your project. If your grant has more than one project, use a separate workbook for each project of your grant. Workbooks help you in the task of reporting because they cover all the facility-level elements and outcome elements required for annual reports, and automatically tabulate required output elements. Workbooks also help over time because they track your annual entries so you can update and resubmit the file for each year of reporting. To ensure workbooks correctly aggregate results by project, avoid entering facilities from two projects in one workbook.
</t>
    </r>
    <r>
      <rPr>
        <b/>
        <sz val="11"/>
        <color theme="1"/>
        <rFont val="Calibri"/>
        <family val="2"/>
        <scheme val="minor"/>
      </rPr>
      <t>Choose from Among the Template Workbooks</t>
    </r>
    <r>
      <rPr>
        <sz val="11"/>
        <color theme="1"/>
        <rFont val="Calibri"/>
        <family val="2"/>
        <scheme val="minor"/>
      </rPr>
      <t xml:space="preserve">
Choose from among the template workbooks according to the type of grant project you are conducting:
</t>
    </r>
    <r>
      <rPr>
        <b/>
        <sz val="11"/>
        <color theme="1"/>
        <rFont val="Calibri"/>
        <family val="2"/>
        <scheme val="minor"/>
      </rPr>
      <t>Template 1</t>
    </r>
    <r>
      <rPr>
        <sz val="11"/>
        <color theme="1"/>
        <rFont val="Calibri"/>
        <family val="2"/>
        <scheme val="minor"/>
      </rPr>
      <t xml:space="preserve">: For a grant project providing P2 technical assistance recommendations to individual facilities.
</t>
    </r>
    <r>
      <rPr>
        <b/>
        <sz val="11"/>
        <color theme="1"/>
        <rFont val="Calibri"/>
        <family val="2"/>
        <scheme val="minor"/>
      </rPr>
      <t>Template 2</t>
    </r>
    <r>
      <rPr>
        <sz val="11"/>
        <color theme="1"/>
        <rFont val="Calibri"/>
        <family val="2"/>
        <scheme val="minor"/>
      </rPr>
      <t>: For a grant project supporting a green certification program or a leadership program or providing P2 technical assistance to broad audiences (training webinars, roundtables, etc.).</t>
    </r>
  </si>
  <si>
    <r>
      <rPr>
        <sz val="11"/>
        <rFont val="Calibri"/>
        <family val="2"/>
        <scheme val="minor"/>
      </rPr>
      <t xml:space="preserve">For more information, see </t>
    </r>
    <r>
      <rPr>
        <u/>
        <sz val="11"/>
        <color theme="10"/>
        <rFont val="Calibri"/>
        <family val="2"/>
        <scheme val="minor"/>
      </rPr>
      <t>https://www.epa.gov/p2/grant-reporting</t>
    </r>
  </si>
  <si>
    <t xml:space="preserve">Getting Started in the Template 2 Workbook: 
</t>
  </si>
  <si>
    <r>
      <t xml:space="preserve">Template 2 is the right format for a green certification program, leadership program, or technical assistance to broad audiences (such as training, webinars, roundtables).
</t>
    </r>
    <r>
      <rPr>
        <b/>
        <sz val="11"/>
        <color theme="1"/>
        <rFont val="Calibri"/>
        <family val="2"/>
        <scheme val="minor"/>
      </rPr>
      <t>Start a new workbook file</t>
    </r>
    <r>
      <rPr>
        <sz val="11"/>
        <color theme="1"/>
        <rFont val="Calibri"/>
        <family val="2"/>
        <scheme val="minor"/>
      </rPr>
      <t xml:space="preserve"> using Template 2. Enter a grant project number in the Grant Project Data tab. If you have only one project, you can use the Grant Number dash 1. If you have more than one project, use sequential numbering (e.g., grant number – 1, grant number – 2, etc.) As you go about your data entry, be sure to leave the workbook features untouched. Any modifications will interfere with the automatic aggregation of worksheet results, as well as EPA’s ability to import this file into its grant reporting database. This would slow down the review of national P2 grant results and the sharing of results with others. </t>
    </r>
  </si>
  <si>
    <r>
      <rPr>
        <b/>
        <sz val="11"/>
        <color theme="1"/>
        <rFont val="Calibri"/>
        <family val="2"/>
        <scheme val="minor"/>
      </rPr>
      <t xml:space="preserve">Getting to know the worksheets: </t>
    </r>
    <r>
      <rPr>
        <sz val="11"/>
        <color theme="1"/>
        <rFont val="Calibri"/>
        <family val="2"/>
        <scheme val="minor"/>
      </rPr>
      <t xml:space="preserve">Full instructions appear in each tab. 
The </t>
    </r>
    <r>
      <rPr>
        <u/>
        <sz val="11"/>
        <color theme="1"/>
        <rFont val="Calibri"/>
        <family val="2"/>
        <scheme val="minor"/>
      </rPr>
      <t>Grant Project Data Tab</t>
    </r>
    <r>
      <rPr>
        <sz val="11"/>
        <color theme="1"/>
        <rFont val="Calibri"/>
        <family val="2"/>
        <scheme val="minor"/>
      </rPr>
      <t xml:space="preserve">: This tab provides entry cells for required grant information, as briefly noted above. Below the entry cells, the tab maintains an auto-populated table of facility-number tabs and facility names entered on the tabs. When the time comes to enter follow-up data, this table helps you find a facility name among the numbered tabs. 
The </t>
    </r>
    <r>
      <rPr>
        <u/>
        <sz val="11"/>
        <color theme="1"/>
        <rFont val="Calibri"/>
        <family val="2"/>
        <scheme val="minor"/>
      </rPr>
      <t>Aggregate Results Tab</t>
    </r>
    <r>
      <rPr>
        <sz val="11"/>
        <color theme="1"/>
        <rFont val="Calibri"/>
        <family val="2"/>
        <scheme val="minor"/>
      </rPr>
      <t xml:space="preserve">: This tab automatically aggregates outcomes recorded in the facility tabs on an annual basis, reporting year by reporting year. It also sums up the number of amplification activities and case studies developed.
The </t>
    </r>
    <r>
      <rPr>
        <u/>
        <sz val="11"/>
        <color theme="1"/>
        <rFont val="Calibri"/>
        <family val="2"/>
        <scheme val="minor"/>
      </rPr>
      <t>Amplification Activities Tab</t>
    </r>
    <r>
      <rPr>
        <sz val="11"/>
        <color theme="1"/>
        <rFont val="Calibri"/>
        <family val="2"/>
        <scheme val="minor"/>
      </rPr>
      <t xml:space="preserve">: This tab is used to report on amplification activities, such as training, webinars, videos, or other outreach as well as tools, research, and demonstration projects.
The </t>
    </r>
    <r>
      <rPr>
        <u/>
        <sz val="11"/>
        <color theme="1"/>
        <rFont val="Calibri"/>
        <family val="2"/>
        <scheme val="minor"/>
      </rPr>
      <t>Facility Tabs</t>
    </r>
    <r>
      <rPr>
        <sz val="11"/>
        <color theme="1"/>
        <rFont val="Calibri"/>
        <family val="2"/>
        <scheme val="minor"/>
      </rPr>
      <t xml:space="preserve">: The numbered Facility tabs are for data entry of </t>
    </r>
    <r>
      <rPr>
        <b/>
        <sz val="11"/>
        <color theme="1"/>
        <rFont val="Calibri"/>
        <family val="2"/>
        <scheme val="minor"/>
      </rPr>
      <t>business</t>
    </r>
    <r>
      <rPr>
        <sz val="11"/>
        <color theme="1"/>
        <rFont val="Calibri"/>
        <family val="2"/>
        <scheme val="minor"/>
      </rPr>
      <t xml:space="preserve"> facility-level data, one facility per numbered tab. While entry of a facility name is optional, it is handy to provide one because the Grant Project Data Tab can pull the facility name and associate it in a list with the correctly numbered tab. Template 2 has 75 Facility Tabs; please use a new file if you need more Facility tabs.</t>
    </r>
  </si>
  <si>
    <r>
      <rPr>
        <b/>
        <sz val="11"/>
        <color theme="1"/>
        <rFont val="Calibri"/>
        <family val="2"/>
        <scheme val="minor"/>
      </rPr>
      <t>Data Validation</t>
    </r>
    <r>
      <rPr>
        <sz val="11"/>
        <color theme="1"/>
        <rFont val="Calibri"/>
        <family val="2"/>
        <scheme val="minor"/>
      </rPr>
      <t xml:space="preserve"> 
This template has built-in validation to help ensure the accuracy of the data. This data validation works best when information is key entered; however, we recognize that you will likely populate this template using data from another source. If you are going to be copying data into this template, please take the following precautions:
  •  When copying data into the template, use “Paste Values” instead of “Paste.”
  •  If you need to move data within the template, use “Copy” instead of “Cut.”</t>
    </r>
  </si>
  <si>
    <t>Calculating Outcomes in the Facility Tabs</t>
  </si>
  <si>
    <r>
      <rPr>
        <sz val="11"/>
        <rFont val="Calibri"/>
        <family val="2"/>
        <scheme val="minor"/>
      </rPr>
      <t xml:space="preserve">The calculators described below are designed to help you measure environmental and economic outcomes from pollution prevention activities. They can be accessed on the </t>
    </r>
    <r>
      <rPr>
        <u/>
        <sz val="11"/>
        <color theme="10"/>
        <rFont val="Calibri"/>
        <family val="2"/>
        <scheme val="minor"/>
      </rPr>
      <t>Pollution Prevention Tools and Calculators</t>
    </r>
    <r>
      <rPr>
        <sz val="11"/>
        <rFont val="Calibri"/>
        <family val="2"/>
        <scheme val="minor"/>
      </rPr>
      <t xml:space="preserve"> page.</t>
    </r>
  </si>
  <si>
    <r>
      <rPr>
        <b/>
        <sz val="11"/>
        <rFont val="Calibri"/>
        <family val="2"/>
        <scheme val="minor"/>
      </rPr>
      <t>MTCO2e</t>
    </r>
    <r>
      <rPr>
        <sz val="11"/>
        <rFont val="Calibri"/>
        <family val="2"/>
        <scheme val="minor"/>
      </rPr>
      <t>: For each P2 action implemented, grantees will need to quantify and record any positive values for reductions in MTCO2e, EPA’s standard unit for greenhouse gas. You can use EPA’s</t>
    </r>
    <r>
      <rPr>
        <u/>
        <sz val="11"/>
        <rFont val="Calibri"/>
        <family val="2"/>
        <scheme val="minor"/>
      </rPr>
      <t xml:space="preserve"> </t>
    </r>
    <r>
      <rPr>
        <b/>
        <sz val="11"/>
        <rFont val="Calibri"/>
        <family val="2"/>
        <scheme val="minor"/>
      </rPr>
      <t>P2 GHG Reductions Calculator</t>
    </r>
    <r>
      <rPr>
        <sz val="11"/>
        <rFont val="Calibri"/>
        <family val="2"/>
        <scheme val="minor"/>
      </rPr>
      <t xml:space="preserve"> and EPA’s </t>
    </r>
    <r>
      <rPr>
        <b/>
        <sz val="11"/>
        <rFont val="Calibri"/>
        <family val="2"/>
        <scheme val="minor"/>
      </rPr>
      <t xml:space="preserve">WARM model </t>
    </r>
    <r>
      <rPr>
        <sz val="11"/>
        <rFont val="Calibri"/>
        <family val="2"/>
        <scheme val="minor"/>
      </rPr>
      <t xml:space="preserve">(https://www.epa.gov/warm) to find conversions to MTCO2e units for a wide range of action categories with GHG impacts. The P2 GHG Reductions Calculator covers electricity management, green energy purchases, fuel management, fuel/chemical substitutions with lower GHG intensities, water management, and solvent remanufacturing. The WARM model covers reductions in nonhazardous materials. 
</t>
    </r>
    <r>
      <rPr>
        <b/>
        <sz val="11"/>
        <rFont val="Calibri"/>
        <family val="2"/>
        <scheme val="minor"/>
      </rPr>
      <t>Pounds of Hazardous Materials and Pollutant Releases</t>
    </r>
    <r>
      <rPr>
        <sz val="11"/>
        <rFont val="Calibri"/>
        <family val="2"/>
        <scheme val="minor"/>
      </rPr>
      <t xml:space="preserve">: For each P2 action implemented, grantees will need to quantify and record any positive values achieved for annual reductions in hazardous materials and pollutants. Grantees need to record reductions separately for hazardous materials used, hazardous waste generated, air emissions released, and water effluent (pollution) released. EPA’s </t>
    </r>
    <r>
      <rPr>
        <b/>
        <sz val="11"/>
        <rFont val="Calibri"/>
        <family val="2"/>
        <scheme val="minor"/>
      </rPr>
      <t>P2 Calculator for Reductions in Hazardous Substances, Pollutants and Contaminants</t>
    </r>
    <r>
      <rPr>
        <sz val="11"/>
        <rFont val="Calibri"/>
        <family val="2"/>
        <scheme val="minor"/>
      </rPr>
      <t xml:space="preserve"> covers each category and also provides pound conversions for specific hazardous liquids and pound-reduction formulas for specialty solvent remanufacturing. 
</t>
    </r>
    <r>
      <rPr>
        <b/>
        <sz val="11"/>
        <rFont val="Calibri"/>
        <family val="2"/>
        <scheme val="minor"/>
      </rPr>
      <t>Cost Savings</t>
    </r>
    <r>
      <rPr>
        <sz val="11"/>
        <rFont val="Calibri"/>
        <family val="2"/>
        <scheme val="minor"/>
      </rPr>
      <t xml:space="preserve">: For each P2 action implemented, grantees will need to quantify and record any cost savings achieved that are associated with reducing GHG, hazardous materials and releases, and/or water use. You can use EPA’s </t>
    </r>
    <r>
      <rPr>
        <b/>
        <sz val="11"/>
        <rFont val="Calibri"/>
        <family val="2"/>
        <scheme val="minor"/>
      </rPr>
      <t>P2 Cost Savings Calculator</t>
    </r>
    <r>
      <rPr>
        <sz val="11"/>
        <rFont val="Calibri"/>
        <family val="2"/>
        <scheme val="minor"/>
      </rPr>
      <t xml:space="preserve"> to compute the annual net cost savings, with cost offsets, for many things, and you may override unit-cost formulas if desired. The tool computes: (i) reduced purchases of material inputs, water, fuel, and energy; (ii) reduced fees for hazardous waste, regulated air emissions, and wastewater pre-treatment and treatment; and, (iii) reducing other operating and permitting expenses. It calculates net savings on an implementation-forward basis, which is what EPA is seeking. Grantees are encouraged but not required to report implementation costs separately.</t>
    </r>
  </si>
  <si>
    <t>Last Updated: 9/28/2023</t>
  </si>
  <si>
    <t>EPA Form 9600-048</t>
  </si>
  <si>
    <t>Paperwork Reduction Act Burden Statement</t>
  </si>
  <si>
    <t>This collection of information is approved by OMB under the Paperwork Reduction Act, 44 U.S.C. 3501 et seq. (OMB Control No. 2090-NEW).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</si>
  <si>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FY22-23 P2 Grants Template 2: Facility-Level Reporting for Green Certification, Leadership Programs or P2 Technical Assistance for Multiple Facilities</t>
  </si>
  <si>
    <t>P2 Grant Project Data</t>
  </si>
  <si>
    <t>How to Use this Tab:</t>
  </si>
  <si>
    <r>
      <rPr>
        <b/>
        <sz val="11"/>
        <color theme="1"/>
        <rFont val="Calibri"/>
        <family val="2"/>
        <scheme val="minor"/>
      </rPr>
      <t>1.</t>
    </r>
    <r>
      <rPr>
        <sz val="11"/>
        <color theme="1"/>
        <rFont val="Calibri"/>
        <family val="2"/>
        <scheme val="minor"/>
      </rPr>
      <t xml:space="preserve"> Fill in Rows 7 - 16.  Rows 7 and 8 entries here automatically populate Rows 7 and 8 in the Facility Tabs.
</t>
    </r>
    <r>
      <rPr>
        <b/>
        <sz val="11"/>
        <color theme="1"/>
        <rFont val="Calibri"/>
        <family val="2"/>
        <scheme val="minor"/>
      </rPr>
      <t>2</t>
    </r>
    <r>
      <rPr>
        <sz val="11"/>
        <color theme="1"/>
        <rFont val="Calibri"/>
        <family val="2"/>
        <scheme val="minor"/>
      </rPr>
      <t xml:space="preserve">. The tracking list starting in Row 20 is automatically populated as you enter facility names in numbered facility tabs. This list will help you later when you need to find the facility to return to for updating the status of follow-up, implementation and results achieved.   </t>
    </r>
  </si>
  <si>
    <t xml:space="preserve">Grant Recipient: </t>
  </si>
  <si>
    <t xml:space="preserve">Grant Project Number: </t>
  </si>
  <si>
    <t>Grant Award Date:</t>
  </si>
  <si>
    <t>Grantee Contact Name:</t>
  </si>
  <si>
    <t>Grantee Contact Phone Number:</t>
  </si>
  <si>
    <t>Grantee Contact E-mail:</t>
  </si>
  <si>
    <t>EPA Region:</t>
  </si>
  <si>
    <t>EPA Technical Contact Name:</t>
  </si>
  <si>
    <t>EPA Technical Contact Phone Number:</t>
  </si>
  <si>
    <t>EPA Technical Contact Email:</t>
  </si>
  <si>
    <r>
      <t xml:space="preserve">Facility Names on Facility Tabs </t>
    </r>
    <r>
      <rPr>
        <i/>
        <sz val="11"/>
        <color theme="1"/>
        <rFont val="Calibri"/>
        <family val="2"/>
        <scheme val="minor"/>
      </rPr>
      <t>(populated automatically)</t>
    </r>
  </si>
  <si>
    <t>Facility 1:</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</si>
  <si>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</si>
  <si>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</si>
  <si>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</si>
  <si>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</si>
  <si>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</si>
  <si>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</si>
  <si>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</si>
  <si>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</si>
  <si>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</si>
  <si>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</si>
  <si>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</si>
  <si>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</si>
  <si>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</si>
  <si>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</si>
  <si>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</si>
  <si>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</si>
  <si>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</si>
  <si>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</si>
  <si>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</si>
  <si>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</si>
  <si>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</si>
  <si>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</si>
  <si>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</si>
  <si>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</si>
  <si>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</si>
  <si>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</si>
  <si>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</si>
  <si>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</si>
  <si>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</si>
  <si>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</si>
  <si>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</si>
  <si>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</si>
  <si>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</si>
  <si>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</si>
  <si>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</si>
  <si>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</si>
  <si>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</si>
  <si>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</si>
  <si>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</si>
  <si>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</si>
  <si>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</si>
  <si>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</si>
  <si>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</si>
  <si>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</si>
  <si>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</si>
  <si>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</si>
  <si>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</si>
  <si>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</si>
  <si>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</si>
  <si>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</si>
  <si>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</si>
  <si>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</si>
  <si>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</si>
  <si>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</si>
  <si>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</si>
  <si>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</si>
  <si>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</si>
  <si>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</si>
  <si>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</si>
  <si>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</si>
  <si>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</si>
  <si>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</si>
  <si>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</si>
  <si>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</si>
  <si>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</si>
  <si>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</si>
  <si>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</si>
  <si>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</si>
  <si>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</si>
  <si>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</si>
  <si>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</si>
  <si>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</si>
  <si>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</si>
  <si>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</si>
  <si>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Aggregate of REPORTED Results from All Facility Tabs</t>
  </si>
  <si>
    <r>
      <rPr>
        <b/>
        <sz val="11"/>
        <rFont val="Calibri"/>
        <family val="2"/>
        <scheme val="minor"/>
      </rPr>
      <t>1.</t>
    </r>
    <r>
      <rPr>
        <sz val="11"/>
        <rFont val="Calibri"/>
        <family val="2"/>
        <scheme val="minor"/>
      </rPr>
      <t xml:space="preserve"> This is a read-only tab where you can track the aggregate outcome values being achieved by all facilities covered in this grant project. The background formula pulls reported values from the Facility tabs. Informational messages on the Facility tabs will remind you to select a Fiscal Year in the given P2 Action row and enter at least one year in row 20 for leadership programs or at least one follow-up date in row 21 for the aggregating formula to work. 
</t>
    </r>
    <r>
      <rPr>
        <b/>
        <sz val="11"/>
        <rFont val="Calibri"/>
        <family val="2"/>
        <scheme val="minor"/>
      </rPr>
      <t>2.</t>
    </r>
    <r>
      <rPr>
        <sz val="11"/>
        <rFont val="Calibri"/>
        <family val="2"/>
        <scheme val="minor"/>
      </rPr>
      <t xml:space="preserve"> You can also track the aggregate number of case studies being reported by all facilities covered in this grant project. </t>
    </r>
  </si>
  <si>
    <t>Grant Project Number:</t>
  </si>
  <si>
    <t>Totals for All Facilities:</t>
  </si>
  <si>
    <t>Fiscal Year Reported to EPA</t>
  </si>
  <si>
    <t>$</t>
  </si>
  <si>
    <t>Annual Reductions</t>
  </si>
  <si>
    <r>
      <t xml:space="preserve">One-time Costs to Implement 
</t>
    </r>
    <r>
      <rPr>
        <sz val="11"/>
        <color theme="1"/>
        <rFont val="Calibri"/>
        <family val="2"/>
        <scheme val="minor"/>
      </rPr>
      <t>($)</t>
    </r>
  </si>
  <si>
    <r>
      <t xml:space="preserve">Annual Savings From P2 Actions
</t>
    </r>
    <r>
      <rPr>
        <sz val="11"/>
        <color theme="1"/>
        <rFont val="Calibri"/>
        <family val="2"/>
        <scheme val="minor"/>
      </rPr>
      <t>($)</t>
    </r>
  </si>
  <si>
    <r>
      <t xml:space="preserve">Hazardous Material Input </t>
    </r>
    <r>
      <rPr>
        <sz val="11"/>
        <color theme="1"/>
        <rFont val="Calibri"/>
        <family val="2"/>
        <scheme val="minor"/>
      </rPr>
      <t>(lbs)</t>
    </r>
  </si>
  <si>
    <r>
      <t xml:space="preserve">Hazardous Waste 
</t>
    </r>
    <r>
      <rPr>
        <sz val="11"/>
        <color theme="1"/>
        <rFont val="Calibri"/>
        <family val="2"/>
        <scheme val="minor"/>
      </rPr>
      <t>(lbs)</t>
    </r>
  </si>
  <si>
    <r>
      <t>Air Emissions</t>
    </r>
    <r>
      <rPr>
        <sz val="11"/>
        <color theme="1"/>
        <rFont val="Calibri"/>
        <family val="2"/>
        <scheme val="minor"/>
      </rPr>
      <t xml:space="preserve"> (lbs)</t>
    </r>
  </si>
  <si>
    <r>
      <t xml:space="preserve">Water Pollution </t>
    </r>
    <r>
      <rPr>
        <sz val="11"/>
        <color theme="1"/>
        <rFont val="Calibri"/>
        <family val="2"/>
        <scheme val="minor"/>
      </rPr>
      <t>(lbs)</t>
    </r>
  </si>
  <si>
    <r>
      <t>MTCO</t>
    </r>
    <r>
      <rPr>
        <b/>
        <vertAlign val="subscript"/>
        <sz val="11"/>
        <color theme="1"/>
        <rFont val="Calibri"/>
        <family val="2"/>
        <scheme val="minor"/>
      </rPr>
      <t>2</t>
    </r>
    <r>
      <rPr>
        <b/>
        <sz val="11"/>
        <color theme="1"/>
        <rFont val="Calibri"/>
        <family val="2"/>
        <scheme val="minor"/>
      </rPr>
      <t xml:space="preserve">e Emissions
</t>
    </r>
    <r>
      <rPr>
        <sz val="11"/>
        <color theme="1"/>
        <rFont val="Calibri"/>
        <family val="2"/>
        <scheme val="minor"/>
      </rPr>
      <t>(tons)</t>
    </r>
  </si>
  <si>
    <r>
      <t xml:space="preserve">Water Use </t>
    </r>
    <r>
      <rPr>
        <sz val="11"/>
        <color theme="1"/>
        <rFont val="Calibri"/>
        <family val="2"/>
        <scheme val="minor"/>
      </rPr>
      <t>(gallons)</t>
    </r>
  </si>
  <si>
    <t>Totals for Facilities in and Adjacent to EJ Communities Only:</t>
  </si>
  <si>
    <t>Other Aggregate Results</t>
  </si>
  <si>
    <t>Number of amplification activities.</t>
  </si>
  <si>
    <t xml:space="preserve">Number of case studies describing specific P2 best practices identified, developed or implemented through the grant. </t>
  </si>
  <si>
    <t>FY22-23 P2 Grants Template 2: Facility-Level Reporting for Direct P2 Technical Assistance to Individual Facilities</t>
  </si>
  <si>
    <r>
      <t xml:space="preserve">Use this tab to report on amplification activities, such as </t>
    </r>
    <r>
      <rPr>
        <b/>
        <sz val="11"/>
        <color theme="1"/>
        <rFont val="Calibri"/>
        <family val="2"/>
        <scheme val="minor"/>
      </rPr>
      <t>training</t>
    </r>
    <r>
      <rPr>
        <sz val="11"/>
        <color theme="1"/>
        <rFont val="Calibri"/>
        <family val="2"/>
        <scheme val="minor"/>
      </rPr>
      <t xml:space="preserve">, </t>
    </r>
    <r>
      <rPr>
        <b/>
        <sz val="11"/>
        <color theme="1"/>
        <rFont val="Calibri"/>
        <family val="2"/>
        <scheme val="minor"/>
      </rPr>
      <t>webinars</t>
    </r>
    <r>
      <rPr>
        <sz val="11"/>
        <color theme="1"/>
        <rFont val="Calibri"/>
        <family val="2"/>
        <scheme val="minor"/>
      </rPr>
      <t xml:space="preserve">, </t>
    </r>
    <r>
      <rPr>
        <b/>
        <sz val="11"/>
        <color theme="1"/>
        <rFont val="Calibri"/>
        <family val="2"/>
        <scheme val="minor"/>
      </rPr>
      <t>videos</t>
    </r>
    <r>
      <rPr>
        <sz val="11"/>
        <color theme="1"/>
        <rFont val="Calibri"/>
        <family val="2"/>
        <scheme val="minor"/>
      </rPr>
      <t xml:space="preserve">, or </t>
    </r>
    <r>
      <rPr>
        <b/>
        <sz val="11"/>
        <color theme="1"/>
        <rFont val="Calibri"/>
        <family val="2"/>
        <scheme val="minor"/>
      </rPr>
      <t>other outreach</t>
    </r>
    <r>
      <rPr>
        <sz val="11"/>
        <color theme="1"/>
        <rFont val="Calibri"/>
        <family val="2"/>
        <scheme val="minor"/>
      </rPr>
      <t xml:space="preserve"> as well as </t>
    </r>
    <r>
      <rPr>
        <b/>
        <sz val="11"/>
        <color theme="1"/>
        <rFont val="Calibri"/>
        <family val="2"/>
        <scheme val="minor"/>
      </rPr>
      <t>tools</t>
    </r>
    <r>
      <rPr>
        <sz val="11"/>
        <color theme="1"/>
        <rFont val="Calibri"/>
        <family val="2"/>
        <scheme val="minor"/>
      </rPr>
      <t xml:space="preserve">, </t>
    </r>
    <r>
      <rPr>
        <b/>
        <sz val="11"/>
        <color theme="1"/>
        <rFont val="Calibri"/>
        <family val="2"/>
        <scheme val="minor"/>
      </rPr>
      <t>research</t>
    </r>
    <r>
      <rPr>
        <sz val="11"/>
        <color theme="1"/>
        <rFont val="Calibri"/>
        <family val="2"/>
        <scheme val="minor"/>
      </rPr>
      <t xml:space="preserve">, and </t>
    </r>
    <r>
      <rPr>
        <b/>
        <sz val="11"/>
        <color theme="1"/>
        <rFont val="Calibri"/>
        <family val="2"/>
        <scheme val="minor"/>
      </rPr>
      <t>demonstration projects</t>
    </r>
    <r>
      <rPr>
        <sz val="11"/>
        <color theme="1"/>
        <rFont val="Calibri"/>
        <family val="2"/>
        <scheme val="minor"/>
      </rPr>
      <t xml:space="preserve">.
</t>
    </r>
    <r>
      <rPr>
        <b/>
        <sz val="11"/>
        <color theme="1"/>
        <rFont val="Calibri"/>
        <family val="2"/>
        <scheme val="minor"/>
      </rPr>
      <t xml:space="preserve">  1</t>
    </r>
    <r>
      <rPr>
        <sz val="11"/>
        <color theme="1"/>
        <rFont val="Calibri"/>
        <family val="2"/>
        <scheme val="minor"/>
      </rPr>
      <t xml:space="preserve">. List the title of each amplification activity and identify the type of activity using the drop-down provided. 
</t>
    </r>
    <r>
      <rPr>
        <b/>
        <sz val="11"/>
        <color theme="1"/>
        <rFont val="Calibri"/>
        <family val="2"/>
        <scheme val="minor"/>
      </rPr>
      <t xml:space="preserve">  2</t>
    </r>
    <r>
      <rPr>
        <sz val="11"/>
        <color theme="1"/>
        <rFont val="Calibri"/>
        <family val="2"/>
        <scheme val="minor"/>
      </rPr>
      <t xml:space="preserve">. Provide the date of the event, if applicable. Include just the first day for multi-day events.
</t>
    </r>
    <r>
      <rPr>
        <b/>
        <sz val="11"/>
        <color theme="1"/>
        <rFont val="Calibri"/>
        <family val="2"/>
        <scheme val="minor"/>
      </rPr>
      <t xml:space="preserve">  3</t>
    </r>
    <r>
      <rPr>
        <sz val="11"/>
        <color theme="1"/>
        <rFont val="Calibri"/>
        <family val="2"/>
        <scheme val="minor"/>
      </rPr>
      <t>. Complete the remaining fields as applicable.
The six sample records may be used as a guide.</t>
    </r>
  </si>
  <si>
    <t>Grant Recipient:</t>
  </si>
  <si>
    <t>Amplification Activity Name</t>
  </si>
  <si>
    <r>
      <t xml:space="preserve">Activity Type
</t>
    </r>
    <r>
      <rPr>
        <i/>
        <sz val="11"/>
        <color theme="1"/>
        <rFont val="Calibri"/>
        <family val="2"/>
        <scheme val="minor"/>
      </rPr>
      <t>(Use Drop-Down)</t>
    </r>
  </si>
  <si>
    <r>
      <t xml:space="preserve">Activity Date
</t>
    </r>
    <r>
      <rPr>
        <i/>
        <sz val="11"/>
        <color theme="1"/>
        <rFont val="Calibri"/>
        <family val="2"/>
        <scheme val="minor"/>
      </rPr>
      <t>(if applicable)</t>
    </r>
  </si>
  <si>
    <t>Topics Covered / Project Description</t>
  </si>
  <si>
    <t># of Facilities in Attendance / Reached Through Project</t>
  </si>
  <si>
    <t># of Facilities Receiving Outreach Materials</t>
  </si>
  <si>
    <t># of Participants Reporting Increased Understanding of Topics Covered</t>
  </si>
  <si>
    <t>Activity Targeted Underserved / Disadvantaged Communities (Y/N)</t>
  </si>
  <si>
    <t>Type of Skills and Abilities Achieved by Participants / Users</t>
  </si>
  <si>
    <t># of Stakeholder Groups Involved</t>
  </si>
  <si>
    <t># of People in Underserved Communities Reached</t>
  </si>
  <si>
    <t>(Ex:  Spray Booth Efficiency Training 101)</t>
  </si>
  <si>
    <t>Training</t>
  </si>
  <si>
    <t>reducing product and chemical use</t>
  </si>
  <si>
    <t>Y</t>
  </si>
  <si>
    <t>Proper use of equipment</t>
  </si>
  <si>
    <t>(Ex: Greening Your Facility - Networking Event)</t>
  </si>
  <si>
    <t>Conference</t>
  </si>
  <si>
    <t>how to find resources to help save water, energy, chemical use</t>
  </si>
  <si>
    <t>N</t>
  </si>
  <si>
    <t>Improved ability to identify resources</t>
  </si>
  <si>
    <t>(Ex. Green Cleaning Webinar)</t>
  </si>
  <si>
    <t>Webinar</t>
  </si>
  <si>
    <t>Green cleaning</t>
  </si>
  <si>
    <t>Improved understanding of green cleaning techniques</t>
  </si>
  <si>
    <t>(Ex: P2 in Graffiti Removal Video)</t>
  </si>
  <si>
    <t>Video</t>
  </si>
  <si>
    <t>n/a</t>
  </si>
  <si>
    <t>Graffiti removal and P2</t>
  </si>
  <si>
    <t>(Ex: Metal Finishing Shops Shine with P2 factsheet)</t>
  </si>
  <si>
    <t>Outreach Document</t>
  </si>
  <si>
    <t>P2 for metal finishers</t>
  </si>
  <si>
    <t>(Ex: Demonstration of Water-Based Industrial Cleaner)</t>
  </si>
  <si>
    <t>Demonstration</t>
  </si>
  <si>
    <t>Demonstration of feasible water-based alternative to industrial solvents in use at manufacturing facility</t>
  </si>
  <si>
    <t>Understanding of feasible alternatives to hazardous solvents</t>
  </si>
  <si>
    <t>FACILITY 1</t>
  </si>
  <si>
    <t xml:space="preserve">1. Use these facility tabs to record required and optional data elements for individual facilities participating in a leadership program or a green certification program. 
2. Use Row 20 if you are reporting for a Leadership Program. Enter the year the facility reported to the State Leadership Program. Fill this out for the first year of this P2 grant and the second year of this P2 grant. (This helps EPA avoid any confusion between state reporting and federal reporting dates.) 
3. Use Row 21 if you are reporting for a Green Certification Program or technical assistance to broad audiences (such as training, webinars, roundtables).
4. In Rows 28 onward, enter each P2 action implemented by the facility participant, along with the breakout of outcomes for that action.  
5. In Column B, use the drop-down to enter the Federal Fiscal Year that you, the grantee, are reporting this implemented action to EPA under the grant. Without an entry in Column B plus either Row 20 or 21, outcome values will not appear in the worksheet’s Total rows or on the Aggregate Results tab. 
6. A yellow highlight indicates an inappropriate format (e.g., letters instead of numbers). Correcting the entry will remove the highlight. </t>
  </si>
  <si>
    <t>Sample Grant Recipient Name</t>
  </si>
  <si>
    <t>Sample Grant Project Number</t>
  </si>
  <si>
    <t>Facility Information (Only business facilities)</t>
  </si>
  <si>
    <r>
      <t>Facility Name</t>
    </r>
    <r>
      <rPr>
        <i/>
        <sz val="11"/>
        <color rgb="FF000000"/>
        <rFont val="Calibri"/>
        <family val="2"/>
        <scheme val="minor"/>
      </rPr>
      <t xml:space="preserve"> (optional)</t>
    </r>
  </si>
  <si>
    <t>xx</t>
  </si>
  <si>
    <r>
      <t>EPA Facility ID Number</t>
    </r>
    <r>
      <rPr>
        <i/>
        <sz val="11"/>
        <color rgb="FF000000"/>
        <rFont val="Calibri"/>
        <family val="2"/>
        <scheme val="minor"/>
      </rPr>
      <t xml:space="preserve"> (optional)</t>
    </r>
  </si>
  <si>
    <r>
      <t xml:space="preserve">Facility Contact </t>
    </r>
    <r>
      <rPr>
        <i/>
        <sz val="11"/>
        <color rgb="FF000000"/>
        <rFont val="Calibri"/>
        <family val="2"/>
        <scheme val="minor"/>
      </rPr>
      <t>(optional)</t>
    </r>
  </si>
  <si>
    <r>
      <t>Facility City</t>
    </r>
    <r>
      <rPr>
        <i/>
        <sz val="11"/>
        <color rgb="FF000000"/>
        <rFont val="Calibri"/>
        <family val="2"/>
        <scheme val="minor"/>
      </rPr>
      <t xml:space="preserve"> (optional)</t>
    </r>
  </si>
  <si>
    <r>
      <t>Facility State</t>
    </r>
    <r>
      <rPr>
        <i/>
        <sz val="11"/>
        <color rgb="FF000000"/>
        <rFont val="Calibri"/>
        <family val="2"/>
        <scheme val="minor"/>
      </rPr>
      <t xml:space="preserve"> (2-letter abbreviation) </t>
    </r>
  </si>
  <si>
    <t>VA</t>
  </si>
  <si>
    <r>
      <t xml:space="preserve">EPA Region </t>
    </r>
    <r>
      <rPr>
        <i/>
        <sz val="11"/>
        <color rgb="FF000000"/>
        <rFont val="Calibri"/>
        <family val="2"/>
        <scheme val="minor"/>
      </rPr>
      <t>(based on Facility State)</t>
    </r>
  </si>
  <si>
    <t>Region 3</t>
  </si>
  <si>
    <r>
      <t>Facility NAICS Code</t>
    </r>
    <r>
      <rPr>
        <i/>
        <sz val="11"/>
        <color rgb="FF000000"/>
        <rFont val="Calibri"/>
        <family val="2"/>
        <scheme val="minor"/>
      </rPr>
      <t xml:space="preserve"> (3 to 6 digits) </t>
    </r>
  </si>
  <si>
    <r>
      <t xml:space="preserve">NAICS Search </t>
    </r>
    <r>
      <rPr>
        <b/>
        <i/>
        <u/>
        <sz val="11"/>
        <color theme="10"/>
        <rFont val="Calibri"/>
        <family val="2"/>
        <scheme val="minor"/>
      </rPr>
      <t>(website)</t>
    </r>
  </si>
  <si>
    <r>
      <t>NEA for this Facility</t>
    </r>
    <r>
      <rPr>
        <i/>
        <sz val="11"/>
        <color rgb="FF000000"/>
        <rFont val="Calibri"/>
        <family val="2"/>
        <scheme val="minor"/>
      </rPr>
      <t xml:space="preserve"> (use drop-down)</t>
    </r>
  </si>
  <si>
    <t>NEA 3 – Automotive Manufacturing and Maintenance</t>
  </si>
  <si>
    <t>Is the facility located in or adjacent to an EJ Community?</t>
  </si>
  <si>
    <t>Yes</t>
  </si>
  <si>
    <r>
      <t>Leadership Program: Year(s) facility reported to grantee:</t>
    </r>
    <r>
      <rPr>
        <i/>
        <sz val="11"/>
        <color rgb="FF000000"/>
        <rFont val="Calibri"/>
        <family val="2"/>
        <scheme val="minor"/>
      </rPr>
      <t xml:space="preserve"> (use drop-down)</t>
    </r>
  </si>
  <si>
    <r>
      <t xml:space="preserve">Green Certification, trainings, webinars or roundtables: Date(s) of Follow-up </t>
    </r>
    <r>
      <rPr>
        <i/>
        <sz val="11"/>
        <color rgb="FF000000"/>
        <rFont val="Calibri"/>
        <family val="2"/>
        <scheme val="minor"/>
      </rPr>
      <t>(mm/dd/yyyy)</t>
    </r>
  </si>
  <si>
    <t>Number of case studies developed for this facility</t>
  </si>
  <si>
    <t>P2 Actions and Outcomes</t>
  </si>
  <si>
    <t>List each P2 action implemented by the facility on a separate line. Include the what, the how, and "quantity" information if that is needed to calculate cost, savings and annual reductions, e.g., # LEDs, # solar panels.</t>
  </si>
  <si>
    <t>P2 Actions Implemented</t>
  </si>
  <si>
    <r>
      <t xml:space="preserve">Fiscal Year Reporting to EPA
(Oct 1 - Sep 30)
</t>
    </r>
    <r>
      <rPr>
        <i/>
        <sz val="9"/>
        <color theme="1"/>
        <rFont val="Calibri"/>
        <family val="2"/>
        <scheme val="minor"/>
      </rPr>
      <t>(use drop-down)</t>
    </r>
  </si>
  <si>
    <t>One-time Cost to Implement ($)</t>
  </si>
  <si>
    <t>Annual Savings from P2 Action ($)</t>
  </si>
  <si>
    <t>Hazardous Material Input (lbs)</t>
  </si>
  <si>
    <t>Hazardous Waste (lbs)</t>
  </si>
  <si>
    <t>Air Emissions 
(lbs)</t>
  </si>
  <si>
    <r>
      <t xml:space="preserve">Water Pollution (lbs)
</t>
    </r>
    <r>
      <rPr>
        <b/>
        <i/>
        <sz val="8"/>
        <color theme="1"/>
        <rFont val="Calibri"/>
        <family val="2"/>
        <scheme val="minor"/>
      </rPr>
      <t>Select header for help</t>
    </r>
  </si>
  <si>
    <r>
      <t>MTCO</t>
    </r>
    <r>
      <rPr>
        <b/>
        <vertAlign val="subscript"/>
        <sz val="9"/>
        <color theme="1"/>
        <rFont val="Calibri"/>
        <family val="2"/>
        <scheme val="minor"/>
      </rPr>
      <t>2</t>
    </r>
    <r>
      <rPr>
        <b/>
        <sz val="9"/>
        <color theme="1"/>
        <rFont val="Calibri"/>
        <family val="2"/>
        <scheme val="minor"/>
      </rPr>
      <t>e Emissions (metric tons)</t>
    </r>
  </si>
  <si>
    <t>Water Use (gal.)</t>
  </si>
  <si>
    <t>Ex. Reduced water use for cleaning (in coating dept.) by using LVHP spray nozzles and worker training.</t>
  </si>
  <si>
    <t>Ex. Reduced paint and solvent use, and thus reduce VOC emissions to water, by installing electrostatic painting equip. &amp; using infrared curing.</t>
  </si>
  <si>
    <t>Ex. Installed solar array.</t>
  </si>
  <si>
    <t>TOTAL REPORTED</t>
  </si>
  <si>
    <t>EJ Communities Only:</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</si>
  <si>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</si>
  <si>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</si>
  <si>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</si>
  <si>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</si>
  <si>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</si>
  <si>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</si>
  <si>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</si>
  <si>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</si>
  <si>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</si>
  <si>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</si>
  <si>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</si>
  <si>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</si>
  <si>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</si>
  <si>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</si>
  <si>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</si>
  <si>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</si>
  <si>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</si>
  <si>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</si>
  <si>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</si>
  <si>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</si>
  <si>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</si>
  <si>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</si>
  <si>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</si>
  <si>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</si>
  <si>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</si>
  <si>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</si>
  <si>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</si>
  <si>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</si>
  <si>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</si>
  <si>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</si>
  <si>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</si>
  <si>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</si>
  <si>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</si>
  <si>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</si>
  <si>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</si>
  <si>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</si>
  <si>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</si>
  <si>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</si>
  <si>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</si>
  <si>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</si>
  <si>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</si>
  <si>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</si>
  <si>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</si>
  <si>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</si>
  <si>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</si>
  <si>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</si>
  <si>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</si>
  <si>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</si>
  <si>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</si>
  <si>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</si>
  <si>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</si>
  <si>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</si>
  <si>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</si>
  <si>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</si>
  <si>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</si>
  <si>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</si>
  <si>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</si>
  <si>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</si>
  <si>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</si>
  <si>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</si>
  <si>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</si>
  <si>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</si>
  <si>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</si>
  <si>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</si>
  <si>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</si>
  <si>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</si>
  <si>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</si>
  <si>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</si>
  <si>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</si>
  <si>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</si>
  <si>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</si>
  <si>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</si>
  <si>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</si>
  <si>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</si>
  <si>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NEAs</t>
  </si>
  <si>
    <t>States</t>
  </si>
  <si>
    <t>Region</t>
  </si>
  <si>
    <t>Yes/No</t>
  </si>
  <si>
    <t>Y/N/U</t>
  </si>
  <si>
    <t>Years</t>
  </si>
  <si>
    <t>Amplication Activity Types</t>
  </si>
  <si>
    <t>NEA 1 – Food &amp; Beverage Manufacturing and Processing</t>
  </si>
  <si>
    <t>AK</t>
  </si>
  <si>
    <t>Region 10</t>
  </si>
  <si>
    <t xml:space="preserve">NEA 2 – Chemical Manufacturing, Processing and Formulation </t>
  </si>
  <si>
    <t>AL</t>
  </si>
  <si>
    <t>Region 4</t>
  </si>
  <si>
    <t>No</t>
  </si>
  <si>
    <t>Curriculum</t>
  </si>
  <si>
    <t>AR</t>
  </si>
  <si>
    <t>Region 6</t>
  </si>
  <si>
    <t>Unknown</t>
  </si>
  <si>
    <t>NEA 4 – Aerospace Product &amp; Parts Manufacturing and Maintenance</t>
  </si>
  <si>
    <t>AZ</t>
  </si>
  <si>
    <t>Region 9</t>
  </si>
  <si>
    <t>NEA 5 – Metal Manufacturing and Fabrication</t>
  </si>
  <si>
    <t>CA</t>
  </si>
  <si>
    <t>Research</t>
  </si>
  <si>
    <t>NEA 6 – Supporting Pollution Prevention in Indian Country</t>
  </si>
  <si>
    <t>CO</t>
  </si>
  <si>
    <t>Region 8</t>
  </si>
  <si>
    <t>Tool Development</t>
  </si>
  <si>
    <t>None</t>
  </si>
  <si>
    <t>CT</t>
  </si>
  <si>
    <t>Region 1</t>
  </si>
  <si>
    <t>DC</t>
  </si>
  <si>
    <t>DE</t>
  </si>
  <si>
    <t>FL</t>
  </si>
  <si>
    <t>GA</t>
  </si>
  <si>
    <t>GU</t>
  </si>
  <si>
    <t>HI</t>
  </si>
  <si>
    <t>IA</t>
  </si>
  <si>
    <t>Region 7</t>
  </si>
  <si>
    <t>ID</t>
  </si>
  <si>
    <t>IL</t>
  </si>
  <si>
    <t>Region 5</t>
  </si>
  <si>
    <t>IN</t>
  </si>
  <si>
    <t>KS</t>
  </si>
  <si>
    <t>KY</t>
  </si>
  <si>
    <t>LA</t>
  </si>
  <si>
    <t>MA</t>
  </si>
  <si>
    <t>MD</t>
  </si>
  <si>
    <t>ME</t>
  </si>
  <si>
    <t>MI</t>
  </si>
  <si>
    <t>MN</t>
  </si>
  <si>
    <t>MO</t>
  </si>
  <si>
    <t>MS</t>
  </si>
  <si>
    <t>MT</t>
  </si>
  <si>
    <t>NC</t>
  </si>
  <si>
    <t>ND</t>
  </si>
  <si>
    <t>NE</t>
  </si>
  <si>
    <t>NH</t>
  </si>
  <si>
    <t>NJ</t>
  </si>
  <si>
    <t>Region 2</t>
  </si>
  <si>
    <t>NM</t>
  </si>
  <si>
    <t>NV</t>
  </si>
  <si>
    <t>NY</t>
  </si>
  <si>
    <t>OH</t>
  </si>
  <si>
    <t>OK</t>
  </si>
  <si>
    <t>OR</t>
  </si>
  <si>
    <t>PA</t>
  </si>
  <si>
    <t>PR</t>
  </si>
  <si>
    <t>RI</t>
  </si>
  <si>
    <t>SC</t>
  </si>
  <si>
    <t>SD</t>
  </si>
  <si>
    <t>TN</t>
  </si>
  <si>
    <t>TX</t>
  </si>
  <si>
    <t>UT</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</si>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</sst>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32">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sz val="10"/>
      <color theme="1"/>
      <name val="Calibri"/>
      <family val="2"/>
      <scheme val="minor"/>
    </font>
    <font>
      <b/>
      <vertAlign val="subscript"/>
      <sz val="9"/>
      <color theme="1"/>
      <name val="Calibri"/>
      <family val="2"/>
      <scheme val="minor"/>
    </font>
    <font>
      <b/>
      <sz val="13"/>
      <color theme="1"/>
      <name val="Calibri"/>
      <family val="2"/>
      <scheme val="minor"/>
    </font>
    <font>
      <i/>
      <sz val="11"/>
      <name val="Calibri"/>
      <family val="2"/>
      <scheme val="minor"/>
    </font>
    <font>
      <sz val="14"/>
      <name val="Calibri"/>
      <family val="2"/>
      <scheme val="minor"/>
    </font>
    <font>
      <b/>
      <sz val="11"/>
      <name val="Calibri"/>
      <family val="2"/>
      <scheme val="minor"/>
    </font>
    <font>
      <b/>
      <vertAlign val="subscript"/>
      <sz val="11"/>
      <color theme="1"/>
      <name val="Calibri"/>
      <family val="2"/>
      <scheme val="minor"/>
    </font>
    <font>
      <sz val="11"/>
      <name val="Calibri"/>
      <family val="2"/>
      <scheme val="minor"/>
    </font>
    <font>
      <u/>
      <sz val="11"/>
      <color theme="10"/>
      <name val="Calibri"/>
      <family val="2"/>
      <scheme val="minor"/>
    </font>
    <font>
      <sz val="11"/>
      <color rgb="FF000000"/>
      <name val="Calibri"/>
      <family val="2"/>
      <scheme val="minor"/>
    </font>
    <font>
      <b/>
      <sz val="11"/>
      <color rgb="FFFF0000"/>
      <name val="Calibri"/>
      <family val="2"/>
      <scheme val="minor"/>
    </font>
    <font>
      <b/>
      <sz val="12"/>
      <color rgb="FFFFFFCC"/>
      <name val="Calibri"/>
      <family val="2"/>
      <scheme val="minor"/>
    </font>
    <font>
      <b/>
      <u/>
      <sz val="11"/>
      <color theme="10"/>
      <name val="Calibri"/>
      <family val="2"/>
      <scheme val="minor"/>
    </font>
    <font>
      <b/>
      <i/>
      <sz val="8"/>
      <color theme="1"/>
      <name val="Calibri"/>
      <family val="2"/>
      <scheme val="minor"/>
    </font>
    <font>
      <i/>
      <sz val="11"/>
      <color theme="1"/>
      <name val="Calibri"/>
      <family val="2"/>
      <scheme val="minor"/>
    </font>
    <font>
      <i/>
      <sz val="11"/>
      <color rgb="FF000000"/>
      <name val="Calibri"/>
      <family val="2"/>
      <scheme val="minor"/>
    </font>
    <font>
      <b/>
      <i/>
      <u/>
      <sz val="11"/>
      <color theme="10"/>
      <name val="Calibri"/>
      <family val="2"/>
      <scheme val="minor"/>
    </font>
    <font>
      <b/>
      <sz val="11"/>
      <color rgb="FFFFFF99"/>
      <name val="Calibri"/>
      <family val="2"/>
      <scheme val="minor"/>
    </font>
    <font>
      <i/>
      <sz val="9"/>
      <color theme="1"/>
      <name val="Calibri"/>
      <family val="2"/>
      <scheme val="minor"/>
    </font>
    <font>
      <sz val="11"/>
      <color theme="0"/>
      <name val="Calibri"/>
      <family val="2"/>
      <scheme val="minor"/>
    </font>
    <font>
      <b/>
      <i/>
      <sz val="11"/>
      <color theme="1"/>
      <name val="Calibri"/>
      <family val="2"/>
      <scheme val="minor"/>
    </font>
    <font>
      <u/>
      <sz val="11"/>
      <color theme="1"/>
      <name val="Calibri"/>
      <family val="2"/>
      <scheme val="minor"/>
    </font>
    <font>
      <u/>
      <sz val="11"/>
      <name val="Calibri"/>
      <family val="2"/>
      <scheme val="minor"/>
    </font>
  </fonts>
  <fills count="16">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F99"/>
        <bgColor indexed="64"/>
      </patternFill>
    </fill>
    <fill>
      <patternFill patternType="solid">
        <fgColor theme="6" tint="0.79998168889431442"/>
        <bgColor indexed="64"/>
      </patternFill>
    </fill>
    <fill>
      <patternFill patternType="solid">
        <fgColor theme="0"/>
        <bgColor indexed="64"/>
      </patternFill>
    </fill>
    <fill>
      <patternFill patternType="solid">
        <fgColor rgb="FFF2F2F2"/>
        <bgColor indexed="64"/>
      </patternFill>
    </fill>
    <fill>
      <patternFill patternType="solid">
        <fgColor rgb="FFDDEBF7"/>
        <bgColor indexed="64"/>
      </patternFill>
    </fill>
    <fill>
      <patternFill patternType="solid">
        <fgColor theme="0" tint="-0.14999847407452621"/>
        <bgColor indexed="64"/>
      </patternFill>
    </fill>
    <fill>
      <patternFill patternType="solid">
        <fgColor rgb="FFD9E1F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7" fillId="0" borderId="0" applyNumberFormat="0" applyFill="0" applyBorder="0" applyAlignment="0" applyProtection="0"/>
  </cellStyleXfs>
  <cellXfs count="349">
    <xf numFmtId="0" fontId="0" fillId="0" borderId="0" xfId="0"/>
    <xf numFmtId="0" fontId="0" fillId="0" borderId="1" xfId="0" applyBorder="1" applyAlignment="1" applyProtection="1">
      <alignment horizontal="left" vertical="center" wrapText="1"/>
      <protection locked="0"/>
    </xf>
    <xf numFmtId="0" fontId="0" fillId="7" borderId="7" xfId="0" applyFill="1" applyBorder="1"/>
    <xf numFmtId="0" fontId="1" fillId="7" borderId="7" xfId="0" applyFont="1" applyFill="1" applyBorder="1"/>
    <xf numFmtId="0" fontId="0" fillId="7" borderId="13" xfId="0" applyFill="1" applyBorder="1"/>
    <xf numFmtId="0" fontId="0" fillId="10" borderId="13" xfId="0" applyFill="1" applyBorder="1"/>
    <xf numFmtId="0" fontId="0" fillId="0" borderId="4" xfId="0" applyBorder="1"/>
    <xf numFmtId="0" fontId="11" fillId="5" borderId="3" xfId="0" applyFont="1" applyFill="1" applyBorder="1"/>
    <xf numFmtId="0" fontId="0" fillId="0" borderId="0" xfId="0" applyAlignment="1">
      <alignment wrapText="1"/>
    </xf>
    <xf numFmtId="0" fontId="2" fillId="3" borderId="1" xfId="0" applyFont="1" applyFill="1" applyBorder="1" applyAlignment="1">
      <alignment horizontal="center" wrapText="1"/>
    </xf>
    <xf numFmtId="0" fontId="0" fillId="9" borderId="4" xfId="0" applyFill="1" applyBorder="1"/>
    <xf numFmtId="0" fontId="11" fillId="9" borderId="3" xfId="0" applyFont="1" applyFill="1" applyBorder="1" applyAlignment="1">
      <alignment horizontal="left"/>
    </xf>
    <xf numFmtId="0" fontId="0" fillId="0" borderId="0" xfId="0" applyAlignment="1">
      <alignment horizontal="center"/>
    </xf>
    <xf numFmtId="0" fontId="0" fillId="10" borderId="4" xfId="0" applyFill="1" applyBorder="1" applyAlignment="1">
      <alignment horizontal="center" vertical="center" wrapText="1"/>
    </xf>
    <xf numFmtId="0" fontId="0" fillId="10" borderId="11" xfId="0" applyFill="1" applyBorder="1"/>
    <xf numFmtId="0" fontId="0" fillId="0" borderId="16" xfId="0" applyBorder="1"/>
    <xf numFmtId="0" fontId="0" fillId="0" borderId="16" xfId="0" applyBorder="1" applyAlignment="1">
      <alignment horizontal="center"/>
    </xf>
    <xf numFmtId="0" fontId="0" fillId="0" borderId="17" xfId="0" applyBorder="1"/>
    <xf numFmtId="0" fontId="0" fillId="0" borderId="17" xfId="0" applyBorder="1" applyAlignment="1">
      <alignment horizontal="center"/>
    </xf>
    <xf numFmtId="0" fontId="0" fillId="0" borderId="18" xfId="0" applyBorder="1" applyAlignment="1">
      <alignment horizontal="center"/>
    </xf>
    <xf numFmtId="0" fontId="0" fillId="0" borderId="18" xfId="0" applyBorder="1"/>
    <xf numFmtId="0" fontId="11" fillId="5" borderId="4" xfId="0" applyFont="1" applyFill="1" applyBorder="1"/>
    <xf numFmtId="0" fontId="0" fillId="12" borderId="13" xfId="0" applyFill="1" applyBorder="1"/>
    <xf numFmtId="0" fontId="0" fillId="5" borderId="5" xfId="0" applyFill="1" applyBorder="1"/>
    <xf numFmtId="0" fontId="1" fillId="0" borderId="0" xfId="0" applyFont="1"/>
    <xf numFmtId="0" fontId="2" fillId="0" borderId="0" xfId="0" applyFont="1" applyAlignment="1">
      <alignment wrapText="1"/>
    </xf>
    <xf numFmtId="0" fontId="11" fillId="9" borderId="3" xfId="0" applyFont="1" applyFill="1" applyBorder="1"/>
    <xf numFmtId="0" fontId="11" fillId="9" borderId="4" xfId="0" applyFont="1" applyFill="1" applyBorder="1"/>
    <xf numFmtId="0" fontId="18" fillId="0" borderId="0" xfId="0" applyFont="1" applyAlignment="1">
      <alignment horizontal="left" vertical="center"/>
    </xf>
    <xf numFmtId="0" fontId="18" fillId="0" borderId="0" xfId="0" applyFont="1" applyAlignment="1">
      <alignment horizontal="left"/>
    </xf>
    <xf numFmtId="0" fontId="16" fillId="0" borderId="0" xfId="0" applyFont="1" applyAlignment="1">
      <alignment horizontal="left"/>
    </xf>
    <xf numFmtId="0" fontId="19" fillId="0" borderId="0" xfId="0" applyFont="1" applyProtection="1">
      <protection hidden="1"/>
    </xf>
    <xf numFmtId="0" fontId="0" fillId="9" borderId="5" xfId="0" applyFill="1" applyBorder="1"/>
    <xf numFmtId="0" fontId="0" fillId="12" borderId="15" xfId="0" applyFill="1" applyBorder="1"/>
    <xf numFmtId="0" fontId="2" fillId="12" borderId="9" xfId="0" applyFont="1" applyFill="1" applyBorder="1" applyAlignment="1">
      <alignment horizontal="center"/>
    </xf>
    <xf numFmtId="0" fontId="0" fillId="10" borderId="12" xfId="0" applyFill="1" applyBorder="1"/>
    <xf numFmtId="0" fontId="0" fillId="12" borderId="10" xfId="0" applyFill="1" applyBorder="1"/>
    <xf numFmtId="0" fontId="0" fillId="10" borderId="7" xfId="0" applyFill="1" applyBorder="1" applyAlignment="1">
      <alignment vertical="center" wrapText="1"/>
    </xf>
    <xf numFmtId="0" fontId="0" fillId="10" borderId="9" xfId="0" applyFill="1" applyBorder="1"/>
    <xf numFmtId="0" fontId="0" fillId="0" borderId="0" xfId="0" applyAlignment="1">
      <alignment vertical="center"/>
    </xf>
    <xf numFmtId="0" fontId="0" fillId="0" borderId="0" xfId="0" applyAlignment="1">
      <alignment horizontal="left"/>
    </xf>
    <xf numFmtId="164" fontId="0" fillId="0" borderId="1" xfId="0" applyNumberFormat="1" applyBorder="1" applyAlignment="1" applyProtection="1">
      <alignment horizontal="right" vertical="center" wrapText="1" indent="1"/>
      <protection locked="0"/>
    </xf>
    <xf numFmtId="3" fontId="0" fillId="0" borderId="1" xfId="0" applyNumberFormat="1" applyBorder="1" applyAlignment="1" applyProtection="1">
      <alignment horizontal="right" vertical="center" wrapText="1" indent="1"/>
      <protection locked="0"/>
    </xf>
    <xf numFmtId="0" fontId="23" fillId="0" borderId="0" xfId="0" applyFont="1" applyAlignment="1">
      <alignment horizontal="right"/>
    </xf>
    <xf numFmtId="0" fontId="0" fillId="0" borderId="14" xfId="0" applyBorder="1"/>
    <xf numFmtId="0" fontId="0" fillId="0" borderId="13" xfId="0" applyBorder="1"/>
    <xf numFmtId="0" fontId="0" fillId="0" borderId="3" xfId="0" applyBorder="1"/>
    <xf numFmtId="0" fontId="0" fillId="13" borderId="3" xfId="0" applyFill="1" applyBorder="1"/>
    <xf numFmtId="0" fontId="0" fillId="12" borderId="7" xfId="0" applyFill="1" applyBorder="1"/>
    <xf numFmtId="0" fontId="0" fillId="12" borderId="12" xfId="0" applyFill="1" applyBorder="1"/>
    <xf numFmtId="0" fontId="2" fillId="8" borderId="1" xfId="0" applyFont="1" applyFill="1" applyBorder="1" applyAlignment="1">
      <alignment horizontal="right" vertical="center" wrapText="1" indent="1"/>
    </xf>
    <xf numFmtId="0" fontId="5" fillId="9" borderId="5" xfId="0" applyFont="1" applyFill="1" applyBorder="1" applyAlignment="1">
      <alignment horizontal="left"/>
    </xf>
    <xf numFmtId="0" fontId="0" fillId="12" borderId="14" xfId="0" applyFill="1" applyBorder="1"/>
    <xf numFmtId="0" fontId="0" fillId="12" borderId="9" xfId="0" applyFill="1" applyBorder="1"/>
    <xf numFmtId="0" fontId="16" fillId="0" borderId="8" xfId="0" applyFont="1" applyBorder="1" applyAlignment="1" applyProtection="1">
      <alignment horizontal="left" vertical="center" indent="1"/>
      <protection locked="0"/>
    </xf>
    <xf numFmtId="0" fontId="16" fillId="0" borderId="1" xfId="0" applyFont="1" applyBorder="1" applyAlignment="1" applyProtection="1">
      <alignment horizontal="left" vertical="center" indent="1"/>
      <protection locked="0"/>
    </xf>
    <xf numFmtId="165" fontId="16" fillId="0" borderId="1" xfId="0" applyNumberFormat="1" applyFont="1" applyBorder="1" applyAlignment="1" applyProtection="1">
      <alignment horizontal="left" vertical="center" indent="1"/>
      <protection locked="0"/>
    </xf>
    <xf numFmtId="0" fontId="12" fillId="8" borderId="0" xfId="0" applyFont="1" applyFill="1"/>
    <xf numFmtId="0" fontId="0" fillId="8" borderId="0" xfId="0" applyFill="1"/>
    <xf numFmtId="0" fontId="0" fillId="8" borderId="12" xfId="0" applyFill="1" applyBorder="1"/>
    <xf numFmtId="0" fontId="12" fillId="8" borderId="2" xfId="0" applyFont="1" applyFill="1" applyBorder="1"/>
    <xf numFmtId="0" fontId="0" fillId="8" borderId="2" xfId="0" applyFill="1" applyBorder="1"/>
    <xf numFmtId="0" fontId="3" fillId="2" borderId="1" xfId="0" applyFont="1" applyFill="1" applyBorder="1" applyAlignment="1">
      <alignment horizontal="right" vertical="center" wrapText="1" indent="1"/>
    </xf>
    <xf numFmtId="0" fontId="6" fillId="3" borderId="1" xfId="0" applyFont="1" applyFill="1" applyBorder="1" applyAlignment="1">
      <alignment horizontal="center" wrapText="1"/>
    </xf>
    <xf numFmtId="0" fontId="7" fillId="8" borderId="7" xfId="0" applyFont="1" applyFill="1" applyBorder="1" applyAlignment="1">
      <alignment horizontal="right" vertical="center" wrapText="1" indent="1"/>
    </xf>
    <xf numFmtId="0" fontId="0" fillId="8" borderId="11" xfId="0" applyFill="1" applyBorder="1"/>
    <xf numFmtId="0" fontId="3" fillId="14" borderId="1" xfId="0" applyFont="1" applyFill="1" applyBorder="1" applyAlignment="1">
      <alignment horizontal="right" vertical="top" wrapText="1"/>
    </xf>
    <xf numFmtId="0" fontId="2" fillId="14" borderId="1" xfId="0" applyFont="1" applyFill="1" applyBorder="1" applyAlignment="1">
      <alignment horizontal="right"/>
    </xf>
    <xf numFmtId="0" fontId="0" fillId="0" borderId="2" xfId="0" applyBorder="1"/>
    <xf numFmtId="0" fontId="0" fillId="10" borderId="7" xfId="0" applyFill="1" applyBorder="1"/>
    <xf numFmtId="0" fontId="0" fillId="10" borderId="14" xfId="0" applyFill="1" applyBorder="1"/>
    <xf numFmtId="0" fontId="0" fillId="10" borderId="10" xfId="0" applyFill="1" applyBorder="1"/>
    <xf numFmtId="0" fontId="12" fillId="8" borderId="14" xfId="0" applyFont="1" applyFill="1" applyBorder="1"/>
    <xf numFmtId="0" fontId="12" fillId="8" borderId="10" xfId="0" applyFont="1" applyFill="1" applyBorder="1"/>
    <xf numFmtId="14" fontId="16" fillId="0" borderId="1" xfId="0" applyNumberFormat="1" applyFont="1" applyBorder="1" applyAlignment="1" applyProtection="1">
      <alignment horizontal="left" vertical="center" indent="1"/>
      <protection locked="0"/>
    </xf>
    <xf numFmtId="0" fontId="0" fillId="0" borderId="0" xfId="0" applyAlignment="1" applyProtection="1">
      <alignment horizontal="left"/>
      <protection hidden="1"/>
    </xf>
    <xf numFmtId="0" fontId="11" fillId="5" borderId="3" xfId="0" applyFont="1" applyFill="1" applyBorder="1" applyProtection="1">
      <protection hidden="1"/>
    </xf>
    <xf numFmtId="0" fontId="11" fillId="5" borderId="4" xfId="0" applyFont="1" applyFill="1" applyBorder="1" applyProtection="1">
      <protection hidden="1"/>
    </xf>
    <xf numFmtId="0" fontId="0" fillId="0" borderId="0" xfId="0" applyProtection="1">
      <protection hidden="1"/>
    </xf>
    <xf numFmtId="0" fontId="12" fillId="8" borderId="14" xfId="0" applyFont="1" applyFill="1" applyBorder="1" applyProtection="1">
      <protection hidden="1"/>
    </xf>
    <xf numFmtId="0" fontId="12" fillId="8" borderId="0" xfId="0" applyFont="1" applyFill="1" applyProtection="1">
      <protection hidden="1"/>
    </xf>
    <xf numFmtId="0" fontId="0" fillId="8" borderId="0" xfId="0" applyFill="1" applyProtection="1">
      <protection hidden="1"/>
    </xf>
    <xf numFmtId="0" fontId="12" fillId="8" borderId="10" xfId="0" applyFont="1" applyFill="1" applyBorder="1" applyProtection="1">
      <protection hidden="1"/>
    </xf>
    <xf numFmtId="0" fontId="12" fillId="8" borderId="2" xfId="0" applyFont="1" applyFill="1" applyBorder="1" applyProtection="1">
      <protection hidden="1"/>
    </xf>
    <xf numFmtId="0" fontId="0" fillId="8" borderId="2" xfId="0" applyFill="1" applyBorder="1" applyProtection="1">
      <protection hidden="1"/>
    </xf>
    <xf numFmtId="0" fontId="3" fillId="14" borderId="1" xfId="0" applyFont="1" applyFill="1" applyBorder="1" applyAlignment="1" applyProtection="1">
      <alignment horizontal="right" vertical="top" wrapText="1"/>
      <protection hidden="1"/>
    </xf>
    <xf numFmtId="0" fontId="2" fillId="14" borderId="1" xfId="0" applyFont="1" applyFill="1" applyBorder="1" applyAlignment="1" applyProtection="1">
      <alignment horizontal="right"/>
      <protection hidden="1"/>
    </xf>
    <xf numFmtId="0" fontId="0" fillId="0" borderId="4" xfId="0" applyBorder="1" applyProtection="1">
      <protection hidden="1"/>
    </xf>
    <xf numFmtId="0" fontId="18" fillId="0" borderId="0" xfId="0" applyFont="1" applyAlignment="1" applyProtection="1">
      <alignment horizontal="left" vertical="center"/>
      <protection hidden="1"/>
    </xf>
    <xf numFmtId="0" fontId="18" fillId="0" borderId="0" xfId="0" applyFont="1" applyAlignment="1" applyProtection="1">
      <alignment horizontal="left"/>
      <protection hidden="1"/>
    </xf>
    <xf numFmtId="0" fontId="1" fillId="0" borderId="0" xfId="0" applyFont="1" applyProtection="1">
      <protection hidden="1"/>
    </xf>
    <xf numFmtId="0" fontId="16" fillId="0" borderId="0" xfId="0" applyFont="1" applyAlignment="1" applyProtection="1">
      <alignment horizontal="left"/>
      <protection hidden="1"/>
    </xf>
    <xf numFmtId="0" fontId="2" fillId="0" borderId="0" xfId="0" applyFont="1" applyAlignment="1" applyProtection="1">
      <alignment wrapText="1"/>
      <protection hidden="1"/>
    </xf>
    <xf numFmtId="0" fontId="0" fillId="0" borderId="0" xfId="0" applyAlignment="1" applyProtection="1">
      <alignment wrapText="1"/>
      <protection hidden="1"/>
    </xf>
    <xf numFmtId="0" fontId="11" fillId="9" borderId="3" xfId="0" applyFont="1" applyFill="1" applyBorder="1" applyProtection="1">
      <protection hidden="1"/>
    </xf>
    <xf numFmtId="0" fontId="11" fillId="9" borderId="4" xfId="0" applyFont="1" applyFill="1" applyBorder="1" applyProtection="1">
      <protection hidden="1"/>
    </xf>
    <xf numFmtId="0" fontId="0" fillId="9" borderId="5" xfId="0" applyFill="1" applyBorder="1" applyProtection="1">
      <protection hidden="1"/>
    </xf>
    <xf numFmtId="0" fontId="6" fillId="3" borderId="1" xfId="0" applyFont="1" applyFill="1" applyBorder="1" applyAlignment="1" applyProtection="1">
      <alignment horizontal="center" wrapTex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wrapText="1"/>
      <protection hidden="1"/>
    </xf>
    <xf numFmtId="164" fontId="0" fillId="0" borderId="1"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right" vertical="center" wrapText="1" indent="1"/>
      <protection hidden="1"/>
    </xf>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3" fillId="2" borderId="8" xfId="0" applyFont="1" applyFill="1" applyBorder="1" applyAlignment="1">
      <alignment horizontal="right" vertical="center" indent="1"/>
    </xf>
    <xf numFmtId="0" fontId="3" fillId="2" borderId="1" xfId="0" applyFont="1" applyFill="1" applyBorder="1" applyAlignment="1">
      <alignment horizontal="right" vertical="center" indent="1"/>
    </xf>
    <xf numFmtId="0" fontId="3" fillId="2" borderId="1" xfId="0" applyFont="1" applyFill="1" applyBorder="1" applyAlignment="1">
      <alignment horizontal="right" indent="1"/>
    </xf>
    <xf numFmtId="0" fontId="23" fillId="0" borderId="4" xfId="0" applyFont="1" applyBorder="1" applyAlignment="1">
      <alignment horizontal="right" vertical="top"/>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2" xfId="0" applyBorder="1" applyProtection="1">
      <protection hidden="1"/>
    </xf>
    <xf numFmtId="0" fontId="19" fillId="0" borderId="0" xfId="0" applyFont="1" applyAlignment="1">
      <alignment horizontal="left" indent="1"/>
    </xf>
    <xf numFmtId="0" fontId="0" fillId="5" borderId="5" xfId="0" applyFill="1" applyBorder="1" applyProtection="1">
      <protection hidden="1"/>
    </xf>
    <xf numFmtId="0" fontId="3" fillId="2" borderId="8"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indent="1"/>
      <protection hidden="1"/>
    </xf>
    <xf numFmtId="0" fontId="23" fillId="0" borderId="4" xfId="0" applyFont="1" applyBorder="1" applyAlignment="1" applyProtection="1">
      <alignment horizontal="right" vertical="top"/>
      <protection hidden="1"/>
    </xf>
    <xf numFmtId="0" fontId="21" fillId="0" borderId="0" xfId="1" applyFont="1" applyFill="1" applyBorder="1" applyAlignment="1" applyProtection="1">
      <alignment horizontal="left" indent="1"/>
    </xf>
    <xf numFmtId="0" fontId="21" fillId="0" borderId="0" xfId="1" applyFont="1" applyFill="1" applyBorder="1" applyAlignment="1" applyProtection="1">
      <alignment horizontal="left" indent="1"/>
      <protection hidden="1"/>
    </xf>
    <xf numFmtId="0" fontId="0" fillId="0" borderId="1" xfId="0" applyBorder="1" applyAlignment="1" applyProtection="1">
      <alignment horizontal="left" vertical="center" indent="1"/>
      <protection hidden="1"/>
    </xf>
    <xf numFmtId="0" fontId="20" fillId="8" borderId="4" xfId="0" applyFont="1" applyFill="1" applyBorder="1" applyAlignment="1" applyProtection="1">
      <alignment horizontal="center" vertical="center" wrapText="1"/>
      <protection hidden="1"/>
    </xf>
    <xf numFmtId="3" fontId="26" fillId="8" borderId="5" xfId="0" applyNumberFormat="1" applyFont="1" applyFill="1" applyBorder="1" applyAlignment="1" applyProtection="1">
      <alignment horizontal="right" vertical="center" wrapText="1" indent="1"/>
      <protection hidden="1"/>
    </xf>
    <xf numFmtId="0" fontId="8" fillId="8" borderId="3" xfId="0" applyFont="1" applyFill="1" applyBorder="1" applyAlignment="1" applyProtection="1">
      <alignment vertical="center" wrapText="1"/>
      <protection hidden="1"/>
    </xf>
    <xf numFmtId="164" fontId="2" fillId="8" borderId="1" xfId="0" applyNumberFormat="1" applyFont="1" applyFill="1" applyBorder="1" applyAlignment="1" applyProtection="1">
      <alignment horizontal="right" vertical="center" wrapText="1" indent="1"/>
      <protection hidden="1"/>
    </xf>
    <xf numFmtId="3" fontId="2" fillId="8" borderId="1" xfId="0" applyNumberFormat="1" applyFont="1" applyFill="1" applyBorder="1" applyAlignment="1" applyProtection="1">
      <alignment horizontal="right" vertical="center" wrapText="1" indent="1"/>
      <protection hidden="1"/>
    </xf>
    <xf numFmtId="0" fontId="8" fillId="8" borderId="3" xfId="0" applyFont="1" applyFill="1" applyBorder="1" applyAlignment="1" applyProtection="1">
      <alignment horizontal="left" vertical="center" wrapText="1"/>
      <protection hidden="1"/>
    </xf>
    <xf numFmtId="164" fontId="2" fillId="8" borderId="4" xfId="0" applyNumberFormat="1" applyFont="1" applyFill="1" applyBorder="1" applyAlignment="1" applyProtection="1">
      <alignment horizontal="right" vertical="center" wrapText="1" indent="1"/>
      <protection hidden="1"/>
    </xf>
    <xf numFmtId="3" fontId="2" fillId="8" borderId="4" xfId="0" applyNumberFormat="1" applyFont="1" applyFill="1" applyBorder="1" applyAlignment="1" applyProtection="1">
      <alignment horizontal="right" vertical="center" wrapText="1" indent="1"/>
      <protection hidden="1"/>
    </xf>
    <xf numFmtId="166" fontId="19" fillId="0" borderId="0" xfId="0" applyNumberFormat="1" applyFont="1" applyAlignment="1">
      <alignment vertical="center"/>
    </xf>
    <xf numFmtId="0" fontId="28" fillId="0" borderId="4" xfId="0" applyFont="1" applyBorder="1" applyAlignment="1" applyProtection="1">
      <alignment horizontal="center"/>
      <protection hidden="1"/>
    </xf>
    <xf numFmtId="0" fontId="0" fillId="0" borderId="1" xfId="0" applyBorder="1" applyAlignment="1" applyProtection="1">
      <alignment horizontal="center" vertical="center" wrapText="1"/>
      <protection locked="0"/>
    </xf>
    <xf numFmtId="3" fontId="26" fillId="8" borderId="5" xfId="0" applyNumberFormat="1" applyFont="1" applyFill="1" applyBorder="1" applyAlignment="1" applyProtection="1">
      <alignment horizontal="center" vertical="center" wrapText="1"/>
      <protection hidden="1"/>
    </xf>
    <xf numFmtId="167" fontId="0" fillId="0" borderId="0" xfId="0" applyNumberFormat="1"/>
    <xf numFmtId="14" fontId="0" fillId="0" borderId="0" xfId="0" applyNumberFormat="1" applyAlignment="1">
      <alignment horizontal="center"/>
    </xf>
    <xf numFmtId="1" fontId="0" fillId="0" borderId="0" xfId="0" applyNumberFormat="1"/>
    <xf numFmtId="0" fontId="11" fillId="8" borderId="15" xfId="0" applyFont="1" applyFill="1" applyBorder="1" applyAlignment="1">
      <alignment horizontal="left"/>
    </xf>
    <xf numFmtId="0" fontId="11" fillId="8" borderId="4" xfId="0" applyFont="1" applyFill="1" applyBorder="1" applyAlignment="1">
      <alignment horizontal="left"/>
    </xf>
    <xf numFmtId="14" fontId="5" fillId="8" borderId="4" xfId="0" applyNumberFormat="1" applyFont="1" applyFill="1" applyBorder="1" applyAlignment="1">
      <alignment horizontal="center"/>
    </xf>
    <xf numFmtId="0" fontId="11" fillId="8" borderId="4" xfId="0" applyFont="1" applyFill="1" applyBorder="1" applyAlignment="1">
      <alignment horizontal="left" wrapText="1"/>
    </xf>
    <xf numFmtId="1" fontId="11" fillId="8" borderId="4" xfId="0" applyNumberFormat="1" applyFont="1" applyFill="1" applyBorder="1" applyAlignment="1">
      <alignment horizontal="left"/>
    </xf>
    <xf numFmtId="0" fontId="11" fillId="8" borderId="9" xfId="0" applyFont="1" applyFill="1" applyBorder="1" applyAlignment="1">
      <alignment horizontal="left"/>
    </xf>
    <xf numFmtId="0" fontId="11" fillId="8" borderId="12" xfId="0" applyFont="1" applyFill="1" applyBorder="1" applyAlignment="1">
      <alignment horizontal="left"/>
    </xf>
    <xf numFmtId="0" fontId="0" fillId="8" borderId="14" xfId="0" applyFill="1" applyBorder="1" applyAlignment="1">
      <alignment vertical="top" wrapText="1"/>
    </xf>
    <xf numFmtId="0" fontId="0" fillId="8" borderId="13" xfId="0" applyFill="1" applyBorder="1" applyAlignment="1">
      <alignment vertical="top" wrapText="1"/>
    </xf>
    <xf numFmtId="0" fontId="11" fillId="8" borderId="10" xfId="0" applyFont="1" applyFill="1" applyBorder="1" applyAlignment="1">
      <alignment horizontal="left"/>
    </xf>
    <xf numFmtId="0" fontId="11" fillId="8" borderId="2" xfId="0" applyFont="1" applyFill="1" applyBorder="1" applyAlignment="1">
      <alignment horizontal="left"/>
    </xf>
    <xf numFmtId="0" fontId="11" fillId="8" borderId="11" xfId="0" applyFont="1" applyFill="1" applyBorder="1" applyAlignment="1">
      <alignment horizontal="left"/>
    </xf>
    <xf numFmtId="167" fontId="0" fillId="0" borderId="0" xfId="0" applyNumberFormat="1" applyAlignment="1">
      <alignment vertical="center"/>
    </xf>
    <xf numFmtId="0" fontId="14" fillId="14" borderId="1" xfId="0" applyFont="1" applyFill="1" applyBorder="1" applyAlignment="1">
      <alignment horizontal="right" vertical="center"/>
    </xf>
    <xf numFmtId="0" fontId="0" fillId="0" borderId="0" xfId="0" applyAlignment="1">
      <alignment vertical="center" wrapText="1"/>
    </xf>
    <xf numFmtId="0" fontId="2" fillId="14" borderId="1" xfId="0" applyFont="1" applyFill="1" applyBorder="1" applyAlignment="1">
      <alignment horizontal="right" vertical="center"/>
    </xf>
    <xf numFmtId="14" fontId="2" fillId="3" borderId="1" xfId="0" applyNumberFormat="1" applyFont="1" applyFill="1" applyBorder="1" applyAlignment="1">
      <alignment horizontal="center" wrapText="1"/>
    </xf>
    <xf numFmtId="1" fontId="2" fillId="3" borderId="1" xfId="0" applyNumberFormat="1" applyFont="1" applyFill="1" applyBorder="1" applyAlignment="1">
      <alignment horizontal="center" wrapText="1"/>
    </xf>
    <xf numFmtId="0" fontId="23" fillId="7" borderId="1" xfId="0" applyFont="1" applyFill="1" applyBorder="1" applyAlignment="1">
      <alignment vertical="center" wrapText="1"/>
    </xf>
    <xf numFmtId="0" fontId="23" fillId="7" borderId="1" xfId="0" applyFont="1" applyFill="1" applyBorder="1" applyAlignment="1">
      <alignment horizontal="left" vertical="center" indent="1"/>
    </xf>
    <xf numFmtId="14" fontId="23" fillId="7" borderId="1" xfId="0" applyNumberFormat="1" applyFont="1" applyFill="1" applyBorder="1" applyAlignment="1">
      <alignment horizontal="center" vertical="center"/>
    </xf>
    <xf numFmtId="3" fontId="23" fillId="7" borderId="1" xfId="0" applyNumberFormat="1" applyFont="1" applyFill="1" applyBorder="1" applyAlignment="1">
      <alignment horizontal="right" vertical="center" indent="2"/>
    </xf>
    <xf numFmtId="1" fontId="23" fillId="7" borderId="1" xfId="0" applyNumberFormat="1" applyFont="1" applyFill="1" applyBorder="1" applyAlignment="1">
      <alignment horizontal="center" vertical="center"/>
    </xf>
    <xf numFmtId="0" fontId="23" fillId="7" borderId="1" xfId="0" applyFont="1" applyFill="1" applyBorder="1" applyAlignment="1">
      <alignment horizontal="center" vertical="center"/>
    </xf>
    <xf numFmtId="0" fontId="23" fillId="7" borderId="1" xfId="0" applyFont="1" applyFill="1" applyBorder="1" applyAlignment="1">
      <alignment horizontal="left" vertical="center" wrapText="1" indent="1"/>
    </xf>
    <xf numFmtId="14" fontId="23" fillId="7" borderId="1" xfId="0" applyNumberFormat="1" applyFont="1" applyFill="1" applyBorder="1" applyAlignment="1">
      <alignment horizontal="center" vertical="center" wrapText="1"/>
    </xf>
    <xf numFmtId="0" fontId="23" fillId="7" borderId="1" xfId="0" applyFont="1" applyFill="1" applyBorder="1" applyAlignment="1">
      <alignment horizontal="center" vertical="center" wrapText="1"/>
    </xf>
    <xf numFmtId="167" fontId="29" fillId="0" borderId="0" xfId="0" applyNumberFormat="1" applyFont="1" applyAlignment="1">
      <alignment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indent="1"/>
      <protection locked="0"/>
    </xf>
    <xf numFmtId="14" fontId="0" fillId="0" borderId="1" xfId="0" applyNumberFormat="1" applyBorder="1" applyAlignment="1" applyProtection="1">
      <alignment horizontal="center" vertical="center" wrapText="1"/>
      <protection locked="0"/>
    </xf>
    <xf numFmtId="3" fontId="0" fillId="0" borderId="1" xfId="0" applyNumberFormat="1" applyBorder="1" applyAlignment="1" applyProtection="1">
      <alignment horizontal="right" vertical="center" wrapText="1" indent="2"/>
      <protection locked="0"/>
    </xf>
    <xf numFmtId="1" fontId="0" fillId="0" borderId="1" xfId="0" applyNumberFormat="1" applyBorder="1" applyAlignment="1" applyProtection="1">
      <alignment horizontal="right" vertical="center" wrapText="1" indent="2"/>
      <protection locked="0"/>
    </xf>
    <xf numFmtId="0" fontId="7" fillId="3" borderId="1" xfId="0" applyFont="1" applyFill="1" applyBorder="1" applyAlignment="1">
      <alignment wrapText="1"/>
    </xf>
    <xf numFmtId="0" fontId="0" fillId="8" borderId="0" xfId="0" applyFill="1" applyAlignment="1">
      <alignment vertical="top" wrapText="1"/>
    </xf>
    <xf numFmtId="0" fontId="11" fillId="8" borderId="9" xfId="0" applyFont="1" applyFill="1" applyBorder="1" applyAlignment="1">
      <alignment horizontal="left" wrapText="1"/>
    </xf>
    <xf numFmtId="0" fontId="11" fillId="8" borderId="2" xfId="0" applyFont="1" applyFill="1" applyBorder="1" applyAlignment="1">
      <alignment horizontal="left" wrapText="1"/>
    </xf>
    <xf numFmtId="0" fontId="19" fillId="0" borderId="0" xfId="0" applyFont="1" applyAlignment="1" applyProtection="1">
      <alignment horizontal="left" indent="1"/>
      <protection hidden="1"/>
    </xf>
    <xf numFmtId="0" fontId="3" fillId="2" borderId="1" xfId="0" applyFont="1" applyFill="1" applyBorder="1" applyAlignment="1" applyProtection="1">
      <alignment horizontal="right" vertical="center" wrapText="1" indent="1"/>
      <protection hidden="1"/>
    </xf>
    <xf numFmtId="166" fontId="19" fillId="0" borderId="0" xfId="0" applyNumberFormat="1" applyFont="1" applyAlignment="1" applyProtection="1">
      <alignment vertical="center"/>
      <protection hidden="1"/>
    </xf>
    <xf numFmtId="0" fontId="3" fillId="2" borderId="4" xfId="0" applyFont="1" applyFill="1" applyBorder="1" applyAlignment="1">
      <alignment horizontal="right" vertical="center" wrapText="1" indent="1"/>
    </xf>
    <xf numFmtId="3" fontId="2" fillId="8" borderId="5" xfId="0" applyNumberFormat="1" applyFont="1" applyFill="1" applyBorder="1" applyAlignment="1" applyProtection="1">
      <alignment horizontal="right" vertical="center" wrapText="1" indent="1"/>
      <protection hidden="1"/>
    </xf>
    <xf numFmtId="0" fontId="3" fillId="2" borderId="4" xfId="0" applyFont="1" applyFill="1" applyBorder="1" applyAlignment="1" applyProtection="1">
      <alignment horizontal="right" vertical="center" wrapText="1" indent="1"/>
      <protection hidden="1"/>
    </xf>
    <xf numFmtId="0" fontId="0" fillId="0" borderId="3" xfId="0" applyBorder="1" applyProtection="1">
      <protection hidden="1"/>
    </xf>
    <xf numFmtId="0" fontId="0" fillId="15" borderId="3" xfId="0" applyFill="1" applyBorder="1" applyProtection="1">
      <protection hidden="1"/>
    </xf>
    <xf numFmtId="0" fontId="0" fillId="12" borderId="14" xfId="0" applyFill="1" applyBorder="1" applyProtection="1">
      <protection hidden="1"/>
    </xf>
    <xf numFmtId="0" fontId="11" fillId="12" borderId="0" xfId="0" applyFont="1" applyFill="1" applyAlignment="1" applyProtection="1">
      <alignment vertical="center"/>
      <protection hidden="1"/>
    </xf>
    <xf numFmtId="0" fontId="0" fillId="12" borderId="0" xfId="0" applyFill="1" applyAlignment="1" applyProtection="1">
      <alignment vertical="center"/>
      <protection hidden="1"/>
    </xf>
    <xf numFmtId="0" fontId="0" fillId="12" borderId="13" xfId="0" applyFill="1" applyBorder="1" applyAlignment="1" applyProtection="1">
      <alignment vertical="center"/>
      <protection hidden="1"/>
    </xf>
    <xf numFmtId="0" fontId="0" fillId="12" borderId="7" xfId="0" applyFill="1" applyBorder="1" applyProtection="1">
      <protection hidden="1"/>
    </xf>
    <xf numFmtId="0" fontId="5" fillId="9" borderId="3" xfId="0" applyFont="1" applyFill="1" applyBorder="1" applyProtection="1">
      <protection hidden="1"/>
    </xf>
    <xf numFmtId="0" fontId="0" fillId="12" borderId="13" xfId="0" applyFill="1" applyBorder="1" applyProtection="1">
      <protection hidden="1"/>
    </xf>
    <xf numFmtId="0" fontId="0" fillId="9" borderId="11" xfId="0" applyFill="1" applyBorder="1" applyProtection="1">
      <protection hidden="1"/>
    </xf>
    <xf numFmtId="0" fontId="0" fillId="12" borderId="14" xfId="0" applyFill="1" applyBorder="1" applyAlignment="1" applyProtection="1">
      <alignment vertical="center"/>
      <protection hidden="1"/>
    </xf>
    <xf numFmtId="0" fontId="0" fillId="0" borderId="0" xfId="0" applyAlignment="1" applyProtection="1">
      <alignment vertical="center"/>
      <protection hidden="1"/>
    </xf>
    <xf numFmtId="0" fontId="2" fillId="12" borderId="4" xfId="0" applyFont="1" applyFill="1" applyBorder="1" applyAlignment="1" applyProtection="1">
      <alignment horizontal="left" indent="1"/>
      <protection hidden="1"/>
    </xf>
    <xf numFmtId="0" fontId="9" fillId="12" borderId="4" xfId="0" applyFont="1" applyFill="1" applyBorder="1" applyProtection="1">
      <protection hidden="1"/>
    </xf>
    <xf numFmtId="0" fontId="4" fillId="12" borderId="14" xfId="0" applyFont="1" applyFill="1" applyBorder="1" applyProtection="1">
      <protection hidden="1"/>
    </xf>
    <xf numFmtId="0" fontId="2" fillId="3" borderId="1" xfId="0" applyFont="1" applyFill="1" applyBorder="1" applyAlignment="1" applyProtection="1">
      <alignment horizontal="center" wrapText="1"/>
      <protection hidden="1"/>
    </xf>
    <xf numFmtId="0" fontId="4" fillId="12" borderId="13" xfId="0" applyFont="1" applyFill="1" applyBorder="1" applyProtection="1">
      <protection hidden="1"/>
    </xf>
    <xf numFmtId="0" fontId="4" fillId="0" borderId="0" xfId="0" applyFont="1" applyProtection="1">
      <protection hidden="1"/>
    </xf>
    <xf numFmtId="0" fontId="2" fillId="0" borderId="1" xfId="0" applyFont="1" applyBorder="1" applyAlignment="1" applyProtection="1">
      <alignment horizontal="center" vertical="center"/>
      <protection hidden="1"/>
    </xf>
    <xf numFmtId="0" fontId="0" fillId="12" borderId="10" xfId="0" applyFill="1" applyBorder="1" applyProtection="1">
      <protection hidden="1"/>
    </xf>
    <xf numFmtId="0" fontId="0" fillId="10" borderId="2" xfId="0" applyFill="1" applyBorder="1" applyProtection="1">
      <protection hidden="1"/>
    </xf>
    <xf numFmtId="0" fontId="0" fillId="12" borderId="11" xfId="0" applyFill="1" applyBorder="1" applyProtection="1">
      <protection hidden="1"/>
    </xf>
    <xf numFmtId="0" fontId="0" fillId="0" borderId="15" xfId="0" applyBorder="1" applyProtection="1">
      <protection hidden="1"/>
    </xf>
    <xf numFmtId="0" fontId="0" fillId="0" borderId="9" xfId="0" applyBorder="1" applyProtection="1">
      <protection hidden="1"/>
    </xf>
    <xf numFmtId="0" fontId="0" fillId="0" borderId="12" xfId="0" applyBorder="1" applyProtection="1">
      <protection hidden="1"/>
    </xf>
    <xf numFmtId="0" fontId="0" fillId="0" borderId="14" xfId="0" applyBorder="1" applyProtection="1">
      <protection hidden="1"/>
    </xf>
    <xf numFmtId="1" fontId="16" fillId="0" borderId="2" xfId="0" applyNumberFormat="1" applyFont="1" applyBorder="1" applyAlignment="1" applyProtection="1">
      <alignment horizontal="right" vertical="center" wrapText="1" indent="1"/>
      <protection hidden="1"/>
    </xf>
    <xf numFmtId="0" fontId="0" fillId="0" borderId="13" xfId="0" applyBorder="1" applyAlignment="1" applyProtection="1">
      <alignment wrapText="1"/>
      <protection hidden="1"/>
    </xf>
    <xf numFmtId="1" fontId="16" fillId="0" borderId="8" xfId="0" applyNumberFormat="1" applyFont="1" applyBorder="1" applyAlignment="1" applyProtection="1">
      <alignment horizontal="right" vertical="center" wrapText="1" indent="1"/>
      <protection hidden="1"/>
    </xf>
    <xf numFmtId="0" fontId="11" fillId="0" borderId="0" xfId="0" applyFont="1" applyAlignment="1" applyProtection="1">
      <alignment horizontal="left" wrapText="1"/>
      <protection hidden="1"/>
    </xf>
    <xf numFmtId="0" fontId="11" fillId="0" borderId="4" xfId="0" applyFont="1" applyBorder="1" applyAlignment="1" applyProtection="1">
      <alignment horizontal="left" wrapText="1"/>
      <protection hidden="1"/>
    </xf>
    <xf numFmtId="0" fontId="11" fillId="0" borderId="13" xfId="0" applyFont="1" applyBorder="1" applyAlignment="1" applyProtection="1">
      <alignment horizontal="left" wrapText="1"/>
      <protection hidden="1"/>
    </xf>
    <xf numFmtId="0" fontId="0" fillId="0" borderId="10" xfId="0" applyBorder="1" applyProtection="1">
      <protection hidden="1"/>
    </xf>
    <xf numFmtId="0" fontId="0" fillId="0" borderId="11" xfId="0" applyBorder="1" applyProtection="1">
      <protection hidden="1"/>
    </xf>
    <xf numFmtId="0" fontId="13" fillId="0" borderId="0" xfId="0" applyFont="1" applyProtection="1">
      <protection hidden="1"/>
    </xf>
    <xf numFmtId="0" fontId="11" fillId="5" borderId="5" xfId="0" applyFont="1" applyFill="1" applyBorder="1"/>
    <xf numFmtId="0" fontId="0" fillId="8" borderId="13" xfId="0" applyFill="1" applyBorder="1"/>
    <xf numFmtId="0" fontId="17" fillId="0" borderId="0" xfId="1" applyAlignment="1" applyProtection="1">
      <alignment horizontal="center"/>
      <protection hidden="1"/>
    </xf>
    <xf numFmtId="0" fontId="0" fillId="10" borderId="0" xfId="0" applyFill="1"/>
    <xf numFmtId="0" fontId="0" fillId="10" borderId="2" xfId="0" applyFill="1" applyBorder="1" applyAlignment="1">
      <alignment horizontal="center" vertical="center" wrapText="1"/>
    </xf>
    <xf numFmtId="0" fontId="9" fillId="10" borderId="2" xfId="0" applyFont="1" applyFill="1" applyBorder="1" applyAlignment="1">
      <alignment horizontal="right" vertical="center" wrapText="1"/>
    </xf>
    <xf numFmtId="0" fontId="0" fillId="10" borderId="13" xfId="0" applyFill="1" applyBorder="1" applyAlignment="1">
      <alignment vertical="center" wrapText="1"/>
    </xf>
    <xf numFmtId="0" fontId="2" fillId="0" borderId="0" xfId="0" applyFont="1"/>
    <xf numFmtId="0" fontId="0" fillId="0" borderId="6" xfId="0" applyBorder="1" applyAlignment="1">
      <alignment vertical="top" wrapText="1"/>
    </xf>
    <xf numFmtId="0" fontId="17" fillId="0" borderId="7" xfId="1" applyFill="1" applyBorder="1" applyAlignment="1">
      <alignment horizontal="left" vertical="center" wrapText="1"/>
    </xf>
    <xf numFmtId="0" fontId="17" fillId="0" borderId="8" xfId="1" applyFill="1" applyBorder="1" applyAlignment="1">
      <alignment horizontal="left" vertical="top" wrapText="1"/>
    </xf>
    <xf numFmtId="0" fontId="0" fillId="11" borderId="6" xfId="0" applyFill="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center" wrapText="1"/>
    </xf>
    <xf numFmtId="0" fontId="17" fillId="11" borderId="6" xfId="1" applyFill="1" applyBorder="1" applyAlignment="1">
      <alignment horizontal="left" vertical="top" wrapText="1"/>
    </xf>
    <xf numFmtId="0" fontId="16" fillId="11" borderId="8" xfId="1" applyFont="1" applyFill="1" applyBorder="1" applyAlignment="1">
      <alignment horizontal="left" vertical="top" wrapText="1"/>
    </xf>
    <xf numFmtId="0" fontId="0" fillId="12" borderId="2" xfId="0" applyFill="1" applyBorder="1"/>
    <xf numFmtId="0" fontId="0" fillId="12" borderId="11" xfId="0" applyFill="1" applyBorder="1"/>
    <xf numFmtId="0" fontId="0" fillId="9" borderId="4" xfId="0" applyFill="1" applyBorder="1" applyProtection="1">
      <protection hidden="1"/>
    </xf>
    <xf numFmtId="0" fontId="0" fillId="5" borderId="4" xfId="0" applyFill="1" applyBorder="1" applyProtection="1">
      <protection hidden="1"/>
    </xf>
    <xf numFmtId="0" fontId="0" fillId="5" borderId="4" xfId="0" applyFill="1" applyBorder="1"/>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0" fillId="0" borderId="4" xfId="0" applyBorder="1" applyAlignment="1">
      <alignment horizontal="left" vertical="center" wrapText="1" indent="1"/>
    </xf>
    <xf numFmtId="166" fontId="19" fillId="0" borderId="0" xfId="0" applyNumberFormat="1" applyFont="1" applyAlignment="1" applyProtection="1">
      <alignment horizontal="center" vertical="center" wrapText="1"/>
      <protection hidden="1"/>
    </xf>
    <xf numFmtId="166" fontId="19" fillId="0" borderId="0" xfId="0" applyNumberFormat="1" applyFont="1" applyAlignment="1">
      <alignment horizontal="center" vertical="center" wrapText="1"/>
    </xf>
    <xf numFmtId="0" fontId="0" fillId="0" borderId="0" xfId="0" applyAlignment="1">
      <alignment horizontal="left" vertical="top" wrapText="1"/>
    </xf>
    <xf numFmtId="0" fontId="9" fillId="0" borderId="0" xfId="0" applyFont="1" applyAlignment="1">
      <alignment vertical="top" wrapText="1"/>
    </xf>
    <xf numFmtId="0" fontId="0" fillId="10" borderId="13" xfId="0" applyFill="1" applyBorder="1" applyAlignment="1">
      <alignment horizontal="center"/>
    </xf>
    <xf numFmtId="0" fontId="2" fillId="8" borderId="15"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11" fillId="5" borderId="3" xfId="0" applyFont="1" applyFill="1" applyBorder="1" applyAlignment="1" applyProtection="1">
      <alignment wrapText="1"/>
      <protection hidden="1"/>
    </xf>
    <xf numFmtId="0" fontId="11" fillId="5" borderId="4" xfId="0" applyFont="1" applyFill="1" applyBorder="1" applyAlignment="1" applyProtection="1">
      <alignment wrapText="1"/>
      <protection hidden="1"/>
    </xf>
    <xf numFmtId="0" fontId="2" fillId="8" borderId="10" xfId="0" applyFont="1" applyFill="1" applyBorder="1" applyAlignment="1">
      <alignment horizontal="center" vertical="center" wrapText="1"/>
    </xf>
    <xf numFmtId="0" fontId="0" fillId="12" borderId="2" xfId="0" applyFill="1" applyBorder="1" applyAlignment="1"/>
    <xf numFmtId="0" fontId="0" fillId="12" borderId="11" xfId="0" applyFill="1" applyBorder="1" applyAlignment="1"/>
    <xf numFmtId="0" fontId="11" fillId="13" borderId="4" xfId="0" applyFont="1" applyFill="1" applyBorder="1" applyAlignment="1">
      <alignment horizontal="left" wrapText="1"/>
    </xf>
    <xf numFmtId="0" fontId="5" fillId="13" borderId="4" xfId="0" applyFont="1" applyFill="1" applyBorder="1" applyAlignment="1">
      <alignment horizontal="left" wrapText="1"/>
    </xf>
    <xf numFmtId="0" fontId="0" fillId="13" borderId="5" xfId="0" applyFill="1" applyBorder="1" applyAlignment="1">
      <alignment wrapText="1"/>
    </xf>
    <xf numFmtId="0" fontId="8" fillId="0" borderId="9" xfId="0" applyFont="1" applyBorder="1" applyAlignment="1">
      <alignment vertical="center" wrapText="1"/>
    </xf>
    <xf numFmtId="0" fontId="8" fillId="0" borderId="12" xfId="0" applyFont="1" applyBorder="1" applyAlignment="1">
      <alignment vertical="center" wrapText="1"/>
    </xf>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3" fillId="0" borderId="13" xfId="0" applyFont="1" applyBorder="1" applyAlignment="1" applyProtection="1">
      <alignment horizontal="left" vertical="center" wrapText="1"/>
      <protection hidden="1"/>
    </xf>
    <xf numFmtId="0" fontId="8" fillId="0" borderId="4" xfId="0" applyFont="1" applyBorder="1" applyAlignment="1" applyProtection="1">
      <alignment vertical="center"/>
      <protection hidden="1"/>
    </xf>
    <xf numFmtId="0" fontId="8" fillId="0" borderId="5" xfId="0" applyFont="1" applyBorder="1" applyAlignment="1" applyProtection="1">
      <alignment vertical="center"/>
      <protection hidden="1"/>
    </xf>
    <xf numFmtId="0" fontId="2" fillId="2" borderId="3" xfId="0" applyFont="1" applyFill="1" applyBorder="1" applyAlignment="1" applyProtection="1">
      <alignment horizontal="center" wrapText="1"/>
      <protection hidden="1"/>
    </xf>
    <xf numFmtId="0" fontId="2" fillId="2" borderId="5" xfId="0" applyFont="1" applyFill="1" applyBorder="1" applyAlignment="1" applyProtection="1">
      <alignment horizontal="center" wrapText="1"/>
      <protection hidden="1"/>
    </xf>
    <xf numFmtId="49" fontId="2" fillId="2" borderId="3" xfId="0" applyNumberFormat="1" applyFont="1" applyFill="1" applyBorder="1" applyAlignment="1" applyProtection="1">
      <alignment horizontal="center" vertical="center"/>
      <protection hidden="1"/>
    </xf>
    <xf numFmtId="49" fontId="2" fillId="2" borderId="4" xfId="0" applyNumberFormat="1" applyFont="1" applyFill="1" applyBorder="1" applyAlignment="1" applyProtection="1">
      <alignment horizontal="center" vertical="center"/>
      <protection hidden="1"/>
    </xf>
    <xf numFmtId="49" fontId="2" fillId="2" borderId="5" xfId="0" applyNumberFormat="1" applyFont="1" applyFill="1" applyBorder="1" applyAlignment="1" applyProtection="1">
      <alignment horizontal="center" vertical="center"/>
      <protection hidden="1"/>
    </xf>
    <xf numFmtId="0" fontId="14" fillId="0" borderId="1" xfId="0" applyFont="1" applyBorder="1" applyAlignment="1" applyProtection="1">
      <alignment horizontal="left" vertical="center" indent="1"/>
      <protection hidden="1"/>
    </xf>
    <xf numFmtId="0" fontId="11" fillId="15" borderId="5" xfId="0" applyFont="1" applyFill="1" applyBorder="1" applyAlignment="1" applyProtection="1">
      <alignment horizontal="left" wrapText="1"/>
      <protection hidden="1"/>
    </xf>
    <xf numFmtId="0" fontId="11" fillId="15" borderId="1" xfId="0" applyFont="1" applyFill="1" applyBorder="1" applyAlignment="1" applyProtection="1">
      <alignment horizontal="left" wrapText="1"/>
      <protection hidden="1"/>
    </xf>
    <xf numFmtId="0" fontId="16" fillId="0" borderId="1" xfId="0" applyFont="1" applyBorder="1" applyAlignment="1" applyProtection="1">
      <alignment horizontal="left" vertical="center" wrapText="1" indent="1"/>
      <protection hidden="1"/>
    </xf>
    <xf numFmtId="0" fontId="9" fillId="9" borderId="3" xfId="0" applyFont="1" applyFill="1" applyBorder="1" applyAlignment="1" applyProtection="1">
      <protection hidden="1"/>
    </xf>
    <xf numFmtId="0" fontId="0" fillId="9" borderId="4" xfId="0" applyFill="1" applyBorder="1" applyAlignment="1" applyProtection="1">
      <protection hidden="1"/>
    </xf>
    <xf numFmtId="0" fontId="0" fillId="9" borderId="2" xfId="0" applyFill="1" applyBorder="1" applyAlignment="1" applyProtection="1">
      <protection hidden="1"/>
    </xf>
    <xf numFmtId="0" fontId="11" fillId="15" borderId="2" xfId="0" applyFont="1" applyFill="1" applyBorder="1" applyAlignment="1" applyProtection="1">
      <alignment vertical="center"/>
      <protection hidden="1"/>
    </xf>
    <xf numFmtId="0" fontId="0" fillId="15" borderId="2" xfId="0" applyFill="1" applyBorder="1" applyAlignment="1" applyProtection="1">
      <alignment vertical="center"/>
      <protection hidden="1"/>
    </xf>
    <xf numFmtId="0" fontId="0" fillId="15" borderId="11" xfId="0" applyFill="1" applyBorder="1" applyAlignment="1" applyProtection="1">
      <alignment vertical="center"/>
      <protection hidden="1"/>
    </xf>
    <xf numFmtId="0" fontId="2" fillId="0" borderId="3" xfId="0" applyFont="1" applyBorder="1" applyAlignment="1" applyProtection="1">
      <alignment horizontal="right" vertical="center"/>
      <protection hidden="1"/>
    </xf>
    <xf numFmtId="0" fontId="2" fillId="0" borderId="5" xfId="0" applyFont="1" applyBorder="1" applyAlignment="1" applyProtection="1">
      <alignment horizontal="right" vertical="center"/>
      <protection hidden="1"/>
    </xf>
    <xf numFmtId="0" fontId="2" fillId="8" borderId="3" xfId="0" applyFont="1" applyFill="1" applyBorder="1" applyAlignment="1" applyProtection="1">
      <alignment horizontal="right" vertical="center" wrapText="1" indent="1"/>
      <protection hidden="1"/>
    </xf>
    <xf numFmtId="0" fontId="0" fillId="8" borderId="5" xfId="0" applyFill="1" applyBorder="1" applyAlignment="1" applyProtection="1">
      <alignment horizontal="right" vertical="center" wrapText="1" indent="1"/>
      <protection hidden="1"/>
    </xf>
    <xf numFmtId="0" fontId="0" fillId="0" borderId="5" xfId="0" applyBorder="1" applyAlignment="1" applyProtection="1">
      <alignment horizontal="right" vertical="center"/>
      <protection hidden="1"/>
    </xf>
    <xf numFmtId="0" fontId="2" fillId="3" borderId="6" xfId="0" applyFont="1" applyFill="1" applyBorder="1" applyAlignment="1" applyProtection="1">
      <alignment horizontal="center" wrapText="1"/>
      <protection hidden="1"/>
    </xf>
    <xf numFmtId="0" fontId="2" fillId="3" borderId="8" xfId="0" applyFont="1" applyFill="1" applyBorder="1" applyAlignment="1" applyProtection="1">
      <alignment horizontal="center" wrapText="1"/>
      <protection hidden="1"/>
    </xf>
    <xf numFmtId="0" fontId="8" fillId="0" borderId="1" xfId="0" applyFont="1" applyBorder="1" applyAlignment="1" applyProtection="1">
      <alignment horizontal="left" vertical="center"/>
      <protection hidden="1"/>
    </xf>
    <xf numFmtId="0" fontId="14" fillId="0" borderId="3" xfId="0" applyFont="1" applyBorder="1" applyAlignment="1" applyProtection="1">
      <alignment horizontal="left" vertical="center" wrapText="1" indent="1"/>
      <protection hidden="1"/>
    </xf>
    <xf numFmtId="0" fontId="14" fillId="0" borderId="4" xfId="0" applyFont="1" applyBorder="1" applyAlignment="1" applyProtection="1">
      <alignment horizontal="left" vertical="center" wrapText="1" indent="1"/>
      <protection hidden="1"/>
    </xf>
    <xf numFmtId="0" fontId="14" fillId="0" borderId="5" xfId="0" applyFont="1" applyBorder="1" applyAlignment="1" applyProtection="1">
      <alignment horizontal="left" vertical="center" wrapText="1" indent="1"/>
      <protection hidden="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3" fontId="19" fillId="0" borderId="9" xfId="0" applyNumberFormat="1" applyFont="1" applyBorder="1" applyAlignment="1" applyProtection="1">
      <alignment vertical="top" wrapText="1"/>
      <protection hidden="1"/>
    </xf>
    <xf numFmtId="3" fontId="0" fillId="0" borderId="3" xfId="0" applyNumberFormat="1" applyBorder="1" applyAlignment="1" applyProtection="1">
      <alignment horizontal="left" vertical="center" indent="1"/>
      <protection hidden="1"/>
    </xf>
    <xf numFmtId="3" fontId="0" fillId="0" borderId="4" xfId="0" applyNumberFormat="1" applyBorder="1" applyAlignment="1" applyProtection="1">
      <alignment horizontal="left" vertical="center" indent="1"/>
      <protection hidden="1"/>
    </xf>
    <xf numFmtId="3" fontId="0" fillId="0" borderId="5" xfId="0" applyNumberFormat="1" applyBorder="1" applyAlignment="1" applyProtection="1">
      <alignment horizontal="left" vertical="center" indent="1"/>
      <protection hidden="1"/>
    </xf>
    <xf numFmtId="0" fontId="0" fillId="6" borderId="3" xfId="0" applyFill="1" applyBorder="1" applyAlignment="1" applyProtection="1">
      <alignment horizontal="center" vertical="center" wrapText="1"/>
      <protection hidden="1"/>
    </xf>
    <xf numFmtId="0" fontId="0" fillId="6" borderId="4" xfId="0" applyFill="1" applyBorder="1" applyAlignment="1" applyProtection="1">
      <alignment horizontal="center" vertical="center" wrapText="1"/>
      <protection hidden="1"/>
    </xf>
    <xf numFmtId="0" fontId="0" fillId="6" borderId="5" xfId="0" applyFill="1" applyBorder="1" applyAlignment="1" applyProtection="1">
      <alignment horizontal="center" vertical="center" wrapText="1"/>
      <protection hidden="1"/>
    </xf>
    <xf numFmtId="0" fontId="7" fillId="3" borderId="6"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6" fillId="3" borderId="6" xfId="0" applyFont="1" applyFill="1" applyBorder="1" applyAlignment="1" applyProtection="1">
      <alignment horizontal="center" wrapText="1"/>
      <protection hidden="1"/>
    </xf>
    <xf numFmtId="0" fontId="6" fillId="3" borderId="8" xfId="0" applyFont="1" applyFill="1" applyBorder="1" applyAlignment="1" applyProtection="1">
      <alignment horizontal="center" wrapText="1"/>
      <protection hidden="1"/>
    </xf>
    <xf numFmtId="0" fontId="2" fillId="3" borderId="1" xfId="0" applyFont="1" applyFill="1" applyBorder="1" applyAlignment="1" applyProtection="1">
      <alignment horizontal="center" vertical="center" wrapText="1"/>
      <protection hidden="1"/>
    </xf>
    <xf numFmtId="0" fontId="2" fillId="3" borderId="3" xfId="0" applyFont="1" applyFill="1" applyBorder="1" applyAlignment="1" applyProtection="1">
      <alignment horizontal="center" vertical="center" wrapText="1"/>
      <protection hidden="1"/>
    </xf>
    <xf numFmtId="0" fontId="2" fillId="3" borderId="4" xfId="0" applyFont="1" applyFill="1" applyBorder="1" applyAlignment="1" applyProtection="1">
      <alignment horizontal="center" vertical="center" wrapText="1"/>
      <protection hidden="1"/>
    </xf>
    <xf numFmtId="0" fontId="2" fillId="3" borderId="5" xfId="0" applyFont="1" applyFill="1" applyBorder="1" applyAlignment="1" applyProtection="1">
      <alignment horizontal="center" vertical="center" wrapText="1"/>
      <protection hidden="1"/>
    </xf>
    <xf numFmtId="0" fontId="18" fillId="0" borderId="1" xfId="0" applyFont="1" applyBorder="1" applyAlignment="1" applyProtection="1">
      <alignment horizontal="left" vertical="center" indent="1"/>
      <protection hidden="1"/>
    </xf>
    <xf numFmtId="0" fontId="18" fillId="0" borderId="3" xfId="0" applyFont="1" applyBorder="1" applyAlignment="1" applyProtection="1">
      <alignment horizontal="left" vertical="center" indent="1"/>
      <protection hidden="1"/>
    </xf>
    <xf numFmtId="0" fontId="18" fillId="0" borderId="4" xfId="0" applyFont="1" applyBorder="1" applyAlignment="1" applyProtection="1">
      <alignment horizontal="left" vertical="center" indent="1"/>
      <protection hidden="1"/>
    </xf>
    <xf numFmtId="0" fontId="18" fillId="0" borderId="5" xfId="0" applyFont="1" applyBorder="1" applyAlignment="1" applyProtection="1">
      <alignment horizontal="left" vertical="center" indent="1"/>
      <protection hidden="1"/>
    </xf>
    <xf numFmtId="166" fontId="19" fillId="0" borderId="14" xfId="0" applyNumberFormat="1" applyFont="1" applyBorder="1" applyAlignment="1" applyProtection="1">
      <alignment horizontal="center" vertical="center" wrapText="1"/>
      <protection hidden="1"/>
    </xf>
    <xf numFmtId="166" fontId="19" fillId="0" borderId="0" xfId="0" applyNumberFormat="1" applyFont="1" applyAlignment="1" applyProtection="1">
      <alignment horizontal="center" vertical="center" wrapText="1"/>
      <protection hidden="1"/>
    </xf>
    <xf numFmtId="14" fontId="18" fillId="0" borderId="3" xfId="0" applyNumberFormat="1" applyFont="1" applyBorder="1" applyAlignment="1" applyProtection="1">
      <alignment horizontal="left" vertical="center" indent="1"/>
      <protection hidden="1"/>
    </xf>
    <xf numFmtId="14" fontId="18" fillId="0" borderId="5" xfId="0" applyNumberFormat="1" applyFont="1" applyBorder="1" applyAlignment="1" applyProtection="1">
      <alignment horizontal="left" vertical="center" indent="1"/>
      <protection hidden="1"/>
    </xf>
    <xf numFmtId="0" fontId="8" fillId="0" borderId="2" xfId="0" applyFont="1" applyBorder="1" applyAlignment="1" applyProtection="1">
      <alignment horizontal="left" vertical="center"/>
      <protection hidden="1"/>
    </xf>
    <xf numFmtId="0" fontId="0" fillId="5" borderId="4" xfId="0" applyFill="1" applyBorder="1" applyAlignment="1" applyProtection="1">
      <protection hidden="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2" fillId="0" borderId="3" xfId="0" applyFont="1" applyBorder="1" applyAlignment="1" applyProtection="1">
      <alignment horizontal="left" wrapText="1" indent="1"/>
      <protection hidden="1"/>
    </xf>
    <xf numFmtId="0" fontId="2" fillId="0" borderId="4" xfId="0" applyFont="1" applyBorder="1" applyAlignment="1" applyProtection="1">
      <alignment horizontal="left" wrapText="1" indent="1"/>
      <protection hidden="1"/>
    </xf>
    <xf numFmtId="0" fontId="2" fillId="0" borderId="5" xfId="0" applyFont="1" applyBorder="1" applyAlignment="1" applyProtection="1">
      <alignment horizontal="left" wrapText="1" indent="1"/>
      <protection hidden="1"/>
    </xf>
    <xf numFmtId="0" fontId="16" fillId="0" borderId="1" xfId="0" applyFont="1" applyBorder="1" applyAlignment="1" applyProtection="1">
      <alignment horizontal="left" vertical="center" indent="1"/>
      <protection hidden="1"/>
    </xf>
    <xf numFmtId="0" fontId="18" fillId="0" borderId="1" xfId="0" applyFont="1" applyBorder="1" applyAlignment="1" applyProtection="1">
      <alignment horizontal="left" vertical="center" indent="1"/>
      <protection locked="0"/>
    </xf>
    <xf numFmtId="0" fontId="18" fillId="0" borderId="3" xfId="0" applyFont="1" applyBorder="1" applyAlignment="1" applyProtection="1">
      <alignment horizontal="left" vertical="center" indent="1"/>
      <protection locked="0"/>
    </xf>
    <xf numFmtId="0" fontId="18" fillId="0" borderId="4" xfId="0" applyFont="1" applyBorder="1" applyAlignment="1" applyProtection="1">
      <alignment horizontal="left" vertical="center" indent="1"/>
      <protection locked="0"/>
    </xf>
    <xf numFmtId="0" fontId="16" fillId="0" borderId="3" xfId="0" applyFont="1" applyBorder="1" applyAlignment="1" applyProtection="1">
      <alignment horizontal="left" vertical="center" indent="1"/>
      <protection locked="0"/>
    </xf>
    <xf numFmtId="0" fontId="16" fillId="0" borderId="4" xfId="0" applyFont="1" applyBorder="1" applyAlignment="1" applyProtection="1">
      <alignment horizontal="left" vertical="center" indent="1"/>
      <protection locked="0"/>
    </xf>
    <xf numFmtId="0" fontId="16" fillId="0" borderId="5" xfId="0" applyFont="1" applyBorder="1" applyAlignment="1" applyProtection="1">
      <alignment horizontal="left" vertical="center" indent="1"/>
      <protection locked="0"/>
    </xf>
    <xf numFmtId="0" fontId="0" fillId="5" borderId="4" xfId="0" applyFill="1" applyBorder="1" applyAlignment="1"/>
    <xf numFmtId="0" fontId="2" fillId="0" borderId="3" xfId="0" applyFont="1" applyBorder="1" applyAlignment="1">
      <alignment horizontal="left" wrapText="1" indent="1"/>
    </xf>
    <xf numFmtId="0" fontId="2" fillId="0" borderId="4" xfId="0" applyFont="1" applyBorder="1" applyAlignment="1">
      <alignment horizontal="left" wrapText="1" indent="1"/>
    </xf>
    <xf numFmtId="0" fontId="2" fillId="0" borderId="5" xfId="0" applyFont="1" applyBorder="1" applyAlignment="1">
      <alignment horizontal="left" wrapText="1" indent="1"/>
    </xf>
    <xf numFmtId="14" fontId="18" fillId="0" borderId="3" xfId="0" applyNumberFormat="1" applyFont="1" applyBorder="1" applyAlignment="1" applyProtection="1">
      <alignment horizontal="left" vertical="center" indent="1"/>
      <protection locked="0"/>
    </xf>
    <xf numFmtId="14" fontId="18" fillId="0" borderId="5" xfId="0" applyNumberFormat="1" applyFont="1" applyBorder="1" applyAlignment="1" applyProtection="1">
      <alignment horizontal="left" vertical="center" indent="1"/>
      <protection locked="0"/>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8" fillId="0" borderId="5" xfId="0" applyFont="1" applyBorder="1" applyAlignment="1" applyProtection="1">
      <alignment horizontal="left" vertical="center" indent="1"/>
      <protection locked="0"/>
    </xf>
    <xf numFmtId="166" fontId="19" fillId="0" borderId="14" xfId="0" applyNumberFormat="1" applyFont="1" applyBorder="1" applyAlignment="1">
      <alignment horizontal="center" vertical="center" wrapText="1"/>
    </xf>
    <xf numFmtId="166" fontId="19" fillId="0" borderId="0" xfId="0" applyNumberFormat="1" applyFont="1" applyAlignment="1">
      <alignment horizontal="center" vertical="center" wrapText="1"/>
    </xf>
    <xf numFmtId="3" fontId="0" fillId="0" borderId="3" xfId="0" applyNumberFormat="1" applyBorder="1" applyAlignment="1" applyProtection="1">
      <alignment horizontal="left" vertical="center" indent="1"/>
      <protection locked="0"/>
    </xf>
    <xf numFmtId="3" fontId="0" fillId="0" borderId="4" xfId="0" applyNumberFormat="1" applyBorder="1" applyAlignment="1" applyProtection="1">
      <alignment horizontal="left" vertical="center" indent="1"/>
      <protection locked="0"/>
    </xf>
    <xf numFmtId="3" fontId="0" fillId="0" borderId="5" xfId="0" applyNumberFormat="1" applyBorder="1" applyAlignment="1" applyProtection="1">
      <alignment horizontal="left" vertical="center" indent="1"/>
      <protection locked="0"/>
    </xf>
    <xf numFmtId="0" fontId="7" fillId="3" borderId="6" xfId="0" applyFont="1" applyFill="1" applyBorder="1" applyAlignment="1">
      <alignment horizontal="center" vertical="center" wrapText="1"/>
    </xf>
    <xf numFmtId="0" fontId="0" fillId="0" borderId="8" xfId="0" applyBorder="1" applyAlignment="1">
      <alignment horizontal="center" vertical="center" wrapText="1"/>
    </xf>
    <xf numFmtId="0" fontId="2" fillId="3" borderId="1" xfId="0" applyFont="1" applyFill="1" applyBorder="1" applyAlignment="1">
      <alignment horizontal="center" vertical="center" wrapText="1"/>
    </xf>
    <xf numFmtId="0" fontId="0" fillId="6" borderId="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cellXfs>
  <cellStyles count="2">
    <cellStyle name="Hyperlink" xfId="1" builtinId="8"/>
    <cellStyle name="Normal" xfId="0" builtinId="0"/>
  </cellStyles>
  <dxfs count="152">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66"/>
      <color rgb="FFFFFF99"/>
      <color rgb="FFF2F2F2"/>
      <color rgb="FFD9E1F2"/>
      <color rgb="FFDDEBF7"/>
      <color rgb="FFCCECFF"/>
      <color rgb="FFCCCCFF"/>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89"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4.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88"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1.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aics.com/search"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aics.com/search"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73.bin"/><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2" Type="http://schemas.openxmlformats.org/officeDocument/2006/relationships/printerSettings" Target="../printerSettings/printerSettings75.bin"/><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2" Type="http://schemas.openxmlformats.org/officeDocument/2006/relationships/printerSettings" Target="../printerSettings/printerSettings77.bin"/><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naics.com/search" TargetMode="External"/></Relationships>
</file>

<file path=xl/worksheets/_rels/sheet80.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hyperlink" Target="https://www.naics.com/search"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F18"/>
  <sheetViews>
    <sheetView showGridLines="0" showRowColHeaders="0" tabSelected="1" zoomScaleNormal="100" workbookViewId="0">
      <selection activeCell="B2" sqref="B2:C2"/>
    </sheetView>
  </sheetViews>
  <sheetFormatPr defaultRowHeight="14.45"/>
  <cols>
    <col min="1" max="1" width="3.5703125" customWidth="1"/>
    <col min="2" max="2" width="27.7109375" customWidth="1"/>
    <col min="3" max="3" width="110.7109375" customWidth="1"/>
    <col min="4" max="4" width="3.5703125" customWidth="1"/>
  </cols>
  <sheetData>
    <row r="1" spans="1:6" ht="30" customHeight="1">
      <c r="A1" s="218"/>
      <c r="B1" s="219"/>
      <c r="C1" s="220" t="s">
        <v>0</v>
      </c>
      <c r="D1" s="221"/>
    </row>
    <row r="2" spans="1:6" ht="33.950000000000003" customHeight="1">
      <c r="A2" s="69"/>
      <c r="B2" s="246" t="str">
        <f>SUBSTITUTE(TemplateTitle,": ",":" &amp; CHAR(10))</f>
        <v>FY22-23 P2 Grants Template 2:
Facility-Level Reporting for Green Certification, Leadership Programs or P2 Technical Assistance for Multiple Facilities</v>
      </c>
      <c r="C2" s="247"/>
      <c r="D2" s="37"/>
      <c r="E2" s="12"/>
    </row>
    <row r="3" spans="1:6" ht="17.25" customHeight="1">
      <c r="A3" s="70"/>
      <c r="B3" s="38"/>
      <c r="C3" s="38"/>
      <c r="D3" s="5"/>
      <c r="F3" s="39"/>
    </row>
    <row r="4" spans="1:6" ht="210" customHeight="1">
      <c r="A4" s="70"/>
      <c r="B4" s="244" t="s">
        <v>1</v>
      </c>
      <c r="C4" s="223" t="s">
        <v>2</v>
      </c>
      <c r="D4" s="5"/>
      <c r="F4" s="39"/>
    </row>
    <row r="5" spans="1:6" ht="15" customHeight="1">
      <c r="A5" s="70"/>
      <c r="B5" s="245"/>
      <c r="C5" s="224" t="s">
        <v>3</v>
      </c>
      <c r="D5" s="5"/>
    </row>
    <row r="6" spans="1:6" ht="6" customHeight="1">
      <c r="A6" s="70"/>
      <c r="B6" s="248"/>
      <c r="C6" s="225"/>
      <c r="D6" s="5"/>
    </row>
    <row r="7" spans="1:6" ht="17.25" customHeight="1">
      <c r="A7" s="70"/>
      <c r="B7" s="38"/>
      <c r="C7" s="38"/>
      <c r="D7" s="5"/>
    </row>
    <row r="8" spans="1:6" ht="147.75" customHeight="1">
      <c r="A8" s="70"/>
      <c r="B8" s="244" t="s">
        <v>4</v>
      </c>
      <c r="C8" s="226" t="s">
        <v>5</v>
      </c>
      <c r="D8" s="5"/>
    </row>
    <row r="9" spans="1:6" ht="184.5" customHeight="1">
      <c r="A9" s="70"/>
      <c r="B9" s="245"/>
      <c r="C9" s="227" t="s">
        <v>6</v>
      </c>
      <c r="D9" s="5"/>
    </row>
    <row r="10" spans="1:6" ht="99.95" customHeight="1">
      <c r="A10" s="70"/>
      <c r="B10" s="248"/>
      <c r="C10" s="228" t="s">
        <v>7</v>
      </c>
      <c r="D10" s="5"/>
    </row>
    <row r="11" spans="1:6" ht="15" customHeight="1">
      <c r="A11" s="70"/>
      <c r="B11" s="13"/>
      <c r="C11" s="13"/>
      <c r="D11" s="243"/>
    </row>
    <row r="12" spans="1:6" ht="39.950000000000003" customHeight="1">
      <c r="A12" s="70"/>
      <c r="B12" s="244" t="s">
        <v>8</v>
      </c>
      <c r="C12" s="229" t="s">
        <v>9</v>
      </c>
      <c r="D12" s="243"/>
    </row>
    <row r="13" spans="1:6" ht="333" customHeight="1">
      <c r="A13" s="70"/>
      <c r="B13" s="245"/>
      <c r="C13" s="230" t="s">
        <v>10</v>
      </c>
      <c r="D13" s="243"/>
    </row>
    <row r="14" spans="1:6">
      <c r="A14" s="71"/>
      <c r="B14" s="13"/>
      <c r="C14" s="13"/>
      <c r="D14" s="14"/>
    </row>
    <row r="15" spans="1:6">
      <c r="D15" s="43" t="s">
        <v>11</v>
      </c>
    </row>
    <row r="16" spans="1:6">
      <c r="B16" s="241" t="s">
        <v>12</v>
      </c>
      <c r="C16" s="241"/>
    </row>
    <row r="17" spans="2:4">
      <c r="B17" s="222" t="s">
        <v>13</v>
      </c>
    </row>
    <row r="18" spans="2:4" ht="98.25" customHeight="1">
      <c r="B18" s="242" t="s">
        <v>14</v>
      </c>
      <c r="C18" s="242"/>
      <c r="D18" s="8"/>
    </row>
  </sheetData>
  <sheetProtection algorithmName="SHA-512" hashValue="8Hui6UskHSEDdfMBk6vmu5x+hXg6O2r2EZz7wZGbRBFl7EGqfgbVb/Km+Al0SxQ3fvWH24XdSk5DUiY4QdGPSA==" saltValue="zoQ9B3BKB63qnXSMqFq8Aw==" spinCount="100000" sheet="1" objects="1" scenarios="1"/>
  <mergeCells count="7">
    <mergeCell ref="B16:C16"/>
    <mergeCell ref="B18:C18"/>
    <mergeCell ref="D11:D13"/>
    <mergeCell ref="B12:B13"/>
    <mergeCell ref="B2:C2"/>
    <mergeCell ref="B4:B6"/>
    <mergeCell ref="B8:B10"/>
  </mergeCells>
  <hyperlinks>
    <hyperlink ref="C5" r:id="rId1" display="See https://www.epa.gov/p2/grant-reporting" xr:uid="{88CFCC1B-3518-47AC-B30C-66490150AF49}"/>
    <hyperlink ref="C12" r:id="rId2" xr:uid="{B6DEE7DA-CDB9-4472-A917-3C6968B2B8C1}"/>
  </hyperlinks>
  <printOptions horizontalCentered="1"/>
  <pageMargins left="0.7" right="0.7" top="0.75" bottom="0.75" header="0.3" footer="0.3"/>
  <pageSetup scale="63"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64712-E450-4AD4-AEFD-C6727AEFCC6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Y2qaeVgJoZaFsVfZj9AybcPrWPcIA7iU+kWWcg9SVHM1ILaNF8rdXncIuvABR90A/WTKl13KUlFvFeC+6oszBQ==" saltValue="cE4w5Dr7xBp75fA50hM++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1" priority="2">
      <formula>AND(#REF!&gt;0,B16="")</formula>
    </cfRule>
  </conditionalFormatting>
  <conditionalFormatting sqref="C28:J51">
    <cfRule type="expression" dxfId="14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8E52B4D-ACDB-4D78-9B57-559B743AE6B0}">
      <formula1>0</formula1>
    </dataValidation>
    <dataValidation type="list" allowBlank="1" showInputMessage="1" showErrorMessage="1" promptTitle="Year 2" prompt="For leadership programs only." sqref="E20" xr:uid="{B0733349-3553-44A1-9071-395B8712F219}">
      <formula1>Lookup_Years</formula1>
    </dataValidation>
    <dataValidation type="list" allowBlank="1" showInputMessage="1" showErrorMessage="1" promptTitle="Year 1" prompt="For leadership programs only." sqref="B20" xr:uid="{1F1D5941-A79F-4919-8C80-177BEFB1A822}">
      <formula1>Lookup_Years</formula1>
    </dataValidation>
    <dataValidation type="list" allowBlank="1" showInputMessage="1" showErrorMessage="1" sqref="B28:B51" xr:uid="{DBF4B0C8-60E9-4D99-9E4B-9C987CF999C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88CF807-3F98-41AB-9868-FC1650DFC89F}">
      <formula1>100</formula1>
      <formula2>999999</formula2>
    </dataValidation>
    <dataValidation allowBlank="1" showInputMessage="1" showErrorMessage="1" error="Please enter the 6-digit facility NAICS code." sqref="H17" xr:uid="{C64C41B5-98D1-44DE-88B2-897582C014E4}"/>
    <dataValidation type="date" operator="greaterThan" allowBlank="1" showInputMessage="1" showErrorMessage="1" errorTitle="Date Required" error="Please enter a date in mm/dd/yyyy format." sqref="B21" xr:uid="{AEB90031-F62C-44BD-B8F3-4D3884DC58F6}">
      <formula1>36526</formula1>
    </dataValidation>
    <dataValidation type="list" allowBlank="1" showInputMessage="1" showErrorMessage="1" promptTitle="EJ Community" prompt="Click on the drop-down arrow to the right." sqref="B19:G19" xr:uid="{15639FF4-19D2-4DBA-ADC0-4EA0A3C1265D}">
      <formula1>Lookup_YesNoUnknown</formula1>
    </dataValidation>
    <dataValidation allowBlank="1" showInputMessage="1" showErrorMessage="1" prompt="Either use the facility’s permit methodology or multiply wastewater gallons by 8.35 to get pounds and divide by 10,000 to eliminate water content" sqref="H27" xr:uid="{D17DED82-1106-407F-A55C-8632FC41AB17}"/>
    <dataValidation type="list" allowBlank="1" showInputMessage="1" showErrorMessage="1" promptTitle="NEA for this Facility" prompt="Click on the drop-down arrow to the right to select one NEA for this facility." sqref="B18:G18" xr:uid="{E7E15C2E-BFFD-42D2-BE3F-3FA5540F1465}">
      <formula1>Lookup_NEAs</formula1>
    </dataValidation>
    <dataValidation type="list" allowBlank="1" showDropDown="1" showInputMessage="1" showErrorMessage="1" sqref="B15 I15:J15" xr:uid="{EAA48921-757E-4A55-80D0-8D1BB027EE0C}">
      <formula1>Lookup_States</formula1>
    </dataValidation>
  </dataValidations>
  <hyperlinks>
    <hyperlink ref="H17" r:id="rId1" xr:uid="{0FC3DA58-2E58-494E-9733-4B58478BCE5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3AD3-852E-4F5B-9C6D-1C0F9FB36024}">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u9rTbXQNPxIOrZ4ZP6XmNzEGGZke3oObitvfnXh2hcZVS6mIU7iM4+vFALwPOgKrS2NnosQdvOfysNvF0tqKjw==" saltValue="aYbt6tKh1u4B5zmRQXPys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9" priority="2">
      <formula>AND(#REF!&gt;0,B16="")</formula>
    </cfRule>
  </conditionalFormatting>
  <conditionalFormatting sqref="C28:J51">
    <cfRule type="expression" dxfId="13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E27E73F-2B2F-4FDA-B1C6-6A65B13FA7BC}">
      <formula1>0</formula1>
    </dataValidation>
    <dataValidation type="list" allowBlank="1" showInputMessage="1" showErrorMessage="1" promptTitle="Year 2" prompt="For leadership programs only." sqref="E20" xr:uid="{97D07243-0AD9-4A63-A84F-40E83300766A}">
      <formula1>Lookup_Years</formula1>
    </dataValidation>
    <dataValidation type="list" allowBlank="1" showInputMessage="1" showErrorMessage="1" promptTitle="Year 1" prompt="For leadership programs only." sqref="B20" xr:uid="{8F8A18A4-FC54-429F-8335-76BAD73CE04F}">
      <formula1>Lookup_Years</formula1>
    </dataValidation>
    <dataValidation type="list" allowBlank="1" showInputMessage="1" showErrorMessage="1" sqref="B28:B51" xr:uid="{CE51D347-F1B7-49E5-AA92-E4BCD669ED4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A0D33AB-C75D-41AA-815A-56A7B2C5797F}">
      <formula1>100</formula1>
      <formula2>999999</formula2>
    </dataValidation>
    <dataValidation allowBlank="1" showInputMessage="1" showErrorMessage="1" error="Please enter the 6-digit facility NAICS code." sqref="H17" xr:uid="{16A81828-1529-4124-BD2F-9D4D65452F02}"/>
    <dataValidation type="date" operator="greaterThan" allowBlank="1" showInputMessage="1" showErrorMessage="1" errorTitle="Date Required" error="Please enter a date in mm/dd/yyyy format." sqref="B21" xr:uid="{7C46DFE7-E501-4FD4-8BC3-62D35D022937}">
      <formula1>36526</formula1>
    </dataValidation>
    <dataValidation type="list" allowBlank="1" showInputMessage="1" showErrorMessage="1" promptTitle="EJ Community" prompt="Click on the drop-down arrow to the right." sqref="B19:G19" xr:uid="{3DDF4166-CFBB-49E4-A995-CA71F5B54592}">
      <formula1>Lookup_YesNoUnknown</formula1>
    </dataValidation>
    <dataValidation allowBlank="1" showInputMessage="1" showErrorMessage="1" prompt="Either use the facility’s permit methodology or multiply wastewater gallons by 8.35 to get pounds and divide by 10,000 to eliminate water content" sqref="H27" xr:uid="{63E6C02F-12AF-4356-9517-D5FE2E31B147}"/>
    <dataValidation type="list" allowBlank="1" showInputMessage="1" showErrorMessage="1" promptTitle="NEA for this Facility" prompt="Click on the drop-down arrow to the right to select one NEA for this facility." sqref="B18:G18" xr:uid="{C7F31862-D9BB-4A37-95A6-6DE3E297E6F2}">
      <formula1>Lookup_NEAs</formula1>
    </dataValidation>
    <dataValidation type="list" allowBlank="1" showDropDown="1" showInputMessage="1" showErrorMessage="1" sqref="B15 I15:J15" xr:uid="{FCB61216-BEDA-40C7-84B6-87982C728E83}">
      <formula1>Lookup_States</formula1>
    </dataValidation>
  </dataValidations>
  <hyperlinks>
    <hyperlink ref="H17" r:id="rId1" xr:uid="{62080AF3-6812-4885-A3DD-1338E6E883A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0FE70-3C0D-41B6-89B0-A3336A407748}">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zh0VPQl3quqLnDWAP+jVZmiGbtBjjdO5WpVvrzT8umCQWWqU3pG+v2cPqzIodiL/DojHFN6JWXNazpsoGv6tJA==" saltValue="NeDYocFv4mvCfNcoK8fxT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7" priority="2">
      <formula>AND(#REF!&gt;0,B16="")</formula>
    </cfRule>
  </conditionalFormatting>
  <conditionalFormatting sqref="C28:J51">
    <cfRule type="expression" dxfId="13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39BB2E1-6113-4457-A186-560CDB35D341}">
      <formula1>0</formula1>
    </dataValidation>
    <dataValidation type="list" allowBlank="1" showInputMessage="1" showErrorMessage="1" promptTitle="Year 2" prompt="For leadership programs only." sqref="E20" xr:uid="{C547A2F7-FD48-443C-9BCD-6503FE17CF78}">
      <formula1>Lookup_Years</formula1>
    </dataValidation>
    <dataValidation type="list" allowBlank="1" showInputMessage="1" showErrorMessage="1" promptTitle="Year 1" prompt="For leadership programs only." sqref="B20" xr:uid="{5495C836-00DD-4121-8023-8206133A148F}">
      <formula1>Lookup_Years</formula1>
    </dataValidation>
    <dataValidation type="list" allowBlank="1" showInputMessage="1" showErrorMessage="1" sqref="B28:B51" xr:uid="{238816CC-22AA-4A2C-9A0B-0AD65A0021C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8D5CBF9-1A56-4175-AF2D-24D39B9EBBAF}">
      <formula1>100</formula1>
      <formula2>999999</formula2>
    </dataValidation>
    <dataValidation allowBlank="1" showInputMessage="1" showErrorMessage="1" error="Please enter the 6-digit facility NAICS code." sqref="H17" xr:uid="{7694723B-8449-45A7-9E7B-B481692316BA}"/>
    <dataValidation type="date" operator="greaterThan" allowBlank="1" showInputMessage="1" showErrorMessage="1" errorTitle="Date Required" error="Please enter a date in mm/dd/yyyy format." sqref="B21" xr:uid="{AECF8CB8-21F8-4D95-9767-5B7D7746CF1A}">
      <formula1>36526</formula1>
    </dataValidation>
    <dataValidation type="list" allowBlank="1" showInputMessage="1" showErrorMessage="1" promptTitle="EJ Community" prompt="Click on the drop-down arrow to the right." sqref="B19:G19" xr:uid="{F02E9177-250B-4BBD-B74A-92DEB6DA18ED}">
      <formula1>Lookup_YesNoUnknown</formula1>
    </dataValidation>
    <dataValidation allowBlank="1" showInputMessage="1" showErrorMessage="1" prompt="Either use the facility’s permit methodology or multiply wastewater gallons by 8.35 to get pounds and divide by 10,000 to eliminate water content" sqref="H27" xr:uid="{C4D086B1-E726-48BC-8777-BFAE5666DD24}"/>
    <dataValidation type="list" allowBlank="1" showInputMessage="1" showErrorMessage="1" promptTitle="NEA for this Facility" prompt="Click on the drop-down arrow to the right to select one NEA for this facility." sqref="B18:G18" xr:uid="{4A703BDA-8427-4DF7-9BE5-3CED3F94F15A}">
      <formula1>Lookup_NEAs</formula1>
    </dataValidation>
    <dataValidation type="list" allowBlank="1" showDropDown="1" showInputMessage="1" showErrorMessage="1" sqref="B15 I15:J15" xr:uid="{3065B430-4C77-48C3-A086-C1409EFA0028}">
      <formula1>Lookup_States</formula1>
    </dataValidation>
  </dataValidations>
  <hyperlinks>
    <hyperlink ref="H17" r:id="rId1" xr:uid="{442D3A9C-53FD-4B7A-9D2F-3C67E5F5640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6A6DB-2520-4B5A-A698-8CC5F17E078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h38qPB1ezUdTPK0V/r+hYIemSI3HBQSLbTShlVmNenVIwN7MREJENG08fha05K5mWF09AQj0Z3qZlxK3IQ1zFg==" saltValue="7E+6iMXIR1EQ7Kb6dFMvY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5" priority="2">
      <formula>AND(#REF!&gt;0,B16="")</formula>
    </cfRule>
  </conditionalFormatting>
  <conditionalFormatting sqref="C28:J51">
    <cfRule type="expression" dxfId="13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565567D-BBCF-48DA-B07B-3D33949569E9}">
      <formula1>0</formula1>
    </dataValidation>
    <dataValidation type="list" allowBlank="1" showInputMessage="1" showErrorMessage="1" promptTitle="Year 2" prompt="For leadership programs only." sqref="E20" xr:uid="{6D45204B-7ED7-4C1D-8196-0F179505E17C}">
      <formula1>Lookup_Years</formula1>
    </dataValidation>
    <dataValidation type="list" allowBlank="1" showInputMessage="1" showErrorMessage="1" promptTitle="Year 1" prompt="For leadership programs only." sqref="B20" xr:uid="{501EA847-EC41-4313-8B52-A3A8D2ED4C54}">
      <formula1>Lookup_Years</formula1>
    </dataValidation>
    <dataValidation type="list" allowBlank="1" showInputMessage="1" showErrorMessage="1" sqref="B28:B51" xr:uid="{DCAB0722-A97F-4716-8E38-F40BAB0321A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4B86309-A67B-487C-9FDA-49023872483F}">
      <formula1>100</formula1>
      <formula2>999999</formula2>
    </dataValidation>
    <dataValidation allowBlank="1" showInputMessage="1" showErrorMessage="1" error="Please enter the 6-digit facility NAICS code." sqref="H17" xr:uid="{5262B4FA-936B-4E29-BEAB-116ADB8A3A73}"/>
    <dataValidation type="date" operator="greaterThan" allowBlank="1" showInputMessage="1" showErrorMessage="1" errorTitle="Date Required" error="Please enter a date in mm/dd/yyyy format." sqref="B21" xr:uid="{E9DA8BC2-0414-4B7E-926E-72C4246597DD}">
      <formula1>36526</formula1>
    </dataValidation>
    <dataValidation type="list" allowBlank="1" showInputMessage="1" showErrorMessage="1" promptTitle="EJ Community" prompt="Click on the drop-down arrow to the right." sqref="B19:G19" xr:uid="{B3EA63D1-25EA-46D5-9558-4C5608ED75E0}">
      <formula1>Lookup_YesNoUnknown</formula1>
    </dataValidation>
    <dataValidation allowBlank="1" showInputMessage="1" showErrorMessage="1" prompt="Either use the facility’s permit methodology or multiply wastewater gallons by 8.35 to get pounds and divide by 10,000 to eliminate water content" sqref="H27" xr:uid="{C18DF514-A53E-422C-995B-B238644E5065}"/>
    <dataValidation type="list" allowBlank="1" showInputMessage="1" showErrorMessage="1" promptTitle="NEA for this Facility" prompt="Click on the drop-down arrow to the right to select one NEA for this facility." sqref="B18:G18" xr:uid="{0F9A7219-32CE-4352-9572-CCEBB2FF5BBD}">
      <formula1>Lookup_NEAs</formula1>
    </dataValidation>
    <dataValidation type="list" allowBlank="1" showDropDown="1" showInputMessage="1" showErrorMessage="1" sqref="B15 I15:J15" xr:uid="{34BE3D8A-1522-478D-85CD-5416B8C5271A}">
      <formula1>Lookup_States</formula1>
    </dataValidation>
  </dataValidations>
  <hyperlinks>
    <hyperlink ref="H17" r:id="rId1" xr:uid="{ACD1B4C6-CCE4-4437-BA90-159BA9B1F36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53AA-1238-4789-9F7C-9A2F26FF7DAA}">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urEApSJq21zlqlhsqScYUNnSZt6NB9tibJoHgXXxuSiNxU0nvgpH3rdMfvE9GnG/u/CUSzlgp01dhvFUkrNb7A==" saltValue="R1A3xxiFvKnA7FYxT9WDy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3" priority="2">
      <formula>AND(#REF!&gt;0,B16="")</formula>
    </cfRule>
  </conditionalFormatting>
  <conditionalFormatting sqref="C28:J51">
    <cfRule type="expression" dxfId="13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169CEC7-2AD5-45ED-B4F5-70DA1D1BB115}">
      <formula1>0</formula1>
    </dataValidation>
    <dataValidation type="list" allowBlank="1" showInputMessage="1" showErrorMessage="1" promptTitle="Year 2" prompt="For leadership programs only." sqref="E20" xr:uid="{954C7304-1C43-4EE9-83E4-4F8ACD38F55E}">
      <formula1>Lookup_Years</formula1>
    </dataValidation>
    <dataValidation type="list" allowBlank="1" showInputMessage="1" showErrorMessage="1" promptTitle="Year 1" prompt="For leadership programs only." sqref="B20" xr:uid="{4E5F1EF5-1AE5-4452-9ACD-2910E3567E33}">
      <formula1>Lookup_Years</formula1>
    </dataValidation>
    <dataValidation type="list" allowBlank="1" showInputMessage="1" showErrorMessage="1" sqref="B28:B51" xr:uid="{248162BA-6A93-4E45-BE64-94E9D7A9BB1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CAC6B3A-0076-4EB5-9E24-4BF66343D68D}">
      <formula1>100</formula1>
      <formula2>999999</formula2>
    </dataValidation>
    <dataValidation allowBlank="1" showInputMessage="1" showErrorMessage="1" error="Please enter the 6-digit facility NAICS code." sqref="H17" xr:uid="{D9353CBC-948C-41F7-A3AE-5EEE6F663CD4}"/>
    <dataValidation type="date" operator="greaterThan" allowBlank="1" showInputMessage="1" showErrorMessage="1" errorTitle="Date Required" error="Please enter a date in mm/dd/yyyy format." sqref="B21" xr:uid="{6F81E0B0-037E-447E-A196-156FB48910C3}">
      <formula1>36526</formula1>
    </dataValidation>
    <dataValidation type="list" allowBlank="1" showInputMessage="1" showErrorMessage="1" promptTitle="EJ Community" prompt="Click on the drop-down arrow to the right." sqref="B19:G19" xr:uid="{877E494E-1257-4E5C-B7C1-78CB25357274}">
      <formula1>Lookup_YesNoUnknown</formula1>
    </dataValidation>
    <dataValidation allowBlank="1" showInputMessage="1" showErrorMessage="1" prompt="Either use the facility’s permit methodology or multiply wastewater gallons by 8.35 to get pounds and divide by 10,000 to eliminate water content" sqref="H27" xr:uid="{5FAC745E-4D1E-4C81-99E1-00F2ED89D4CE}"/>
    <dataValidation type="list" allowBlank="1" showInputMessage="1" showErrorMessage="1" promptTitle="NEA for this Facility" prompt="Click on the drop-down arrow to the right to select one NEA for this facility." sqref="B18:G18" xr:uid="{71FD209F-03FD-48A4-AE6A-1D46094E99A8}">
      <formula1>Lookup_NEAs</formula1>
    </dataValidation>
    <dataValidation type="list" allowBlank="1" showDropDown="1" showInputMessage="1" showErrorMessage="1" sqref="B15 I15:J15" xr:uid="{983F1E06-550A-4D72-B385-C23158E88112}">
      <formula1>Lookup_States</formula1>
    </dataValidation>
  </dataValidations>
  <hyperlinks>
    <hyperlink ref="H17" r:id="rId1" xr:uid="{F2703BA7-4BFD-4C7E-930E-2A95BD8731E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73499-344A-4420-B173-A7E0C5AFB9C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iSYkX5eDT5G5M7kcXYXfA+fhLgUfvnmBPsftMbpZC3Ajed7wX5astUW3/NDica6t5tUGUHcbY4mfvZvGDHJHtA==" saltValue="CgtSdlOUEIsE1YDuLR3Vi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1" priority="2">
      <formula>AND(#REF!&gt;0,B16="")</formula>
    </cfRule>
  </conditionalFormatting>
  <conditionalFormatting sqref="C28:J51">
    <cfRule type="expression" dxfId="13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F1CDB87-380F-4F23-977F-05621B5B046B}">
      <formula1>0</formula1>
    </dataValidation>
    <dataValidation type="list" allowBlank="1" showInputMessage="1" showErrorMessage="1" promptTitle="Year 2" prompt="For leadership programs only." sqref="E20" xr:uid="{D55C816E-F34B-44C7-9964-D2E16912AE2C}">
      <formula1>Lookup_Years</formula1>
    </dataValidation>
    <dataValidation type="list" allowBlank="1" showInputMessage="1" showErrorMessage="1" promptTitle="Year 1" prompt="For leadership programs only." sqref="B20" xr:uid="{661485C3-F955-4943-8277-8D36E2BE8597}">
      <formula1>Lookup_Years</formula1>
    </dataValidation>
    <dataValidation type="list" allowBlank="1" showInputMessage="1" showErrorMessage="1" sqref="B28:B51" xr:uid="{55E5DA65-8843-4CF9-8DA8-2D69D1EDD77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D7687B5-AA1B-4F58-AE8D-E21894969571}">
      <formula1>100</formula1>
      <formula2>999999</formula2>
    </dataValidation>
    <dataValidation allowBlank="1" showInputMessage="1" showErrorMessage="1" error="Please enter the 6-digit facility NAICS code." sqref="H17" xr:uid="{41441F41-0E67-4516-B386-5D09D80CC6FD}"/>
    <dataValidation type="date" operator="greaterThan" allowBlank="1" showInputMessage="1" showErrorMessage="1" errorTitle="Date Required" error="Please enter a date in mm/dd/yyyy format." sqref="B21" xr:uid="{393737B9-8EB5-4471-BAE7-44E350A8D662}">
      <formula1>36526</formula1>
    </dataValidation>
    <dataValidation type="list" allowBlank="1" showInputMessage="1" showErrorMessage="1" promptTitle="EJ Community" prompt="Click on the drop-down arrow to the right." sqref="B19:G19" xr:uid="{3BE34782-2E36-4265-A5EC-E442EC978F89}">
      <formula1>Lookup_YesNoUnknown</formula1>
    </dataValidation>
    <dataValidation allowBlank="1" showInputMessage="1" showErrorMessage="1" prompt="Either use the facility’s permit methodology or multiply wastewater gallons by 8.35 to get pounds and divide by 10,000 to eliminate water content" sqref="H27" xr:uid="{67F94F9E-64FD-4229-B8A5-2C6F1C7D15E7}"/>
    <dataValidation type="list" allowBlank="1" showInputMessage="1" showErrorMessage="1" promptTitle="NEA for this Facility" prompt="Click on the drop-down arrow to the right to select one NEA for this facility." sqref="B18:G18" xr:uid="{28579B74-FF1A-4D9E-9D12-8418AE11C9F9}">
      <formula1>Lookup_NEAs</formula1>
    </dataValidation>
    <dataValidation type="list" allowBlank="1" showDropDown="1" showInputMessage="1" showErrorMessage="1" sqref="B15 I15:J15" xr:uid="{42B5B852-0686-4913-9958-AC8B8CFB0739}">
      <formula1>Lookup_States</formula1>
    </dataValidation>
  </dataValidations>
  <hyperlinks>
    <hyperlink ref="H17" r:id="rId1" xr:uid="{6BAF8442-8CF9-40CE-9E9D-F0BFFF5AC4E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32CB-A811-4199-9D18-11449223AAA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oFlayFIQMtzmW4DqVRTSPvG/To75Z8tlkzOohA2UHCuXCdqE0N0pAaZoO4kq8FKwBImK+S93K8l7l+rC999V0w==" saltValue="9V4hty/BHjxQzy5wN+g7N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9" priority="2">
      <formula>AND(#REF!&gt;0,B16="")</formula>
    </cfRule>
  </conditionalFormatting>
  <conditionalFormatting sqref="C28:J51">
    <cfRule type="expression" dxfId="12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6DC8C4C-F8D5-4CCF-8398-91734BAA3AA3}">
      <formula1>0</formula1>
    </dataValidation>
    <dataValidation type="list" allowBlank="1" showInputMessage="1" showErrorMessage="1" promptTitle="Year 2" prompt="For leadership programs only." sqref="E20" xr:uid="{B60C2051-F231-420E-8FB0-7A689C0C2C10}">
      <formula1>Lookup_Years</formula1>
    </dataValidation>
    <dataValidation type="list" allowBlank="1" showInputMessage="1" showErrorMessage="1" promptTitle="Year 1" prompt="For leadership programs only." sqref="B20" xr:uid="{643E98CF-BA4B-441A-A36C-BAC760517DC9}">
      <formula1>Lookup_Years</formula1>
    </dataValidation>
    <dataValidation type="list" allowBlank="1" showInputMessage="1" showErrorMessage="1" sqref="B28:B51" xr:uid="{2C29CEB5-73E0-4536-BDE7-E76225B5801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EDE7512-FB60-4A42-B860-06F190745502}">
      <formula1>100</formula1>
      <formula2>999999</formula2>
    </dataValidation>
    <dataValidation allowBlank="1" showInputMessage="1" showErrorMessage="1" error="Please enter the 6-digit facility NAICS code." sqref="H17" xr:uid="{28CD74DA-B406-4858-B287-429D193DC6C2}"/>
    <dataValidation type="date" operator="greaterThan" allowBlank="1" showInputMessage="1" showErrorMessage="1" errorTitle="Date Required" error="Please enter a date in mm/dd/yyyy format." sqref="B21" xr:uid="{B8BA0640-F26A-4F10-BF51-ED2BE79B3B79}">
      <formula1>36526</formula1>
    </dataValidation>
    <dataValidation type="list" allowBlank="1" showInputMessage="1" showErrorMessage="1" promptTitle="EJ Community" prompt="Click on the drop-down arrow to the right." sqref="B19:G19" xr:uid="{0189C1E2-9F46-497B-BC63-F9594A6DCD0B}">
      <formula1>Lookup_YesNoUnknown</formula1>
    </dataValidation>
    <dataValidation allowBlank="1" showInputMessage="1" showErrorMessage="1" prompt="Either use the facility’s permit methodology or multiply wastewater gallons by 8.35 to get pounds and divide by 10,000 to eliminate water content" sqref="H27" xr:uid="{DC4E5DF4-B691-4680-A8FC-0F17E9688516}"/>
    <dataValidation type="list" allowBlank="1" showInputMessage="1" showErrorMessage="1" promptTitle="NEA for this Facility" prompt="Click on the drop-down arrow to the right to select one NEA for this facility." sqref="B18:G18" xr:uid="{FCE5485B-DDB9-42CB-8BD6-D3D9AF2DC858}">
      <formula1>Lookup_NEAs</formula1>
    </dataValidation>
    <dataValidation type="list" allowBlank="1" showDropDown="1" showInputMessage="1" showErrorMessage="1" sqref="B15 I15:J15" xr:uid="{4C5685C7-7E7D-4EE9-8042-FE7E4EDCE4C8}">
      <formula1>Lookup_States</formula1>
    </dataValidation>
  </dataValidations>
  <hyperlinks>
    <hyperlink ref="H17" r:id="rId1" xr:uid="{EA2ABE82-26B6-43BF-A7CC-CDFD2AA7D21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9046F-8535-43B4-B52A-A707AB8E3EB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QBGmLssdFQ2/LhezFmtEi2zModRJsybNvQH+9INPbmVgoGZu4H577kxGJuJEVcRBUKqQuet3xpKbxFK2yrP3Lw==" saltValue="1K9DdcXFqCxwXhj+FYJ1o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7" priority="2">
      <formula>AND(#REF!&gt;0,B16="")</formula>
    </cfRule>
  </conditionalFormatting>
  <conditionalFormatting sqref="C28:J51">
    <cfRule type="expression" dxfId="12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5C6E5C8-F76D-40E9-85E7-8017E47FED46}">
      <formula1>0</formula1>
    </dataValidation>
    <dataValidation type="list" allowBlank="1" showInputMessage="1" showErrorMessage="1" promptTitle="Year 2" prompt="For leadership programs only." sqref="E20" xr:uid="{93BAF40D-0E90-4DC8-B54F-8E1DF90253AD}">
      <formula1>Lookup_Years</formula1>
    </dataValidation>
    <dataValidation type="list" allowBlank="1" showInputMessage="1" showErrorMessage="1" promptTitle="Year 1" prompt="For leadership programs only." sqref="B20" xr:uid="{F3034202-2E82-40D0-ADDF-C2CFA3D933F6}">
      <formula1>Lookup_Years</formula1>
    </dataValidation>
    <dataValidation type="list" allowBlank="1" showInputMessage="1" showErrorMessage="1" sqref="B28:B51" xr:uid="{39EC8FF2-88A1-47B7-A069-C5D7B1755DE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56C22CA-CF49-4177-B6CB-DBF2D337047F}">
      <formula1>100</formula1>
      <formula2>999999</formula2>
    </dataValidation>
    <dataValidation allowBlank="1" showInputMessage="1" showErrorMessage="1" error="Please enter the 6-digit facility NAICS code." sqref="H17" xr:uid="{7E1C075A-A203-41D6-900A-00852C5D1FF1}"/>
    <dataValidation type="date" operator="greaterThan" allowBlank="1" showInputMessage="1" showErrorMessage="1" errorTitle="Date Required" error="Please enter a date in mm/dd/yyyy format." sqref="B21" xr:uid="{465E895A-5C2C-4492-8770-667D5994AA67}">
      <formula1>36526</formula1>
    </dataValidation>
    <dataValidation type="list" allowBlank="1" showInputMessage="1" showErrorMessage="1" promptTitle="EJ Community" prompt="Click on the drop-down arrow to the right." sqref="B19:G19" xr:uid="{36554CCB-4419-49CB-AEAC-1BA61A37D21D}">
      <formula1>Lookup_YesNoUnknown</formula1>
    </dataValidation>
    <dataValidation allowBlank="1" showInputMessage="1" showErrorMessage="1" prompt="Either use the facility’s permit methodology or multiply wastewater gallons by 8.35 to get pounds and divide by 10,000 to eliminate water content" sqref="H27" xr:uid="{51B57981-0162-4C67-B8CF-9409CBD14CA6}"/>
    <dataValidation type="list" allowBlank="1" showInputMessage="1" showErrorMessage="1" promptTitle="NEA for this Facility" prompt="Click on the drop-down arrow to the right to select one NEA for this facility." sqref="B18:G18" xr:uid="{4B00CC74-EF10-46DA-940F-259957177C67}">
      <formula1>Lookup_NEAs</formula1>
    </dataValidation>
    <dataValidation type="list" allowBlank="1" showDropDown="1" showInputMessage="1" showErrorMessage="1" sqref="B15 I15:J15" xr:uid="{8FF2BD4D-85D4-4916-8EE3-B0567487ED26}">
      <formula1>Lookup_States</formula1>
    </dataValidation>
  </dataValidations>
  <hyperlinks>
    <hyperlink ref="H17" r:id="rId1" xr:uid="{7260EFD9-B8BA-41B2-BF04-ED8DB5D7E1B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09E24-7FB6-4D60-BB85-74EB1959407C}">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CtmpOXwFM7/bMaZAnQaCqRaP7tdDvcqpAs/OwGjEspfjEhEd6cELJ2jtP34fiZtZnwArr+Ud47k4uOSXMikK9w==" saltValue="mfCKlL1f4EOk6jzMT4u0Z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5" priority="2">
      <formula>AND(#REF!&gt;0,B16="")</formula>
    </cfRule>
  </conditionalFormatting>
  <conditionalFormatting sqref="C28:J51">
    <cfRule type="expression" dxfId="12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EA81FCF-0485-4519-B634-4608F37161DF}">
      <formula1>0</formula1>
    </dataValidation>
    <dataValidation type="list" allowBlank="1" showInputMessage="1" showErrorMessage="1" promptTitle="Year 2" prompt="For leadership programs only." sqref="E20" xr:uid="{69CC4BC6-2EE7-4D19-AC84-CE0B59E0AD58}">
      <formula1>Lookup_Years</formula1>
    </dataValidation>
    <dataValidation type="list" allowBlank="1" showInputMessage="1" showErrorMessage="1" promptTitle="Year 1" prompt="For leadership programs only." sqref="B20" xr:uid="{91A52E2A-13C0-47DC-A4D4-167709FCE4FF}">
      <formula1>Lookup_Years</formula1>
    </dataValidation>
    <dataValidation type="list" allowBlank="1" showInputMessage="1" showErrorMessage="1" sqref="B28:B51" xr:uid="{3D94F267-18E4-4C34-9F7B-C2984060163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3446A53-71C8-4ED5-B00C-F5AB65F2912E}">
      <formula1>100</formula1>
      <formula2>999999</formula2>
    </dataValidation>
    <dataValidation allowBlank="1" showInputMessage="1" showErrorMessage="1" error="Please enter the 6-digit facility NAICS code." sqref="H17" xr:uid="{F1E5790D-09D0-4DDB-889D-209FD460FAA8}"/>
    <dataValidation type="date" operator="greaterThan" allowBlank="1" showInputMessage="1" showErrorMessage="1" errorTitle="Date Required" error="Please enter a date in mm/dd/yyyy format." sqref="B21" xr:uid="{8E9D3095-F170-4F9C-B596-14E31ECE720C}">
      <formula1>36526</formula1>
    </dataValidation>
    <dataValidation type="list" allowBlank="1" showInputMessage="1" showErrorMessage="1" promptTitle="EJ Community" prompt="Click on the drop-down arrow to the right." sqref="B19:G19" xr:uid="{2055EC24-5E5A-4715-B721-4EC3875E6602}">
      <formula1>Lookup_YesNoUnknown</formula1>
    </dataValidation>
    <dataValidation allowBlank="1" showInputMessage="1" showErrorMessage="1" prompt="Either use the facility’s permit methodology or multiply wastewater gallons by 8.35 to get pounds and divide by 10,000 to eliminate water content" sqref="H27" xr:uid="{15791E9A-C7C3-4DD9-B0F4-0132588397D7}"/>
    <dataValidation type="list" allowBlank="1" showInputMessage="1" showErrorMessage="1" promptTitle="NEA for this Facility" prompt="Click on the drop-down arrow to the right to select one NEA for this facility." sqref="B18:G18" xr:uid="{01162DCA-8915-4DE3-9EE6-EFFD7A149F3A}">
      <formula1>Lookup_NEAs</formula1>
    </dataValidation>
    <dataValidation type="list" allowBlank="1" showDropDown="1" showInputMessage="1" showErrorMessage="1" sqref="B15 I15:J15" xr:uid="{74882EEC-0A18-4A7F-AB15-5C6ED78954B1}">
      <formula1>Lookup_States</formula1>
    </dataValidation>
  </dataValidations>
  <hyperlinks>
    <hyperlink ref="H17" r:id="rId1" xr:uid="{11436E76-BA0A-4CB7-84F8-955AEAA5F51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79FC-DC6F-467F-98F1-39EFCF747B01}">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daqPA1Zri434/x7GymtdAvoC4BBhxVs9bbesnBm1Cz+eaywUSg8k945WmoLUVn2WL23Tvd+hWd/zOwVtCjqN9g==" saltValue="bik31ne0r+0s4BXBKjGc3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3" priority="2">
      <formula>AND(#REF!&gt;0,B16="")</formula>
    </cfRule>
  </conditionalFormatting>
  <conditionalFormatting sqref="C28:J51">
    <cfRule type="expression" dxfId="12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F972FCC-44BE-40BF-9C0C-188DE23DA50D}">
      <formula1>0</formula1>
    </dataValidation>
    <dataValidation type="list" allowBlank="1" showInputMessage="1" showErrorMessage="1" promptTitle="Year 2" prompt="For leadership programs only." sqref="E20" xr:uid="{62C56244-8D8E-4706-AD83-DE2E6B325986}">
      <formula1>Lookup_Years</formula1>
    </dataValidation>
    <dataValidation type="list" allowBlank="1" showInputMessage="1" showErrorMessage="1" promptTitle="Year 1" prompt="For leadership programs only." sqref="B20" xr:uid="{E7E22C70-8DE7-40A2-839E-55CD2DA3820D}">
      <formula1>Lookup_Years</formula1>
    </dataValidation>
    <dataValidation type="list" allowBlank="1" showInputMessage="1" showErrorMessage="1" sqref="B28:B51" xr:uid="{032CDB06-65D8-4774-940F-C16912220CF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E71DFDC-C76D-4001-B1F6-516C93E2107C}">
      <formula1>100</formula1>
      <formula2>999999</formula2>
    </dataValidation>
    <dataValidation allowBlank="1" showInputMessage="1" showErrorMessage="1" error="Please enter the 6-digit facility NAICS code." sqref="H17" xr:uid="{B2FFA2BE-CA8F-4880-A9D9-131A84720210}"/>
    <dataValidation type="date" operator="greaterThan" allowBlank="1" showInputMessage="1" showErrorMessage="1" errorTitle="Date Required" error="Please enter a date in mm/dd/yyyy format." sqref="B21" xr:uid="{305E525B-2E03-4E51-8C6F-6A65BC04D7D4}">
      <formula1>36526</formula1>
    </dataValidation>
    <dataValidation type="list" allowBlank="1" showInputMessage="1" showErrorMessage="1" promptTitle="EJ Community" prompt="Click on the drop-down arrow to the right." sqref="B19:G19" xr:uid="{D25BD72A-0E95-40F2-B445-2DEA038D7833}">
      <formula1>Lookup_YesNoUnknown</formula1>
    </dataValidation>
    <dataValidation allowBlank="1" showInputMessage="1" showErrorMessage="1" prompt="Either use the facility’s permit methodology or multiply wastewater gallons by 8.35 to get pounds and divide by 10,000 to eliminate water content" sqref="H27" xr:uid="{25C2F22E-8A3D-4D3C-89B0-A157D428A4DB}"/>
    <dataValidation type="list" allowBlank="1" showInputMessage="1" showErrorMessage="1" promptTitle="NEA for this Facility" prompt="Click on the drop-down arrow to the right to select one NEA for this facility." sqref="B18:G18" xr:uid="{74F60261-CF46-412A-A1AA-E642EAA846A5}">
      <formula1>Lookup_NEAs</formula1>
    </dataValidation>
    <dataValidation type="list" allowBlank="1" showDropDown="1" showInputMessage="1" showErrorMessage="1" sqref="B15 I15:J15" xr:uid="{8ECC1046-E209-44FA-884E-0A705D8F810B}">
      <formula1>Lookup_States</formula1>
    </dataValidation>
  </dataValidations>
  <hyperlinks>
    <hyperlink ref="H17" r:id="rId1" xr:uid="{6FF8F12C-26AF-44C8-ABC0-064B100DBA5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2:I95"/>
  <sheetViews>
    <sheetView showGridLines="0" zoomScaleNormal="100" workbookViewId="0">
      <selection activeCell="D7" sqref="D7"/>
    </sheetView>
  </sheetViews>
  <sheetFormatPr defaultRowHeight="14.45"/>
  <cols>
    <col min="1" max="2" width="2.7109375" customWidth="1"/>
    <col min="3" max="3" width="35.140625" customWidth="1"/>
    <col min="4" max="4" width="120.7109375" customWidth="1"/>
    <col min="5" max="5" width="3" customWidth="1"/>
    <col min="6" max="6" width="9.140625" hidden="1" customWidth="1"/>
    <col min="7" max="7" width="10.85546875" hidden="1" customWidth="1"/>
    <col min="8" max="8" width="10.7109375" customWidth="1"/>
  </cols>
  <sheetData>
    <row r="2" spans="2:9" ht="15.95" customHeight="1">
      <c r="B2" s="46"/>
      <c r="C2" s="254" t="s">
        <v>15</v>
      </c>
      <c r="D2" s="254"/>
      <c r="E2" s="255"/>
    </row>
    <row r="3" spans="2:9" ht="21">
      <c r="B3" s="47"/>
      <c r="C3" s="251" t="s">
        <v>16</v>
      </c>
      <c r="D3" s="252"/>
      <c r="E3" s="253"/>
    </row>
    <row r="4" spans="2:9" ht="9.75" customHeight="1">
      <c r="B4" s="52"/>
      <c r="C4" s="11"/>
      <c r="D4" s="51"/>
      <c r="E4" s="49"/>
    </row>
    <row r="5" spans="2:9" ht="60" customHeight="1">
      <c r="B5" s="52"/>
      <c r="C5" s="50" t="s">
        <v>17</v>
      </c>
      <c r="D5" s="238" t="s">
        <v>18</v>
      </c>
      <c r="E5" s="48"/>
    </row>
    <row r="6" spans="2:9" ht="9" customHeight="1">
      <c r="B6" s="52"/>
      <c r="C6" s="11"/>
      <c r="D6" s="32"/>
      <c r="E6" s="22"/>
    </row>
    <row r="7" spans="2:9" ht="15" customHeight="1">
      <c r="B7" s="52"/>
      <c r="C7" s="102" t="s">
        <v>19</v>
      </c>
      <c r="D7" s="54"/>
      <c r="E7" s="48"/>
    </row>
    <row r="8" spans="2:9" ht="15" customHeight="1">
      <c r="B8" s="52"/>
      <c r="C8" s="103" t="s">
        <v>20</v>
      </c>
      <c r="D8" s="55"/>
      <c r="E8" s="2"/>
    </row>
    <row r="9" spans="2:9" ht="15" customHeight="1">
      <c r="B9" s="52"/>
      <c r="C9" s="103" t="s">
        <v>21</v>
      </c>
      <c r="D9" s="74"/>
      <c r="E9" s="2"/>
    </row>
    <row r="10" spans="2:9" ht="15" customHeight="1">
      <c r="B10" s="52"/>
      <c r="C10" s="103" t="s">
        <v>22</v>
      </c>
      <c r="D10" s="55"/>
      <c r="E10" s="2"/>
    </row>
    <row r="11" spans="2:9" ht="15.75" customHeight="1">
      <c r="B11" s="52"/>
      <c r="C11" s="103" t="s">
        <v>23</v>
      </c>
      <c r="D11" s="56"/>
      <c r="E11" s="2"/>
    </row>
    <row r="12" spans="2:9" ht="15.75" customHeight="1">
      <c r="B12" s="52"/>
      <c r="C12" s="103" t="s">
        <v>24</v>
      </c>
      <c r="D12" s="55"/>
      <c r="E12" s="2"/>
    </row>
    <row r="13" spans="2:9" ht="15.75" customHeight="1">
      <c r="B13" s="52"/>
      <c r="C13" s="103" t="s">
        <v>25</v>
      </c>
      <c r="D13" s="55"/>
      <c r="E13" s="3"/>
    </row>
    <row r="14" spans="2:9">
      <c r="B14" s="52"/>
      <c r="C14" s="103" t="s">
        <v>26</v>
      </c>
      <c r="D14" s="55"/>
      <c r="E14" s="2"/>
    </row>
    <row r="15" spans="2:9" ht="17.25" customHeight="1">
      <c r="B15" s="52"/>
      <c r="C15" s="103" t="s">
        <v>27</v>
      </c>
      <c r="D15" s="56"/>
      <c r="E15" s="2"/>
      <c r="I15" s="8"/>
    </row>
    <row r="16" spans="2:9">
      <c r="B16" s="52"/>
      <c r="C16" s="104" t="s">
        <v>28</v>
      </c>
      <c r="D16" s="55"/>
      <c r="E16" s="2"/>
    </row>
    <row r="17" spans="2:8">
      <c r="B17" s="36"/>
      <c r="C17" s="249"/>
      <c r="D17" s="249"/>
      <c r="E17" s="250"/>
    </row>
    <row r="18" spans="2:8" ht="16.5" customHeight="1">
      <c r="B18" s="44"/>
      <c r="E18" s="45"/>
    </row>
    <row r="19" spans="2:8" ht="16.5" customHeight="1">
      <c r="B19" s="33"/>
      <c r="C19" s="53"/>
      <c r="D19" s="34" t="s">
        <v>29</v>
      </c>
      <c r="E19" s="35"/>
    </row>
    <row r="20" spans="2:8">
      <c r="B20" s="52"/>
      <c r="C20" s="104" t="s">
        <v>30</v>
      </c>
      <c r="D20" s="121" t="str">
        <f ca="1">IFERROR(IF(F20=0,"",IF(G20=0,"{No Facility Name Provided}",G20)),"")</f>
        <v/>
      </c>
      <c r="E20" s="5"/>
      <c r="F20" cm="1">
        <f t="array" aca="1" ref="F20" ca="1">INDIRECT("'"&amp;SUBSTITUTE(C20,":","")&amp;"'!$B$52")</f>
        <v>0</v>
      </c>
      <c r="G20" cm="1">
        <f t="array" aca="1" ref="G20" ca="1">INDIRECT("'"&amp;SUBSTITUTE(C20,":","")&amp;"'!$B$11")</f>
        <v>0</v>
      </c>
      <c r="H20" s="217" t="str">
        <f>HYPERLINK("#'"&amp;SUBSTITUTE(C20,":","")&amp;"'!$B$11","Go to Tab")</f>
        <v>Go to Tab</v>
      </c>
    </row>
    <row r="21" spans="2:8">
      <c r="B21" s="52"/>
      <c r="C21" s="104" t="s">
        <v>31</v>
      </c>
      <c r="D21" s="121" t="str">
        <f t="shared" ref="D21:D79" ca="1" si="0">IFERROR(IF(F21=0,"",IF(G21=0,"{No Facility Name Provided}",G21)),"")</f>
        <v/>
      </c>
      <c r="E21" s="5"/>
      <c r="F21" cm="1">
        <f t="array" aca="1" ref="F21" ca="1">INDIRECT("'"&amp;SUBSTITUTE(C21,":","")&amp;"'!$B$52")</f>
        <v>0</v>
      </c>
      <c r="G21" cm="1">
        <f t="array" aca="1" ref="G21" ca="1">INDIRECT("'"&amp;SUBSTITUTE(C21,":","")&amp;"'!$B$11")</f>
        <v>0</v>
      </c>
      <c r="H21" s="217" t="str">
        <f t="shared" ref="H21:H84" si="1">HYPERLINK("#'"&amp;SUBSTITUTE(C21,":","")&amp;"'!$B$11","Go to Tab")</f>
        <v>Go to Tab</v>
      </c>
    </row>
    <row r="22" spans="2:8">
      <c r="B22" s="52"/>
      <c r="C22" s="104" t="s">
        <v>32</v>
      </c>
      <c r="D22" s="121" t="str">
        <f t="shared" ca="1" si="0"/>
        <v/>
      </c>
      <c r="E22" s="4"/>
      <c r="F22" cm="1">
        <f t="array" aca="1" ref="F22" ca="1">INDIRECT("'"&amp;SUBSTITUTE(C22,":","")&amp;"'!$B$52")</f>
        <v>0</v>
      </c>
      <c r="G22" cm="1">
        <f t="array" aca="1" ref="G22" ca="1">INDIRECT("'"&amp;SUBSTITUTE(C22,":","")&amp;"'!$B$11")</f>
        <v>0</v>
      </c>
      <c r="H22" s="217" t="str">
        <f t="shared" si="1"/>
        <v>Go to Tab</v>
      </c>
    </row>
    <row r="23" spans="2:8">
      <c r="B23" s="52"/>
      <c r="C23" s="104" t="s">
        <v>33</v>
      </c>
      <c r="D23" s="121" t="str">
        <f t="shared" ca="1" si="0"/>
        <v/>
      </c>
      <c r="E23" s="5"/>
      <c r="F23" cm="1">
        <f t="array" aca="1" ref="F23" ca="1">INDIRECT("'"&amp;SUBSTITUTE(C23,":","")&amp;"'!$B$52")</f>
        <v>0</v>
      </c>
      <c r="G23" cm="1">
        <f t="array" aca="1" ref="G23" ca="1">INDIRECT("'"&amp;SUBSTITUTE(C23,":","")&amp;"'!$B$11")</f>
        <v>0</v>
      </c>
      <c r="H23" s="217" t="str">
        <f t="shared" si="1"/>
        <v>Go to Tab</v>
      </c>
    </row>
    <row r="24" spans="2:8">
      <c r="B24" s="52"/>
      <c r="C24" s="104" t="s">
        <v>34</v>
      </c>
      <c r="D24" s="121" t="str">
        <f t="shared" ca="1" si="0"/>
        <v/>
      </c>
      <c r="E24" s="5"/>
      <c r="F24" cm="1">
        <f t="array" aca="1" ref="F24" ca="1">INDIRECT("'"&amp;SUBSTITUTE(C24,":","")&amp;"'!$B$52")</f>
        <v>0</v>
      </c>
      <c r="G24" cm="1">
        <f t="array" aca="1" ref="G24" ca="1">INDIRECT("'"&amp;SUBSTITUTE(C24,":","")&amp;"'!$B$11")</f>
        <v>0</v>
      </c>
      <c r="H24" s="217" t="str">
        <f t="shared" si="1"/>
        <v>Go to Tab</v>
      </c>
    </row>
    <row r="25" spans="2:8">
      <c r="B25" s="52"/>
      <c r="C25" s="104" t="s">
        <v>35</v>
      </c>
      <c r="D25" s="121" t="str">
        <f t="shared" ca="1" si="0"/>
        <v/>
      </c>
      <c r="E25" s="5"/>
      <c r="F25" cm="1">
        <f t="array" aca="1" ref="F25" ca="1">INDIRECT("'"&amp;SUBSTITUTE(C25,":","")&amp;"'!$B$52")</f>
        <v>0</v>
      </c>
      <c r="G25" cm="1">
        <f t="array" aca="1" ref="G25" ca="1">INDIRECT("'"&amp;SUBSTITUTE(C25,":","")&amp;"'!$B$11")</f>
        <v>0</v>
      </c>
      <c r="H25" s="217" t="str">
        <f t="shared" si="1"/>
        <v>Go to Tab</v>
      </c>
    </row>
    <row r="26" spans="2:8">
      <c r="B26" s="52"/>
      <c r="C26" s="104" t="s">
        <v>36</v>
      </c>
      <c r="D26" s="121" t="str">
        <f t="shared" ca="1" si="0"/>
        <v/>
      </c>
      <c r="E26" s="4"/>
      <c r="F26" cm="1">
        <f t="array" aca="1" ref="F26" ca="1">INDIRECT("'"&amp;SUBSTITUTE(C26,":","")&amp;"'!$B$52")</f>
        <v>0</v>
      </c>
      <c r="G26" cm="1">
        <f t="array" aca="1" ref="G26" ca="1">INDIRECT("'"&amp;SUBSTITUTE(C26,":","")&amp;"'!$B$11")</f>
        <v>0</v>
      </c>
      <c r="H26" s="217" t="str">
        <f t="shared" si="1"/>
        <v>Go to Tab</v>
      </c>
    </row>
    <row r="27" spans="2:8">
      <c r="B27" s="52"/>
      <c r="C27" s="104" t="s">
        <v>37</v>
      </c>
      <c r="D27" s="121" t="str">
        <f t="shared" ca="1" si="0"/>
        <v/>
      </c>
      <c r="E27" s="5"/>
      <c r="F27" cm="1">
        <f t="array" aca="1" ref="F27" ca="1">INDIRECT("'"&amp;SUBSTITUTE(C27,":","")&amp;"'!$B$52")</f>
        <v>0</v>
      </c>
      <c r="G27" cm="1">
        <f t="array" aca="1" ref="G27" ca="1">INDIRECT("'"&amp;SUBSTITUTE(C27,":","")&amp;"'!$B$11")</f>
        <v>0</v>
      </c>
      <c r="H27" s="217" t="str">
        <f t="shared" si="1"/>
        <v>Go to Tab</v>
      </c>
    </row>
    <row r="28" spans="2:8">
      <c r="B28" s="52"/>
      <c r="C28" s="104" t="s">
        <v>38</v>
      </c>
      <c r="D28" s="121" t="str">
        <f t="shared" ca="1" si="0"/>
        <v/>
      </c>
      <c r="E28" s="5"/>
      <c r="F28" cm="1">
        <f t="array" aca="1" ref="F28" ca="1">INDIRECT("'"&amp;SUBSTITUTE(C28,":","")&amp;"'!$B$52")</f>
        <v>0</v>
      </c>
      <c r="G28" cm="1">
        <f t="array" aca="1" ref="G28" ca="1">INDIRECT("'"&amp;SUBSTITUTE(C28,":","")&amp;"'!$B$11")</f>
        <v>0</v>
      </c>
      <c r="H28" s="217" t="str">
        <f t="shared" si="1"/>
        <v>Go to Tab</v>
      </c>
    </row>
    <row r="29" spans="2:8">
      <c r="B29" s="52"/>
      <c r="C29" s="104" t="s">
        <v>39</v>
      </c>
      <c r="D29" s="121" t="str">
        <f t="shared" ca="1" si="0"/>
        <v/>
      </c>
      <c r="E29" s="5"/>
      <c r="F29" cm="1">
        <f t="array" aca="1" ref="F29" ca="1">INDIRECT("'"&amp;SUBSTITUTE(C29,":","")&amp;"'!$B$52")</f>
        <v>0</v>
      </c>
      <c r="G29" cm="1">
        <f t="array" aca="1" ref="G29" ca="1">INDIRECT("'"&amp;SUBSTITUTE(C29,":","")&amp;"'!$B$11")</f>
        <v>0</v>
      </c>
      <c r="H29" s="217" t="str">
        <f t="shared" si="1"/>
        <v>Go to Tab</v>
      </c>
    </row>
    <row r="30" spans="2:8">
      <c r="B30" s="52"/>
      <c r="C30" s="104" t="s">
        <v>40</v>
      </c>
      <c r="D30" s="121" t="str">
        <f t="shared" ca="1" si="0"/>
        <v/>
      </c>
      <c r="E30" s="5"/>
      <c r="F30" cm="1">
        <f t="array" aca="1" ref="F30" ca="1">INDIRECT("'"&amp;SUBSTITUTE(C30,":","")&amp;"'!$B$52")</f>
        <v>0</v>
      </c>
      <c r="G30" cm="1">
        <f t="array" aca="1" ref="G30" ca="1">INDIRECT("'"&amp;SUBSTITUTE(C30,":","")&amp;"'!$B$11")</f>
        <v>0</v>
      </c>
      <c r="H30" s="217" t="str">
        <f t="shared" si="1"/>
        <v>Go to Tab</v>
      </c>
    </row>
    <row r="31" spans="2:8">
      <c r="B31" s="52"/>
      <c r="C31" s="104" t="s">
        <v>41</v>
      </c>
      <c r="D31" s="121" t="str">
        <f t="shared" ca="1" si="0"/>
        <v/>
      </c>
      <c r="E31" s="5"/>
      <c r="F31" cm="1">
        <f t="array" aca="1" ref="F31" ca="1">INDIRECT("'"&amp;SUBSTITUTE(C31,":","")&amp;"'!$B$52")</f>
        <v>0</v>
      </c>
      <c r="G31" cm="1">
        <f t="array" aca="1" ref="G31" ca="1">INDIRECT("'"&amp;SUBSTITUTE(C31,":","")&amp;"'!$B$11")</f>
        <v>0</v>
      </c>
      <c r="H31" s="217" t="str">
        <f t="shared" si="1"/>
        <v>Go to Tab</v>
      </c>
    </row>
    <row r="32" spans="2:8">
      <c r="B32" s="52"/>
      <c r="C32" s="104" t="s">
        <v>42</v>
      </c>
      <c r="D32" s="121" t="str">
        <f t="shared" ca="1" si="0"/>
        <v/>
      </c>
      <c r="E32" s="5"/>
      <c r="F32" cm="1">
        <f t="array" aca="1" ref="F32" ca="1">INDIRECT("'"&amp;SUBSTITUTE(C32,":","")&amp;"'!$B$52")</f>
        <v>0</v>
      </c>
      <c r="G32" cm="1">
        <f t="array" aca="1" ref="G32" ca="1">INDIRECT("'"&amp;SUBSTITUTE(C32,":","")&amp;"'!$B$11")</f>
        <v>0</v>
      </c>
      <c r="H32" s="217" t="str">
        <f t="shared" si="1"/>
        <v>Go to Tab</v>
      </c>
    </row>
    <row r="33" spans="2:8">
      <c r="B33" s="52"/>
      <c r="C33" s="104" t="s">
        <v>43</v>
      </c>
      <c r="D33" s="121" t="str">
        <f t="shared" ca="1" si="0"/>
        <v/>
      </c>
      <c r="E33" s="5"/>
      <c r="F33" cm="1">
        <f t="array" aca="1" ref="F33" ca="1">INDIRECT("'"&amp;SUBSTITUTE(C33,":","")&amp;"'!$B$52")</f>
        <v>0</v>
      </c>
      <c r="G33" cm="1">
        <f t="array" aca="1" ref="G33" ca="1">INDIRECT("'"&amp;SUBSTITUTE(C33,":","")&amp;"'!$B$11")</f>
        <v>0</v>
      </c>
      <c r="H33" s="217" t="str">
        <f t="shared" si="1"/>
        <v>Go to Tab</v>
      </c>
    </row>
    <row r="34" spans="2:8">
      <c r="B34" s="52"/>
      <c r="C34" s="104" t="s">
        <v>44</v>
      </c>
      <c r="D34" s="121" t="str">
        <f t="shared" ca="1" si="0"/>
        <v/>
      </c>
      <c r="E34" s="5"/>
      <c r="F34" cm="1">
        <f t="array" aca="1" ref="F34" ca="1">INDIRECT("'"&amp;SUBSTITUTE(C34,":","")&amp;"'!$B$52")</f>
        <v>0</v>
      </c>
      <c r="G34" cm="1">
        <f t="array" aca="1" ref="G34" ca="1">INDIRECT("'"&amp;SUBSTITUTE(C34,":","")&amp;"'!$B$11")</f>
        <v>0</v>
      </c>
      <c r="H34" s="217" t="str">
        <f t="shared" si="1"/>
        <v>Go to Tab</v>
      </c>
    </row>
    <row r="35" spans="2:8">
      <c r="B35" s="52"/>
      <c r="C35" s="104" t="s">
        <v>45</v>
      </c>
      <c r="D35" s="121" t="str">
        <f t="shared" ca="1" si="0"/>
        <v/>
      </c>
      <c r="E35" s="5"/>
      <c r="F35" cm="1">
        <f t="array" aca="1" ref="F35" ca="1">INDIRECT("'"&amp;SUBSTITUTE(C35,":","")&amp;"'!$B$52")</f>
        <v>0</v>
      </c>
      <c r="G35" cm="1">
        <f t="array" aca="1" ref="G35" ca="1">INDIRECT("'"&amp;SUBSTITUTE(C35,":","")&amp;"'!$B$11")</f>
        <v>0</v>
      </c>
      <c r="H35" s="217" t="str">
        <f t="shared" si="1"/>
        <v>Go to Tab</v>
      </c>
    </row>
    <row r="36" spans="2:8">
      <c r="B36" s="52"/>
      <c r="C36" s="104" t="s">
        <v>46</v>
      </c>
      <c r="D36" s="121" t="str">
        <f t="shared" ca="1" si="0"/>
        <v/>
      </c>
      <c r="E36" s="5"/>
      <c r="F36" cm="1">
        <f t="array" aca="1" ref="F36" ca="1">INDIRECT("'"&amp;SUBSTITUTE(C36,":","")&amp;"'!$B$52")</f>
        <v>0</v>
      </c>
      <c r="G36" cm="1">
        <f t="array" aca="1" ref="G36" ca="1">INDIRECT("'"&amp;SUBSTITUTE(C36,":","")&amp;"'!$B$11")</f>
        <v>0</v>
      </c>
      <c r="H36" s="217" t="str">
        <f t="shared" si="1"/>
        <v>Go to Tab</v>
      </c>
    </row>
    <row r="37" spans="2:8">
      <c r="B37" s="52"/>
      <c r="C37" s="104" t="s">
        <v>47</v>
      </c>
      <c r="D37" s="121" t="str">
        <f t="shared" ca="1" si="0"/>
        <v/>
      </c>
      <c r="E37" s="5"/>
      <c r="F37" cm="1">
        <f t="array" aca="1" ref="F37" ca="1">INDIRECT("'"&amp;SUBSTITUTE(C37,":","")&amp;"'!$B$52")</f>
        <v>0</v>
      </c>
      <c r="G37" cm="1">
        <f t="array" aca="1" ref="G37" ca="1">INDIRECT("'"&amp;SUBSTITUTE(C37,":","")&amp;"'!$B$11")</f>
        <v>0</v>
      </c>
      <c r="H37" s="217" t="str">
        <f t="shared" si="1"/>
        <v>Go to Tab</v>
      </c>
    </row>
    <row r="38" spans="2:8">
      <c r="B38" s="52"/>
      <c r="C38" s="104" t="s">
        <v>48</v>
      </c>
      <c r="D38" s="121" t="str">
        <f t="shared" ca="1" si="0"/>
        <v/>
      </c>
      <c r="E38" s="5"/>
      <c r="F38" cm="1">
        <f t="array" aca="1" ref="F38" ca="1">INDIRECT("'"&amp;SUBSTITUTE(C38,":","")&amp;"'!$B$52")</f>
        <v>0</v>
      </c>
      <c r="G38" cm="1">
        <f t="array" aca="1" ref="G38" ca="1">INDIRECT("'"&amp;SUBSTITUTE(C38,":","")&amp;"'!$B$11")</f>
        <v>0</v>
      </c>
      <c r="H38" s="217" t="str">
        <f t="shared" si="1"/>
        <v>Go to Tab</v>
      </c>
    </row>
    <row r="39" spans="2:8">
      <c r="B39" s="52"/>
      <c r="C39" s="104" t="s">
        <v>49</v>
      </c>
      <c r="D39" s="121" t="str">
        <f t="shared" ca="1" si="0"/>
        <v/>
      </c>
      <c r="E39" s="5"/>
      <c r="F39" cm="1">
        <f t="array" aca="1" ref="F39" ca="1">INDIRECT("'"&amp;SUBSTITUTE(C39,":","")&amp;"'!$B$52")</f>
        <v>0</v>
      </c>
      <c r="G39" cm="1">
        <f t="array" aca="1" ref="G39" ca="1">INDIRECT("'"&amp;SUBSTITUTE(C39,":","")&amp;"'!$B$11")</f>
        <v>0</v>
      </c>
      <c r="H39" s="217" t="str">
        <f t="shared" si="1"/>
        <v>Go to Tab</v>
      </c>
    </row>
    <row r="40" spans="2:8">
      <c r="B40" s="52"/>
      <c r="C40" s="104" t="s">
        <v>50</v>
      </c>
      <c r="D40" s="121" t="str">
        <f t="shared" ca="1" si="0"/>
        <v/>
      </c>
      <c r="E40" s="5"/>
      <c r="F40" cm="1">
        <f t="array" aca="1" ref="F40" ca="1">INDIRECT("'"&amp;SUBSTITUTE(C40,":","")&amp;"'!$B$52")</f>
        <v>0</v>
      </c>
      <c r="G40" cm="1">
        <f t="array" aca="1" ref="G40" ca="1">INDIRECT("'"&amp;SUBSTITUTE(C40,":","")&amp;"'!$B$11")</f>
        <v>0</v>
      </c>
      <c r="H40" s="217" t="str">
        <f t="shared" si="1"/>
        <v>Go to Tab</v>
      </c>
    </row>
    <row r="41" spans="2:8">
      <c r="B41" s="52"/>
      <c r="C41" s="104" t="s">
        <v>51</v>
      </c>
      <c r="D41" s="121" t="str">
        <f t="shared" ca="1" si="0"/>
        <v/>
      </c>
      <c r="E41" s="5"/>
      <c r="F41" cm="1">
        <f t="array" aca="1" ref="F41" ca="1">INDIRECT("'"&amp;SUBSTITUTE(C41,":","")&amp;"'!$B$52")</f>
        <v>0</v>
      </c>
      <c r="G41" cm="1">
        <f t="array" aca="1" ref="G41" ca="1">INDIRECT("'"&amp;SUBSTITUTE(C41,":","")&amp;"'!$B$11")</f>
        <v>0</v>
      </c>
      <c r="H41" s="217" t="str">
        <f t="shared" si="1"/>
        <v>Go to Tab</v>
      </c>
    </row>
    <row r="42" spans="2:8">
      <c r="B42" s="52"/>
      <c r="C42" s="104" t="s">
        <v>52</v>
      </c>
      <c r="D42" s="121" t="str">
        <f t="shared" ca="1" si="0"/>
        <v/>
      </c>
      <c r="E42" s="5"/>
      <c r="F42" cm="1">
        <f t="array" aca="1" ref="F42" ca="1">INDIRECT("'"&amp;SUBSTITUTE(C42,":","")&amp;"'!$B$52")</f>
        <v>0</v>
      </c>
      <c r="G42" cm="1">
        <f t="array" aca="1" ref="G42" ca="1">INDIRECT("'"&amp;SUBSTITUTE(C42,":","")&amp;"'!$B$11")</f>
        <v>0</v>
      </c>
      <c r="H42" s="217" t="str">
        <f t="shared" si="1"/>
        <v>Go to Tab</v>
      </c>
    </row>
    <row r="43" spans="2:8">
      <c r="B43" s="52"/>
      <c r="C43" s="104" t="s">
        <v>53</v>
      </c>
      <c r="D43" s="121" t="str">
        <f t="shared" ca="1" si="0"/>
        <v/>
      </c>
      <c r="E43" s="5"/>
      <c r="F43" cm="1">
        <f t="array" aca="1" ref="F43" ca="1">INDIRECT("'"&amp;SUBSTITUTE(C43,":","")&amp;"'!$B$52")</f>
        <v>0</v>
      </c>
      <c r="G43" cm="1">
        <f t="array" aca="1" ref="G43" ca="1">INDIRECT("'"&amp;SUBSTITUTE(C43,":","")&amp;"'!$B$11")</f>
        <v>0</v>
      </c>
      <c r="H43" s="217" t="str">
        <f t="shared" si="1"/>
        <v>Go to Tab</v>
      </c>
    </row>
    <row r="44" spans="2:8">
      <c r="B44" s="52"/>
      <c r="C44" s="104" t="s">
        <v>54</v>
      </c>
      <c r="D44" s="121" t="str">
        <f t="shared" ca="1" si="0"/>
        <v/>
      </c>
      <c r="E44" s="5"/>
      <c r="F44" cm="1">
        <f t="array" aca="1" ref="F44" ca="1">INDIRECT("'"&amp;SUBSTITUTE(C44,":","")&amp;"'!$B$52")</f>
        <v>0</v>
      </c>
      <c r="G44" cm="1">
        <f t="array" aca="1" ref="G44" ca="1">INDIRECT("'"&amp;SUBSTITUTE(C44,":","")&amp;"'!$B$11")</f>
        <v>0</v>
      </c>
      <c r="H44" s="217" t="str">
        <f t="shared" si="1"/>
        <v>Go to Tab</v>
      </c>
    </row>
    <row r="45" spans="2:8">
      <c r="B45" s="52"/>
      <c r="C45" s="104" t="s">
        <v>55</v>
      </c>
      <c r="D45" s="121" t="str">
        <f t="shared" ca="1" si="0"/>
        <v/>
      </c>
      <c r="E45" s="5"/>
      <c r="F45" cm="1">
        <f t="array" aca="1" ref="F45" ca="1">INDIRECT("'"&amp;SUBSTITUTE(C45,":","")&amp;"'!$B$52")</f>
        <v>0</v>
      </c>
      <c r="G45" cm="1">
        <f t="array" aca="1" ref="G45" ca="1">INDIRECT("'"&amp;SUBSTITUTE(C45,":","")&amp;"'!$B$11")</f>
        <v>0</v>
      </c>
      <c r="H45" s="217" t="str">
        <f t="shared" si="1"/>
        <v>Go to Tab</v>
      </c>
    </row>
    <row r="46" spans="2:8">
      <c r="B46" s="52"/>
      <c r="C46" s="104" t="s">
        <v>56</v>
      </c>
      <c r="D46" s="121" t="str">
        <f t="shared" ca="1" si="0"/>
        <v/>
      </c>
      <c r="E46" s="5"/>
      <c r="F46" cm="1">
        <f t="array" aca="1" ref="F46" ca="1">INDIRECT("'"&amp;SUBSTITUTE(C46,":","")&amp;"'!$B$52")</f>
        <v>0</v>
      </c>
      <c r="G46" cm="1">
        <f t="array" aca="1" ref="G46" ca="1">INDIRECT("'"&amp;SUBSTITUTE(C46,":","")&amp;"'!$B$11")</f>
        <v>0</v>
      </c>
      <c r="H46" s="217" t="str">
        <f t="shared" si="1"/>
        <v>Go to Tab</v>
      </c>
    </row>
    <row r="47" spans="2:8">
      <c r="B47" s="52"/>
      <c r="C47" s="104" t="s">
        <v>57</v>
      </c>
      <c r="D47" s="121" t="str">
        <f t="shared" ca="1" si="0"/>
        <v/>
      </c>
      <c r="E47" s="5"/>
      <c r="F47" cm="1">
        <f t="array" aca="1" ref="F47" ca="1">INDIRECT("'"&amp;SUBSTITUTE(C47,":","")&amp;"'!$B$52")</f>
        <v>0</v>
      </c>
      <c r="G47" cm="1">
        <f t="array" aca="1" ref="G47" ca="1">INDIRECT("'"&amp;SUBSTITUTE(C47,":","")&amp;"'!$B$11")</f>
        <v>0</v>
      </c>
      <c r="H47" s="217" t="str">
        <f t="shared" si="1"/>
        <v>Go to Tab</v>
      </c>
    </row>
    <row r="48" spans="2:8">
      <c r="B48" s="52"/>
      <c r="C48" s="104" t="s">
        <v>58</v>
      </c>
      <c r="D48" s="121" t="str">
        <f t="shared" ca="1" si="0"/>
        <v/>
      </c>
      <c r="E48" s="5"/>
      <c r="F48" cm="1">
        <f t="array" aca="1" ref="F48" ca="1">INDIRECT("'"&amp;SUBSTITUTE(C48,":","")&amp;"'!$B$52")</f>
        <v>0</v>
      </c>
      <c r="G48" cm="1">
        <f t="array" aca="1" ref="G48" ca="1">INDIRECT("'"&amp;SUBSTITUTE(C48,":","")&amp;"'!$B$11")</f>
        <v>0</v>
      </c>
      <c r="H48" s="217" t="str">
        <f t="shared" si="1"/>
        <v>Go to Tab</v>
      </c>
    </row>
    <row r="49" spans="2:8">
      <c r="B49" s="52"/>
      <c r="C49" s="104" t="s">
        <v>59</v>
      </c>
      <c r="D49" s="121" t="str">
        <f t="shared" ca="1" si="0"/>
        <v/>
      </c>
      <c r="E49" s="5"/>
      <c r="F49" cm="1">
        <f t="array" aca="1" ref="F49" ca="1">INDIRECT("'"&amp;SUBSTITUTE(C49,":","")&amp;"'!$B$52")</f>
        <v>0</v>
      </c>
      <c r="G49" cm="1">
        <f t="array" aca="1" ref="G49" ca="1">INDIRECT("'"&amp;SUBSTITUTE(C49,":","")&amp;"'!$B$11")</f>
        <v>0</v>
      </c>
      <c r="H49" s="217" t="str">
        <f t="shared" si="1"/>
        <v>Go to Tab</v>
      </c>
    </row>
    <row r="50" spans="2:8">
      <c r="B50" s="52"/>
      <c r="C50" s="104" t="s">
        <v>60</v>
      </c>
      <c r="D50" s="121" t="str">
        <f t="shared" ca="1" si="0"/>
        <v/>
      </c>
      <c r="E50" s="5"/>
      <c r="F50" cm="1">
        <f t="array" aca="1" ref="F50" ca="1">INDIRECT("'"&amp;SUBSTITUTE(C50,":","")&amp;"'!$B$52")</f>
        <v>0</v>
      </c>
      <c r="G50" cm="1">
        <f t="array" aca="1" ref="G50" ca="1">INDIRECT("'"&amp;SUBSTITUTE(C50,":","")&amp;"'!$B$11")</f>
        <v>0</v>
      </c>
      <c r="H50" s="217" t="str">
        <f t="shared" si="1"/>
        <v>Go to Tab</v>
      </c>
    </row>
    <row r="51" spans="2:8">
      <c r="B51" s="52"/>
      <c r="C51" s="104" t="s">
        <v>61</v>
      </c>
      <c r="D51" s="121" t="str">
        <f t="shared" ca="1" si="0"/>
        <v/>
      </c>
      <c r="E51" s="5"/>
      <c r="F51" cm="1">
        <f t="array" aca="1" ref="F51" ca="1">INDIRECT("'"&amp;SUBSTITUTE(C51,":","")&amp;"'!$B$52")</f>
        <v>0</v>
      </c>
      <c r="G51" cm="1">
        <f t="array" aca="1" ref="G51" ca="1">INDIRECT("'"&amp;SUBSTITUTE(C51,":","")&amp;"'!$B$11")</f>
        <v>0</v>
      </c>
      <c r="H51" s="217" t="str">
        <f t="shared" si="1"/>
        <v>Go to Tab</v>
      </c>
    </row>
    <row r="52" spans="2:8">
      <c r="B52" s="52"/>
      <c r="C52" s="104" t="s">
        <v>62</v>
      </c>
      <c r="D52" s="121" t="str">
        <f t="shared" ca="1" si="0"/>
        <v/>
      </c>
      <c r="E52" s="5"/>
      <c r="F52" cm="1">
        <f t="array" aca="1" ref="F52" ca="1">INDIRECT("'"&amp;SUBSTITUTE(C52,":","")&amp;"'!$B$52")</f>
        <v>0</v>
      </c>
      <c r="G52" cm="1">
        <f t="array" aca="1" ref="G52" ca="1">INDIRECT("'"&amp;SUBSTITUTE(C52,":","")&amp;"'!$B$11")</f>
        <v>0</v>
      </c>
      <c r="H52" s="217" t="str">
        <f t="shared" si="1"/>
        <v>Go to Tab</v>
      </c>
    </row>
    <row r="53" spans="2:8">
      <c r="B53" s="52"/>
      <c r="C53" s="104" t="s">
        <v>63</v>
      </c>
      <c r="D53" s="121" t="str">
        <f t="shared" ca="1" si="0"/>
        <v/>
      </c>
      <c r="E53" s="5"/>
      <c r="F53" cm="1">
        <f t="array" aca="1" ref="F53" ca="1">INDIRECT("'"&amp;SUBSTITUTE(C53,":","")&amp;"'!$B$52")</f>
        <v>0</v>
      </c>
      <c r="G53" cm="1">
        <f t="array" aca="1" ref="G53" ca="1">INDIRECT("'"&amp;SUBSTITUTE(C53,":","")&amp;"'!$B$11")</f>
        <v>0</v>
      </c>
      <c r="H53" s="217" t="str">
        <f t="shared" si="1"/>
        <v>Go to Tab</v>
      </c>
    </row>
    <row r="54" spans="2:8">
      <c r="B54" s="52"/>
      <c r="C54" s="104" t="s">
        <v>64</v>
      </c>
      <c r="D54" s="121" t="str">
        <f t="shared" ca="1" si="0"/>
        <v/>
      </c>
      <c r="E54" s="5"/>
      <c r="F54" cm="1">
        <f t="array" aca="1" ref="F54" ca="1">INDIRECT("'"&amp;SUBSTITUTE(C54,":","")&amp;"'!$B$52")</f>
        <v>0</v>
      </c>
      <c r="G54" cm="1">
        <f t="array" aca="1" ref="G54" ca="1">INDIRECT("'"&amp;SUBSTITUTE(C54,":","")&amp;"'!$B$11")</f>
        <v>0</v>
      </c>
      <c r="H54" s="217" t="str">
        <f t="shared" si="1"/>
        <v>Go to Tab</v>
      </c>
    </row>
    <row r="55" spans="2:8">
      <c r="B55" s="52"/>
      <c r="C55" s="104" t="s">
        <v>65</v>
      </c>
      <c r="D55" s="121" t="str">
        <f t="shared" ca="1" si="0"/>
        <v/>
      </c>
      <c r="E55" s="5"/>
      <c r="F55" cm="1">
        <f t="array" aca="1" ref="F55" ca="1">INDIRECT("'"&amp;SUBSTITUTE(C55,":","")&amp;"'!$B$52")</f>
        <v>0</v>
      </c>
      <c r="G55" cm="1">
        <f t="array" aca="1" ref="G55" ca="1">INDIRECT("'"&amp;SUBSTITUTE(C55,":","")&amp;"'!$B$11")</f>
        <v>0</v>
      </c>
      <c r="H55" s="217" t="str">
        <f t="shared" si="1"/>
        <v>Go to Tab</v>
      </c>
    </row>
    <row r="56" spans="2:8">
      <c r="B56" s="52"/>
      <c r="C56" s="104" t="s">
        <v>66</v>
      </c>
      <c r="D56" s="121" t="str">
        <f t="shared" ca="1" si="0"/>
        <v/>
      </c>
      <c r="E56" s="5"/>
      <c r="F56" cm="1">
        <f t="array" aca="1" ref="F56" ca="1">INDIRECT("'"&amp;SUBSTITUTE(C56,":","")&amp;"'!$B$52")</f>
        <v>0</v>
      </c>
      <c r="G56" cm="1">
        <f t="array" aca="1" ref="G56" ca="1">INDIRECT("'"&amp;SUBSTITUTE(C56,":","")&amp;"'!$B$11")</f>
        <v>0</v>
      </c>
      <c r="H56" s="217" t="str">
        <f t="shared" si="1"/>
        <v>Go to Tab</v>
      </c>
    </row>
    <row r="57" spans="2:8">
      <c r="B57" s="52"/>
      <c r="C57" s="104" t="s">
        <v>67</v>
      </c>
      <c r="D57" s="121" t="str">
        <f t="shared" ca="1" si="0"/>
        <v/>
      </c>
      <c r="E57" s="5"/>
      <c r="F57" cm="1">
        <f t="array" aca="1" ref="F57" ca="1">INDIRECT("'"&amp;SUBSTITUTE(C57,":","")&amp;"'!$B$52")</f>
        <v>0</v>
      </c>
      <c r="G57" cm="1">
        <f t="array" aca="1" ref="G57" ca="1">INDIRECT("'"&amp;SUBSTITUTE(C57,":","")&amp;"'!$B$11")</f>
        <v>0</v>
      </c>
      <c r="H57" s="217" t="str">
        <f t="shared" si="1"/>
        <v>Go to Tab</v>
      </c>
    </row>
    <row r="58" spans="2:8">
      <c r="B58" s="52"/>
      <c r="C58" s="104" t="s">
        <v>68</v>
      </c>
      <c r="D58" s="121" t="str">
        <f t="shared" ca="1" si="0"/>
        <v/>
      </c>
      <c r="E58" s="5"/>
      <c r="F58" cm="1">
        <f t="array" aca="1" ref="F58" ca="1">INDIRECT("'"&amp;SUBSTITUTE(C58,":","")&amp;"'!$B$52")</f>
        <v>0</v>
      </c>
      <c r="G58" cm="1">
        <f t="array" aca="1" ref="G58" ca="1">INDIRECT("'"&amp;SUBSTITUTE(C58,":","")&amp;"'!$B$11")</f>
        <v>0</v>
      </c>
      <c r="H58" s="217" t="str">
        <f t="shared" si="1"/>
        <v>Go to Tab</v>
      </c>
    </row>
    <row r="59" spans="2:8">
      <c r="B59" s="52"/>
      <c r="C59" s="104" t="s">
        <v>69</v>
      </c>
      <c r="D59" s="121" t="str">
        <f t="shared" ca="1" si="0"/>
        <v/>
      </c>
      <c r="E59" s="5"/>
      <c r="F59" cm="1">
        <f t="array" aca="1" ref="F59" ca="1">INDIRECT("'"&amp;SUBSTITUTE(C59,":","")&amp;"'!$B$52")</f>
        <v>0</v>
      </c>
      <c r="G59" cm="1">
        <f t="array" aca="1" ref="G59" ca="1">INDIRECT("'"&amp;SUBSTITUTE(C59,":","")&amp;"'!$B$11")</f>
        <v>0</v>
      </c>
      <c r="H59" s="217" t="str">
        <f t="shared" si="1"/>
        <v>Go to Tab</v>
      </c>
    </row>
    <row r="60" spans="2:8">
      <c r="B60" s="52"/>
      <c r="C60" s="104" t="s">
        <v>70</v>
      </c>
      <c r="D60" s="121" t="str">
        <f t="shared" ca="1" si="0"/>
        <v/>
      </c>
      <c r="E60" s="5"/>
      <c r="F60" cm="1">
        <f t="array" aca="1" ref="F60" ca="1">INDIRECT("'"&amp;SUBSTITUTE(C60,":","")&amp;"'!$B$52")</f>
        <v>0</v>
      </c>
      <c r="G60" cm="1">
        <f t="array" aca="1" ref="G60" ca="1">INDIRECT("'"&amp;SUBSTITUTE(C60,":","")&amp;"'!$B$11")</f>
        <v>0</v>
      </c>
      <c r="H60" s="217" t="str">
        <f t="shared" si="1"/>
        <v>Go to Tab</v>
      </c>
    </row>
    <row r="61" spans="2:8">
      <c r="B61" s="52"/>
      <c r="C61" s="104" t="s">
        <v>71</v>
      </c>
      <c r="D61" s="121" t="str">
        <f t="shared" ca="1" si="0"/>
        <v/>
      </c>
      <c r="E61" s="5"/>
      <c r="F61" cm="1">
        <f t="array" aca="1" ref="F61" ca="1">INDIRECT("'"&amp;SUBSTITUTE(C61,":","")&amp;"'!$B$52")</f>
        <v>0</v>
      </c>
      <c r="G61" cm="1">
        <f t="array" aca="1" ref="G61" ca="1">INDIRECT("'"&amp;SUBSTITUTE(C61,":","")&amp;"'!$B$11")</f>
        <v>0</v>
      </c>
      <c r="H61" s="217" t="str">
        <f t="shared" si="1"/>
        <v>Go to Tab</v>
      </c>
    </row>
    <row r="62" spans="2:8">
      <c r="B62" s="52"/>
      <c r="C62" s="104" t="s">
        <v>72</v>
      </c>
      <c r="D62" s="121" t="str">
        <f t="shared" ca="1" si="0"/>
        <v/>
      </c>
      <c r="E62" s="5"/>
      <c r="F62" cm="1">
        <f t="array" aca="1" ref="F62" ca="1">INDIRECT("'"&amp;SUBSTITUTE(C62,":","")&amp;"'!$B$52")</f>
        <v>0</v>
      </c>
      <c r="G62" cm="1">
        <f t="array" aca="1" ref="G62" ca="1">INDIRECT("'"&amp;SUBSTITUTE(C62,":","")&amp;"'!$B$11")</f>
        <v>0</v>
      </c>
      <c r="H62" s="217" t="str">
        <f t="shared" si="1"/>
        <v>Go to Tab</v>
      </c>
    </row>
    <row r="63" spans="2:8">
      <c r="B63" s="52"/>
      <c r="C63" s="104" t="s">
        <v>73</v>
      </c>
      <c r="D63" s="121" t="str">
        <f t="shared" ca="1" si="0"/>
        <v/>
      </c>
      <c r="E63" s="5"/>
      <c r="F63" cm="1">
        <f t="array" aca="1" ref="F63" ca="1">INDIRECT("'"&amp;SUBSTITUTE(C63,":","")&amp;"'!$B$52")</f>
        <v>0</v>
      </c>
      <c r="G63" cm="1">
        <f t="array" aca="1" ref="G63" ca="1">INDIRECT("'"&amp;SUBSTITUTE(C63,":","")&amp;"'!$B$11")</f>
        <v>0</v>
      </c>
      <c r="H63" s="217" t="str">
        <f t="shared" si="1"/>
        <v>Go to Tab</v>
      </c>
    </row>
    <row r="64" spans="2:8">
      <c r="B64" s="52"/>
      <c r="C64" s="104" t="s">
        <v>74</v>
      </c>
      <c r="D64" s="121" t="str">
        <f t="shared" ca="1" si="0"/>
        <v/>
      </c>
      <c r="E64" s="5"/>
      <c r="F64" cm="1">
        <f t="array" aca="1" ref="F64" ca="1">INDIRECT("'"&amp;SUBSTITUTE(C64,":","")&amp;"'!$B$52")</f>
        <v>0</v>
      </c>
      <c r="G64" cm="1">
        <f t="array" aca="1" ref="G64" ca="1">INDIRECT("'"&amp;SUBSTITUTE(C64,":","")&amp;"'!$B$11")</f>
        <v>0</v>
      </c>
      <c r="H64" s="217" t="str">
        <f t="shared" si="1"/>
        <v>Go to Tab</v>
      </c>
    </row>
    <row r="65" spans="2:8">
      <c r="B65" s="52"/>
      <c r="C65" s="104" t="s">
        <v>75</v>
      </c>
      <c r="D65" s="121" t="str">
        <f t="shared" ca="1" si="0"/>
        <v/>
      </c>
      <c r="E65" s="5"/>
      <c r="F65" cm="1">
        <f t="array" aca="1" ref="F65" ca="1">INDIRECT("'"&amp;SUBSTITUTE(C65,":","")&amp;"'!$B$52")</f>
        <v>0</v>
      </c>
      <c r="G65" cm="1">
        <f t="array" aca="1" ref="G65" ca="1">INDIRECT("'"&amp;SUBSTITUTE(C65,":","")&amp;"'!$B$11")</f>
        <v>0</v>
      </c>
      <c r="H65" s="217" t="str">
        <f t="shared" si="1"/>
        <v>Go to Tab</v>
      </c>
    </row>
    <row r="66" spans="2:8">
      <c r="B66" s="52"/>
      <c r="C66" s="104" t="s">
        <v>76</v>
      </c>
      <c r="D66" s="121" t="str">
        <f t="shared" ca="1" si="0"/>
        <v/>
      </c>
      <c r="E66" s="5"/>
      <c r="F66" cm="1">
        <f t="array" aca="1" ref="F66" ca="1">INDIRECT("'"&amp;SUBSTITUTE(C66,":","")&amp;"'!$B$52")</f>
        <v>0</v>
      </c>
      <c r="G66" cm="1">
        <f t="array" aca="1" ref="G66" ca="1">INDIRECT("'"&amp;SUBSTITUTE(C66,":","")&amp;"'!$B$11")</f>
        <v>0</v>
      </c>
      <c r="H66" s="217" t="str">
        <f t="shared" si="1"/>
        <v>Go to Tab</v>
      </c>
    </row>
    <row r="67" spans="2:8">
      <c r="B67" s="52"/>
      <c r="C67" s="104" t="s">
        <v>77</v>
      </c>
      <c r="D67" s="121" t="str">
        <f t="shared" ca="1" si="0"/>
        <v/>
      </c>
      <c r="E67" s="5"/>
      <c r="F67" cm="1">
        <f t="array" aca="1" ref="F67" ca="1">INDIRECT("'"&amp;SUBSTITUTE(C67,":","")&amp;"'!$B$52")</f>
        <v>0</v>
      </c>
      <c r="G67" cm="1">
        <f t="array" aca="1" ref="G67" ca="1">INDIRECT("'"&amp;SUBSTITUTE(C67,":","")&amp;"'!$B$11")</f>
        <v>0</v>
      </c>
      <c r="H67" s="217" t="str">
        <f t="shared" si="1"/>
        <v>Go to Tab</v>
      </c>
    </row>
    <row r="68" spans="2:8">
      <c r="B68" s="52"/>
      <c r="C68" s="104" t="s">
        <v>78</v>
      </c>
      <c r="D68" s="121" t="str">
        <f t="shared" ca="1" si="0"/>
        <v/>
      </c>
      <c r="E68" s="5"/>
      <c r="F68" cm="1">
        <f t="array" aca="1" ref="F68" ca="1">INDIRECT("'"&amp;SUBSTITUTE(C68,":","")&amp;"'!$B$52")</f>
        <v>0</v>
      </c>
      <c r="G68" cm="1">
        <f t="array" aca="1" ref="G68" ca="1">INDIRECT("'"&amp;SUBSTITUTE(C68,":","")&amp;"'!$B$11")</f>
        <v>0</v>
      </c>
      <c r="H68" s="217" t="str">
        <f t="shared" si="1"/>
        <v>Go to Tab</v>
      </c>
    </row>
    <row r="69" spans="2:8">
      <c r="B69" s="52"/>
      <c r="C69" s="104" t="s">
        <v>79</v>
      </c>
      <c r="D69" s="121" t="str">
        <f t="shared" ca="1" si="0"/>
        <v/>
      </c>
      <c r="E69" s="5"/>
      <c r="F69" cm="1">
        <f t="array" aca="1" ref="F69" ca="1">INDIRECT("'"&amp;SUBSTITUTE(C69,":","")&amp;"'!$B$52")</f>
        <v>0</v>
      </c>
      <c r="G69" cm="1">
        <f t="array" aca="1" ref="G69" ca="1">INDIRECT("'"&amp;SUBSTITUTE(C69,":","")&amp;"'!$B$11")</f>
        <v>0</v>
      </c>
      <c r="H69" s="217" t="str">
        <f t="shared" si="1"/>
        <v>Go to Tab</v>
      </c>
    </row>
    <row r="70" spans="2:8">
      <c r="B70" s="52"/>
      <c r="C70" s="104" t="s">
        <v>80</v>
      </c>
      <c r="D70" s="121" t="str">
        <f t="shared" ca="1" si="0"/>
        <v/>
      </c>
      <c r="E70" s="5"/>
      <c r="F70" cm="1">
        <f t="array" aca="1" ref="F70" ca="1">INDIRECT("'"&amp;SUBSTITUTE(C70,":","")&amp;"'!$B$52")</f>
        <v>0</v>
      </c>
      <c r="G70" cm="1">
        <f t="array" aca="1" ref="G70" ca="1">INDIRECT("'"&amp;SUBSTITUTE(C70,":","")&amp;"'!$B$11")</f>
        <v>0</v>
      </c>
      <c r="H70" s="217" t="str">
        <f t="shared" si="1"/>
        <v>Go to Tab</v>
      </c>
    </row>
    <row r="71" spans="2:8">
      <c r="B71" s="52"/>
      <c r="C71" s="104" t="s">
        <v>81</v>
      </c>
      <c r="D71" s="121" t="str">
        <f t="shared" ca="1" si="0"/>
        <v/>
      </c>
      <c r="E71" s="5"/>
      <c r="F71" cm="1">
        <f t="array" aca="1" ref="F71" ca="1">INDIRECT("'"&amp;SUBSTITUTE(C71,":","")&amp;"'!$B$52")</f>
        <v>0</v>
      </c>
      <c r="G71" cm="1">
        <f t="array" aca="1" ref="G71" ca="1">INDIRECT("'"&amp;SUBSTITUTE(C71,":","")&amp;"'!$B$11")</f>
        <v>0</v>
      </c>
      <c r="H71" s="217" t="str">
        <f t="shared" si="1"/>
        <v>Go to Tab</v>
      </c>
    </row>
    <row r="72" spans="2:8">
      <c r="B72" s="52"/>
      <c r="C72" s="104" t="s">
        <v>82</v>
      </c>
      <c r="D72" s="121" t="str">
        <f t="shared" ca="1" si="0"/>
        <v/>
      </c>
      <c r="E72" s="5"/>
      <c r="F72" cm="1">
        <f t="array" aca="1" ref="F72" ca="1">INDIRECT("'"&amp;SUBSTITUTE(C72,":","")&amp;"'!$B$52")</f>
        <v>0</v>
      </c>
      <c r="G72" cm="1">
        <f t="array" aca="1" ref="G72" ca="1">INDIRECT("'"&amp;SUBSTITUTE(C72,":","")&amp;"'!$B$11")</f>
        <v>0</v>
      </c>
      <c r="H72" s="217" t="str">
        <f t="shared" si="1"/>
        <v>Go to Tab</v>
      </c>
    </row>
    <row r="73" spans="2:8">
      <c r="B73" s="52"/>
      <c r="C73" s="104" t="s">
        <v>83</v>
      </c>
      <c r="D73" s="121" t="str">
        <f t="shared" ca="1" si="0"/>
        <v/>
      </c>
      <c r="E73" s="5"/>
      <c r="F73" cm="1">
        <f t="array" aca="1" ref="F73" ca="1">INDIRECT("'"&amp;SUBSTITUTE(C73,":","")&amp;"'!$B$52")</f>
        <v>0</v>
      </c>
      <c r="G73" cm="1">
        <f t="array" aca="1" ref="G73" ca="1">INDIRECT("'"&amp;SUBSTITUTE(C73,":","")&amp;"'!$B$11")</f>
        <v>0</v>
      </c>
      <c r="H73" s="217" t="str">
        <f t="shared" si="1"/>
        <v>Go to Tab</v>
      </c>
    </row>
    <row r="74" spans="2:8">
      <c r="B74" s="52"/>
      <c r="C74" s="104" t="s">
        <v>84</v>
      </c>
      <c r="D74" s="121" t="str">
        <f t="shared" ca="1" si="0"/>
        <v/>
      </c>
      <c r="E74" s="5"/>
      <c r="F74" cm="1">
        <f t="array" aca="1" ref="F74" ca="1">INDIRECT("'"&amp;SUBSTITUTE(C74,":","")&amp;"'!$B$52")</f>
        <v>0</v>
      </c>
      <c r="G74" cm="1">
        <f t="array" aca="1" ref="G74" ca="1">INDIRECT("'"&amp;SUBSTITUTE(C74,":","")&amp;"'!$B$11")</f>
        <v>0</v>
      </c>
      <c r="H74" s="217" t="str">
        <f t="shared" si="1"/>
        <v>Go to Tab</v>
      </c>
    </row>
    <row r="75" spans="2:8">
      <c r="B75" s="52"/>
      <c r="C75" s="104" t="s">
        <v>85</v>
      </c>
      <c r="D75" s="121" t="str">
        <f t="shared" ca="1" si="0"/>
        <v/>
      </c>
      <c r="E75" s="5"/>
      <c r="F75" cm="1">
        <f t="array" aca="1" ref="F75" ca="1">INDIRECT("'"&amp;SUBSTITUTE(C75,":","")&amp;"'!$B$52")</f>
        <v>0</v>
      </c>
      <c r="G75" cm="1">
        <f t="array" aca="1" ref="G75" ca="1">INDIRECT("'"&amp;SUBSTITUTE(C75,":","")&amp;"'!$B$11")</f>
        <v>0</v>
      </c>
      <c r="H75" s="217" t="str">
        <f t="shared" si="1"/>
        <v>Go to Tab</v>
      </c>
    </row>
    <row r="76" spans="2:8">
      <c r="B76" s="52"/>
      <c r="C76" s="104" t="s">
        <v>86</v>
      </c>
      <c r="D76" s="121" t="str">
        <f t="shared" ca="1" si="0"/>
        <v/>
      </c>
      <c r="E76" s="5"/>
      <c r="F76" cm="1">
        <f t="array" aca="1" ref="F76" ca="1">INDIRECT("'"&amp;SUBSTITUTE(C76,":","")&amp;"'!$B$52")</f>
        <v>0</v>
      </c>
      <c r="G76" cm="1">
        <f t="array" aca="1" ref="G76" ca="1">INDIRECT("'"&amp;SUBSTITUTE(C76,":","")&amp;"'!$B$11")</f>
        <v>0</v>
      </c>
      <c r="H76" s="217" t="str">
        <f t="shared" si="1"/>
        <v>Go to Tab</v>
      </c>
    </row>
    <row r="77" spans="2:8">
      <c r="B77" s="52"/>
      <c r="C77" s="104" t="s">
        <v>87</v>
      </c>
      <c r="D77" s="121" t="str">
        <f t="shared" ca="1" si="0"/>
        <v/>
      </c>
      <c r="E77" s="5"/>
      <c r="F77" cm="1">
        <f t="array" aca="1" ref="F77" ca="1">INDIRECT("'"&amp;SUBSTITUTE(C77,":","")&amp;"'!$B$52")</f>
        <v>0</v>
      </c>
      <c r="G77" cm="1">
        <f t="array" aca="1" ref="G77" ca="1">INDIRECT("'"&amp;SUBSTITUTE(C77,":","")&amp;"'!$B$11")</f>
        <v>0</v>
      </c>
      <c r="H77" s="217" t="str">
        <f t="shared" si="1"/>
        <v>Go to Tab</v>
      </c>
    </row>
    <row r="78" spans="2:8">
      <c r="B78" s="52"/>
      <c r="C78" s="104" t="s">
        <v>88</v>
      </c>
      <c r="D78" s="121" t="str">
        <f t="shared" ca="1" si="0"/>
        <v/>
      </c>
      <c r="E78" s="5"/>
      <c r="F78" cm="1">
        <f t="array" aca="1" ref="F78" ca="1">INDIRECT("'"&amp;SUBSTITUTE(C78,":","")&amp;"'!$B$52")</f>
        <v>0</v>
      </c>
      <c r="G78" cm="1">
        <f t="array" aca="1" ref="G78" ca="1">INDIRECT("'"&amp;SUBSTITUTE(C78,":","")&amp;"'!$B$11")</f>
        <v>0</v>
      </c>
      <c r="H78" s="217" t="str">
        <f t="shared" si="1"/>
        <v>Go to Tab</v>
      </c>
    </row>
    <row r="79" spans="2:8">
      <c r="B79" s="52"/>
      <c r="C79" s="104" t="s">
        <v>89</v>
      </c>
      <c r="D79" s="121" t="str">
        <f t="shared" ca="1" si="0"/>
        <v/>
      </c>
      <c r="E79" s="5"/>
      <c r="F79" cm="1">
        <f t="array" aca="1" ref="F79" ca="1">INDIRECT("'"&amp;SUBSTITUTE(C79,":","")&amp;"'!$B$52")</f>
        <v>0</v>
      </c>
      <c r="G79" cm="1">
        <f t="array" aca="1" ref="G79" ca="1">INDIRECT("'"&amp;SUBSTITUTE(C79,":","")&amp;"'!$B$11")</f>
        <v>0</v>
      </c>
      <c r="H79" s="217" t="str">
        <f t="shared" si="1"/>
        <v>Go to Tab</v>
      </c>
    </row>
    <row r="80" spans="2:8">
      <c r="B80" s="52"/>
      <c r="C80" s="104" t="s">
        <v>90</v>
      </c>
      <c r="D80" s="121" t="str">
        <f t="shared" ref="D80:D94" ca="1" si="2">IFERROR(IF(F80=0,"",IF(G80=0,"{No Facility Name Provided}",G80)),"")</f>
        <v/>
      </c>
      <c r="E80" s="5"/>
      <c r="F80" cm="1">
        <f t="array" aca="1" ref="F80" ca="1">INDIRECT("'"&amp;SUBSTITUTE(C80,":","")&amp;"'!$B$52")</f>
        <v>0</v>
      </c>
      <c r="G80" cm="1">
        <f t="array" aca="1" ref="G80" ca="1">INDIRECT("'"&amp;SUBSTITUTE(C80,":","")&amp;"'!$B$11")</f>
        <v>0</v>
      </c>
      <c r="H80" s="217" t="str">
        <f t="shared" si="1"/>
        <v>Go to Tab</v>
      </c>
    </row>
    <row r="81" spans="2:8">
      <c r="B81" s="52"/>
      <c r="C81" s="104" t="s">
        <v>91</v>
      </c>
      <c r="D81" s="121" t="str">
        <f t="shared" ca="1" si="2"/>
        <v/>
      </c>
      <c r="E81" s="5"/>
      <c r="F81" cm="1">
        <f t="array" aca="1" ref="F81" ca="1">INDIRECT("'"&amp;SUBSTITUTE(C81,":","")&amp;"'!$B$52")</f>
        <v>0</v>
      </c>
      <c r="G81" cm="1">
        <f t="array" aca="1" ref="G81" ca="1">INDIRECT("'"&amp;SUBSTITUTE(C81,":","")&amp;"'!$B$11")</f>
        <v>0</v>
      </c>
      <c r="H81" s="217" t="str">
        <f t="shared" si="1"/>
        <v>Go to Tab</v>
      </c>
    </row>
    <row r="82" spans="2:8">
      <c r="B82" s="52"/>
      <c r="C82" s="104" t="s">
        <v>92</v>
      </c>
      <c r="D82" s="121" t="str">
        <f t="shared" ca="1" si="2"/>
        <v/>
      </c>
      <c r="E82" s="5"/>
      <c r="F82" cm="1">
        <f t="array" aca="1" ref="F82" ca="1">INDIRECT("'"&amp;SUBSTITUTE(C82,":","")&amp;"'!$B$52")</f>
        <v>0</v>
      </c>
      <c r="G82" cm="1">
        <f t="array" aca="1" ref="G82" ca="1">INDIRECT("'"&amp;SUBSTITUTE(C82,":","")&amp;"'!$B$11")</f>
        <v>0</v>
      </c>
      <c r="H82" s="217" t="str">
        <f t="shared" si="1"/>
        <v>Go to Tab</v>
      </c>
    </row>
    <row r="83" spans="2:8">
      <c r="B83" s="52"/>
      <c r="C83" s="104" t="s">
        <v>93</v>
      </c>
      <c r="D83" s="121" t="str">
        <f t="shared" ca="1" si="2"/>
        <v/>
      </c>
      <c r="E83" s="5"/>
      <c r="F83" cm="1">
        <f t="array" aca="1" ref="F83" ca="1">INDIRECT("'"&amp;SUBSTITUTE(C83,":","")&amp;"'!$B$52")</f>
        <v>0</v>
      </c>
      <c r="G83" cm="1">
        <f t="array" aca="1" ref="G83" ca="1">INDIRECT("'"&amp;SUBSTITUTE(C83,":","")&amp;"'!$B$11")</f>
        <v>0</v>
      </c>
      <c r="H83" s="217" t="str">
        <f t="shared" si="1"/>
        <v>Go to Tab</v>
      </c>
    </row>
    <row r="84" spans="2:8">
      <c r="B84" s="52"/>
      <c r="C84" s="104" t="s">
        <v>94</v>
      </c>
      <c r="D84" s="121" t="str">
        <f t="shared" ca="1" si="2"/>
        <v/>
      </c>
      <c r="E84" s="5"/>
      <c r="F84" cm="1">
        <f t="array" aca="1" ref="F84" ca="1">INDIRECT("'"&amp;SUBSTITUTE(C84,":","")&amp;"'!$B$52")</f>
        <v>0</v>
      </c>
      <c r="G84" cm="1">
        <f t="array" aca="1" ref="G84" ca="1">INDIRECT("'"&amp;SUBSTITUTE(C84,":","")&amp;"'!$B$11")</f>
        <v>0</v>
      </c>
      <c r="H84" s="217" t="str">
        <f t="shared" si="1"/>
        <v>Go to Tab</v>
      </c>
    </row>
    <row r="85" spans="2:8">
      <c r="B85" s="52"/>
      <c r="C85" s="104" t="s">
        <v>95</v>
      </c>
      <c r="D85" s="121" t="str">
        <f t="shared" ca="1" si="2"/>
        <v/>
      </c>
      <c r="E85" s="5"/>
      <c r="F85" cm="1">
        <f t="array" aca="1" ref="F85" ca="1">INDIRECT("'"&amp;SUBSTITUTE(C85,":","")&amp;"'!$B$52")</f>
        <v>0</v>
      </c>
      <c r="G85" cm="1">
        <f t="array" aca="1" ref="G85" ca="1">INDIRECT("'"&amp;SUBSTITUTE(C85,":","")&amp;"'!$B$11")</f>
        <v>0</v>
      </c>
      <c r="H85" s="217" t="str">
        <f t="shared" ref="H85:H94" si="3">HYPERLINK("#'"&amp;SUBSTITUTE(C85,":","")&amp;"'!$B$11","Go to Tab")</f>
        <v>Go to Tab</v>
      </c>
    </row>
    <row r="86" spans="2:8">
      <c r="B86" s="52"/>
      <c r="C86" s="104" t="s">
        <v>96</v>
      </c>
      <c r="D86" s="121" t="str">
        <f t="shared" ca="1" si="2"/>
        <v/>
      </c>
      <c r="E86" s="5"/>
      <c r="F86" cm="1">
        <f t="array" aca="1" ref="F86" ca="1">INDIRECT("'"&amp;SUBSTITUTE(C86,":","")&amp;"'!$B$52")</f>
        <v>0</v>
      </c>
      <c r="G86" cm="1">
        <f t="array" aca="1" ref="G86" ca="1">INDIRECT("'"&amp;SUBSTITUTE(C86,":","")&amp;"'!$B$11")</f>
        <v>0</v>
      </c>
      <c r="H86" s="217" t="str">
        <f t="shared" si="3"/>
        <v>Go to Tab</v>
      </c>
    </row>
    <row r="87" spans="2:8">
      <c r="B87" s="52"/>
      <c r="C87" s="104" t="s">
        <v>97</v>
      </c>
      <c r="D87" s="121" t="str">
        <f t="shared" ca="1" si="2"/>
        <v/>
      </c>
      <c r="E87" s="5"/>
      <c r="F87" cm="1">
        <f t="array" aca="1" ref="F87" ca="1">INDIRECT("'"&amp;SUBSTITUTE(C87,":","")&amp;"'!$B$52")</f>
        <v>0</v>
      </c>
      <c r="G87" cm="1">
        <f t="array" aca="1" ref="G87" ca="1">INDIRECT("'"&amp;SUBSTITUTE(C87,":","")&amp;"'!$B$11")</f>
        <v>0</v>
      </c>
      <c r="H87" s="217" t="str">
        <f t="shared" si="3"/>
        <v>Go to Tab</v>
      </c>
    </row>
    <row r="88" spans="2:8">
      <c r="B88" s="52"/>
      <c r="C88" s="104" t="s">
        <v>98</v>
      </c>
      <c r="D88" s="121" t="str">
        <f t="shared" ca="1" si="2"/>
        <v/>
      </c>
      <c r="E88" s="5"/>
      <c r="F88" cm="1">
        <f t="array" aca="1" ref="F88" ca="1">INDIRECT("'"&amp;SUBSTITUTE(C88,":","")&amp;"'!$B$52")</f>
        <v>0</v>
      </c>
      <c r="G88" cm="1">
        <f t="array" aca="1" ref="G88" ca="1">INDIRECT("'"&amp;SUBSTITUTE(C88,":","")&amp;"'!$B$11")</f>
        <v>0</v>
      </c>
      <c r="H88" s="217" t="str">
        <f t="shared" si="3"/>
        <v>Go to Tab</v>
      </c>
    </row>
    <row r="89" spans="2:8">
      <c r="B89" s="52"/>
      <c r="C89" s="104" t="s">
        <v>99</v>
      </c>
      <c r="D89" s="121" t="str">
        <f t="shared" ca="1" si="2"/>
        <v/>
      </c>
      <c r="E89" s="5"/>
      <c r="F89" cm="1">
        <f t="array" aca="1" ref="F89" ca="1">INDIRECT("'"&amp;SUBSTITUTE(C89,":","")&amp;"'!$B$52")</f>
        <v>0</v>
      </c>
      <c r="G89" cm="1">
        <f t="array" aca="1" ref="G89" ca="1">INDIRECT("'"&amp;SUBSTITUTE(C89,":","")&amp;"'!$B$11")</f>
        <v>0</v>
      </c>
      <c r="H89" s="217" t="str">
        <f t="shared" si="3"/>
        <v>Go to Tab</v>
      </c>
    </row>
    <row r="90" spans="2:8">
      <c r="B90" s="52"/>
      <c r="C90" s="104" t="s">
        <v>100</v>
      </c>
      <c r="D90" s="121" t="str">
        <f t="shared" ca="1" si="2"/>
        <v/>
      </c>
      <c r="E90" s="5"/>
      <c r="F90" cm="1">
        <f t="array" aca="1" ref="F90" ca="1">INDIRECT("'"&amp;SUBSTITUTE(C90,":","")&amp;"'!$B$52")</f>
        <v>0</v>
      </c>
      <c r="G90" cm="1">
        <f t="array" aca="1" ref="G90" ca="1">INDIRECT("'"&amp;SUBSTITUTE(C90,":","")&amp;"'!$B$11")</f>
        <v>0</v>
      </c>
      <c r="H90" s="217" t="str">
        <f t="shared" si="3"/>
        <v>Go to Tab</v>
      </c>
    </row>
    <row r="91" spans="2:8">
      <c r="B91" s="52"/>
      <c r="C91" s="104" t="s">
        <v>101</v>
      </c>
      <c r="D91" s="121" t="str">
        <f t="shared" ca="1" si="2"/>
        <v/>
      </c>
      <c r="E91" s="5"/>
      <c r="F91" cm="1">
        <f t="array" aca="1" ref="F91" ca="1">INDIRECT("'"&amp;SUBSTITUTE(C91,":","")&amp;"'!$B$52")</f>
        <v>0</v>
      </c>
      <c r="G91" cm="1">
        <f t="array" aca="1" ref="G91" ca="1">INDIRECT("'"&amp;SUBSTITUTE(C91,":","")&amp;"'!$B$11")</f>
        <v>0</v>
      </c>
      <c r="H91" s="217" t="str">
        <f t="shared" si="3"/>
        <v>Go to Tab</v>
      </c>
    </row>
    <row r="92" spans="2:8">
      <c r="B92" s="52"/>
      <c r="C92" s="104" t="s">
        <v>102</v>
      </c>
      <c r="D92" s="121" t="str">
        <f t="shared" ca="1" si="2"/>
        <v/>
      </c>
      <c r="E92" s="5"/>
      <c r="F92" cm="1">
        <f t="array" aca="1" ref="F92" ca="1">INDIRECT("'"&amp;SUBSTITUTE(C92,":","")&amp;"'!$B$52")</f>
        <v>0</v>
      </c>
      <c r="G92" cm="1">
        <f t="array" aca="1" ref="G92" ca="1">INDIRECT("'"&amp;SUBSTITUTE(C92,":","")&amp;"'!$B$11")</f>
        <v>0</v>
      </c>
      <c r="H92" s="217" t="str">
        <f t="shared" si="3"/>
        <v>Go to Tab</v>
      </c>
    </row>
    <row r="93" spans="2:8">
      <c r="B93" s="52"/>
      <c r="C93" s="104" t="s">
        <v>103</v>
      </c>
      <c r="D93" s="121" t="str">
        <f t="shared" ca="1" si="2"/>
        <v/>
      </c>
      <c r="E93" s="5"/>
      <c r="F93" cm="1">
        <f t="array" aca="1" ref="F93" ca="1">INDIRECT("'"&amp;SUBSTITUTE(C93,":","")&amp;"'!$B$52")</f>
        <v>0</v>
      </c>
      <c r="G93" cm="1">
        <f t="array" aca="1" ref="G93" ca="1">INDIRECT("'"&amp;SUBSTITUTE(C93,":","")&amp;"'!$B$11")</f>
        <v>0</v>
      </c>
      <c r="H93" s="217" t="str">
        <f t="shared" si="3"/>
        <v>Go to Tab</v>
      </c>
    </row>
    <row r="94" spans="2:8">
      <c r="B94" s="52"/>
      <c r="C94" s="104" t="s">
        <v>104</v>
      </c>
      <c r="D94" s="121" t="str">
        <f t="shared" ca="1" si="2"/>
        <v/>
      </c>
      <c r="E94" s="5"/>
      <c r="F94" cm="1">
        <f t="array" aca="1" ref="F94" ca="1">INDIRECT("'"&amp;SUBSTITUTE(C94,":","")&amp;"'!$B$52")</f>
        <v>0</v>
      </c>
      <c r="G94" cm="1">
        <f t="array" aca="1" ref="G94" ca="1">INDIRECT("'"&amp;SUBSTITUTE(C94,":","")&amp;"'!$B$11")</f>
        <v>0</v>
      </c>
      <c r="H94" s="217" t="str">
        <f t="shared" si="3"/>
        <v>Go to Tab</v>
      </c>
    </row>
    <row r="95" spans="2:8">
      <c r="B95" s="36"/>
      <c r="C95" s="231"/>
      <c r="D95" s="231"/>
      <c r="E95" s="232"/>
    </row>
  </sheetData>
  <sheetProtection algorithmName="SHA-512" hashValue="mvsa0y+TK8YTxWgTb0WUTrEzziEjsBH54YJL+C9Z1O409/tkvjtphIVzvSm+i/vLRXVDQjX8uGOv7wKS/FTqWA==" saltValue="eM6FTlw4itclQhppfPaoWA==" spinCount="100000" sheet="1" objects="1" scenarios="1"/>
  <mergeCells count="3">
    <mergeCell ref="C17:E17"/>
    <mergeCell ref="C3:E3"/>
    <mergeCell ref="C2:E2"/>
  </mergeCells>
  <dataValidations xWindow="549" yWindow="536" count="2">
    <dataValidation type="list" allowBlank="1" showInputMessage="1" showErrorMessage="1" promptTitle="EPA Region" prompt="Click the drop-down arrow on the right to select the EPA Region." sqref="D13" xr:uid="{00000000-0002-0000-0000-000000000000}">
      <formula1>"Region 1, Region 2, Region 3, Region 4, Region 5, Region 6, Region 7, Region 8, Region 9, Region 10"</formula1>
    </dataValidation>
    <dataValidation type="date" operator="greaterThan" allowBlank="1" showInputMessage="1" showErrorMessage="1" errorTitle="Date Required" error="Please enter a date in mm/dd/yyyy format." sqref="D9" xr:uid="{3F695797-FAB0-457A-8B8D-9D60F654F2B7}">
      <formula1>36526</formula1>
    </dataValidation>
  </dataValidations>
  <printOptions horizontalCentered="1"/>
  <pageMargins left="0.7" right="0.7" top="0.75" bottom="0.75" header="0.3" footer="0.3"/>
  <pageSetup scale="56"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4DBA-3EE5-4CAF-A468-B9343DE5D617}">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4fb8SC8Bggzl0tHePYlvicHqds8YcY9y2w0OvpPefHMBaHdw4/IvkBO0vlqrQhwfXP9gpGHN/Wd6/1FjL7mx0w==" saltValue="5f9JWe6mFO/Qrn6LE+Veq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1" priority="2">
      <formula>AND(#REF!&gt;0,B16="")</formula>
    </cfRule>
  </conditionalFormatting>
  <conditionalFormatting sqref="C28:J51">
    <cfRule type="expression" dxfId="12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4350E57-09DE-4713-9722-7F100E2048C7}">
      <formula1>0</formula1>
    </dataValidation>
    <dataValidation type="list" allowBlank="1" showInputMessage="1" showErrorMessage="1" promptTitle="Year 2" prompt="For leadership programs only." sqref="E20" xr:uid="{18055A09-DECB-433D-8C2E-B6A214933C51}">
      <formula1>Lookup_Years</formula1>
    </dataValidation>
    <dataValidation type="list" allowBlank="1" showInputMessage="1" showErrorMessage="1" promptTitle="Year 1" prompt="For leadership programs only." sqref="B20" xr:uid="{9C4469CF-EDBC-4050-AF6A-55038A4287D4}">
      <formula1>Lookup_Years</formula1>
    </dataValidation>
    <dataValidation type="list" allowBlank="1" showInputMessage="1" showErrorMessage="1" sqref="B28:B51" xr:uid="{17C19617-AB89-4433-87B0-0761F7B118D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1AE442A-0E78-47DA-93BA-AB2499B91DCE}">
      <formula1>100</formula1>
      <formula2>999999</formula2>
    </dataValidation>
    <dataValidation allowBlank="1" showInputMessage="1" showErrorMessage="1" error="Please enter the 6-digit facility NAICS code." sqref="H17" xr:uid="{6A1FD9EA-8D6A-417E-BC5E-4B3B25FE8156}"/>
    <dataValidation type="date" operator="greaterThan" allowBlank="1" showInputMessage="1" showErrorMessage="1" errorTitle="Date Required" error="Please enter a date in mm/dd/yyyy format." sqref="B21" xr:uid="{270AC257-D4C7-4C16-9B8A-CBC1B833C116}">
      <formula1>36526</formula1>
    </dataValidation>
    <dataValidation type="list" allowBlank="1" showInputMessage="1" showErrorMessage="1" promptTitle="EJ Community" prompt="Click on the drop-down arrow to the right." sqref="B19:G19" xr:uid="{B8261E66-8FF4-4B09-A1FC-7670B576D0CF}">
      <formula1>Lookup_YesNoUnknown</formula1>
    </dataValidation>
    <dataValidation allowBlank="1" showInputMessage="1" showErrorMessage="1" prompt="Either use the facility’s permit methodology or multiply wastewater gallons by 8.35 to get pounds and divide by 10,000 to eliminate water content" sqref="H27" xr:uid="{1FF6B041-F9C5-47C9-BFA7-2C11918EFCC6}"/>
    <dataValidation type="list" allowBlank="1" showInputMessage="1" showErrorMessage="1" promptTitle="NEA for this Facility" prompt="Click on the drop-down arrow to the right to select one NEA for this facility." sqref="B18:G18" xr:uid="{1BA98F61-A81C-4D67-B452-00E5FCC1EF5B}">
      <formula1>Lookup_NEAs</formula1>
    </dataValidation>
    <dataValidation type="list" allowBlank="1" showDropDown="1" showInputMessage="1" showErrorMessage="1" sqref="B15 I15:J15" xr:uid="{D4B67119-27DD-4FF6-9977-7AD841BCF05E}">
      <formula1>Lookup_States</formula1>
    </dataValidation>
  </dataValidations>
  <hyperlinks>
    <hyperlink ref="H17" r:id="rId1" xr:uid="{BB8E3B71-4230-46D7-9A7C-50163A368C7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F1F1-984C-4A33-A600-DAE903988A7A}">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mKe2PH+j/EYQ9kRaXaQncHD/CLMwC8UuXgq60R+cq44d3suFl3uYBNhaAmqMTno6DujCaOVCQfuz8vueE9LGKg==" saltValue="OKB29eNtM30Kqoorwh54P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9" priority="2">
      <formula>AND(#REF!&gt;0,B16="")</formula>
    </cfRule>
  </conditionalFormatting>
  <conditionalFormatting sqref="C28:J51">
    <cfRule type="expression" dxfId="11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CC6AE99-B885-42E3-B29D-741C41EFFD3E}">
      <formula1>0</formula1>
    </dataValidation>
    <dataValidation type="list" allowBlank="1" showInputMessage="1" showErrorMessage="1" promptTitle="Year 2" prompt="For leadership programs only." sqref="E20" xr:uid="{6E99B55A-FFD3-462C-9ED6-55043923C583}">
      <formula1>Lookup_Years</formula1>
    </dataValidation>
    <dataValidation type="list" allowBlank="1" showInputMessage="1" showErrorMessage="1" promptTitle="Year 1" prompt="For leadership programs only." sqref="B20" xr:uid="{0FD23BCD-C8B7-49FF-8661-BF2AB34F0787}">
      <formula1>Lookup_Years</formula1>
    </dataValidation>
    <dataValidation type="list" allowBlank="1" showInputMessage="1" showErrorMessage="1" sqref="B28:B51" xr:uid="{FCAF40E5-A2B5-47B2-BC0E-4D2FC8963C3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53F5EE5-C3FF-401C-9059-AC785E4A6726}">
      <formula1>100</formula1>
      <formula2>999999</formula2>
    </dataValidation>
    <dataValidation allowBlank="1" showInputMessage="1" showErrorMessage="1" error="Please enter the 6-digit facility NAICS code." sqref="H17" xr:uid="{9EF0B08E-54C4-43B9-8EED-8422520119EA}"/>
    <dataValidation type="date" operator="greaterThan" allowBlank="1" showInputMessage="1" showErrorMessage="1" errorTitle="Date Required" error="Please enter a date in mm/dd/yyyy format." sqref="B21" xr:uid="{B527ABAD-F379-4023-963B-35C1AE35F303}">
      <formula1>36526</formula1>
    </dataValidation>
    <dataValidation type="list" allowBlank="1" showInputMessage="1" showErrorMessage="1" promptTitle="EJ Community" prompt="Click on the drop-down arrow to the right." sqref="B19:G19" xr:uid="{D2E8D935-928F-4368-A604-6D5A72449CA5}">
      <formula1>Lookup_YesNoUnknown</formula1>
    </dataValidation>
    <dataValidation allowBlank="1" showInputMessage="1" showErrorMessage="1" prompt="Either use the facility’s permit methodology or multiply wastewater gallons by 8.35 to get pounds and divide by 10,000 to eliminate water content" sqref="H27" xr:uid="{972A5B36-77E7-4A4C-A8D3-2231E6062A58}"/>
    <dataValidation type="list" allowBlank="1" showInputMessage="1" showErrorMessage="1" promptTitle="NEA for this Facility" prompt="Click on the drop-down arrow to the right to select one NEA for this facility." sqref="B18:G18" xr:uid="{741147BB-5863-4366-820B-1E77A9DC1034}">
      <formula1>Lookup_NEAs</formula1>
    </dataValidation>
    <dataValidation type="list" allowBlank="1" showDropDown="1" showInputMessage="1" showErrorMessage="1" sqref="B15 I15:J15" xr:uid="{5168BFAF-2174-4C2A-8E70-70D13A91220D}">
      <formula1>Lookup_States</formula1>
    </dataValidation>
  </dataValidations>
  <hyperlinks>
    <hyperlink ref="H17" r:id="rId1" xr:uid="{E1558E52-3576-457C-846F-CFECAF40C1F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4468F-0CDF-4F59-88DE-F574528F9BC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vhTiYbUsill0LCiii1L2DeHILPaZ5Iy27BzXWz2EwmCBLjCavA+A/3M1wuZ8oNR7bWlLhj4nWQrVJx8mdRInYg==" saltValue="QtEF7ddTPu4yF3O5E2q4Q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7" priority="2">
      <formula>AND(#REF!&gt;0,B16="")</formula>
    </cfRule>
  </conditionalFormatting>
  <conditionalFormatting sqref="C28:J51">
    <cfRule type="expression" dxfId="11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7B656F40-FCEF-475B-A3DC-DD95140C2DBB}">
      <formula1>0</formula1>
    </dataValidation>
    <dataValidation type="list" allowBlank="1" showInputMessage="1" showErrorMessage="1" promptTitle="Year 2" prompt="For leadership programs only." sqref="E20" xr:uid="{661006D8-F67B-41C9-9802-6F9CAF20449D}">
      <formula1>Lookup_Years</formula1>
    </dataValidation>
    <dataValidation type="list" allowBlank="1" showInputMessage="1" showErrorMessage="1" promptTitle="Year 1" prompt="For leadership programs only." sqref="B20" xr:uid="{FB87C7F2-74CD-4EC6-A92E-769EA07F6DEE}">
      <formula1>Lookup_Years</formula1>
    </dataValidation>
    <dataValidation type="list" allowBlank="1" showInputMessage="1" showErrorMessage="1" sqref="B28:B51" xr:uid="{0657C883-D289-4FDE-AAD2-7AE37CC0E3C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0203815-1119-4B3A-8FD3-D13F336E21AC}">
      <formula1>100</formula1>
      <formula2>999999</formula2>
    </dataValidation>
    <dataValidation allowBlank="1" showInputMessage="1" showErrorMessage="1" error="Please enter the 6-digit facility NAICS code." sqref="H17" xr:uid="{5ED72483-7E93-4362-ADEE-3FA6B6350CEA}"/>
    <dataValidation type="date" operator="greaterThan" allowBlank="1" showInputMessage="1" showErrorMessage="1" errorTitle="Date Required" error="Please enter a date in mm/dd/yyyy format." sqref="B21" xr:uid="{8B5ACA89-9D8D-47EE-96FC-8CEA29C6D2F4}">
      <formula1>36526</formula1>
    </dataValidation>
    <dataValidation type="list" allowBlank="1" showInputMessage="1" showErrorMessage="1" promptTitle="EJ Community" prompt="Click on the drop-down arrow to the right." sqref="B19:G19" xr:uid="{2D06AB05-3A18-4905-B982-25AFB3BB4918}">
      <formula1>Lookup_YesNoUnknown</formula1>
    </dataValidation>
    <dataValidation allowBlank="1" showInputMessage="1" showErrorMessage="1" prompt="Either use the facility’s permit methodology or multiply wastewater gallons by 8.35 to get pounds and divide by 10,000 to eliminate water content" sqref="H27" xr:uid="{EC7FCA4F-AD22-4A7F-BAAF-B621E50876E5}"/>
    <dataValidation type="list" allowBlank="1" showInputMessage="1" showErrorMessage="1" promptTitle="NEA for this Facility" prompt="Click on the drop-down arrow to the right to select one NEA for this facility." sqref="B18:G18" xr:uid="{C31E2E96-4EE8-4F84-B5E1-C5D3D435F6D2}">
      <formula1>Lookup_NEAs</formula1>
    </dataValidation>
    <dataValidation type="list" allowBlank="1" showDropDown="1" showInputMessage="1" showErrorMessage="1" sqref="B15 I15:J15" xr:uid="{DA5D125A-E480-4231-8941-748125943306}">
      <formula1>Lookup_States</formula1>
    </dataValidation>
  </dataValidations>
  <hyperlinks>
    <hyperlink ref="H17" r:id="rId1" xr:uid="{8F01B2B1-D8DE-464F-8339-55304B0C2D4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F259F-50A2-45B9-BD53-8AEF10FF2E98}">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219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xGvlwK9adM795Hpms5xD/igmi9kuN0JrSk2pKjKqmqQ1HGbNe4eqILkI2Nm6xx575Xabbim8Qt6OYqFgs9ZX8A==" saltValue="f+WE36L1+t28cRYfmp48J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5" priority="2">
      <formula>AND(#REF!&gt;0,B16="")</formula>
    </cfRule>
  </conditionalFormatting>
  <conditionalFormatting sqref="C28:J51">
    <cfRule type="expression" dxfId="11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7236299-0C9F-4C1E-AEF1-F19BBD6B86C8}">
      <formula1>0</formula1>
    </dataValidation>
    <dataValidation type="list" allowBlank="1" showInputMessage="1" showErrorMessage="1" promptTitle="Year 2" prompt="For leadership programs only." sqref="E20" xr:uid="{67475370-A1FB-4F33-AB6C-BACE5EF7F8E8}">
      <formula1>Lookup_Years</formula1>
    </dataValidation>
    <dataValidation type="list" allowBlank="1" showInputMessage="1" showErrorMessage="1" promptTitle="Year 1" prompt="For leadership programs only." sqref="B20" xr:uid="{947CEAB4-11D1-4F54-92A1-73F05E941D3A}">
      <formula1>Lookup_Years</formula1>
    </dataValidation>
    <dataValidation type="list" allowBlank="1" showInputMessage="1" showErrorMessage="1" sqref="B28:B51" xr:uid="{B1BBE901-2C54-4D22-A151-AD73D72600B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B624643-65ED-4A18-A3F8-CAC67D60BF83}">
      <formula1>100</formula1>
      <formula2>999999</formula2>
    </dataValidation>
    <dataValidation allowBlank="1" showInputMessage="1" showErrorMessage="1" error="Please enter the 6-digit facility NAICS code." sqref="H17" xr:uid="{06BB9354-C518-46AA-91C4-1FC7A383B5B3}"/>
    <dataValidation type="date" operator="greaterThan" allowBlank="1" showInputMessage="1" showErrorMessage="1" errorTitle="Date Required" error="Please enter a date in mm/dd/yyyy format." sqref="B21" xr:uid="{DF1A65AA-D3C6-42E9-AE87-0CC26FCD824C}">
      <formula1>36526</formula1>
    </dataValidation>
    <dataValidation type="list" allowBlank="1" showInputMessage="1" showErrorMessage="1" promptTitle="EJ Community" prompt="Click on the drop-down arrow to the right." sqref="B19:G19" xr:uid="{3A6C81F4-CC15-486B-A750-3E17935AE246}">
      <formula1>Lookup_YesNoUnknown</formula1>
    </dataValidation>
    <dataValidation allowBlank="1" showInputMessage="1" showErrorMessage="1" prompt="Either use the facility’s permit methodology or multiply wastewater gallons by 8.35 to get pounds and divide by 10,000 to eliminate water content" sqref="H27" xr:uid="{39D5B7A1-2199-4FC4-AD07-12E2BD73C002}"/>
    <dataValidation type="list" allowBlank="1" showInputMessage="1" showErrorMessage="1" promptTitle="NEA for this Facility" prompt="Click on the drop-down arrow to the right to select one NEA for this facility." sqref="B18:G18" xr:uid="{0998FB9F-A17A-4BEF-A073-73E894578E43}">
      <formula1>Lookup_NEAs</formula1>
    </dataValidation>
    <dataValidation type="list" allowBlank="1" showDropDown="1" showInputMessage="1" showErrorMessage="1" sqref="B15 I15:J15" xr:uid="{91A19298-D05D-4B22-B6AC-B419F0B797F1}">
      <formula1>Lookup_States</formula1>
    </dataValidation>
  </dataValidations>
  <hyperlinks>
    <hyperlink ref="H17" r:id="rId1" xr:uid="{F0E9D3C4-DD18-485D-B6A4-02A02C04981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BF34-CF9B-4517-92AD-A37F835BCD70}">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8lafPQ3LbD7HjQwK5W6r3BJCCva+V+nMp8ybs+9CUuENxqG4/Xcf+3GlfHEVaYuAV90jtya90jB/tSuhpFCQNQ==" saltValue="IuKfonfWKYGEjiPOER46r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3" priority="2">
      <formula>AND(#REF!&gt;0,B16="")</formula>
    </cfRule>
  </conditionalFormatting>
  <conditionalFormatting sqref="C28:J51">
    <cfRule type="expression" dxfId="11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2067DD7-66D2-4128-BFAD-015A231BE0C9}">
      <formula1>0</formula1>
    </dataValidation>
    <dataValidation type="list" allowBlank="1" showInputMessage="1" showErrorMessage="1" promptTitle="Year 2" prompt="For leadership programs only." sqref="E20" xr:uid="{ED33E5B2-179F-4C4B-A517-E954561603B6}">
      <formula1>Lookup_Years</formula1>
    </dataValidation>
    <dataValidation type="list" allowBlank="1" showInputMessage="1" showErrorMessage="1" promptTitle="Year 1" prompt="For leadership programs only." sqref="B20" xr:uid="{13B6AC7C-DC27-45C1-B358-ADD13E043203}">
      <formula1>Lookup_Years</formula1>
    </dataValidation>
    <dataValidation type="list" allowBlank="1" showInputMessage="1" showErrorMessage="1" sqref="B28:B51" xr:uid="{2A0A850A-D9CC-47DC-A3BF-57C5325C14D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1C47EAE-1D32-440F-AA4B-39867457941E}">
      <formula1>100</formula1>
      <formula2>999999</formula2>
    </dataValidation>
    <dataValidation allowBlank="1" showInputMessage="1" showErrorMessage="1" error="Please enter the 6-digit facility NAICS code." sqref="H17" xr:uid="{19E90F8D-1FC3-42A5-9624-6EED42ABC615}"/>
    <dataValidation type="date" operator="greaterThan" allowBlank="1" showInputMessage="1" showErrorMessage="1" errorTitle="Date Required" error="Please enter a date in mm/dd/yyyy format." sqref="B21" xr:uid="{9356C12F-2C06-4785-BE51-08BC1A7D06CA}">
      <formula1>36526</formula1>
    </dataValidation>
    <dataValidation type="list" allowBlank="1" showInputMessage="1" showErrorMessage="1" promptTitle="EJ Community" prompt="Click on the drop-down arrow to the right." sqref="B19:G19" xr:uid="{12B6BF69-1138-4051-AB8A-0F81ABE6BB53}">
      <formula1>Lookup_YesNoUnknown</formula1>
    </dataValidation>
    <dataValidation allowBlank="1" showInputMessage="1" showErrorMessage="1" prompt="Either use the facility’s permit methodology or multiply wastewater gallons by 8.35 to get pounds and divide by 10,000 to eliminate water content" sqref="H27" xr:uid="{F32E7BAF-B770-435D-8C64-6F005E177808}"/>
    <dataValidation type="list" allowBlank="1" showInputMessage="1" showErrorMessage="1" promptTitle="NEA for this Facility" prompt="Click on the drop-down arrow to the right to select one NEA for this facility." sqref="B18:G18" xr:uid="{648BC99A-7FC5-47C5-AC1B-F7046B95CE3E}">
      <formula1>Lookup_NEAs</formula1>
    </dataValidation>
    <dataValidation type="list" allowBlank="1" showDropDown="1" showInputMessage="1" showErrorMessage="1" sqref="B15 I15:J15" xr:uid="{266F99B4-64D2-41D7-899F-B4C184CF3404}">
      <formula1>Lookup_States</formula1>
    </dataValidation>
  </dataValidations>
  <hyperlinks>
    <hyperlink ref="H17" r:id="rId1" xr:uid="{99EE52E1-5947-4945-8FBE-48A5ECA5554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842DC-25CA-4592-AFE7-B3C43F4EE5CC}">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pM7A0uLHX8pyby28LmYB5LEpKEI4qtr7nRqyT7bYznIkJA1X+M/nAVopYvSKUfWYfQYaU/hyuLHH7JihpKAmaw==" saltValue="4+F3zvc9LqFD2Hc0HsGcN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1" priority="2">
      <formula>AND(#REF!&gt;0,B16="")</formula>
    </cfRule>
  </conditionalFormatting>
  <conditionalFormatting sqref="C28:J51">
    <cfRule type="expression" dxfId="11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E2B8904-2AB7-434F-B172-073068729C2E}">
      <formula1>0</formula1>
    </dataValidation>
    <dataValidation type="list" allowBlank="1" showInputMessage="1" showErrorMessage="1" promptTitle="Year 2" prompt="For leadership programs only." sqref="E20" xr:uid="{2C2AA5A7-F1C4-4971-AAC7-2630146E32CF}">
      <formula1>Lookup_Years</formula1>
    </dataValidation>
    <dataValidation type="list" allowBlank="1" showInputMessage="1" showErrorMessage="1" promptTitle="Year 1" prompt="For leadership programs only." sqref="B20" xr:uid="{0D05CB15-2FC5-453D-8215-3BBCB2544588}">
      <formula1>Lookup_Years</formula1>
    </dataValidation>
    <dataValidation type="list" allowBlank="1" showInputMessage="1" showErrorMessage="1" sqref="B28:B51" xr:uid="{8A13E9DA-F185-4A5B-A86B-078915CA9CB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7FFE872-6278-438F-A894-2DBA3BE88708}">
      <formula1>100</formula1>
      <formula2>999999</formula2>
    </dataValidation>
    <dataValidation allowBlank="1" showInputMessage="1" showErrorMessage="1" error="Please enter the 6-digit facility NAICS code." sqref="H17" xr:uid="{65D7BA74-7FB0-4A17-BF1B-92EC00A708DC}"/>
    <dataValidation type="date" operator="greaterThan" allowBlank="1" showInputMessage="1" showErrorMessage="1" errorTitle="Date Required" error="Please enter a date in mm/dd/yyyy format." sqref="B21" xr:uid="{531CD974-DB58-4281-BA43-0004FCE1C560}">
      <formula1>36526</formula1>
    </dataValidation>
    <dataValidation type="list" allowBlank="1" showInputMessage="1" showErrorMessage="1" promptTitle="EJ Community" prompt="Click on the drop-down arrow to the right." sqref="B19:G19" xr:uid="{0BA7265D-8B40-4C8E-BF47-B6B2E6B3574C}">
      <formula1>Lookup_YesNoUnknown</formula1>
    </dataValidation>
    <dataValidation allowBlank="1" showInputMessage="1" showErrorMessage="1" prompt="Either use the facility’s permit methodology or multiply wastewater gallons by 8.35 to get pounds and divide by 10,000 to eliminate water content" sqref="H27" xr:uid="{5137FE0B-0C3E-45FD-A71D-BD1E023918DB}"/>
    <dataValidation type="list" allowBlank="1" showInputMessage="1" showErrorMessage="1" promptTitle="NEA for this Facility" prompt="Click on the drop-down arrow to the right to select one NEA for this facility." sqref="B18:G18" xr:uid="{750324B5-27AF-4DBA-A541-A602C9C30782}">
      <formula1>Lookup_NEAs</formula1>
    </dataValidation>
    <dataValidation type="list" allowBlank="1" showDropDown="1" showInputMessage="1" showErrorMessage="1" sqref="B15 I15:J15" xr:uid="{F2E63868-E558-46DD-A102-1631C43D0435}">
      <formula1>Lookup_States</formula1>
    </dataValidation>
  </dataValidations>
  <hyperlinks>
    <hyperlink ref="H17" r:id="rId1" xr:uid="{8D32A7DD-173F-418F-AD34-D650303CCF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2033F-8405-4C00-B4C0-254A01D0FEC7}">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ffRIT08EDRYpJQHDWqYEewkLyJFV9yKcpXDMfieEI8qq73zM9Rn2qhOBoNKhEQq+VqmIOg/dni2zDijkLwMliQ==" saltValue="UL2JOQZvDEa2tlYzvRrm8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9" priority="2">
      <formula>AND(#REF!&gt;0,B16="")</formula>
    </cfRule>
  </conditionalFormatting>
  <conditionalFormatting sqref="C28:J51">
    <cfRule type="expression" dxfId="10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5414E6E-FA9B-4624-9DA9-A9C2F9206BDD}">
      <formula1>0</formula1>
    </dataValidation>
    <dataValidation type="list" allowBlank="1" showInputMessage="1" showErrorMessage="1" promptTitle="Year 2" prompt="For leadership programs only." sqref="E20" xr:uid="{A5844876-8A0B-43B8-B976-6D068BCF8018}">
      <formula1>Lookup_Years</formula1>
    </dataValidation>
    <dataValidation type="list" allowBlank="1" showInputMessage="1" showErrorMessage="1" promptTitle="Year 1" prompt="For leadership programs only." sqref="B20" xr:uid="{5528DF5D-DF7A-4C93-83E8-5011F185E2F7}">
      <formula1>Lookup_Years</formula1>
    </dataValidation>
    <dataValidation type="list" allowBlank="1" showInputMessage="1" showErrorMessage="1" sqref="B28:B51" xr:uid="{5ACBA9FB-9757-4F26-8403-5C5FC0B178C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E5561D2-7F42-4E34-A1BA-5FF6F41E940D}">
      <formula1>100</formula1>
      <formula2>999999</formula2>
    </dataValidation>
    <dataValidation allowBlank="1" showInputMessage="1" showErrorMessage="1" error="Please enter the 6-digit facility NAICS code." sqref="H17" xr:uid="{F3E05EAF-C2A4-453A-AE92-C90B4F7EE7B6}"/>
    <dataValidation type="date" operator="greaterThan" allowBlank="1" showInputMessage="1" showErrorMessage="1" errorTitle="Date Required" error="Please enter a date in mm/dd/yyyy format." sqref="B21" xr:uid="{69522FC4-1788-47D0-9F60-6BE07D5017A6}">
      <formula1>36526</formula1>
    </dataValidation>
    <dataValidation type="list" allowBlank="1" showInputMessage="1" showErrorMessage="1" promptTitle="EJ Community" prompt="Click on the drop-down arrow to the right." sqref="B19:G19" xr:uid="{0349C5AA-246A-4917-A876-E4AAE1321ADA}">
      <formula1>Lookup_YesNoUnknown</formula1>
    </dataValidation>
    <dataValidation allowBlank="1" showInputMessage="1" showErrorMessage="1" prompt="Either use the facility’s permit methodology or multiply wastewater gallons by 8.35 to get pounds and divide by 10,000 to eliminate water content" sqref="H27" xr:uid="{E43CE7F9-E9A0-48EB-820F-18B13FA67AB4}"/>
    <dataValidation type="list" allowBlank="1" showInputMessage="1" showErrorMessage="1" promptTitle="NEA for this Facility" prompt="Click on the drop-down arrow to the right to select one NEA for this facility." sqref="B18:G18" xr:uid="{B1EFF585-D66B-42EB-95B2-AB65DEBF5301}">
      <formula1>Lookup_NEAs</formula1>
    </dataValidation>
    <dataValidation type="list" allowBlank="1" showDropDown="1" showInputMessage="1" showErrorMessage="1" sqref="B15 I15:J15" xr:uid="{59F94B08-1F60-464A-9E1E-E6D665BC5C95}">
      <formula1>Lookup_States</formula1>
    </dataValidation>
  </dataValidations>
  <hyperlinks>
    <hyperlink ref="H17" r:id="rId1" xr:uid="{C108A2E7-57D3-4C5C-81C9-32CF8B3A3D4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5C104-08E0-4095-8EF0-3E0B3D7616FC}">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Hg5fek+AEz3/ZDztg6LGjxrcJJfxcaBjV93oBvqxlv+UlYFhrqhO4d1TpMn7ixHqYFcBeducdoBEYAzQXuxytQ==" saltValue="6K00J8qzr4cFNOjrRGaW/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7" priority="2">
      <formula>AND(#REF!&gt;0,B16="")</formula>
    </cfRule>
  </conditionalFormatting>
  <conditionalFormatting sqref="C28:J51">
    <cfRule type="expression" dxfId="10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76C3103C-45A8-4DB9-9306-155B791251B5}">
      <formula1>0</formula1>
    </dataValidation>
    <dataValidation type="list" allowBlank="1" showInputMessage="1" showErrorMessage="1" promptTitle="Year 2" prompt="For leadership programs only." sqref="E20" xr:uid="{4115EBA1-068D-4F7D-B33F-5C84E4436624}">
      <formula1>Lookup_Years</formula1>
    </dataValidation>
    <dataValidation type="list" allowBlank="1" showInputMessage="1" showErrorMessage="1" promptTitle="Year 1" prompt="For leadership programs only." sqref="B20" xr:uid="{24005F25-86A2-44AA-B30B-566B5E871D1E}">
      <formula1>Lookup_Years</formula1>
    </dataValidation>
    <dataValidation type="list" allowBlank="1" showInputMessage="1" showErrorMessage="1" sqref="B28:B51" xr:uid="{699C2886-68CA-4270-9C4A-017A7612175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D10D164-B81F-49B4-8F9D-EF5F2A66A2EC}">
      <formula1>100</formula1>
      <formula2>999999</formula2>
    </dataValidation>
    <dataValidation allowBlank="1" showInputMessage="1" showErrorMessage="1" error="Please enter the 6-digit facility NAICS code." sqref="H17" xr:uid="{152C3D92-7103-4896-9847-C3F915A05BF3}"/>
    <dataValidation type="date" operator="greaterThan" allowBlank="1" showInputMessage="1" showErrorMessage="1" errorTitle="Date Required" error="Please enter a date in mm/dd/yyyy format." sqref="B21" xr:uid="{A0148B2C-F145-497B-9515-9A9FCC15CCD7}">
      <formula1>36526</formula1>
    </dataValidation>
    <dataValidation type="list" allowBlank="1" showInputMessage="1" showErrorMessage="1" promptTitle="EJ Community" prompt="Click on the drop-down arrow to the right." sqref="B19:G19" xr:uid="{AD29DEDF-52EE-49FB-8D98-31F713690BE8}">
      <formula1>Lookup_YesNoUnknown</formula1>
    </dataValidation>
    <dataValidation allowBlank="1" showInputMessage="1" showErrorMessage="1" prompt="Either use the facility’s permit methodology or multiply wastewater gallons by 8.35 to get pounds and divide by 10,000 to eliminate water content" sqref="H27" xr:uid="{F3DE676E-AEC6-4774-8D70-A1D8A6CED115}"/>
    <dataValidation type="list" allowBlank="1" showInputMessage="1" showErrorMessage="1" promptTitle="NEA for this Facility" prompt="Click on the drop-down arrow to the right to select one NEA for this facility." sqref="B18:G18" xr:uid="{97A421FE-C986-4996-99FD-2056C67F01A1}">
      <formula1>Lookup_NEAs</formula1>
    </dataValidation>
    <dataValidation type="list" allowBlank="1" showDropDown="1" showInputMessage="1" showErrorMessage="1" sqref="B15 I15:J15" xr:uid="{3C9B6832-911F-4B03-B247-B306658DEC04}">
      <formula1>Lookup_States</formula1>
    </dataValidation>
  </dataValidations>
  <hyperlinks>
    <hyperlink ref="H17" r:id="rId1" xr:uid="{862456D2-C4E2-46FB-B0B9-E2195A67A36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29B0-CEB2-4F90-89F9-E45F73C3D61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aRvUfHsfywd+5g1bfXb+vIoHWs9HfUktW2kKbtmClUnkJXklBHSSE32gYXh8l/U+3Ce0kVa8gf3pHGDwog8SIw==" saltValue="v0fMlb2jXHjsm7XTULaP0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5" priority="2">
      <formula>AND(#REF!&gt;0,B16="")</formula>
    </cfRule>
  </conditionalFormatting>
  <conditionalFormatting sqref="C28:J51">
    <cfRule type="expression" dxfId="10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96570C3-81EB-4E21-96FD-025E74E8E83B}">
      <formula1>0</formula1>
    </dataValidation>
    <dataValidation type="list" allowBlank="1" showInputMessage="1" showErrorMessage="1" promptTitle="Year 2" prompt="For leadership programs only." sqref="E20" xr:uid="{9FBA888C-AFC3-403C-903F-1DB3238E1C2D}">
      <formula1>Lookup_Years</formula1>
    </dataValidation>
    <dataValidation type="list" allowBlank="1" showInputMessage="1" showErrorMessage="1" promptTitle="Year 1" prompt="For leadership programs only." sqref="B20" xr:uid="{E7E55B47-4881-4147-ABD6-A5DD345A85C8}">
      <formula1>Lookup_Years</formula1>
    </dataValidation>
    <dataValidation type="list" allowBlank="1" showInputMessage="1" showErrorMessage="1" sqref="B28:B51" xr:uid="{169F9CA6-0CD6-4FA3-9534-2BBCE050798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747B183-8A58-4CA1-AD0F-2EEAAF32B59D}">
      <formula1>100</formula1>
      <formula2>999999</formula2>
    </dataValidation>
    <dataValidation allowBlank="1" showInputMessage="1" showErrorMessage="1" error="Please enter the 6-digit facility NAICS code." sqref="H17" xr:uid="{7696F649-8907-45DC-A2F1-1E9A6B6389F8}"/>
    <dataValidation type="date" operator="greaterThan" allowBlank="1" showInputMessage="1" showErrorMessage="1" errorTitle="Date Required" error="Please enter a date in mm/dd/yyyy format." sqref="B21" xr:uid="{531023D8-6F6A-4904-BBFE-2354F9D430D4}">
      <formula1>36526</formula1>
    </dataValidation>
    <dataValidation type="list" allowBlank="1" showInputMessage="1" showErrorMessage="1" promptTitle="EJ Community" prompt="Click on the drop-down arrow to the right." sqref="B19:G19" xr:uid="{EE308112-C69C-4CD4-B0FF-A5D9FFB62556}">
      <formula1>Lookup_YesNoUnknown</formula1>
    </dataValidation>
    <dataValidation allowBlank="1" showInputMessage="1" showErrorMessage="1" prompt="Either use the facility’s permit methodology or multiply wastewater gallons by 8.35 to get pounds and divide by 10,000 to eliminate water content" sqref="H27" xr:uid="{07077E93-799A-4443-9BB8-82C4077DBE96}"/>
    <dataValidation type="list" allowBlank="1" showInputMessage="1" showErrorMessage="1" promptTitle="NEA for this Facility" prompt="Click on the drop-down arrow to the right to select one NEA for this facility." sqref="B18:G18" xr:uid="{AF44EF78-3D0B-49FF-8C72-D86164C2C26F}">
      <formula1>Lookup_NEAs</formula1>
    </dataValidation>
    <dataValidation type="list" allowBlank="1" showDropDown="1" showInputMessage="1" showErrorMessage="1" sqref="B15 I15:J15" xr:uid="{BEE74F4F-EC0B-43DF-9750-C5B4BF95DC1C}">
      <formula1>Lookup_States</formula1>
    </dataValidation>
  </dataValidations>
  <hyperlinks>
    <hyperlink ref="H17" r:id="rId1" xr:uid="{B33AECB3-82E8-4764-BE19-4A4C07B593D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726C5-8554-4E57-BDF7-72BF3B4C6A97}">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W8hCMAX47pXvlg7mfefL3ykeSnlQf4cm5VEJF4UAys4uovNX7vR+7rkjGKQOBFk369Zt77ekdHeDzdr9EC+pg==" saltValue="8kU1dlQ5oGEO2J87Exs4G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3" priority="2">
      <formula>AND(#REF!&gt;0,B16="")</formula>
    </cfRule>
  </conditionalFormatting>
  <conditionalFormatting sqref="C28:J51">
    <cfRule type="expression" dxfId="10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1507FDC-4BEF-4493-A203-DAD841737B88}">
      <formula1>0</formula1>
    </dataValidation>
    <dataValidation type="list" allowBlank="1" showInputMessage="1" showErrorMessage="1" promptTitle="Year 2" prompt="For leadership programs only." sqref="E20" xr:uid="{510CC088-B9F8-4E7E-BD38-73482CB71FA6}">
      <formula1>Lookup_Years</formula1>
    </dataValidation>
    <dataValidation type="list" allowBlank="1" showInputMessage="1" showErrorMessage="1" promptTitle="Year 1" prompt="For leadership programs only." sqref="B20" xr:uid="{4223F2D2-789B-4F30-87F0-F9901C624DFC}">
      <formula1>Lookup_Years</formula1>
    </dataValidation>
    <dataValidation type="list" allowBlank="1" showInputMessage="1" showErrorMessage="1" sqref="B28:B51" xr:uid="{944B9D54-38FF-4D6E-AD61-D90382C13F7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49E3413-D0AF-4529-90DF-22376739F72C}">
      <formula1>100</formula1>
      <formula2>999999</formula2>
    </dataValidation>
    <dataValidation allowBlank="1" showInputMessage="1" showErrorMessage="1" error="Please enter the 6-digit facility NAICS code." sqref="H17" xr:uid="{D7E6C675-C5C0-4CED-AD1F-D3B7444C7E6A}"/>
    <dataValidation type="date" operator="greaterThan" allowBlank="1" showInputMessage="1" showErrorMessage="1" errorTitle="Date Required" error="Please enter a date in mm/dd/yyyy format." sqref="B21" xr:uid="{D5CF70C5-48D1-43DA-9CAC-8D8A1BE0A534}">
      <formula1>36526</formula1>
    </dataValidation>
    <dataValidation type="list" allowBlank="1" showInputMessage="1" showErrorMessage="1" promptTitle="EJ Community" prompt="Click on the drop-down arrow to the right." sqref="B19:G19" xr:uid="{5E91186C-1E5F-4B42-B3C0-2CAFD2949276}">
      <formula1>Lookup_YesNoUnknown</formula1>
    </dataValidation>
    <dataValidation allowBlank="1" showInputMessage="1" showErrorMessage="1" prompt="Either use the facility’s permit methodology or multiply wastewater gallons by 8.35 to get pounds and divide by 10,000 to eliminate water content" sqref="H27" xr:uid="{1A5DF790-6F8E-4D72-B863-2B9E10676509}"/>
    <dataValidation type="list" allowBlank="1" showInputMessage="1" showErrorMessage="1" promptTitle="NEA for this Facility" prompt="Click on the drop-down arrow to the right to select one NEA for this facility." sqref="B18:G18" xr:uid="{66B33AE5-8075-4F8F-B6D9-6CA848541E4B}">
      <formula1>Lookup_NEAs</formula1>
    </dataValidation>
    <dataValidation type="list" allowBlank="1" showDropDown="1" showInputMessage="1" showErrorMessage="1" sqref="B15 I15:J15" xr:uid="{1C2F6F8D-8F5F-407F-974B-3985BCCC851B}">
      <formula1>Lookup_States</formula1>
    </dataValidation>
  </dataValidations>
  <hyperlinks>
    <hyperlink ref="H17" r:id="rId1" xr:uid="{AD50E05D-BFB3-45B1-AD9B-6DBFA19EC80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M35"/>
  <sheetViews>
    <sheetView showGridLines="0" workbookViewId="0">
      <selection activeCell="E8" sqref="E8:K8"/>
    </sheetView>
  </sheetViews>
  <sheetFormatPr defaultColWidth="9.140625" defaultRowHeight="14.45"/>
  <cols>
    <col min="1" max="2" width="2.7109375" style="78" customWidth="1"/>
    <col min="3" max="3" width="14.7109375" style="78" customWidth="1"/>
    <col min="4" max="11" width="16.7109375" style="78" customWidth="1"/>
    <col min="12" max="12" width="2.7109375" style="78" customWidth="1"/>
    <col min="13" max="16384" width="9.140625" style="78"/>
  </cols>
  <sheetData>
    <row r="1" spans="2:12" ht="15" customHeight="1"/>
    <row r="2" spans="2:12" ht="15.95" customHeight="1">
      <c r="B2" s="180"/>
      <c r="C2" s="259" t="str">
        <f>TemplateTitle</f>
        <v>FY22-23 P2 Grants Template 2: Facility-Level Reporting for Green Certification, Leadership Programs or P2 Technical Assistance for Multiple Facilities</v>
      </c>
      <c r="D2" s="259"/>
      <c r="E2" s="259"/>
      <c r="F2" s="259"/>
      <c r="G2" s="259"/>
      <c r="H2" s="259"/>
      <c r="I2" s="259"/>
      <c r="J2" s="259"/>
      <c r="K2" s="259"/>
      <c r="L2" s="260"/>
    </row>
    <row r="3" spans="2:12" ht="21" customHeight="1">
      <c r="B3" s="181"/>
      <c r="C3" s="273" t="s">
        <v>105</v>
      </c>
      <c r="D3" s="274"/>
      <c r="E3" s="274"/>
      <c r="F3" s="274"/>
      <c r="G3" s="274"/>
      <c r="H3" s="274"/>
      <c r="I3" s="274"/>
      <c r="J3" s="274"/>
      <c r="K3" s="274"/>
      <c r="L3" s="275"/>
    </row>
    <row r="4" spans="2:12" ht="12.75" customHeight="1">
      <c r="B4" s="182"/>
      <c r="C4" s="183"/>
      <c r="D4" s="184"/>
      <c r="E4" s="184"/>
      <c r="F4" s="184"/>
      <c r="G4" s="184"/>
      <c r="H4" s="184"/>
      <c r="I4" s="184"/>
      <c r="J4" s="184"/>
      <c r="K4" s="184"/>
      <c r="L4" s="185"/>
    </row>
    <row r="5" spans="2:12" ht="9" customHeight="1">
      <c r="B5" s="186"/>
      <c r="C5" s="187"/>
      <c r="D5" s="233"/>
      <c r="E5" s="233"/>
      <c r="F5" s="233"/>
      <c r="G5" s="233"/>
      <c r="H5" s="233"/>
      <c r="I5" s="233"/>
      <c r="J5" s="233"/>
      <c r="K5" s="96"/>
      <c r="L5" s="186"/>
    </row>
    <row r="6" spans="2:12" ht="87.75" customHeight="1">
      <c r="B6" s="182"/>
      <c r="C6" s="278" t="s">
        <v>17</v>
      </c>
      <c r="D6" s="279"/>
      <c r="E6" s="269" t="s">
        <v>106</v>
      </c>
      <c r="F6" s="269"/>
      <c r="G6" s="269"/>
      <c r="H6" s="269"/>
      <c r="I6" s="269"/>
      <c r="J6" s="269"/>
      <c r="K6" s="269"/>
      <c r="L6" s="188"/>
    </row>
    <row r="7" spans="2:12" ht="9" customHeight="1">
      <c r="B7" s="182"/>
      <c r="C7" s="270"/>
      <c r="D7" s="271"/>
      <c r="E7" s="272"/>
      <c r="F7" s="272"/>
      <c r="G7" s="272"/>
      <c r="H7" s="272"/>
      <c r="I7" s="272"/>
      <c r="J7" s="272"/>
      <c r="K7" s="189"/>
      <c r="L7" s="188"/>
    </row>
    <row r="8" spans="2:12" s="191" customFormat="1" ht="18.75" customHeight="1">
      <c r="B8" s="190"/>
      <c r="C8" s="276" t="s">
        <v>19</v>
      </c>
      <c r="D8" s="277"/>
      <c r="E8" s="266" t="str">
        <f>IF('Grant Project Data'!D7&lt;&gt;"",'Grant Project Data'!D7,"")</f>
        <v/>
      </c>
      <c r="F8" s="266"/>
      <c r="G8" s="266"/>
      <c r="H8" s="266"/>
      <c r="I8" s="266"/>
      <c r="J8" s="266"/>
      <c r="K8" s="266"/>
      <c r="L8" s="185"/>
    </row>
    <row r="9" spans="2:12" s="191" customFormat="1" ht="18.75" customHeight="1">
      <c r="B9" s="190"/>
      <c r="C9" s="276" t="s">
        <v>107</v>
      </c>
      <c r="D9" s="280"/>
      <c r="E9" s="266" t="str">
        <f>IF('Grant Project Data'!D8&lt;&gt;"",'Grant Project Data'!D8,"")</f>
        <v/>
      </c>
      <c r="F9" s="266"/>
      <c r="G9" s="266"/>
      <c r="H9" s="266"/>
      <c r="I9" s="266"/>
      <c r="J9" s="266"/>
      <c r="K9" s="266"/>
      <c r="L9" s="185"/>
    </row>
    <row r="10" spans="2:12" ht="20.100000000000001" customHeight="1">
      <c r="B10" s="182"/>
      <c r="C10" s="192" t="s">
        <v>108</v>
      </c>
      <c r="D10" s="193"/>
      <c r="E10" s="193"/>
      <c r="F10" s="193"/>
      <c r="G10" s="193"/>
      <c r="H10" s="193"/>
      <c r="I10" s="193"/>
      <c r="J10" s="193"/>
      <c r="K10" s="193"/>
      <c r="L10" s="188"/>
    </row>
    <row r="11" spans="2:12" ht="15" customHeight="1">
      <c r="B11" s="182"/>
      <c r="C11" s="281" t="s">
        <v>109</v>
      </c>
      <c r="D11" s="261" t="s">
        <v>110</v>
      </c>
      <c r="E11" s="262"/>
      <c r="F11" s="263" t="s">
        <v>111</v>
      </c>
      <c r="G11" s="264"/>
      <c r="H11" s="264"/>
      <c r="I11" s="264"/>
      <c r="J11" s="264"/>
      <c r="K11" s="265"/>
      <c r="L11" s="188"/>
    </row>
    <row r="12" spans="2:12" s="197" customFormat="1" ht="48" customHeight="1">
      <c r="B12" s="194"/>
      <c r="C12" s="282"/>
      <c r="D12" s="195" t="s">
        <v>112</v>
      </c>
      <c r="E12" s="195" t="s">
        <v>113</v>
      </c>
      <c r="F12" s="195" t="s">
        <v>114</v>
      </c>
      <c r="G12" s="195" t="s">
        <v>115</v>
      </c>
      <c r="H12" s="195" t="s">
        <v>116</v>
      </c>
      <c r="I12" s="195" t="s">
        <v>117</v>
      </c>
      <c r="J12" s="195" t="s">
        <v>118</v>
      </c>
      <c r="K12" s="195" t="s">
        <v>119</v>
      </c>
      <c r="L12" s="196"/>
    </row>
    <row r="13" spans="2:12" s="197" customFormat="1" ht="21.75" customHeight="1">
      <c r="B13" s="194"/>
      <c r="C13" s="198">
        <v>2023</v>
      </c>
      <c r="D13" s="100">
        <f>SUM('Facility 1'!C53,'Facility 2'!C53,'Facility 3'!C53,'Facility 4'!C53,'Facility 5'!C53,'Facility 6'!C53,'Facility 7'!C53,'Facility 8'!C53,'Facility 9'!C53,'Facility 10'!C53,'Facility 11'!C53,'Facility 12'!C53,'Facility 13'!C53,'Facility 14'!C53,'Facility 15'!C53,'Facility 16'!C53,'Facility 17'!C53,'Facility 18'!C53,'Facility 19'!C53,'Facility 20'!C53,'Facility 21'!C53,'Facility 22'!C53,'Facility 23'!C53,'Facility 24'!C53,'Facility 25'!C53,'Facility 26'!C53,'Facility 27'!C53,'Facility 28'!C53,'Facility 29'!C53,'Facility 30'!C53,'Facility 31'!C53,'Facility 32'!C53,'Facility 33'!C53,'Facility 34'!C53,'Facility 35'!C53,'Facility 36'!C53,'Facility 37'!C53,'Facility 38'!C53,'Facility 39'!C53,'Facility 40'!C53,'Facility 41'!C53,'Facility 42'!C53,'Facility 43'!C53,'Facility 44'!C53,'Facility 45'!C53,'Facility 46'!C53,'Facility 47'!C53,'Facility 48'!C53,'Facility 49'!C53,'Facility 50'!C53,'Facility 51'!C53,'Facility 52'!C53,'Facility 53'!C53,'Facility 54'!C53,'Facility 55'!C53,'Facility 56'!C53,'Facility 57'!C53,'Facility 58'!C53,'Facility 59'!C53,'Facility 60'!C53,'Facility 61'!C53,'Facility 62'!C53,'Facility 63'!C53,'Facility 64'!C53,'Facility 65'!C53,'Facility 66'!C53,'Facility 67'!C53,'Facility 68'!C53,'Facility 69'!C53,'Facility 70'!C53,'Facility 71'!C53,'Facility 72'!C53,'Facility 73'!C53,'Facility 74'!C53,'Facility 75'!C53)</f>
        <v>0</v>
      </c>
      <c r="E13" s="100">
        <f>SUM('Facility 1'!D53,'Facility 2'!D53,'Facility 3'!D53,'Facility 4'!D53,'Facility 5'!D53,'Facility 6'!D53,'Facility 7'!D53,'Facility 8'!D53,'Facility 9'!D53,'Facility 10'!D53,'Facility 11'!D53,'Facility 12'!D53,'Facility 13'!D53,'Facility 14'!D53,'Facility 15'!D53,'Facility 16'!D53,'Facility 17'!D53,'Facility 18'!D53,'Facility 19'!D53,'Facility 20'!D53,'Facility 21'!D53,'Facility 22'!D53,'Facility 23'!D53,'Facility 24'!D53,'Facility 25'!D53,'Facility 26'!D53,'Facility 27'!D53,'Facility 28'!D53,'Facility 29'!D53,'Facility 30'!D53,'Facility 31'!D53,'Facility 32'!D53,'Facility 33'!D53,'Facility 34'!D53,'Facility 35'!D53,'Facility 36'!D53,'Facility 37'!D53,'Facility 38'!D53,'Facility 39'!D53,'Facility 40'!D53,'Facility 41'!D53,'Facility 42'!D53,'Facility 43'!D53,'Facility 44'!D53,'Facility 45'!D53,'Facility 46'!D53,'Facility 47'!D53,'Facility 48'!D53,'Facility 49'!D53,'Facility 50'!D53,'Facility 51'!D53,'Facility 52'!D53,'Facility 53'!D53,'Facility 54'!D53,'Facility 55'!D53,'Facility 56'!D53,'Facility 57'!D53,'Facility 58'!D53,'Facility 59'!D53,'Facility 60'!D53,'Facility 61'!D53,'Facility 62'!D53,'Facility 63'!D53,'Facility 64'!D53,'Facility 65'!D53,'Facility 66'!D53,'Facility 67'!D53,'Facility 68'!D53,'Facility 69'!D53,'Facility 70'!D53,'Facility 71'!D53,'Facility 72'!D53,'Facility 73'!D53,'Facility 74'!D53,'Facility 75'!D53)</f>
        <v>0</v>
      </c>
      <c r="F13" s="101">
        <f>SUM('Facility 1'!E53,'Facility 2'!E53,'Facility 3'!E53,'Facility 4'!E53,'Facility 5'!E53,'Facility 6'!E53,'Facility 7'!E53,'Facility 8'!E53,'Facility 9'!E53,'Facility 10'!E53,'Facility 11'!E53,'Facility 12'!E53,'Facility 13'!E53,'Facility 14'!E53,'Facility 15'!E53,'Facility 16'!E53,'Facility 17'!E53,'Facility 18'!E53,'Facility 19'!E53,'Facility 20'!E53,'Facility 21'!E53,'Facility 22'!E53,'Facility 23'!E53,'Facility 24'!E53,'Facility 25'!E53,'Facility 26'!E53,'Facility 27'!E53,'Facility 28'!E53,'Facility 29'!E53,'Facility 30'!E53,'Facility 31'!E53,'Facility 32'!E53,'Facility 33'!E53,'Facility 34'!E53,'Facility 35'!E53,'Facility 36'!E53,'Facility 37'!E53,'Facility 38'!E53,'Facility 39'!E53,'Facility 40'!E53,'Facility 41'!E53,'Facility 42'!E53,'Facility 43'!E53,'Facility 44'!E53,'Facility 45'!E53,'Facility 46'!E53,'Facility 47'!E53,'Facility 48'!E53,'Facility 49'!E53,'Facility 50'!E53,'Facility 51'!E53,'Facility 52'!E53,'Facility 53'!E53,'Facility 54'!E53,'Facility 55'!E53,'Facility 56'!E53,'Facility 57'!E53,'Facility 58'!E53,'Facility 59'!E53,'Facility 60'!E53,'Facility 61'!E53,'Facility 62'!E53,'Facility 63'!E53,'Facility 64'!E53,'Facility 65'!E53,'Facility 66'!E53,'Facility 67'!E53,'Facility 68'!E53,'Facility 69'!E53,'Facility 70'!E53,'Facility 71'!E53,'Facility 72'!E53,'Facility 73'!E53,'Facility 74'!E53,'Facility 75'!E53)</f>
        <v>0</v>
      </c>
      <c r="G13" s="101">
        <f>SUM('Facility 1'!F53,'Facility 2'!F53,'Facility 3'!F53,'Facility 4'!F53,'Facility 5'!F53,'Facility 6'!F53,'Facility 7'!F53,'Facility 8'!F53,'Facility 9'!F53,'Facility 10'!F53,'Facility 11'!F53,'Facility 12'!F53,'Facility 13'!F53,'Facility 14'!F53,'Facility 15'!F53,'Facility 16'!F53,'Facility 17'!F53,'Facility 18'!F53,'Facility 19'!F53,'Facility 20'!F53,'Facility 21'!F53,'Facility 22'!F53,'Facility 23'!F53,'Facility 24'!F53,'Facility 25'!F53,'Facility 26'!F53,'Facility 27'!F53,'Facility 28'!F53,'Facility 29'!F53,'Facility 30'!F53,'Facility 31'!F53,'Facility 32'!F53,'Facility 33'!F53,'Facility 34'!F53,'Facility 35'!F53,'Facility 36'!F53,'Facility 37'!F53,'Facility 38'!F53,'Facility 39'!F53,'Facility 40'!F53,'Facility 41'!F53,'Facility 42'!F53,'Facility 43'!F53,'Facility 44'!F53,'Facility 45'!F53,'Facility 46'!F53,'Facility 47'!F53,'Facility 48'!F53,'Facility 49'!F53,'Facility 50'!F53,'Facility 51'!F53,'Facility 52'!F53,'Facility 53'!F53,'Facility 54'!F53,'Facility 55'!F53,'Facility 56'!F53,'Facility 57'!F53,'Facility 58'!F53,'Facility 59'!F53,'Facility 60'!F53,'Facility 61'!F53,'Facility 62'!F53,'Facility 63'!F53,'Facility 64'!F53,'Facility 65'!F53,'Facility 66'!F53,'Facility 67'!F53,'Facility 68'!F53,'Facility 69'!F53,'Facility 70'!F53,'Facility 71'!F53,'Facility 72'!F53,'Facility 73'!F53,'Facility 74'!F53,'Facility 75'!F53)</f>
        <v>0</v>
      </c>
      <c r="H13" s="101">
        <f>SUM('Facility 1'!G53,'Facility 2'!G53,'Facility 3'!G53,'Facility 4'!G53,'Facility 5'!G53,'Facility 6'!G53,'Facility 7'!G53,'Facility 8'!G53,'Facility 9'!G53,'Facility 10'!G53,'Facility 11'!G53,'Facility 12'!G53,'Facility 13'!G53,'Facility 14'!G53,'Facility 15'!G53,'Facility 16'!G53,'Facility 17'!G53,'Facility 18'!G53,'Facility 19'!G53,'Facility 20'!G53,'Facility 21'!G53,'Facility 22'!G53,'Facility 23'!G53,'Facility 24'!G53,'Facility 25'!G53,'Facility 26'!G53,'Facility 27'!G53,'Facility 28'!G53,'Facility 29'!G53,'Facility 30'!G53,'Facility 31'!G53,'Facility 32'!G53,'Facility 33'!G53,'Facility 34'!G53,'Facility 35'!G53,'Facility 36'!G53,'Facility 37'!G53,'Facility 38'!G53,'Facility 39'!G53,'Facility 40'!G53,'Facility 41'!G53,'Facility 42'!G53,'Facility 43'!G53,'Facility 44'!G53,'Facility 45'!G53,'Facility 46'!G53,'Facility 47'!G53,'Facility 48'!G53,'Facility 49'!G53,'Facility 50'!G53,'Facility 51'!G53,'Facility 52'!G53,'Facility 53'!G53,'Facility 54'!G53,'Facility 55'!G53,'Facility 56'!G53,'Facility 57'!G53,'Facility 58'!G53,'Facility 59'!G53,'Facility 60'!G53,'Facility 61'!G53,'Facility 62'!G53,'Facility 63'!G53,'Facility 64'!G53,'Facility 65'!G53,'Facility 66'!G53,'Facility 67'!G53,'Facility 68'!G53,'Facility 69'!G53,'Facility 70'!G53,'Facility 71'!G53,'Facility 72'!G53,'Facility 73'!G53,'Facility 74'!G53,'Facility 75'!G53)</f>
        <v>0</v>
      </c>
      <c r="I13" s="101">
        <f>SUM('Facility 1'!H53,'Facility 2'!H53,'Facility 3'!H53,'Facility 4'!H53,'Facility 5'!H53,'Facility 6'!H53,'Facility 7'!H53,'Facility 8'!H53,'Facility 9'!H53,'Facility 10'!H53,'Facility 11'!H53,'Facility 12'!H53,'Facility 13'!H53,'Facility 14'!H53,'Facility 15'!H53,'Facility 16'!H53,'Facility 17'!H53,'Facility 18'!H53,'Facility 19'!H53,'Facility 20'!H53,'Facility 21'!H53,'Facility 22'!H53,'Facility 23'!H53,'Facility 24'!H53,'Facility 25'!H53,'Facility 26'!H53,'Facility 27'!H53,'Facility 28'!H53,'Facility 29'!H53,'Facility 30'!H53,'Facility 31'!H53,'Facility 32'!H53,'Facility 33'!H53,'Facility 34'!H53,'Facility 35'!H53,'Facility 36'!H53,'Facility 37'!H53,'Facility 38'!H53,'Facility 39'!H53,'Facility 40'!H53,'Facility 41'!H53,'Facility 42'!H53,'Facility 43'!H53,'Facility 44'!H53,'Facility 45'!H53,'Facility 46'!H53,'Facility 47'!H53,'Facility 48'!H53,'Facility 49'!H53,'Facility 50'!H53,'Facility 51'!H53,'Facility 52'!H53,'Facility 53'!H53,'Facility 54'!H53,'Facility 55'!H53,'Facility 56'!H53,'Facility 57'!H53,'Facility 58'!H53,'Facility 59'!H53,'Facility 60'!H53,'Facility 61'!H53,'Facility 62'!H53,'Facility 63'!H53,'Facility 64'!H53,'Facility 65'!H53,'Facility 66'!H53,'Facility 67'!H53,'Facility 68'!H53,'Facility 69'!H53,'Facility 70'!H53,'Facility 71'!H53,'Facility 72'!H53,'Facility 73'!H53,'Facility 74'!H53,'Facility 75'!H53)</f>
        <v>0</v>
      </c>
      <c r="J13" s="101">
        <f>SUM('Facility 1'!I53,'Facility 2'!I53,'Facility 3'!I53,'Facility 4'!I53,'Facility 5'!I53,'Facility 6'!I53,'Facility 7'!I53,'Facility 8'!I53,'Facility 9'!I53,'Facility 10'!I53,'Facility 11'!I53,'Facility 12'!I53,'Facility 13'!I53,'Facility 14'!I53,'Facility 15'!I53,'Facility 16'!I53,'Facility 17'!I53,'Facility 18'!I53,'Facility 19'!I53,'Facility 20'!I53,'Facility 21'!I53,'Facility 22'!I53,'Facility 23'!I53,'Facility 24'!I53,'Facility 25'!I53,'Facility 26'!I53,'Facility 27'!I53,'Facility 28'!I53,'Facility 29'!I53,'Facility 30'!I53,'Facility 31'!I53,'Facility 32'!I53,'Facility 33'!I53,'Facility 34'!I53,'Facility 35'!I53,'Facility 36'!I53,'Facility 37'!I53,'Facility 38'!I53,'Facility 39'!I53,'Facility 40'!I53,'Facility 41'!I53,'Facility 42'!I53,'Facility 43'!I53,'Facility 44'!I53,'Facility 45'!I53,'Facility 46'!I53,'Facility 47'!I53,'Facility 48'!I53,'Facility 49'!I53,'Facility 50'!I53,'Facility 51'!I53,'Facility 52'!I53,'Facility 53'!I53,'Facility 54'!I53,'Facility 55'!I53,'Facility 56'!I53,'Facility 57'!I53,'Facility 58'!I53,'Facility 59'!I53,'Facility 60'!I53,'Facility 61'!I53,'Facility 62'!I53,'Facility 63'!I53,'Facility 64'!I53,'Facility 65'!I53,'Facility 66'!I53,'Facility 67'!I53,'Facility 68'!I53,'Facility 69'!I53,'Facility 70'!I53,'Facility 71'!I53,'Facility 72'!I53,'Facility 73'!I53,'Facility 74'!I53,'Facility 75'!I53)</f>
        <v>0</v>
      </c>
      <c r="K13" s="101">
        <f>SUM('Facility 1'!J53,'Facility 2'!J53,'Facility 3'!J53,'Facility 4'!J53,'Facility 5'!J53,'Facility 6'!J53,'Facility 7'!J53,'Facility 8'!J53,'Facility 9'!J53,'Facility 10'!J53,'Facility 11'!J53,'Facility 12'!J53,'Facility 13'!J53,'Facility 14'!J53,'Facility 15'!J53,'Facility 16'!J53,'Facility 17'!J53,'Facility 18'!J53,'Facility 19'!J53,'Facility 20'!J53,'Facility 21'!J53,'Facility 22'!J53,'Facility 23'!J53,'Facility 24'!J53,'Facility 25'!J53,'Facility 26'!J53,'Facility 27'!J53,'Facility 28'!J53,'Facility 29'!J53,'Facility 30'!J53,'Facility 31'!J53,'Facility 32'!J53,'Facility 33'!J53,'Facility 34'!J53,'Facility 35'!J53,'Facility 36'!J53,'Facility 37'!J53,'Facility 38'!J53,'Facility 39'!J53,'Facility 40'!J53,'Facility 41'!J53,'Facility 42'!J53,'Facility 43'!J53,'Facility 44'!J53,'Facility 45'!J53,'Facility 46'!J53,'Facility 47'!J53,'Facility 48'!J53,'Facility 49'!J53,'Facility 50'!J53,'Facility 51'!J53,'Facility 52'!J53,'Facility 53'!J53,'Facility 54'!J53,'Facility 55'!J53,'Facility 56'!J53,'Facility 57'!J53,'Facility 58'!J53,'Facility 59'!J53,'Facility 60'!J53,'Facility 61'!J53,'Facility 62'!J53,'Facility 63'!J53,'Facility 64'!J53,'Facility 65'!J53,'Facility 66'!J53,'Facility 67'!J53,'Facility 68'!J53,'Facility 69'!J53,'Facility 70'!J53,'Facility 71'!J53,'Facility 72'!J53,'Facility 73'!J53,'Facility 74'!J53,'Facility 75'!J53)</f>
        <v>0</v>
      </c>
      <c r="L13" s="196"/>
    </row>
    <row r="14" spans="2:12" s="197" customFormat="1" ht="21.75" customHeight="1">
      <c r="B14" s="194"/>
      <c r="C14" s="198">
        <v>2024</v>
      </c>
      <c r="D14" s="100">
        <f>SUM('Facility 1'!C54,'Facility 2'!C54,'Facility 3'!C54,'Facility 4'!C54,'Facility 5'!C54,'Facility 6'!C54,'Facility 7'!C54,'Facility 8'!C54,'Facility 9'!C54,'Facility 10'!C54,'Facility 11'!C54,'Facility 12'!C54,'Facility 13'!C54,'Facility 14'!C54,'Facility 15'!C54,'Facility 16'!C54,'Facility 17'!C54,'Facility 18'!C54,'Facility 19'!C54,'Facility 20'!C54,'Facility 21'!C54,'Facility 22'!C54,'Facility 23'!C54,'Facility 24'!C54,'Facility 25'!C54,'Facility 26'!C54,'Facility 27'!C54,'Facility 28'!C54,'Facility 29'!C54,'Facility 30'!C54,'Facility 31'!C54,'Facility 32'!C54,'Facility 33'!C54,'Facility 34'!C54,'Facility 35'!C54,'Facility 36'!C54,'Facility 37'!C54,'Facility 38'!C54,'Facility 39'!C54,'Facility 40'!C54,'Facility 41'!C54,'Facility 42'!C54,'Facility 43'!C54,'Facility 44'!C54,'Facility 45'!C54,'Facility 46'!C54,'Facility 47'!C54,'Facility 48'!C54,'Facility 49'!C54,'Facility 50'!C54,'Facility 51'!C54,'Facility 52'!C54,'Facility 53'!C54,'Facility 54'!C54,'Facility 55'!C54,'Facility 56'!C54,'Facility 57'!C54,'Facility 58'!C54,'Facility 59'!C54,'Facility 60'!C54,'Facility 61'!C54,'Facility 62'!C54,'Facility 63'!C54,'Facility 64'!C54,'Facility 65'!C54,'Facility 66'!C54,'Facility 67'!C54,'Facility 68'!C54,'Facility 69'!C54,'Facility 70'!C54,'Facility 71'!C54,'Facility 72'!C54,'Facility 73'!C54,'Facility 74'!C54,'Facility 75'!C54)</f>
        <v>0</v>
      </c>
      <c r="E14" s="100">
        <f>SUM('Facility 1'!D54,'Facility 2'!D54,'Facility 3'!D54,'Facility 4'!D54,'Facility 5'!D54,'Facility 6'!D54,'Facility 7'!D54,'Facility 8'!D54,'Facility 9'!D54,'Facility 10'!D54,'Facility 11'!D54,'Facility 12'!D54,'Facility 13'!D54,'Facility 14'!D54,'Facility 15'!D54,'Facility 16'!D54,'Facility 17'!D54,'Facility 18'!D54,'Facility 19'!D54,'Facility 20'!D54,'Facility 21'!D54,'Facility 22'!D54,'Facility 23'!D54,'Facility 24'!D54,'Facility 25'!D54,'Facility 26'!D54,'Facility 27'!D54,'Facility 28'!D54,'Facility 29'!D54,'Facility 30'!D54,'Facility 31'!D54,'Facility 32'!D54,'Facility 33'!D54,'Facility 34'!D54,'Facility 35'!D54,'Facility 36'!D54,'Facility 37'!D54,'Facility 38'!D54,'Facility 39'!D54,'Facility 40'!D54,'Facility 41'!D54,'Facility 42'!D54,'Facility 43'!D54,'Facility 44'!D54,'Facility 45'!D54,'Facility 46'!D54,'Facility 47'!D54,'Facility 48'!D54,'Facility 49'!D54,'Facility 50'!D54,'Facility 51'!D54,'Facility 52'!D54,'Facility 53'!D54,'Facility 54'!D54,'Facility 55'!D54,'Facility 56'!D54,'Facility 57'!D54,'Facility 58'!D54,'Facility 59'!D54,'Facility 60'!D54,'Facility 61'!D54,'Facility 62'!D54,'Facility 63'!D54,'Facility 64'!D54,'Facility 65'!D54,'Facility 66'!D54,'Facility 67'!D54,'Facility 68'!D54,'Facility 69'!D54,'Facility 70'!D54,'Facility 71'!D54,'Facility 72'!D54,'Facility 73'!D54,'Facility 74'!D54,'Facility 75'!D54)</f>
        <v>0</v>
      </c>
      <c r="F14" s="101">
        <f>SUM('Facility 1'!E54,'Facility 2'!E54,'Facility 3'!E54,'Facility 4'!E54,'Facility 5'!E54,'Facility 6'!E54,'Facility 7'!E54,'Facility 8'!E54,'Facility 9'!E54,'Facility 10'!E54,'Facility 11'!E54,'Facility 12'!E54,'Facility 13'!E54,'Facility 14'!E54,'Facility 15'!E54,'Facility 16'!E54,'Facility 17'!E54,'Facility 18'!E54,'Facility 19'!E54,'Facility 20'!E54,'Facility 21'!E54,'Facility 22'!E54,'Facility 23'!E54,'Facility 24'!E54,'Facility 25'!E54,'Facility 26'!E54,'Facility 27'!E54,'Facility 28'!E54,'Facility 29'!E54,'Facility 30'!E54,'Facility 31'!E54,'Facility 32'!E54,'Facility 33'!E54,'Facility 34'!E54,'Facility 35'!E54,'Facility 36'!E54,'Facility 37'!E54,'Facility 38'!E54,'Facility 39'!E54,'Facility 40'!E54,'Facility 41'!E54,'Facility 42'!E54,'Facility 43'!E54,'Facility 44'!E54,'Facility 45'!E54,'Facility 46'!E54,'Facility 47'!E54,'Facility 48'!E54,'Facility 49'!E54,'Facility 50'!E54,'Facility 51'!E54,'Facility 52'!E54,'Facility 53'!E54,'Facility 54'!E54,'Facility 55'!E54,'Facility 56'!E54,'Facility 57'!E54,'Facility 58'!E54,'Facility 59'!E54,'Facility 60'!E54,'Facility 61'!E54,'Facility 62'!E54,'Facility 63'!E54,'Facility 64'!E54,'Facility 65'!E54,'Facility 66'!E54,'Facility 67'!E54,'Facility 68'!E54,'Facility 69'!E54,'Facility 70'!E54,'Facility 71'!E54,'Facility 72'!E54,'Facility 73'!E54,'Facility 74'!E54,'Facility 75'!E54)</f>
        <v>0</v>
      </c>
      <c r="G14" s="101">
        <f>SUM('Facility 1'!F54,'Facility 2'!F54,'Facility 3'!F54,'Facility 4'!F54,'Facility 5'!F54,'Facility 6'!F54,'Facility 7'!F54,'Facility 8'!F54,'Facility 9'!F54,'Facility 10'!F54,'Facility 11'!F54,'Facility 12'!F54,'Facility 13'!F54,'Facility 14'!F54,'Facility 15'!F54,'Facility 16'!F54,'Facility 17'!F54,'Facility 18'!F54,'Facility 19'!F54,'Facility 20'!F54,'Facility 21'!F54,'Facility 22'!F54,'Facility 23'!F54,'Facility 24'!F54,'Facility 25'!F54,'Facility 26'!F54,'Facility 27'!F54,'Facility 28'!F54,'Facility 29'!F54,'Facility 30'!F54,'Facility 31'!F54,'Facility 32'!F54,'Facility 33'!F54,'Facility 34'!F54,'Facility 35'!F54,'Facility 36'!F54,'Facility 37'!F54,'Facility 38'!F54,'Facility 39'!F54,'Facility 40'!F54,'Facility 41'!F54,'Facility 42'!F54,'Facility 43'!F54,'Facility 44'!F54,'Facility 45'!F54,'Facility 46'!F54,'Facility 47'!F54,'Facility 48'!F54,'Facility 49'!F54,'Facility 50'!F54,'Facility 51'!F54,'Facility 52'!F54,'Facility 53'!F54,'Facility 54'!F54,'Facility 55'!F54,'Facility 56'!F54,'Facility 57'!F54,'Facility 58'!F54,'Facility 59'!F54,'Facility 60'!F54,'Facility 61'!F54,'Facility 62'!F54,'Facility 63'!F54,'Facility 64'!F54,'Facility 65'!F54,'Facility 66'!F54,'Facility 67'!F54,'Facility 68'!F54,'Facility 69'!F54,'Facility 70'!F54,'Facility 71'!F54,'Facility 72'!F54,'Facility 73'!F54,'Facility 74'!F54,'Facility 75'!F54)</f>
        <v>0</v>
      </c>
      <c r="H14" s="101">
        <f>SUM('Facility 1'!G54,'Facility 2'!G54,'Facility 3'!G54,'Facility 4'!G54,'Facility 5'!G54,'Facility 6'!G54,'Facility 7'!G54,'Facility 8'!G54,'Facility 9'!G54,'Facility 10'!G54,'Facility 11'!G54,'Facility 12'!G54,'Facility 13'!G54,'Facility 14'!G54,'Facility 15'!G54,'Facility 16'!G54,'Facility 17'!G54,'Facility 18'!G54,'Facility 19'!G54,'Facility 20'!G54,'Facility 21'!G54,'Facility 22'!G54,'Facility 23'!G54,'Facility 24'!G54,'Facility 25'!G54,'Facility 26'!G54,'Facility 27'!G54,'Facility 28'!G54,'Facility 29'!G54,'Facility 30'!G54,'Facility 31'!G54,'Facility 32'!G54,'Facility 33'!G54,'Facility 34'!G54,'Facility 35'!G54,'Facility 36'!G54,'Facility 37'!G54,'Facility 38'!G54,'Facility 39'!G54,'Facility 40'!G54,'Facility 41'!G54,'Facility 42'!G54,'Facility 43'!G54,'Facility 44'!G54,'Facility 45'!G54,'Facility 46'!G54,'Facility 47'!G54,'Facility 48'!G54,'Facility 49'!G54,'Facility 50'!G54,'Facility 51'!G54,'Facility 52'!G54,'Facility 53'!G54,'Facility 54'!G54,'Facility 55'!G54,'Facility 56'!G54,'Facility 57'!G54,'Facility 58'!G54,'Facility 59'!G54,'Facility 60'!G54,'Facility 61'!G54,'Facility 62'!G54,'Facility 63'!G54,'Facility 64'!G54,'Facility 65'!G54,'Facility 66'!G54,'Facility 67'!G54,'Facility 68'!G54,'Facility 69'!G54,'Facility 70'!G54,'Facility 71'!G54,'Facility 72'!G54,'Facility 73'!G54,'Facility 74'!G54,'Facility 75'!G54)</f>
        <v>0</v>
      </c>
      <c r="I14" s="101">
        <f>SUM('Facility 1'!H54,'Facility 2'!H54,'Facility 3'!H54,'Facility 4'!H54,'Facility 5'!H54,'Facility 6'!H54,'Facility 7'!H54,'Facility 8'!H54,'Facility 9'!H54,'Facility 10'!H54,'Facility 11'!H54,'Facility 12'!H54,'Facility 13'!H54,'Facility 14'!H54,'Facility 15'!H54,'Facility 16'!H54,'Facility 17'!H54,'Facility 18'!H54,'Facility 19'!H54,'Facility 20'!H54,'Facility 21'!H54,'Facility 22'!H54,'Facility 23'!H54,'Facility 24'!H54,'Facility 25'!H54,'Facility 26'!H54,'Facility 27'!H54,'Facility 28'!H54,'Facility 29'!H54,'Facility 30'!H54,'Facility 31'!H54,'Facility 32'!H54,'Facility 33'!H54,'Facility 34'!H54,'Facility 35'!H54,'Facility 36'!H54,'Facility 37'!H54,'Facility 38'!H54,'Facility 39'!H54,'Facility 40'!H54,'Facility 41'!H54,'Facility 42'!H54,'Facility 43'!H54,'Facility 44'!H54,'Facility 45'!H54,'Facility 46'!H54,'Facility 47'!H54,'Facility 48'!H54,'Facility 49'!H54,'Facility 50'!H54,'Facility 51'!H54,'Facility 52'!H54,'Facility 53'!H54,'Facility 54'!H54,'Facility 55'!H54,'Facility 56'!H54,'Facility 57'!H54,'Facility 58'!H54,'Facility 59'!H54,'Facility 60'!H54,'Facility 61'!H54,'Facility 62'!H54,'Facility 63'!H54,'Facility 64'!H54,'Facility 65'!H54,'Facility 66'!H54,'Facility 67'!H54,'Facility 68'!H54,'Facility 69'!H54,'Facility 70'!H54,'Facility 71'!H54,'Facility 72'!H54,'Facility 73'!H54,'Facility 74'!H54,'Facility 75'!H54)</f>
        <v>0</v>
      </c>
      <c r="J14" s="101">
        <f>SUM('Facility 1'!I54,'Facility 2'!I54,'Facility 3'!I54,'Facility 4'!I54,'Facility 5'!I54,'Facility 6'!I54,'Facility 7'!I54,'Facility 8'!I54,'Facility 9'!I54,'Facility 10'!I54,'Facility 11'!I54,'Facility 12'!I54,'Facility 13'!I54,'Facility 14'!I54,'Facility 15'!I54,'Facility 16'!I54,'Facility 17'!I54,'Facility 18'!I54,'Facility 19'!I54,'Facility 20'!I54,'Facility 21'!I54,'Facility 22'!I54,'Facility 23'!I54,'Facility 24'!I54,'Facility 25'!I54,'Facility 26'!I54,'Facility 27'!I54,'Facility 28'!I54,'Facility 29'!I54,'Facility 30'!I54,'Facility 31'!I54,'Facility 32'!I54,'Facility 33'!I54,'Facility 34'!I54,'Facility 35'!I54,'Facility 36'!I54,'Facility 37'!I54,'Facility 38'!I54,'Facility 39'!I54,'Facility 40'!I54,'Facility 41'!I54,'Facility 42'!I54,'Facility 43'!I54,'Facility 44'!I54,'Facility 45'!I54,'Facility 46'!I54,'Facility 47'!I54,'Facility 48'!I54,'Facility 49'!I54,'Facility 50'!I54,'Facility 51'!I54,'Facility 52'!I54,'Facility 53'!I54,'Facility 54'!I54,'Facility 55'!I54,'Facility 56'!I54,'Facility 57'!I54,'Facility 58'!I54,'Facility 59'!I54,'Facility 60'!I54,'Facility 61'!I54,'Facility 62'!I54,'Facility 63'!I54,'Facility 64'!I54,'Facility 65'!I54,'Facility 66'!I54,'Facility 67'!I54,'Facility 68'!I54,'Facility 69'!I54,'Facility 70'!I54,'Facility 71'!I54,'Facility 72'!I54,'Facility 73'!I54,'Facility 74'!I54,'Facility 75'!I54)</f>
        <v>0</v>
      </c>
      <c r="K14" s="101">
        <f>SUM('Facility 1'!J54,'Facility 2'!J54,'Facility 3'!J54,'Facility 4'!J54,'Facility 5'!J54,'Facility 6'!J54,'Facility 7'!J54,'Facility 8'!J54,'Facility 9'!J54,'Facility 10'!J54,'Facility 11'!J54,'Facility 12'!J54,'Facility 13'!J54,'Facility 14'!J54,'Facility 15'!J54,'Facility 16'!J54,'Facility 17'!J54,'Facility 18'!J54,'Facility 19'!J54,'Facility 20'!J54,'Facility 21'!J54,'Facility 22'!J54,'Facility 23'!J54,'Facility 24'!J54,'Facility 25'!J54,'Facility 26'!J54,'Facility 27'!J54,'Facility 28'!J54,'Facility 29'!J54,'Facility 30'!J54,'Facility 31'!J54,'Facility 32'!J54,'Facility 33'!J54,'Facility 34'!J54,'Facility 35'!J54,'Facility 36'!J54,'Facility 37'!J54,'Facility 38'!J54,'Facility 39'!J54,'Facility 40'!J54,'Facility 41'!J54,'Facility 42'!J54,'Facility 43'!J54,'Facility 44'!J54,'Facility 45'!J54,'Facility 46'!J54,'Facility 47'!J54,'Facility 48'!J54,'Facility 49'!J54,'Facility 50'!J54,'Facility 51'!J54,'Facility 52'!J54,'Facility 53'!J54,'Facility 54'!J54,'Facility 55'!J54,'Facility 56'!J54,'Facility 57'!J54,'Facility 58'!J54,'Facility 59'!J54,'Facility 60'!J54,'Facility 61'!J54,'Facility 62'!J54,'Facility 63'!J54,'Facility 64'!J54,'Facility 65'!J54,'Facility 66'!J54,'Facility 67'!J54,'Facility 68'!J54,'Facility 69'!J54,'Facility 70'!J54,'Facility 71'!J54,'Facility 72'!J54,'Facility 73'!J54,'Facility 74'!J54,'Facility 75'!J54)</f>
        <v>0</v>
      </c>
      <c r="L14" s="196"/>
    </row>
    <row r="15" spans="2:12" s="197" customFormat="1" ht="21.75" customHeight="1">
      <c r="B15" s="194"/>
      <c r="C15" s="198">
        <v>2025</v>
      </c>
      <c r="D15" s="100">
        <f>SUM('Facility 1'!C55,'Facility 2'!C55,'Facility 3'!C55,'Facility 4'!C55,'Facility 5'!C55,'Facility 6'!C55,'Facility 7'!C55,'Facility 8'!C55,'Facility 9'!C55,'Facility 10'!C55,'Facility 11'!C55,'Facility 12'!C55,'Facility 13'!C55,'Facility 14'!C55,'Facility 15'!C55,'Facility 16'!C55,'Facility 17'!C55,'Facility 18'!C55,'Facility 19'!C55,'Facility 20'!C55,'Facility 21'!C55,'Facility 22'!C55,'Facility 23'!C55,'Facility 24'!C55,'Facility 25'!C55,'Facility 26'!C55,'Facility 27'!C55,'Facility 28'!C55,'Facility 29'!C55,'Facility 30'!C55,'Facility 31'!C55,'Facility 32'!C55,'Facility 33'!C55,'Facility 34'!C55,'Facility 35'!C55,'Facility 36'!C55,'Facility 37'!C55,'Facility 38'!C55,'Facility 39'!C55,'Facility 40'!C55,'Facility 41'!C55,'Facility 42'!C55,'Facility 43'!C55,'Facility 44'!C55,'Facility 45'!C55,'Facility 46'!C55,'Facility 47'!C55,'Facility 48'!C55,'Facility 49'!C55,'Facility 50'!C55,'Facility 51'!C55,'Facility 52'!C55,'Facility 53'!C55,'Facility 54'!C55,'Facility 55'!C55,'Facility 56'!C55,'Facility 57'!C55,'Facility 58'!C55,'Facility 59'!C55,'Facility 60'!C55,'Facility 61'!C55,'Facility 62'!C55,'Facility 63'!C55,'Facility 64'!C55,'Facility 65'!C55,'Facility 66'!C55,'Facility 67'!C55,'Facility 68'!C55,'Facility 69'!C55,'Facility 70'!C55,'Facility 71'!C55,'Facility 72'!C55,'Facility 73'!C55,'Facility 74'!C55,'Facility 75'!C55)</f>
        <v>0</v>
      </c>
      <c r="E15" s="100">
        <f>SUM('Facility 1'!D55,'Facility 2'!D55,'Facility 3'!D55,'Facility 4'!D55,'Facility 5'!D55,'Facility 6'!D55,'Facility 7'!D55,'Facility 8'!D55,'Facility 9'!D55,'Facility 10'!D55,'Facility 11'!D55,'Facility 12'!D55,'Facility 13'!D55,'Facility 14'!D55,'Facility 15'!D55,'Facility 16'!D55,'Facility 17'!D55,'Facility 18'!D55,'Facility 19'!D55,'Facility 20'!D55,'Facility 21'!D55,'Facility 22'!D55,'Facility 23'!D55,'Facility 24'!D55,'Facility 25'!D55,'Facility 26'!D55,'Facility 27'!D55,'Facility 28'!D55,'Facility 29'!D55,'Facility 30'!D55,'Facility 31'!D55,'Facility 32'!D55,'Facility 33'!D55,'Facility 34'!D55,'Facility 35'!D55,'Facility 36'!D55,'Facility 37'!D55,'Facility 38'!D55,'Facility 39'!D55,'Facility 40'!D55,'Facility 41'!D55,'Facility 42'!D55,'Facility 43'!D55,'Facility 44'!D55,'Facility 45'!D55,'Facility 46'!D55,'Facility 47'!D55,'Facility 48'!D55,'Facility 49'!D55,'Facility 50'!D55,'Facility 51'!D55,'Facility 52'!D55,'Facility 53'!D55,'Facility 54'!D55,'Facility 55'!D55,'Facility 56'!D55,'Facility 57'!D55,'Facility 58'!D55,'Facility 59'!D55,'Facility 60'!D55,'Facility 61'!D55,'Facility 62'!D55,'Facility 63'!D55,'Facility 64'!D55,'Facility 65'!D55,'Facility 66'!D55,'Facility 67'!D55,'Facility 68'!D55,'Facility 69'!D55,'Facility 70'!D55,'Facility 71'!D55,'Facility 72'!D55,'Facility 73'!D55,'Facility 74'!D55,'Facility 75'!D55)</f>
        <v>0</v>
      </c>
      <c r="F15" s="101">
        <f>SUM('Facility 1'!E55,'Facility 2'!E55,'Facility 3'!E55,'Facility 4'!E55,'Facility 5'!E55,'Facility 6'!E55,'Facility 7'!E55,'Facility 8'!E55,'Facility 9'!E55,'Facility 10'!E55,'Facility 11'!E55,'Facility 12'!E55,'Facility 13'!E55,'Facility 14'!E55,'Facility 15'!E55,'Facility 16'!E55,'Facility 17'!E55,'Facility 18'!E55,'Facility 19'!E55,'Facility 20'!E55,'Facility 21'!E55,'Facility 22'!E55,'Facility 23'!E55,'Facility 24'!E55,'Facility 25'!E55,'Facility 26'!E55,'Facility 27'!E55,'Facility 28'!E55,'Facility 29'!E55,'Facility 30'!E55,'Facility 31'!E55,'Facility 32'!E55,'Facility 33'!E55,'Facility 34'!E55,'Facility 35'!E55,'Facility 36'!E55,'Facility 37'!E55,'Facility 38'!E55,'Facility 39'!E55,'Facility 40'!E55,'Facility 41'!E55,'Facility 42'!E55,'Facility 43'!E55,'Facility 44'!E55,'Facility 45'!E55,'Facility 46'!E55,'Facility 47'!E55,'Facility 48'!E55,'Facility 49'!E55,'Facility 50'!E55,'Facility 51'!E55,'Facility 52'!E55,'Facility 53'!E55,'Facility 54'!E55,'Facility 55'!E55,'Facility 56'!E55,'Facility 57'!E55,'Facility 58'!E55,'Facility 59'!E55,'Facility 60'!E55,'Facility 61'!E55,'Facility 62'!E55,'Facility 63'!E55,'Facility 64'!E55,'Facility 65'!E55,'Facility 66'!E55,'Facility 67'!E55,'Facility 68'!E55,'Facility 69'!E55,'Facility 70'!E55,'Facility 71'!E55,'Facility 72'!E55,'Facility 73'!E55,'Facility 74'!E55,'Facility 75'!E55)</f>
        <v>0</v>
      </c>
      <c r="G15" s="101">
        <f>SUM('Facility 1'!F55,'Facility 2'!F55,'Facility 3'!F55,'Facility 4'!F55,'Facility 5'!F55,'Facility 6'!F55,'Facility 7'!F55,'Facility 8'!F55,'Facility 9'!F55,'Facility 10'!F55,'Facility 11'!F55,'Facility 12'!F55,'Facility 13'!F55,'Facility 14'!F55,'Facility 15'!F55,'Facility 16'!F55,'Facility 17'!F55,'Facility 18'!F55,'Facility 19'!F55,'Facility 20'!F55,'Facility 21'!F55,'Facility 22'!F55,'Facility 23'!F55,'Facility 24'!F55,'Facility 25'!F55,'Facility 26'!F55,'Facility 27'!F55,'Facility 28'!F55,'Facility 29'!F55,'Facility 30'!F55,'Facility 31'!F55,'Facility 32'!F55,'Facility 33'!F55,'Facility 34'!F55,'Facility 35'!F55,'Facility 36'!F55,'Facility 37'!F55,'Facility 38'!F55,'Facility 39'!F55,'Facility 40'!F55,'Facility 41'!F55,'Facility 42'!F55,'Facility 43'!F55,'Facility 44'!F55,'Facility 45'!F55,'Facility 46'!F55,'Facility 47'!F55,'Facility 48'!F55,'Facility 49'!F55,'Facility 50'!F55,'Facility 51'!F55,'Facility 52'!F55,'Facility 53'!F55,'Facility 54'!F55,'Facility 55'!F55,'Facility 56'!F55,'Facility 57'!F55,'Facility 58'!F55,'Facility 59'!F55,'Facility 60'!F55,'Facility 61'!F55,'Facility 62'!F55,'Facility 63'!F55,'Facility 64'!F55,'Facility 65'!F55,'Facility 66'!F55,'Facility 67'!F55,'Facility 68'!F55,'Facility 69'!F55,'Facility 70'!F55,'Facility 71'!F55,'Facility 72'!F55,'Facility 73'!F55,'Facility 74'!F55,'Facility 75'!F55)</f>
        <v>0</v>
      </c>
      <c r="H15" s="101">
        <f>SUM('Facility 1'!G55,'Facility 2'!G55,'Facility 3'!G55,'Facility 4'!G55,'Facility 5'!G55,'Facility 6'!G55,'Facility 7'!G55,'Facility 8'!G55,'Facility 9'!G55,'Facility 10'!G55,'Facility 11'!G55,'Facility 12'!G55,'Facility 13'!G55,'Facility 14'!G55,'Facility 15'!G55,'Facility 16'!G55,'Facility 17'!G55,'Facility 18'!G55,'Facility 19'!G55,'Facility 20'!G55,'Facility 21'!G55,'Facility 22'!G55,'Facility 23'!G55,'Facility 24'!G55,'Facility 25'!G55,'Facility 26'!G55,'Facility 27'!G55,'Facility 28'!G55,'Facility 29'!G55,'Facility 30'!G55,'Facility 31'!G55,'Facility 32'!G55,'Facility 33'!G55,'Facility 34'!G55,'Facility 35'!G55,'Facility 36'!G55,'Facility 37'!G55,'Facility 38'!G55,'Facility 39'!G55,'Facility 40'!G55,'Facility 41'!G55,'Facility 42'!G55,'Facility 43'!G55,'Facility 44'!G55,'Facility 45'!G55,'Facility 46'!G55,'Facility 47'!G55,'Facility 48'!G55,'Facility 49'!G55,'Facility 50'!G55,'Facility 51'!G55,'Facility 52'!G55,'Facility 53'!G55,'Facility 54'!G55,'Facility 55'!G55,'Facility 56'!G55,'Facility 57'!G55,'Facility 58'!G55,'Facility 59'!G55,'Facility 60'!G55,'Facility 61'!G55,'Facility 62'!G55,'Facility 63'!G55,'Facility 64'!G55,'Facility 65'!G55,'Facility 66'!G55,'Facility 67'!G55,'Facility 68'!G55,'Facility 69'!G55,'Facility 70'!G55,'Facility 71'!G55,'Facility 72'!G55,'Facility 73'!G55,'Facility 74'!G55,'Facility 75'!G55)</f>
        <v>0</v>
      </c>
      <c r="I15" s="101">
        <f>SUM('Facility 1'!H55,'Facility 2'!H55,'Facility 3'!H55,'Facility 4'!H55,'Facility 5'!H55,'Facility 6'!H55,'Facility 7'!H55,'Facility 8'!H55,'Facility 9'!H55,'Facility 10'!H55,'Facility 11'!H55,'Facility 12'!H55,'Facility 13'!H55,'Facility 14'!H55,'Facility 15'!H55,'Facility 16'!H55,'Facility 17'!H55,'Facility 18'!H55,'Facility 19'!H55,'Facility 20'!H55,'Facility 21'!H55,'Facility 22'!H55,'Facility 23'!H55,'Facility 24'!H55,'Facility 25'!H55,'Facility 26'!H55,'Facility 27'!H55,'Facility 28'!H55,'Facility 29'!H55,'Facility 30'!H55,'Facility 31'!H55,'Facility 32'!H55,'Facility 33'!H55,'Facility 34'!H55,'Facility 35'!H55,'Facility 36'!H55,'Facility 37'!H55,'Facility 38'!H55,'Facility 39'!H55,'Facility 40'!H55,'Facility 41'!H55,'Facility 42'!H55,'Facility 43'!H55,'Facility 44'!H55,'Facility 45'!H55,'Facility 46'!H55,'Facility 47'!H55,'Facility 48'!H55,'Facility 49'!H55,'Facility 50'!H55,'Facility 51'!H55,'Facility 52'!H55,'Facility 53'!H55,'Facility 54'!H55,'Facility 55'!H55,'Facility 56'!H55,'Facility 57'!H55,'Facility 58'!H55,'Facility 59'!H55,'Facility 60'!H55,'Facility 61'!H55,'Facility 62'!H55,'Facility 63'!H55,'Facility 64'!H55,'Facility 65'!H55,'Facility 66'!H55,'Facility 67'!H55,'Facility 68'!H55,'Facility 69'!H55,'Facility 70'!H55,'Facility 71'!H55,'Facility 72'!H55,'Facility 73'!H55,'Facility 74'!H55,'Facility 75'!H55)</f>
        <v>0</v>
      </c>
      <c r="J15" s="101">
        <f>SUM('Facility 1'!I55,'Facility 2'!I55,'Facility 3'!I55,'Facility 4'!I55,'Facility 5'!I55,'Facility 6'!I55,'Facility 7'!I55,'Facility 8'!I55,'Facility 9'!I55,'Facility 10'!I55,'Facility 11'!I55,'Facility 12'!I55,'Facility 13'!I55,'Facility 14'!I55,'Facility 15'!I55,'Facility 16'!I55,'Facility 17'!I55,'Facility 18'!I55,'Facility 19'!I55,'Facility 20'!I55,'Facility 21'!I55,'Facility 22'!I55,'Facility 23'!I55,'Facility 24'!I55,'Facility 25'!I55,'Facility 26'!I55,'Facility 27'!I55,'Facility 28'!I55,'Facility 29'!I55,'Facility 30'!I55,'Facility 31'!I55,'Facility 32'!I55,'Facility 33'!I55,'Facility 34'!I55,'Facility 35'!I55,'Facility 36'!I55,'Facility 37'!I55,'Facility 38'!I55,'Facility 39'!I55,'Facility 40'!I55,'Facility 41'!I55,'Facility 42'!I55,'Facility 43'!I55,'Facility 44'!I55,'Facility 45'!I55,'Facility 46'!I55,'Facility 47'!I55,'Facility 48'!I55,'Facility 49'!I55,'Facility 50'!I55,'Facility 51'!I55,'Facility 52'!I55,'Facility 53'!I55,'Facility 54'!I55,'Facility 55'!I55,'Facility 56'!I55,'Facility 57'!I55,'Facility 58'!I55,'Facility 59'!I55,'Facility 60'!I55,'Facility 61'!I55,'Facility 62'!I55,'Facility 63'!I55,'Facility 64'!I55,'Facility 65'!I55,'Facility 66'!I55,'Facility 67'!I55,'Facility 68'!I55,'Facility 69'!I55,'Facility 70'!I55,'Facility 71'!I55,'Facility 72'!I55,'Facility 73'!I55,'Facility 74'!I55,'Facility 75'!I55)</f>
        <v>0</v>
      </c>
      <c r="K15" s="101">
        <f>SUM('Facility 1'!J55,'Facility 2'!J55,'Facility 3'!J55,'Facility 4'!J55,'Facility 5'!J55,'Facility 6'!J55,'Facility 7'!J55,'Facility 8'!J55,'Facility 9'!J55,'Facility 10'!J55,'Facility 11'!J55,'Facility 12'!J55,'Facility 13'!J55,'Facility 14'!J55,'Facility 15'!J55,'Facility 16'!J55,'Facility 17'!J55,'Facility 18'!J55,'Facility 19'!J55,'Facility 20'!J55,'Facility 21'!J55,'Facility 22'!J55,'Facility 23'!J55,'Facility 24'!J55,'Facility 25'!J55,'Facility 26'!J55,'Facility 27'!J55,'Facility 28'!J55,'Facility 29'!J55,'Facility 30'!J55,'Facility 31'!J55,'Facility 32'!J55,'Facility 33'!J55,'Facility 34'!J55,'Facility 35'!J55,'Facility 36'!J55,'Facility 37'!J55,'Facility 38'!J55,'Facility 39'!J55,'Facility 40'!J55,'Facility 41'!J55,'Facility 42'!J55,'Facility 43'!J55,'Facility 44'!J55,'Facility 45'!J55,'Facility 46'!J55,'Facility 47'!J55,'Facility 48'!J55,'Facility 49'!J55,'Facility 50'!J55,'Facility 51'!J55,'Facility 52'!J55,'Facility 53'!J55,'Facility 54'!J55,'Facility 55'!J55,'Facility 56'!J55,'Facility 57'!J55,'Facility 58'!J55,'Facility 59'!J55,'Facility 60'!J55,'Facility 61'!J55,'Facility 62'!J55,'Facility 63'!J55,'Facility 64'!J55,'Facility 65'!J55,'Facility 66'!J55,'Facility 67'!J55,'Facility 68'!J55,'Facility 69'!J55,'Facility 70'!J55,'Facility 71'!J55,'Facility 72'!J55,'Facility 73'!J55,'Facility 74'!J55,'Facility 75'!J55)</f>
        <v>0</v>
      </c>
      <c r="L15" s="196"/>
    </row>
    <row r="16" spans="2:12" s="197" customFormat="1" ht="21.75" customHeight="1">
      <c r="B16" s="194"/>
      <c r="C16" s="198">
        <v>2026</v>
      </c>
      <c r="D16" s="100">
        <f>SUM('Facility 1'!C56,'Facility 2'!C56,'Facility 3'!C56,'Facility 4'!C56,'Facility 5'!C56,'Facility 6'!C56,'Facility 7'!C56,'Facility 8'!C56,'Facility 9'!C56,'Facility 10'!C56,'Facility 11'!C56,'Facility 12'!C56,'Facility 13'!C56,'Facility 14'!C56,'Facility 15'!C56,'Facility 16'!C56,'Facility 17'!C56,'Facility 18'!C56,'Facility 19'!C56,'Facility 20'!C56,'Facility 21'!C56,'Facility 22'!C56,'Facility 23'!C56,'Facility 24'!C56,'Facility 25'!C56,'Facility 26'!C56,'Facility 27'!C56,'Facility 28'!C56,'Facility 29'!C56,'Facility 30'!C56,'Facility 31'!C56,'Facility 32'!C56,'Facility 33'!C56,'Facility 34'!C56,'Facility 35'!C56,'Facility 36'!C56,'Facility 37'!C56,'Facility 38'!C56,'Facility 39'!C56,'Facility 40'!C56,'Facility 41'!C56,'Facility 42'!C56,'Facility 43'!C56,'Facility 44'!C56,'Facility 45'!C56,'Facility 46'!C56,'Facility 47'!C56,'Facility 48'!C56,'Facility 49'!C56,'Facility 50'!C56,'Facility 51'!C56,'Facility 52'!C56,'Facility 53'!C56,'Facility 54'!C56,'Facility 55'!C56,'Facility 56'!C56,'Facility 57'!C56,'Facility 58'!C56,'Facility 59'!C56,'Facility 60'!C56,'Facility 61'!C56,'Facility 62'!C56,'Facility 63'!C56,'Facility 64'!C56,'Facility 65'!C56,'Facility 66'!C56,'Facility 67'!C56,'Facility 68'!C56,'Facility 69'!C56,'Facility 70'!C56,'Facility 71'!C56,'Facility 72'!C56,'Facility 73'!C56,'Facility 74'!C56,'Facility 75'!C56)</f>
        <v>0</v>
      </c>
      <c r="E16" s="100">
        <f>SUM('Facility 1'!D56,'Facility 2'!D56,'Facility 3'!D56,'Facility 4'!D56,'Facility 5'!D56,'Facility 6'!D56,'Facility 7'!D56,'Facility 8'!D56,'Facility 9'!D56,'Facility 10'!D56,'Facility 11'!D56,'Facility 12'!D56,'Facility 13'!D56,'Facility 14'!D56,'Facility 15'!D56,'Facility 16'!D56,'Facility 17'!D56,'Facility 18'!D56,'Facility 19'!D56,'Facility 20'!D56,'Facility 21'!D56,'Facility 22'!D56,'Facility 23'!D56,'Facility 24'!D56,'Facility 25'!D56,'Facility 26'!D56,'Facility 27'!D56,'Facility 28'!D56,'Facility 29'!D56,'Facility 30'!D56,'Facility 31'!D56,'Facility 32'!D56,'Facility 33'!D56,'Facility 34'!D56,'Facility 35'!D56,'Facility 36'!D56,'Facility 37'!D56,'Facility 38'!D56,'Facility 39'!D56,'Facility 40'!D56,'Facility 41'!D56,'Facility 42'!D56,'Facility 43'!D56,'Facility 44'!D56,'Facility 45'!D56,'Facility 46'!D56,'Facility 47'!D56,'Facility 48'!D56,'Facility 49'!D56,'Facility 50'!D56,'Facility 51'!D56,'Facility 52'!D56,'Facility 53'!D56,'Facility 54'!D56,'Facility 55'!D56,'Facility 56'!D56,'Facility 57'!D56,'Facility 58'!D56,'Facility 59'!D56,'Facility 60'!D56,'Facility 61'!D56,'Facility 62'!D56,'Facility 63'!D56,'Facility 64'!D56,'Facility 65'!D56,'Facility 66'!D56,'Facility 67'!D56,'Facility 68'!D56,'Facility 69'!D56,'Facility 70'!D56,'Facility 71'!D56,'Facility 72'!D56,'Facility 73'!D56,'Facility 74'!D56,'Facility 75'!D56)</f>
        <v>0</v>
      </c>
      <c r="F16" s="101">
        <f>SUM('Facility 1'!E56,'Facility 2'!E56,'Facility 3'!E56,'Facility 4'!E56,'Facility 5'!E56,'Facility 6'!E56,'Facility 7'!E56,'Facility 8'!E56,'Facility 9'!E56,'Facility 10'!E56,'Facility 11'!E56,'Facility 12'!E56,'Facility 13'!E56,'Facility 14'!E56,'Facility 15'!E56,'Facility 16'!E56,'Facility 17'!E56,'Facility 18'!E56,'Facility 19'!E56,'Facility 20'!E56,'Facility 21'!E56,'Facility 22'!E56,'Facility 23'!E56,'Facility 24'!E56,'Facility 25'!E56,'Facility 26'!E56,'Facility 27'!E56,'Facility 28'!E56,'Facility 29'!E56,'Facility 30'!E56,'Facility 31'!E56,'Facility 32'!E56,'Facility 33'!E56,'Facility 34'!E56,'Facility 35'!E56,'Facility 36'!E56,'Facility 37'!E56,'Facility 38'!E56,'Facility 39'!E56,'Facility 40'!E56,'Facility 41'!E56,'Facility 42'!E56,'Facility 43'!E56,'Facility 44'!E56,'Facility 45'!E56,'Facility 46'!E56,'Facility 47'!E56,'Facility 48'!E56,'Facility 49'!E56,'Facility 50'!E56,'Facility 51'!E56,'Facility 52'!E56,'Facility 53'!E56,'Facility 54'!E56,'Facility 55'!E56,'Facility 56'!E56,'Facility 57'!E56,'Facility 58'!E56,'Facility 59'!E56,'Facility 60'!E56,'Facility 61'!E56,'Facility 62'!E56,'Facility 63'!E56,'Facility 64'!E56,'Facility 65'!E56,'Facility 66'!E56,'Facility 67'!E56,'Facility 68'!E56,'Facility 69'!E56,'Facility 70'!E56,'Facility 71'!E56,'Facility 72'!E56,'Facility 73'!E56,'Facility 74'!E56,'Facility 75'!E56)</f>
        <v>0</v>
      </c>
      <c r="G16" s="101">
        <f>SUM('Facility 1'!F56,'Facility 2'!F56,'Facility 3'!F56,'Facility 4'!F56,'Facility 5'!F56,'Facility 6'!F56,'Facility 7'!F56,'Facility 8'!F56,'Facility 9'!F56,'Facility 10'!F56,'Facility 11'!F56,'Facility 12'!F56,'Facility 13'!F56,'Facility 14'!F56,'Facility 15'!F56,'Facility 16'!F56,'Facility 17'!F56,'Facility 18'!F56,'Facility 19'!F56,'Facility 20'!F56,'Facility 21'!F56,'Facility 22'!F56,'Facility 23'!F56,'Facility 24'!F56,'Facility 25'!F56,'Facility 26'!F56,'Facility 27'!F56,'Facility 28'!F56,'Facility 29'!F56,'Facility 30'!F56,'Facility 31'!F56,'Facility 32'!F56,'Facility 33'!F56,'Facility 34'!F56,'Facility 35'!F56,'Facility 36'!F56,'Facility 37'!F56,'Facility 38'!F56,'Facility 39'!F56,'Facility 40'!F56,'Facility 41'!F56,'Facility 42'!F56,'Facility 43'!F56,'Facility 44'!F56,'Facility 45'!F56,'Facility 46'!F56,'Facility 47'!F56,'Facility 48'!F56,'Facility 49'!F56,'Facility 50'!F56,'Facility 51'!F56,'Facility 52'!F56,'Facility 53'!F56,'Facility 54'!F56,'Facility 55'!F56,'Facility 56'!F56,'Facility 57'!F56,'Facility 58'!F56,'Facility 59'!F56,'Facility 60'!F56,'Facility 61'!F56,'Facility 62'!F56,'Facility 63'!F56,'Facility 64'!F56,'Facility 65'!F56,'Facility 66'!F56,'Facility 67'!F56,'Facility 68'!F56,'Facility 69'!F56,'Facility 70'!F56,'Facility 71'!F56,'Facility 72'!F56,'Facility 73'!F56,'Facility 74'!F56,'Facility 75'!F56)</f>
        <v>0</v>
      </c>
      <c r="H16" s="101">
        <f>SUM('Facility 1'!G56,'Facility 2'!G56,'Facility 3'!G56,'Facility 4'!G56,'Facility 5'!G56,'Facility 6'!G56,'Facility 7'!G56,'Facility 8'!G56,'Facility 9'!G56,'Facility 10'!G56,'Facility 11'!G56,'Facility 12'!G56,'Facility 13'!G56,'Facility 14'!G56,'Facility 15'!G56,'Facility 16'!G56,'Facility 17'!G56,'Facility 18'!G56,'Facility 19'!G56,'Facility 20'!G56,'Facility 21'!G56,'Facility 22'!G56,'Facility 23'!G56,'Facility 24'!G56,'Facility 25'!G56,'Facility 26'!G56,'Facility 27'!G56,'Facility 28'!G56,'Facility 29'!G56,'Facility 30'!G56,'Facility 31'!G56,'Facility 32'!G56,'Facility 33'!G56,'Facility 34'!G56,'Facility 35'!G56,'Facility 36'!G56,'Facility 37'!G56,'Facility 38'!G56,'Facility 39'!G56,'Facility 40'!G56,'Facility 41'!G56,'Facility 42'!G56,'Facility 43'!G56,'Facility 44'!G56,'Facility 45'!G56,'Facility 46'!G56,'Facility 47'!G56,'Facility 48'!G56,'Facility 49'!G56,'Facility 50'!G56,'Facility 51'!G56,'Facility 52'!G56,'Facility 53'!G56,'Facility 54'!G56,'Facility 55'!G56,'Facility 56'!G56,'Facility 57'!G56,'Facility 58'!G56,'Facility 59'!G56,'Facility 60'!G56,'Facility 61'!G56,'Facility 62'!G56,'Facility 63'!G56,'Facility 64'!G56,'Facility 65'!G56,'Facility 66'!G56,'Facility 67'!G56,'Facility 68'!G56,'Facility 69'!G56,'Facility 70'!G56,'Facility 71'!G56,'Facility 72'!G56,'Facility 73'!G56,'Facility 74'!G56,'Facility 75'!G56)</f>
        <v>0</v>
      </c>
      <c r="I16" s="101">
        <f>SUM('Facility 1'!H56,'Facility 2'!H56,'Facility 3'!H56,'Facility 4'!H56,'Facility 5'!H56,'Facility 6'!H56,'Facility 7'!H56,'Facility 8'!H56,'Facility 9'!H56,'Facility 10'!H56,'Facility 11'!H56,'Facility 12'!H56,'Facility 13'!H56,'Facility 14'!H56,'Facility 15'!H56,'Facility 16'!H56,'Facility 17'!H56,'Facility 18'!H56,'Facility 19'!H56,'Facility 20'!H56,'Facility 21'!H56,'Facility 22'!H56,'Facility 23'!H56,'Facility 24'!H56,'Facility 25'!H56,'Facility 26'!H56,'Facility 27'!H56,'Facility 28'!H56,'Facility 29'!H56,'Facility 30'!H56,'Facility 31'!H56,'Facility 32'!H56,'Facility 33'!H56,'Facility 34'!H56,'Facility 35'!H56,'Facility 36'!H56,'Facility 37'!H56,'Facility 38'!H56,'Facility 39'!H56,'Facility 40'!H56,'Facility 41'!H56,'Facility 42'!H56,'Facility 43'!H56,'Facility 44'!H56,'Facility 45'!H56,'Facility 46'!H56,'Facility 47'!H56,'Facility 48'!H56,'Facility 49'!H56,'Facility 50'!H56,'Facility 51'!H56,'Facility 52'!H56,'Facility 53'!H56,'Facility 54'!H56,'Facility 55'!H56,'Facility 56'!H56,'Facility 57'!H56,'Facility 58'!H56,'Facility 59'!H56,'Facility 60'!H56,'Facility 61'!H56,'Facility 62'!H56,'Facility 63'!H56,'Facility 64'!H56,'Facility 65'!H56,'Facility 66'!H56,'Facility 67'!H56,'Facility 68'!H56,'Facility 69'!H56,'Facility 70'!H56,'Facility 71'!H56,'Facility 72'!H56,'Facility 73'!H56,'Facility 74'!H56,'Facility 75'!H56)</f>
        <v>0</v>
      </c>
      <c r="J16" s="101">
        <f>SUM('Facility 1'!I56,'Facility 2'!I56,'Facility 3'!I56,'Facility 4'!I56,'Facility 5'!I56,'Facility 6'!I56,'Facility 7'!I56,'Facility 8'!I56,'Facility 9'!I56,'Facility 10'!I56,'Facility 11'!I56,'Facility 12'!I56,'Facility 13'!I56,'Facility 14'!I56,'Facility 15'!I56,'Facility 16'!I56,'Facility 17'!I56,'Facility 18'!I56,'Facility 19'!I56,'Facility 20'!I56,'Facility 21'!I56,'Facility 22'!I56,'Facility 23'!I56,'Facility 24'!I56,'Facility 25'!I56,'Facility 26'!I56,'Facility 27'!I56,'Facility 28'!I56,'Facility 29'!I56,'Facility 30'!I56,'Facility 31'!I56,'Facility 32'!I56,'Facility 33'!I56,'Facility 34'!I56,'Facility 35'!I56,'Facility 36'!I56,'Facility 37'!I56,'Facility 38'!I56,'Facility 39'!I56,'Facility 40'!I56,'Facility 41'!I56,'Facility 42'!I56,'Facility 43'!I56,'Facility 44'!I56,'Facility 45'!I56,'Facility 46'!I56,'Facility 47'!I56,'Facility 48'!I56,'Facility 49'!I56,'Facility 50'!I56,'Facility 51'!I56,'Facility 52'!I56,'Facility 53'!I56,'Facility 54'!I56,'Facility 55'!I56,'Facility 56'!I56,'Facility 57'!I56,'Facility 58'!I56,'Facility 59'!I56,'Facility 60'!I56,'Facility 61'!I56,'Facility 62'!I56,'Facility 63'!I56,'Facility 64'!I56,'Facility 65'!I56,'Facility 66'!I56,'Facility 67'!I56,'Facility 68'!I56,'Facility 69'!I56,'Facility 70'!I56,'Facility 71'!I56,'Facility 72'!I56,'Facility 73'!I56,'Facility 74'!I56,'Facility 75'!I56)</f>
        <v>0</v>
      </c>
      <c r="K16" s="101">
        <f>SUM('Facility 1'!J56,'Facility 2'!J56,'Facility 3'!J56,'Facility 4'!J56,'Facility 5'!J56,'Facility 6'!J56,'Facility 7'!J56,'Facility 8'!J56,'Facility 9'!J56,'Facility 10'!J56,'Facility 11'!J56,'Facility 12'!J56,'Facility 13'!J56,'Facility 14'!J56,'Facility 15'!J56,'Facility 16'!J56,'Facility 17'!J56,'Facility 18'!J56,'Facility 19'!J56,'Facility 20'!J56,'Facility 21'!J56,'Facility 22'!J56,'Facility 23'!J56,'Facility 24'!J56,'Facility 25'!J56,'Facility 26'!J56,'Facility 27'!J56,'Facility 28'!J56,'Facility 29'!J56,'Facility 30'!J56,'Facility 31'!J56,'Facility 32'!J56,'Facility 33'!J56,'Facility 34'!J56,'Facility 35'!J56,'Facility 36'!J56,'Facility 37'!J56,'Facility 38'!J56,'Facility 39'!J56,'Facility 40'!J56,'Facility 41'!J56,'Facility 42'!J56,'Facility 43'!J56,'Facility 44'!J56,'Facility 45'!J56,'Facility 46'!J56,'Facility 47'!J56,'Facility 48'!J56,'Facility 49'!J56,'Facility 50'!J56,'Facility 51'!J56,'Facility 52'!J56,'Facility 53'!J56,'Facility 54'!J56,'Facility 55'!J56,'Facility 56'!J56,'Facility 57'!J56,'Facility 58'!J56,'Facility 59'!J56,'Facility 60'!J56,'Facility 61'!J56,'Facility 62'!J56,'Facility 63'!J56,'Facility 64'!J56,'Facility 65'!J56,'Facility 66'!J56,'Facility 67'!J56,'Facility 68'!J56,'Facility 69'!J56,'Facility 70'!J56,'Facility 71'!J56,'Facility 72'!J56,'Facility 73'!J56,'Facility 74'!J56,'Facility 75'!J56)</f>
        <v>0</v>
      </c>
      <c r="L16" s="196"/>
    </row>
    <row r="17" spans="2:12" s="197" customFormat="1" ht="21.75" customHeight="1">
      <c r="B17" s="194"/>
      <c r="C17" s="198">
        <v>2027</v>
      </c>
      <c r="D17" s="100">
        <f>SUM('Facility 1'!C57,'Facility 2'!C57,'Facility 3'!C57,'Facility 4'!C57,'Facility 5'!C57,'Facility 6'!C57,'Facility 7'!C57,'Facility 8'!C57,'Facility 9'!C57,'Facility 10'!C57,'Facility 11'!C57,'Facility 12'!C57,'Facility 13'!C57,'Facility 14'!C57,'Facility 15'!C57,'Facility 16'!C57,'Facility 17'!C57,'Facility 18'!C57,'Facility 19'!C57,'Facility 20'!C57,'Facility 21'!C57,'Facility 22'!C57,'Facility 23'!C57,'Facility 24'!C57,'Facility 25'!C57,'Facility 26'!C57,'Facility 27'!C57,'Facility 28'!C57,'Facility 29'!C57,'Facility 30'!C57,'Facility 31'!C57,'Facility 32'!C57,'Facility 33'!C57,'Facility 34'!C57,'Facility 35'!C57,'Facility 36'!C57,'Facility 37'!C57,'Facility 38'!C57,'Facility 39'!C57,'Facility 40'!C57,'Facility 41'!C57,'Facility 42'!C57,'Facility 43'!C57,'Facility 44'!C57,'Facility 45'!C57,'Facility 46'!C57,'Facility 47'!C57,'Facility 48'!C57,'Facility 49'!C57,'Facility 50'!C57,'Facility 51'!C57,'Facility 52'!C57,'Facility 53'!C57,'Facility 54'!C57,'Facility 55'!C57,'Facility 56'!C57,'Facility 57'!C57,'Facility 58'!C57,'Facility 59'!C57,'Facility 60'!C57,'Facility 61'!C57,'Facility 62'!C57,'Facility 63'!C57,'Facility 64'!C57,'Facility 65'!C57,'Facility 66'!C57,'Facility 67'!C57,'Facility 68'!C57,'Facility 69'!C57,'Facility 70'!C57,'Facility 71'!C57,'Facility 72'!C57,'Facility 73'!C57,'Facility 74'!C57,'Facility 75'!C57)</f>
        <v>0</v>
      </c>
      <c r="E17" s="100">
        <f>SUM('Facility 1'!D57,'Facility 2'!D57,'Facility 3'!D57,'Facility 4'!D57,'Facility 5'!D57,'Facility 6'!D57,'Facility 7'!D57,'Facility 8'!D57,'Facility 9'!D57,'Facility 10'!D57,'Facility 11'!D57,'Facility 12'!D57,'Facility 13'!D57,'Facility 14'!D57,'Facility 15'!D57,'Facility 16'!D57,'Facility 17'!D57,'Facility 18'!D57,'Facility 19'!D57,'Facility 20'!D57,'Facility 21'!D57,'Facility 22'!D57,'Facility 23'!D57,'Facility 24'!D57,'Facility 25'!D57,'Facility 26'!D57,'Facility 27'!D57,'Facility 28'!D57,'Facility 29'!D57,'Facility 30'!D57,'Facility 31'!D57,'Facility 32'!D57,'Facility 33'!D57,'Facility 34'!D57,'Facility 35'!D57,'Facility 36'!D57,'Facility 37'!D57,'Facility 38'!D57,'Facility 39'!D57,'Facility 40'!D57,'Facility 41'!D57,'Facility 42'!D57,'Facility 43'!D57,'Facility 44'!D57,'Facility 45'!D57,'Facility 46'!D57,'Facility 47'!D57,'Facility 48'!D57,'Facility 49'!D57,'Facility 50'!D57,'Facility 51'!D57,'Facility 52'!D57,'Facility 53'!D57,'Facility 54'!D57,'Facility 55'!D57,'Facility 56'!D57,'Facility 57'!D57,'Facility 58'!D57,'Facility 59'!D57,'Facility 60'!D57,'Facility 61'!D57,'Facility 62'!D57,'Facility 63'!D57,'Facility 64'!D57,'Facility 65'!D57,'Facility 66'!D57,'Facility 67'!D57,'Facility 68'!D57,'Facility 69'!D57,'Facility 70'!D57,'Facility 71'!D57,'Facility 72'!D57,'Facility 73'!D57,'Facility 74'!D57,'Facility 75'!D57)</f>
        <v>0</v>
      </c>
      <c r="F17" s="101">
        <f>SUM('Facility 1'!E57,'Facility 2'!E57,'Facility 3'!E57,'Facility 4'!E57,'Facility 5'!E57,'Facility 6'!E57,'Facility 7'!E57,'Facility 8'!E57,'Facility 9'!E57,'Facility 10'!E57,'Facility 11'!E57,'Facility 12'!E57,'Facility 13'!E57,'Facility 14'!E57,'Facility 15'!E57,'Facility 16'!E57,'Facility 17'!E57,'Facility 18'!E57,'Facility 19'!E57,'Facility 20'!E57,'Facility 21'!E57,'Facility 22'!E57,'Facility 23'!E57,'Facility 24'!E57,'Facility 25'!E57,'Facility 26'!E57,'Facility 27'!E57,'Facility 28'!E57,'Facility 29'!E57,'Facility 30'!E57,'Facility 31'!E57,'Facility 32'!E57,'Facility 33'!E57,'Facility 34'!E57,'Facility 35'!E57,'Facility 36'!E57,'Facility 37'!E57,'Facility 38'!E57,'Facility 39'!E57,'Facility 40'!E57,'Facility 41'!E57,'Facility 42'!E57,'Facility 43'!E57,'Facility 44'!E57,'Facility 45'!E57,'Facility 46'!E57,'Facility 47'!E57,'Facility 48'!E57,'Facility 49'!E57,'Facility 50'!E57,'Facility 51'!E57,'Facility 52'!E57,'Facility 53'!E57,'Facility 54'!E57,'Facility 55'!E57,'Facility 56'!E57,'Facility 57'!E57,'Facility 58'!E57,'Facility 59'!E57,'Facility 60'!E57,'Facility 61'!E57,'Facility 62'!E57,'Facility 63'!E57,'Facility 64'!E57,'Facility 65'!E57,'Facility 66'!E57,'Facility 67'!E57,'Facility 68'!E57,'Facility 69'!E57,'Facility 70'!E57,'Facility 71'!E57,'Facility 72'!E57,'Facility 73'!E57,'Facility 74'!E57,'Facility 75'!E57)</f>
        <v>0</v>
      </c>
      <c r="G17" s="101">
        <f>SUM('Facility 1'!F57,'Facility 2'!F57,'Facility 3'!F57,'Facility 4'!F57,'Facility 5'!F57,'Facility 6'!F57,'Facility 7'!F57,'Facility 8'!F57,'Facility 9'!F57,'Facility 10'!F57,'Facility 11'!F57,'Facility 12'!F57,'Facility 13'!F57,'Facility 14'!F57,'Facility 15'!F57,'Facility 16'!F57,'Facility 17'!F57,'Facility 18'!F57,'Facility 19'!F57,'Facility 20'!F57,'Facility 21'!F57,'Facility 22'!F57,'Facility 23'!F57,'Facility 24'!F57,'Facility 25'!F57,'Facility 26'!F57,'Facility 27'!F57,'Facility 28'!F57,'Facility 29'!F57,'Facility 30'!F57,'Facility 31'!F57,'Facility 32'!F57,'Facility 33'!F57,'Facility 34'!F57,'Facility 35'!F57,'Facility 36'!F57,'Facility 37'!F57,'Facility 38'!F57,'Facility 39'!F57,'Facility 40'!F57,'Facility 41'!F57,'Facility 42'!F57,'Facility 43'!F57,'Facility 44'!F57,'Facility 45'!F57,'Facility 46'!F57,'Facility 47'!F57,'Facility 48'!F57,'Facility 49'!F57,'Facility 50'!F57,'Facility 51'!F57,'Facility 52'!F57,'Facility 53'!F57,'Facility 54'!F57,'Facility 55'!F57,'Facility 56'!F57,'Facility 57'!F57,'Facility 58'!F57,'Facility 59'!F57,'Facility 60'!F57,'Facility 61'!F57,'Facility 62'!F57,'Facility 63'!F57,'Facility 64'!F57,'Facility 65'!F57,'Facility 66'!F57,'Facility 67'!F57,'Facility 68'!F57,'Facility 69'!F57,'Facility 70'!F57,'Facility 71'!F57,'Facility 72'!F57,'Facility 73'!F57,'Facility 74'!F57,'Facility 75'!F57)</f>
        <v>0</v>
      </c>
      <c r="H17" s="101">
        <f>SUM('Facility 1'!G57,'Facility 2'!G57,'Facility 3'!G57,'Facility 4'!G57,'Facility 5'!G57,'Facility 6'!G57,'Facility 7'!G57,'Facility 8'!G57,'Facility 9'!G57,'Facility 10'!G57,'Facility 11'!G57,'Facility 12'!G57,'Facility 13'!G57,'Facility 14'!G57,'Facility 15'!G57,'Facility 16'!G57,'Facility 17'!G57,'Facility 18'!G57,'Facility 19'!G57,'Facility 20'!G57,'Facility 21'!G57,'Facility 22'!G57,'Facility 23'!G57,'Facility 24'!G57,'Facility 25'!G57,'Facility 26'!G57,'Facility 27'!G57,'Facility 28'!G57,'Facility 29'!G57,'Facility 30'!G57,'Facility 31'!G57,'Facility 32'!G57,'Facility 33'!G57,'Facility 34'!G57,'Facility 35'!G57,'Facility 36'!G57,'Facility 37'!G57,'Facility 38'!G57,'Facility 39'!G57,'Facility 40'!G57,'Facility 41'!G57,'Facility 42'!G57,'Facility 43'!G57,'Facility 44'!G57,'Facility 45'!G57,'Facility 46'!G57,'Facility 47'!G57,'Facility 48'!G57,'Facility 49'!G57,'Facility 50'!G57,'Facility 51'!G57,'Facility 52'!G57,'Facility 53'!G57,'Facility 54'!G57,'Facility 55'!G57,'Facility 56'!G57,'Facility 57'!G57,'Facility 58'!G57,'Facility 59'!G57,'Facility 60'!G57,'Facility 61'!G57,'Facility 62'!G57,'Facility 63'!G57,'Facility 64'!G57,'Facility 65'!G57,'Facility 66'!G57,'Facility 67'!G57,'Facility 68'!G57,'Facility 69'!G57,'Facility 70'!G57,'Facility 71'!G57,'Facility 72'!G57,'Facility 73'!G57,'Facility 74'!G57,'Facility 75'!G57)</f>
        <v>0</v>
      </c>
      <c r="I17" s="101">
        <f>SUM('Facility 1'!H57,'Facility 2'!H57,'Facility 3'!H57,'Facility 4'!H57,'Facility 5'!H57,'Facility 6'!H57,'Facility 7'!H57,'Facility 8'!H57,'Facility 9'!H57,'Facility 10'!H57,'Facility 11'!H57,'Facility 12'!H57,'Facility 13'!H57,'Facility 14'!H57,'Facility 15'!H57,'Facility 16'!H57,'Facility 17'!H57,'Facility 18'!H57,'Facility 19'!H57,'Facility 20'!H57,'Facility 21'!H57,'Facility 22'!H57,'Facility 23'!H57,'Facility 24'!H57,'Facility 25'!H57,'Facility 26'!H57,'Facility 27'!H57,'Facility 28'!H57,'Facility 29'!H57,'Facility 30'!H57,'Facility 31'!H57,'Facility 32'!H57,'Facility 33'!H57,'Facility 34'!H57,'Facility 35'!H57,'Facility 36'!H57,'Facility 37'!H57,'Facility 38'!H57,'Facility 39'!H57,'Facility 40'!H57,'Facility 41'!H57,'Facility 42'!H57,'Facility 43'!H57,'Facility 44'!H57,'Facility 45'!H57,'Facility 46'!H57,'Facility 47'!H57,'Facility 48'!H57,'Facility 49'!H57,'Facility 50'!H57,'Facility 51'!H57,'Facility 52'!H57,'Facility 53'!H57,'Facility 54'!H57,'Facility 55'!H57,'Facility 56'!H57,'Facility 57'!H57,'Facility 58'!H57,'Facility 59'!H57,'Facility 60'!H57,'Facility 61'!H57,'Facility 62'!H57,'Facility 63'!H57,'Facility 64'!H57,'Facility 65'!H57,'Facility 66'!H57,'Facility 67'!H57,'Facility 68'!H57,'Facility 69'!H57,'Facility 70'!H57,'Facility 71'!H57,'Facility 72'!H57,'Facility 73'!H57,'Facility 74'!H57,'Facility 75'!H57)</f>
        <v>0</v>
      </c>
      <c r="J17" s="101">
        <f>SUM('Facility 1'!I57,'Facility 2'!I57,'Facility 3'!I57,'Facility 4'!I57,'Facility 5'!I57,'Facility 6'!I57,'Facility 7'!I57,'Facility 8'!I57,'Facility 9'!I57,'Facility 10'!I57,'Facility 11'!I57,'Facility 12'!I57,'Facility 13'!I57,'Facility 14'!I57,'Facility 15'!I57,'Facility 16'!I57,'Facility 17'!I57,'Facility 18'!I57,'Facility 19'!I57,'Facility 20'!I57,'Facility 21'!I57,'Facility 22'!I57,'Facility 23'!I57,'Facility 24'!I57,'Facility 25'!I57,'Facility 26'!I57,'Facility 27'!I57,'Facility 28'!I57,'Facility 29'!I57,'Facility 30'!I57,'Facility 31'!I57,'Facility 32'!I57,'Facility 33'!I57,'Facility 34'!I57,'Facility 35'!I57,'Facility 36'!I57,'Facility 37'!I57,'Facility 38'!I57,'Facility 39'!I57,'Facility 40'!I57,'Facility 41'!I57,'Facility 42'!I57,'Facility 43'!I57,'Facility 44'!I57,'Facility 45'!I57,'Facility 46'!I57,'Facility 47'!I57,'Facility 48'!I57,'Facility 49'!I57,'Facility 50'!I57,'Facility 51'!I57,'Facility 52'!I57,'Facility 53'!I57,'Facility 54'!I57,'Facility 55'!I57,'Facility 56'!I57,'Facility 57'!I57,'Facility 58'!I57,'Facility 59'!I57,'Facility 60'!I57,'Facility 61'!I57,'Facility 62'!I57,'Facility 63'!I57,'Facility 64'!I57,'Facility 65'!I57,'Facility 66'!I57,'Facility 67'!I57,'Facility 68'!I57,'Facility 69'!I57,'Facility 70'!I57,'Facility 71'!I57,'Facility 72'!I57,'Facility 73'!I57,'Facility 74'!I57,'Facility 75'!I57)</f>
        <v>0</v>
      </c>
      <c r="K17" s="101">
        <f>SUM('Facility 1'!J57,'Facility 2'!J57,'Facility 3'!J57,'Facility 4'!J57,'Facility 5'!J57,'Facility 6'!J57,'Facility 7'!J57,'Facility 8'!J57,'Facility 9'!J57,'Facility 10'!J57,'Facility 11'!J57,'Facility 12'!J57,'Facility 13'!J57,'Facility 14'!J57,'Facility 15'!J57,'Facility 16'!J57,'Facility 17'!J57,'Facility 18'!J57,'Facility 19'!J57,'Facility 20'!J57,'Facility 21'!J57,'Facility 22'!J57,'Facility 23'!J57,'Facility 24'!J57,'Facility 25'!J57,'Facility 26'!J57,'Facility 27'!J57,'Facility 28'!J57,'Facility 29'!J57,'Facility 30'!J57,'Facility 31'!J57,'Facility 32'!J57,'Facility 33'!J57,'Facility 34'!J57,'Facility 35'!J57,'Facility 36'!J57,'Facility 37'!J57,'Facility 38'!J57,'Facility 39'!J57,'Facility 40'!J57,'Facility 41'!J57,'Facility 42'!J57,'Facility 43'!J57,'Facility 44'!J57,'Facility 45'!J57,'Facility 46'!J57,'Facility 47'!J57,'Facility 48'!J57,'Facility 49'!J57,'Facility 50'!J57,'Facility 51'!J57,'Facility 52'!J57,'Facility 53'!J57,'Facility 54'!J57,'Facility 55'!J57,'Facility 56'!J57,'Facility 57'!J57,'Facility 58'!J57,'Facility 59'!J57,'Facility 60'!J57,'Facility 61'!J57,'Facility 62'!J57,'Facility 63'!J57,'Facility 64'!J57,'Facility 65'!J57,'Facility 66'!J57,'Facility 67'!J57,'Facility 68'!J57,'Facility 69'!J57,'Facility 70'!J57,'Facility 71'!J57,'Facility 72'!J57,'Facility 73'!J57,'Facility 74'!J57,'Facility 75'!J57)</f>
        <v>0</v>
      </c>
      <c r="L17" s="196"/>
    </row>
    <row r="18" spans="2:12" s="197" customFormat="1" ht="21.75" customHeight="1">
      <c r="B18" s="194"/>
      <c r="C18" s="198">
        <v>2028</v>
      </c>
      <c r="D18" s="100">
        <f>SUM('Facility 1'!C58,'Facility 2'!C58,'Facility 3'!C58,'Facility 4'!C58,'Facility 5'!C58,'Facility 6'!C58,'Facility 7'!C58,'Facility 8'!C58,'Facility 9'!C58,'Facility 10'!C58,'Facility 11'!C58,'Facility 12'!C58,'Facility 13'!C58,'Facility 14'!C58,'Facility 15'!C58,'Facility 16'!C58,'Facility 17'!C58,'Facility 18'!C58,'Facility 19'!C58,'Facility 20'!C58,'Facility 21'!C58,'Facility 22'!C58,'Facility 23'!C58,'Facility 24'!C58,'Facility 25'!C58,'Facility 26'!C58,'Facility 27'!C58,'Facility 28'!C58,'Facility 29'!C58,'Facility 30'!C58,'Facility 31'!C58,'Facility 32'!C58,'Facility 33'!C58,'Facility 34'!C58,'Facility 35'!C58,'Facility 36'!C58,'Facility 37'!C58,'Facility 38'!C58,'Facility 39'!C58,'Facility 40'!C58,'Facility 41'!C58,'Facility 42'!C58,'Facility 43'!C58,'Facility 44'!C58,'Facility 45'!C58,'Facility 46'!C58,'Facility 47'!C58,'Facility 48'!C58,'Facility 49'!C58,'Facility 50'!C58,'Facility 51'!C58,'Facility 52'!C58,'Facility 53'!C58,'Facility 54'!C58,'Facility 55'!C58,'Facility 56'!C58,'Facility 57'!C58,'Facility 58'!C58,'Facility 59'!C58,'Facility 60'!C58,'Facility 61'!C58,'Facility 62'!C58,'Facility 63'!C58,'Facility 64'!C58,'Facility 65'!C58,'Facility 66'!C58,'Facility 67'!C58,'Facility 68'!C58,'Facility 69'!C58,'Facility 70'!C58,'Facility 71'!C58,'Facility 72'!C58,'Facility 73'!C58,'Facility 74'!C58,'Facility 75'!C58)</f>
        <v>0</v>
      </c>
      <c r="E18" s="100">
        <f>SUM('Facility 1'!D58,'Facility 2'!D58,'Facility 3'!D58,'Facility 4'!D58,'Facility 5'!D58,'Facility 6'!D58,'Facility 7'!D58,'Facility 8'!D58,'Facility 9'!D58,'Facility 10'!D58,'Facility 11'!D58,'Facility 12'!D58,'Facility 13'!D58,'Facility 14'!D58,'Facility 15'!D58,'Facility 16'!D58,'Facility 17'!D58,'Facility 18'!D58,'Facility 19'!D58,'Facility 20'!D58,'Facility 21'!D58,'Facility 22'!D58,'Facility 23'!D58,'Facility 24'!D58,'Facility 25'!D58,'Facility 26'!D58,'Facility 27'!D58,'Facility 28'!D58,'Facility 29'!D58,'Facility 30'!D58,'Facility 31'!D58,'Facility 32'!D58,'Facility 33'!D58,'Facility 34'!D58,'Facility 35'!D58,'Facility 36'!D58,'Facility 37'!D58,'Facility 38'!D58,'Facility 39'!D58,'Facility 40'!D58,'Facility 41'!D58,'Facility 42'!D58,'Facility 43'!D58,'Facility 44'!D58,'Facility 45'!D58,'Facility 46'!D58,'Facility 47'!D58,'Facility 48'!D58,'Facility 49'!D58,'Facility 50'!D58,'Facility 51'!D58,'Facility 52'!D58,'Facility 53'!D58,'Facility 54'!D58,'Facility 55'!D58,'Facility 56'!D58,'Facility 57'!D58,'Facility 58'!D58,'Facility 59'!D58,'Facility 60'!D58,'Facility 61'!D58,'Facility 62'!D58,'Facility 63'!D58,'Facility 64'!D58,'Facility 65'!D58,'Facility 66'!D58,'Facility 67'!D58,'Facility 68'!D58,'Facility 69'!D58,'Facility 70'!D58,'Facility 71'!D58,'Facility 72'!D58,'Facility 73'!D58,'Facility 74'!D58,'Facility 75'!D58)</f>
        <v>0</v>
      </c>
      <c r="F18" s="101">
        <f>SUM('Facility 1'!E58,'Facility 2'!E58,'Facility 3'!E58,'Facility 4'!E58,'Facility 5'!E58,'Facility 6'!E58,'Facility 7'!E58,'Facility 8'!E58,'Facility 9'!E58,'Facility 10'!E58,'Facility 11'!E58,'Facility 12'!E58,'Facility 13'!E58,'Facility 14'!E58,'Facility 15'!E58,'Facility 16'!E58,'Facility 17'!E58,'Facility 18'!E58,'Facility 19'!E58,'Facility 20'!E58,'Facility 21'!E58,'Facility 22'!E58,'Facility 23'!E58,'Facility 24'!E58,'Facility 25'!E58,'Facility 26'!E58,'Facility 27'!E58,'Facility 28'!E58,'Facility 29'!E58,'Facility 30'!E58,'Facility 31'!E58,'Facility 32'!E58,'Facility 33'!E58,'Facility 34'!E58,'Facility 35'!E58,'Facility 36'!E58,'Facility 37'!E58,'Facility 38'!E58,'Facility 39'!E58,'Facility 40'!E58,'Facility 41'!E58,'Facility 42'!E58,'Facility 43'!E58,'Facility 44'!E58,'Facility 45'!E58,'Facility 46'!E58,'Facility 47'!E58,'Facility 48'!E58,'Facility 49'!E58,'Facility 50'!E58,'Facility 51'!E58,'Facility 52'!E58,'Facility 53'!E58,'Facility 54'!E58,'Facility 55'!E58,'Facility 56'!E58,'Facility 57'!E58,'Facility 58'!E58,'Facility 59'!E58,'Facility 60'!E58,'Facility 61'!E58,'Facility 62'!E58,'Facility 63'!E58,'Facility 64'!E58,'Facility 65'!E58,'Facility 66'!E58,'Facility 67'!E58,'Facility 68'!E58,'Facility 69'!E58,'Facility 70'!E58,'Facility 71'!E58,'Facility 72'!E58,'Facility 73'!E58,'Facility 74'!E58,'Facility 75'!E58)</f>
        <v>0</v>
      </c>
      <c r="G18" s="101">
        <f>SUM('Facility 1'!F58,'Facility 2'!F58,'Facility 3'!F58,'Facility 4'!F58,'Facility 5'!F58,'Facility 6'!F58,'Facility 7'!F58,'Facility 8'!F58,'Facility 9'!F58,'Facility 10'!F58,'Facility 11'!F58,'Facility 12'!F58,'Facility 13'!F58,'Facility 14'!F58,'Facility 15'!F58,'Facility 16'!F58,'Facility 17'!F58,'Facility 18'!F58,'Facility 19'!F58,'Facility 20'!F58,'Facility 21'!F58,'Facility 22'!F58,'Facility 23'!F58,'Facility 24'!F58,'Facility 25'!F58,'Facility 26'!F58,'Facility 27'!F58,'Facility 28'!F58,'Facility 29'!F58,'Facility 30'!F58,'Facility 31'!F58,'Facility 32'!F58,'Facility 33'!F58,'Facility 34'!F58,'Facility 35'!F58,'Facility 36'!F58,'Facility 37'!F58,'Facility 38'!F58,'Facility 39'!F58,'Facility 40'!F58,'Facility 41'!F58,'Facility 42'!F58,'Facility 43'!F58,'Facility 44'!F58,'Facility 45'!F58,'Facility 46'!F58,'Facility 47'!F58,'Facility 48'!F58,'Facility 49'!F58,'Facility 50'!F58,'Facility 51'!F58,'Facility 52'!F58,'Facility 53'!F58,'Facility 54'!F58,'Facility 55'!F58,'Facility 56'!F58,'Facility 57'!F58,'Facility 58'!F58,'Facility 59'!F58,'Facility 60'!F58,'Facility 61'!F58,'Facility 62'!F58,'Facility 63'!F58,'Facility 64'!F58,'Facility 65'!F58,'Facility 66'!F58,'Facility 67'!F58,'Facility 68'!F58,'Facility 69'!F58,'Facility 70'!F58,'Facility 71'!F58,'Facility 72'!F58,'Facility 73'!F58,'Facility 74'!F58,'Facility 75'!F58)</f>
        <v>0</v>
      </c>
      <c r="H18" s="101">
        <f>SUM('Facility 1'!G58,'Facility 2'!G58,'Facility 3'!G58,'Facility 4'!G58,'Facility 5'!G58,'Facility 6'!G58,'Facility 7'!G58,'Facility 8'!G58,'Facility 9'!G58,'Facility 10'!G58,'Facility 11'!G58,'Facility 12'!G58,'Facility 13'!G58,'Facility 14'!G58,'Facility 15'!G58,'Facility 16'!G58,'Facility 17'!G58,'Facility 18'!G58,'Facility 19'!G58,'Facility 20'!G58,'Facility 21'!G58,'Facility 22'!G58,'Facility 23'!G58,'Facility 24'!G58,'Facility 25'!G58,'Facility 26'!G58,'Facility 27'!G58,'Facility 28'!G58,'Facility 29'!G58,'Facility 30'!G58,'Facility 31'!G58,'Facility 32'!G58,'Facility 33'!G58,'Facility 34'!G58,'Facility 35'!G58,'Facility 36'!G58,'Facility 37'!G58,'Facility 38'!G58,'Facility 39'!G58,'Facility 40'!G58,'Facility 41'!G58,'Facility 42'!G58,'Facility 43'!G58,'Facility 44'!G58,'Facility 45'!G58,'Facility 46'!G58,'Facility 47'!G58,'Facility 48'!G58,'Facility 49'!G58,'Facility 50'!G58,'Facility 51'!G58,'Facility 52'!G58,'Facility 53'!G58,'Facility 54'!G58,'Facility 55'!G58,'Facility 56'!G58,'Facility 57'!G58,'Facility 58'!G58,'Facility 59'!G58,'Facility 60'!G58,'Facility 61'!G58,'Facility 62'!G58,'Facility 63'!G58,'Facility 64'!G58,'Facility 65'!G58,'Facility 66'!G58,'Facility 67'!G58,'Facility 68'!G58,'Facility 69'!G58,'Facility 70'!G58,'Facility 71'!G58,'Facility 72'!G58,'Facility 73'!G58,'Facility 74'!G58,'Facility 75'!G58)</f>
        <v>0</v>
      </c>
      <c r="I18" s="101">
        <f>SUM('Facility 1'!H58,'Facility 2'!H58,'Facility 3'!H58,'Facility 4'!H58,'Facility 5'!H58,'Facility 6'!H58,'Facility 7'!H58,'Facility 8'!H58,'Facility 9'!H58,'Facility 10'!H58,'Facility 11'!H58,'Facility 12'!H58,'Facility 13'!H58,'Facility 14'!H58,'Facility 15'!H58,'Facility 16'!H58,'Facility 17'!H58,'Facility 18'!H58,'Facility 19'!H58,'Facility 20'!H58,'Facility 21'!H58,'Facility 22'!H58,'Facility 23'!H58,'Facility 24'!H58,'Facility 25'!H58,'Facility 26'!H58,'Facility 27'!H58,'Facility 28'!H58,'Facility 29'!H58,'Facility 30'!H58,'Facility 31'!H58,'Facility 32'!H58,'Facility 33'!H58,'Facility 34'!H58,'Facility 35'!H58,'Facility 36'!H58,'Facility 37'!H58,'Facility 38'!H58,'Facility 39'!H58,'Facility 40'!H58,'Facility 41'!H58,'Facility 42'!H58,'Facility 43'!H58,'Facility 44'!H58,'Facility 45'!H58,'Facility 46'!H58,'Facility 47'!H58,'Facility 48'!H58,'Facility 49'!H58,'Facility 50'!H58,'Facility 51'!H58,'Facility 52'!H58,'Facility 53'!H58,'Facility 54'!H58,'Facility 55'!H58,'Facility 56'!H58,'Facility 57'!H58,'Facility 58'!H58,'Facility 59'!H58,'Facility 60'!H58,'Facility 61'!H58,'Facility 62'!H58,'Facility 63'!H58,'Facility 64'!H58,'Facility 65'!H58,'Facility 66'!H58,'Facility 67'!H58,'Facility 68'!H58,'Facility 69'!H58,'Facility 70'!H58,'Facility 71'!H58,'Facility 72'!H58,'Facility 73'!H58,'Facility 74'!H58,'Facility 75'!H58)</f>
        <v>0</v>
      </c>
      <c r="J18" s="101">
        <f>SUM('Facility 1'!I58,'Facility 2'!I58,'Facility 3'!I58,'Facility 4'!I58,'Facility 5'!I58,'Facility 6'!I58,'Facility 7'!I58,'Facility 8'!I58,'Facility 9'!I58,'Facility 10'!I58,'Facility 11'!I58,'Facility 12'!I58,'Facility 13'!I58,'Facility 14'!I58,'Facility 15'!I58,'Facility 16'!I58,'Facility 17'!I58,'Facility 18'!I58,'Facility 19'!I58,'Facility 20'!I58,'Facility 21'!I58,'Facility 22'!I58,'Facility 23'!I58,'Facility 24'!I58,'Facility 25'!I58,'Facility 26'!I58,'Facility 27'!I58,'Facility 28'!I58,'Facility 29'!I58,'Facility 30'!I58,'Facility 31'!I58,'Facility 32'!I58,'Facility 33'!I58,'Facility 34'!I58,'Facility 35'!I58,'Facility 36'!I58,'Facility 37'!I58,'Facility 38'!I58,'Facility 39'!I58,'Facility 40'!I58,'Facility 41'!I58,'Facility 42'!I58,'Facility 43'!I58,'Facility 44'!I58,'Facility 45'!I58,'Facility 46'!I58,'Facility 47'!I58,'Facility 48'!I58,'Facility 49'!I58,'Facility 50'!I58,'Facility 51'!I58,'Facility 52'!I58,'Facility 53'!I58,'Facility 54'!I58,'Facility 55'!I58,'Facility 56'!I58,'Facility 57'!I58,'Facility 58'!I58,'Facility 59'!I58,'Facility 60'!I58,'Facility 61'!I58,'Facility 62'!I58,'Facility 63'!I58,'Facility 64'!I58,'Facility 65'!I58,'Facility 66'!I58,'Facility 67'!I58,'Facility 68'!I58,'Facility 69'!I58,'Facility 70'!I58,'Facility 71'!I58,'Facility 72'!I58,'Facility 73'!I58,'Facility 74'!I58,'Facility 75'!I58)</f>
        <v>0</v>
      </c>
      <c r="K18" s="101">
        <f>SUM('Facility 1'!J58,'Facility 2'!J58,'Facility 3'!J58,'Facility 4'!J58,'Facility 5'!J58,'Facility 6'!J58,'Facility 7'!J58,'Facility 8'!J58,'Facility 9'!J58,'Facility 10'!J58,'Facility 11'!J58,'Facility 12'!J58,'Facility 13'!J58,'Facility 14'!J58,'Facility 15'!J58,'Facility 16'!J58,'Facility 17'!J58,'Facility 18'!J58,'Facility 19'!J58,'Facility 20'!J58,'Facility 21'!J58,'Facility 22'!J58,'Facility 23'!J58,'Facility 24'!J58,'Facility 25'!J58,'Facility 26'!J58,'Facility 27'!J58,'Facility 28'!J58,'Facility 29'!J58,'Facility 30'!J58,'Facility 31'!J58,'Facility 32'!J58,'Facility 33'!J58,'Facility 34'!J58,'Facility 35'!J58,'Facility 36'!J58,'Facility 37'!J58,'Facility 38'!J58,'Facility 39'!J58,'Facility 40'!J58,'Facility 41'!J58,'Facility 42'!J58,'Facility 43'!J58,'Facility 44'!J58,'Facility 45'!J58,'Facility 46'!J58,'Facility 47'!J58,'Facility 48'!J58,'Facility 49'!J58,'Facility 50'!J58,'Facility 51'!J58,'Facility 52'!J58,'Facility 53'!J58,'Facility 54'!J58,'Facility 55'!J58,'Facility 56'!J58,'Facility 57'!J58,'Facility 58'!J58,'Facility 59'!J58,'Facility 60'!J58,'Facility 61'!J58,'Facility 62'!J58,'Facility 63'!J58,'Facility 64'!J58,'Facility 65'!J58,'Facility 66'!J58,'Facility 67'!J58,'Facility 68'!J58,'Facility 69'!J58,'Facility 70'!J58,'Facility 71'!J58,'Facility 72'!J58,'Facility 73'!J58,'Facility 74'!J58,'Facility 75'!J58)</f>
        <v>0</v>
      </c>
      <c r="L18" s="196"/>
    </row>
    <row r="19" spans="2:12" ht="20.100000000000001" customHeight="1">
      <c r="B19" s="182"/>
      <c r="C19" s="192" t="s">
        <v>120</v>
      </c>
      <c r="D19" s="193"/>
      <c r="E19" s="193"/>
      <c r="F19" s="193"/>
      <c r="G19" s="193"/>
      <c r="H19" s="193"/>
      <c r="I19" s="193"/>
      <c r="J19" s="193"/>
      <c r="K19" s="193"/>
      <c r="L19" s="188"/>
    </row>
    <row r="20" spans="2:12" s="197" customFormat="1" ht="21.75" customHeight="1">
      <c r="B20" s="194"/>
      <c r="C20" s="198">
        <v>2023</v>
      </c>
      <c r="D20" s="100">
        <f>SUM('Facility 1'!C60,'Facility 2'!C60,'Facility 3'!C60,'Facility 4'!C60,'Facility 5'!C60,'Facility 6'!C60,'Facility 7'!C60,'Facility 8'!C60,'Facility 9'!C60,'Facility 10'!C60,'Facility 11'!C60,'Facility 12'!C60,'Facility 13'!C60,'Facility 14'!C60,'Facility 15'!C60,'Facility 16'!C60,'Facility 17'!C60,'Facility 18'!C60,'Facility 19'!C60,'Facility 20'!C60,'Facility 21'!C60,'Facility 22'!C60,'Facility 23'!C60,'Facility 24'!C60,'Facility 25'!C60,'Facility 26'!C60,'Facility 27'!C60,'Facility 28'!C60,'Facility 29'!C60,'Facility 30'!C60,'Facility 31'!C60,'Facility 32'!C60,'Facility 33'!C60,'Facility 34'!C60,'Facility 35'!C60,'Facility 36'!C60,'Facility 37'!C60,'Facility 38'!C60,'Facility 39'!C60,'Facility 40'!C60,'Facility 41'!C60,'Facility 42'!C60,'Facility 43'!C60,'Facility 44'!C60,'Facility 45'!C60,'Facility 46'!C60,'Facility 47'!C60,'Facility 48'!C60,'Facility 49'!C60,'Facility 50'!C60,'Facility 51'!C60,'Facility 52'!C60,'Facility 53'!C60,'Facility 54'!C60,'Facility 55'!C60,'Facility 56'!C60,'Facility 57'!C60,'Facility 58'!C60,'Facility 59'!C60,'Facility 60'!C60,'Facility 61'!C60,'Facility 62'!C60,'Facility 63'!C60,'Facility 64'!C60,'Facility 65'!C60,'Facility 66'!C60,'Facility 67'!C60,'Facility 68'!C60,'Facility 69'!C60,'Facility 70'!C60,'Facility 71'!C60,'Facility 72'!C60,'Facility 73'!C60,'Facility 74'!C60,'Facility 75'!C60)</f>
        <v>0</v>
      </c>
      <c r="E20" s="100">
        <f>SUM('Facility 1'!D60,'Facility 2'!D60,'Facility 3'!D60,'Facility 4'!D60,'Facility 5'!D60,'Facility 6'!D60,'Facility 7'!D60,'Facility 8'!D60,'Facility 9'!D60,'Facility 10'!D60,'Facility 11'!D60,'Facility 12'!D60,'Facility 13'!D60,'Facility 14'!D60,'Facility 15'!D60,'Facility 16'!D60,'Facility 17'!D60,'Facility 18'!D60,'Facility 19'!D60,'Facility 20'!D60,'Facility 21'!D60,'Facility 22'!D60,'Facility 23'!D60,'Facility 24'!D60,'Facility 25'!D60,'Facility 26'!D60,'Facility 27'!D60,'Facility 28'!D60,'Facility 29'!D60,'Facility 30'!D60,'Facility 31'!D60,'Facility 32'!D60,'Facility 33'!D60,'Facility 34'!D60,'Facility 35'!D60,'Facility 36'!D60,'Facility 37'!D60,'Facility 38'!D60,'Facility 39'!D60,'Facility 40'!D60,'Facility 41'!D60,'Facility 42'!D60,'Facility 43'!D60,'Facility 44'!D60,'Facility 45'!D60,'Facility 46'!D60,'Facility 47'!D60,'Facility 48'!D60,'Facility 49'!D60,'Facility 50'!D60,'Facility 51'!D60,'Facility 52'!D60,'Facility 53'!D60,'Facility 54'!D60,'Facility 55'!D60,'Facility 56'!D60,'Facility 57'!D60,'Facility 58'!D60,'Facility 59'!D60,'Facility 60'!D60,'Facility 61'!D60,'Facility 62'!D60,'Facility 63'!D60,'Facility 64'!D60,'Facility 65'!D60,'Facility 66'!D60,'Facility 67'!D60,'Facility 68'!D60,'Facility 69'!D60,'Facility 70'!D60,'Facility 71'!D60,'Facility 72'!D60,'Facility 73'!D60,'Facility 74'!D60,'Facility 75'!D60)</f>
        <v>0</v>
      </c>
      <c r="F20" s="101">
        <f>SUM('Facility 1'!E60,'Facility 2'!E60,'Facility 3'!E60,'Facility 4'!E60,'Facility 5'!E60,'Facility 6'!E60,'Facility 7'!E60,'Facility 8'!E60,'Facility 9'!E60,'Facility 10'!E60,'Facility 11'!E60,'Facility 12'!E60,'Facility 13'!E60,'Facility 14'!E60,'Facility 15'!E60,'Facility 16'!E60,'Facility 17'!E60,'Facility 18'!E60,'Facility 19'!E60,'Facility 20'!E60,'Facility 21'!E60,'Facility 22'!E60,'Facility 23'!E60,'Facility 24'!E60,'Facility 25'!E60,'Facility 26'!E60,'Facility 27'!E60,'Facility 28'!E60,'Facility 29'!E60,'Facility 30'!E60,'Facility 31'!E60,'Facility 32'!E60,'Facility 33'!E60,'Facility 34'!E60,'Facility 35'!E60,'Facility 36'!E60,'Facility 37'!E60,'Facility 38'!E60,'Facility 39'!E60,'Facility 40'!E60,'Facility 41'!E60,'Facility 42'!E60,'Facility 43'!E60,'Facility 44'!E60,'Facility 45'!E60,'Facility 46'!E60,'Facility 47'!E60,'Facility 48'!E60,'Facility 49'!E60,'Facility 50'!E60,'Facility 51'!E60,'Facility 52'!E60,'Facility 53'!E60,'Facility 54'!E60,'Facility 55'!E60,'Facility 56'!E60,'Facility 57'!E60,'Facility 58'!E60,'Facility 59'!E60,'Facility 60'!E60,'Facility 61'!E60,'Facility 62'!E60,'Facility 63'!E60,'Facility 64'!E60,'Facility 65'!E60,'Facility 66'!E60,'Facility 67'!E60,'Facility 68'!E60,'Facility 69'!E60,'Facility 70'!E60,'Facility 71'!E60,'Facility 72'!E60,'Facility 73'!E60,'Facility 74'!E60,'Facility 75'!E60)</f>
        <v>0</v>
      </c>
      <c r="G20" s="101">
        <f>SUM('Facility 1'!F60,'Facility 2'!F60,'Facility 3'!F60,'Facility 4'!F60,'Facility 5'!F60,'Facility 6'!F60,'Facility 7'!F60,'Facility 8'!F60,'Facility 9'!F60,'Facility 10'!F60,'Facility 11'!F60,'Facility 12'!F60,'Facility 13'!F60,'Facility 14'!F60,'Facility 15'!F60,'Facility 16'!F60,'Facility 17'!F60,'Facility 18'!F60,'Facility 19'!F60,'Facility 20'!F60,'Facility 21'!F60,'Facility 22'!F60,'Facility 23'!F60,'Facility 24'!F60,'Facility 25'!F60,'Facility 26'!F60,'Facility 27'!F60,'Facility 28'!F60,'Facility 29'!F60,'Facility 30'!F60,'Facility 31'!F60,'Facility 32'!F60,'Facility 33'!F60,'Facility 34'!F60,'Facility 35'!F60,'Facility 36'!F60,'Facility 37'!F60,'Facility 38'!F60,'Facility 39'!F60,'Facility 40'!F60,'Facility 41'!F60,'Facility 42'!F60,'Facility 43'!F60,'Facility 44'!F60,'Facility 45'!F60,'Facility 46'!F60,'Facility 47'!F60,'Facility 48'!F60,'Facility 49'!F60,'Facility 50'!F60,'Facility 51'!F60,'Facility 52'!F60,'Facility 53'!F60,'Facility 54'!F60,'Facility 55'!F60,'Facility 56'!F60,'Facility 57'!F60,'Facility 58'!F60,'Facility 59'!F60,'Facility 60'!F60,'Facility 61'!F60,'Facility 62'!F60,'Facility 63'!F60,'Facility 64'!F60,'Facility 65'!F60,'Facility 66'!F60,'Facility 67'!F60,'Facility 68'!F60,'Facility 69'!F60,'Facility 70'!F60,'Facility 71'!F60,'Facility 72'!F60,'Facility 73'!F60,'Facility 74'!F60,'Facility 75'!F60)</f>
        <v>0</v>
      </c>
      <c r="H20" s="101">
        <f>SUM('Facility 1'!G60,'Facility 2'!G60,'Facility 3'!G60,'Facility 4'!G60,'Facility 5'!G60,'Facility 6'!G60,'Facility 7'!G60,'Facility 8'!G60,'Facility 9'!G60,'Facility 10'!G60,'Facility 11'!G60,'Facility 12'!G60,'Facility 13'!G60,'Facility 14'!G60,'Facility 15'!G60,'Facility 16'!G60,'Facility 17'!G60,'Facility 18'!G60,'Facility 19'!G60,'Facility 20'!G60,'Facility 21'!G60,'Facility 22'!G60,'Facility 23'!G60,'Facility 24'!G60,'Facility 25'!G60,'Facility 26'!G60,'Facility 27'!G60,'Facility 28'!G60,'Facility 29'!G60,'Facility 30'!G60,'Facility 31'!G60,'Facility 32'!G60,'Facility 33'!G60,'Facility 34'!G60,'Facility 35'!G60,'Facility 36'!G60,'Facility 37'!G60,'Facility 38'!G60,'Facility 39'!G60,'Facility 40'!G60,'Facility 41'!G60,'Facility 42'!G60,'Facility 43'!G60,'Facility 44'!G60,'Facility 45'!G60,'Facility 46'!G60,'Facility 47'!G60,'Facility 48'!G60,'Facility 49'!G60,'Facility 50'!G60,'Facility 51'!G60,'Facility 52'!G60,'Facility 53'!G60,'Facility 54'!G60,'Facility 55'!G60,'Facility 56'!G60,'Facility 57'!G60,'Facility 58'!G60,'Facility 59'!G60,'Facility 60'!G60,'Facility 61'!G60,'Facility 62'!G60,'Facility 63'!G60,'Facility 64'!G60,'Facility 65'!G60,'Facility 66'!G60,'Facility 67'!G60,'Facility 68'!G60,'Facility 69'!G60,'Facility 70'!G60,'Facility 71'!G60,'Facility 72'!G60,'Facility 73'!G60,'Facility 74'!G60,'Facility 75'!G60)</f>
        <v>0</v>
      </c>
      <c r="I20" s="101">
        <f>SUM('Facility 1'!H60,'Facility 2'!H60,'Facility 3'!H60,'Facility 4'!H60,'Facility 5'!H60,'Facility 6'!H60,'Facility 7'!H60,'Facility 8'!H60,'Facility 9'!H60,'Facility 10'!H60,'Facility 11'!H60,'Facility 12'!H60,'Facility 13'!H60,'Facility 14'!H60,'Facility 15'!H60,'Facility 16'!H60,'Facility 17'!H60,'Facility 18'!H60,'Facility 19'!H60,'Facility 20'!H60,'Facility 21'!H60,'Facility 22'!H60,'Facility 23'!H60,'Facility 24'!H60,'Facility 25'!H60,'Facility 26'!H60,'Facility 27'!H60,'Facility 28'!H60,'Facility 29'!H60,'Facility 30'!H60,'Facility 31'!H60,'Facility 32'!H60,'Facility 33'!H60,'Facility 34'!H60,'Facility 35'!H60,'Facility 36'!H60,'Facility 37'!H60,'Facility 38'!H60,'Facility 39'!H60,'Facility 40'!H60,'Facility 41'!H60,'Facility 42'!H60,'Facility 43'!H60,'Facility 44'!H60,'Facility 45'!H60,'Facility 46'!H60,'Facility 47'!H60,'Facility 48'!H60,'Facility 49'!H60,'Facility 50'!H60,'Facility 51'!H60,'Facility 52'!H60,'Facility 53'!H60,'Facility 54'!H60,'Facility 55'!H60,'Facility 56'!H60,'Facility 57'!H60,'Facility 58'!H60,'Facility 59'!H60,'Facility 60'!H60,'Facility 61'!H60,'Facility 62'!H60,'Facility 63'!H60,'Facility 64'!H60,'Facility 65'!H60,'Facility 66'!H60,'Facility 67'!H60,'Facility 68'!H60,'Facility 69'!H60,'Facility 70'!H60,'Facility 71'!H60,'Facility 72'!H60,'Facility 73'!H60,'Facility 74'!H60,'Facility 75'!H60)</f>
        <v>0</v>
      </c>
      <c r="J20" s="101">
        <f>SUM('Facility 1'!I60,'Facility 2'!I60,'Facility 3'!I60,'Facility 4'!I60,'Facility 5'!I60,'Facility 6'!I60,'Facility 7'!I60,'Facility 8'!I60,'Facility 9'!I60,'Facility 10'!I60,'Facility 11'!I60,'Facility 12'!I60,'Facility 13'!I60,'Facility 14'!I60,'Facility 15'!I60,'Facility 16'!I60,'Facility 17'!I60,'Facility 18'!I60,'Facility 19'!I60,'Facility 20'!I60,'Facility 21'!I60,'Facility 22'!I60,'Facility 23'!I60,'Facility 24'!I60,'Facility 25'!I60,'Facility 26'!I60,'Facility 27'!I60,'Facility 28'!I60,'Facility 29'!I60,'Facility 30'!I60,'Facility 31'!I60,'Facility 32'!I60,'Facility 33'!I60,'Facility 34'!I60,'Facility 35'!I60,'Facility 36'!I60,'Facility 37'!I60,'Facility 38'!I60,'Facility 39'!I60,'Facility 40'!I60,'Facility 41'!I60,'Facility 42'!I60,'Facility 43'!I60,'Facility 44'!I60,'Facility 45'!I60,'Facility 46'!I60,'Facility 47'!I60,'Facility 48'!I60,'Facility 49'!I60,'Facility 50'!I60,'Facility 51'!I60,'Facility 52'!I60,'Facility 53'!I60,'Facility 54'!I60,'Facility 55'!I60,'Facility 56'!I60,'Facility 57'!I60,'Facility 58'!I60,'Facility 59'!I60,'Facility 60'!I60,'Facility 61'!I60,'Facility 62'!I60,'Facility 63'!I60,'Facility 64'!I60,'Facility 65'!I60,'Facility 66'!I60,'Facility 67'!I60,'Facility 68'!I60,'Facility 69'!I60,'Facility 70'!I60,'Facility 71'!I60,'Facility 72'!I60,'Facility 73'!I60,'Facility 74'!I60,'Facility 75'!I60)</f>
        <v>0</v>
      </c>
      <c r="K20" s="101">
        <f>SUM('Facility 1'!J60,'Facility 2'!J60,'Facility 3'!J60,'Facility 4'!J60,'Facility 5'!J60,'Facility 6'!J60,'Facility 7'!J60,'Facility 8'!J60,'Facility 9'!J60,'Facility 10'!J60,'Facility 11'!J60,'Facility 12'!J60,'Facility 13'!J60,'Facility 14'!J60,'Facility 15'!J60,'Facility 16'!J60,'Facility 17'!J60,'Facility 18'!J60,'Facility 19'!J60,'Facility 20'!J60,'Facility 21'!J60,'Facility 22'!J60,'Facility 23'!J60,'Facility 24'!J60,'Facility 25'!J60,'Facility 26'!J60,'Facility 27'!J60,'Facility 28'!J60,'Facility 29'!J60,'Facility 30'!J60,'Facility 31'!J60,'Facility 32'!J60,'Facility 33'!J60,'Facility 34'!J60,'Facility 35'!J60,'Facility 36'!J60,'Facility 37'!J60,'Facility 38'!J60,'Facility 39'!J60,'Facility 40'!J60,'Facility 41'!J60,'Facility 42'!J60,'Facility 43'!J60,'Facility 44'!J60,'Facility 45'!J60,'Facility 46'!J60,'Facility 47'!J60,'Facility 48'!J60,'Facility 49'!J60,'Facility 50'!J60,'Facility 51'!J60,'Facility 52'!J60,'Facility 53'!J60,'Facility 54'!J60,'Facility 55'!J60,'Facility 56'!J60,'Facility 57'!J60,'Facility 58'!J60,'Facility 59'!J60,'Facility 60'!J60,'Facility 61'!J60,'Facility 62'!J60,'Facility 63'!J60,'Facility 64'!J60,'Facility 65'!J60,'Facility 66'!J60,'Facility 67'!J60,'Facility 68'!J60,'Facility 69'!J60,'Facility 70'!J60,'Facility 71'!J60,'Facility 72'!J60,'Facility 73'!J60,'Facility 74'!J60,'Facility 75'!J60)</f>
        <v>0</v>
      </c>
      <c r="L20" s="196"/>
    </row>
    <row r="21" spans="2:12" s="197" customFormat="1" ht="21.75" customHeight="1">
      <c r="B21" s="194"/>
      <c r="C21" s="198">
        <v>2024</v>
      </c>
      <c r="D21" s="100">
        <f>SUM('Facility 1'!C61,'Facility 2'!C61,'Facility 3'!C61,'Facility 4'!C61,'Facility 5'!C61,'Facility 6'!C61,'Facility 7'!C61,'Facility 8'!C61,'Facility 9'!C61,'Facility 10'!C61,'Facility 11'!C61,'Facility 12'!C61,'Facility 13'!C61,'Facility 14'!C61,'Facility 15'!C61,'Facility 16'!C61,'Facility 17'!C61,'Facility 18'!C61,'Facility 19'!C61,'Facility 20'!C61,'Facility 21'!C61,'Facility 22'!C61,'Facility 23'!C61,'Facility 24'!C61,'Facility 25'!C61,'Facility 26'!C61,'Facility 27'!C61,'Facility 28'!C61,'Facility 29'!C61,'Facility 30'!C61,'Facility 31'!C61,'Facility 32'!C61,'Facility 33'!C61,'Facility 34'!C61,'Facility 35'!C61,'Facility 36'!C61,'Facility 37'!C61,'Facility 38'!C61,'Facility 39'!C61,'Facility 40'!C61,'Facility 41'!C61,'Facility 42'!C61,'Facility 43'!C61,'Facility 44'!C61,'Facility 45'!C61,'Facility 46'!C61,'Facility 47'!C61,'Facility 48'!C61,'Facility 49'!C61,'Facility 50'!C61,'Facility 51'!C61,'Facility 52'!C61,'Facility 53'!C61,'Facility 54'!C61,'Facility 55'!C61,'Facility 56'!C61,'Facility 57'!C61,'Facility 58'!C61,'Facility 59'!C61,'Facility 60'!C61,'Facility 61'!C61,'Facility 62'!C61,'Facility 63'!C61,'Facility 64'!C61,'Facility 65'!C61,'Facility 66'!C61,'Facility 67'!C61,'Facility 68'!C61,'Facility 69'!C61,'Facility 70'!C61,'Facility 71'!C61,'Facility 72'!C61,'Facility 73'!C61,'Facility 74'!C61,'Facility 75'!C61)</f>
        <v>0</v>
      </c>
      <c r="E21" s="100">
        <f>SUM('Facility 1'!D61,'Facility 2'!D61,'Facility 3'!D61,'Facility 4'!D61,'Facility 5'!D61,'Facility 6'!D61,'Facility 7'!D61,'Facility 8'!D61,'Facility 9'!D61,'Facility 10'!D61,'Facility 11'!D61,'Facility 12'!D61,'Facility 13'!D61,'Facility 14'!D61,'Facility 15'!D61,'Facility 16'!D61,'Facility 17'!D61,'Facility 18'!D61,'Facility 19'!D61,'Facility 20'!D61,'Facility 21'!D61,'Facility 22'!D61,'Facility 23'!D61,'Facility 24'!D61,'Facility 25'!D61,'Facility 26'!D61,'Facility 27'!D61,'Facility 28'!D61,'Facility 29'!D61,'Facility 30'!D61,'Facility 31'!D61,'Facility 32'!D61,'Facility 33'!D61,'Facility 34'!D61,'Facility 35'!D61,'Facility 36'!D61,'Facility 37'!D61,'Facility 38'!D61,'Facility 39'!D61,'Facility 40'!D61,'Facility 41'!D61,'Facility 42'!D61,'Facility 43'!D61,'Facility 44'!D61,'Facility 45'!D61,'Facility 46'!D61,'Facility 47'!D61,'Facility 48'!D61,'Facility 49'!D61,'Facility 50'!D61,'Facility 51'!D61,'Facility 52'!D61,'Facility 53'!D61,'Facility 54'!D61,'Facility 55'!D61,'Facility 56'!D61,'Facility 57'!D61,'Facility 58'!D61,'Facility 59'!D61,'Facility 60'!D61,'Facility 61'!D61,'Facility 62'!D61,'Facility 63'!D61,'Facility 64'!D61,'Facility 65'!D61,'Facility 66'!D61,'Facility 67'!D61,'Facility 68'!D61,'Facility 69'!D61,'Facility 70'!D61,'Facility 71'!D61,'Facility 72'!D61,'Facility 73'!D61,'Facility 74'!D61,'Facility 75'!D61)</f>
        <v>0</v>
      </c>
      <c r="F21" s="101">
        <f>SUM('Facility 1'!E61,'Facility 2'!E61,'Facility 3'!E61,'Facility 4'!E61,'Facility 5'!E61,'Facility 6'!E61,'Facility 7'!E61,'Facility 8'!E61,'Facility 9'!E61,'Facility 10'!E61,'Facility 11'!E61,'Facility 12'!E61,'Facility 13'!E61,'Facility 14'!E61,'Facility 15'!E61,'Facility 16'!E61,'Facility 17'!E61,'Facility 18'!E61,'Facility 19'!E61,'Facility 20'!E61,'Facility 21'!E61,'Facility 22'!E61,'Facility 23'!E61,'Facility 24'!E61,'Facility 25'!E61,'Facility 26'!E61,'Facility 27'!E61,'Facility 28'!E61,'Facility 29'!E61,'Facility 30'!E61,'Facility 31'!E61,'Facility 32'!E61,'Facility 33'!E61,'Facility 34'!E61,'Facility 35'!E61,'Facility 36'!E61,'Facility 37'!E61,'Facility 38'!E61,'Facility 39'!E61,'Facility 40'!E61,'Facility 41'!E61,'Facility 42'!E61,'Facility 43'!E61,'Facility 44'!E61,'Facility 45'!E61,'Facility 46'!E61,'Facility 47'!E61,'Facility 48'!E61,'Facility 49'!E61,'Facility 50'!E61,'Facility 51'!E61,'Facility 52'!E61,'Facility 53'!E61,'Facility 54'!E61,'Facility 55'!E61,'Facility 56'!E61,'Facility 57'!E61,'Facility 58'!E61,'Facility 59'!E61,'Facility 60'!E61,'Facility 61'!E61,'Facility 62'!E61,'Facility 63'!E61,'Facility 64'!E61,'Facility 65'!E61,'Facility 66'!E61,'Facility 67'!E61,'Facility 68'!E61,'Facility 69'!E61,'Facility 70'!E61,'Facility 71'!E61,'Facility 72'!E61,'Facility 73'!E61,'Facility 74'!E61,'Facility 75'!E61)</f>
        <v>0</v>
      </c>
      <c r="G21" s="101">
        <f>SUM('Facility 1'!F61,'Facility 2'!F61,'Facility 3'!F61,'Facility 4'!F61,'Facility 5'!F61,'Facility 6'!F61,'Facility 7'!F61,'Facility 8'!F61,'Facility 9'!F61,'Facility 10'!F61,'Facility 11'!F61,'Facility 12'!F61,'Facility 13'!F61,'Facility 14'!F61,'Facility 15'!F61,'Facility 16'!F61,'Facility 17'!F61,'Facility 18'!F61,'Facility 19'!F61,'Facility 20'!F61,'Facility 21'!F61,'Facility 22'!F61,'Facility 23'!F61,'Facility 24'!F61,'Facility 25'!F61,'Facility 26'!F61,'Facility 27'!F61,'Facility 28'!F61,'Facility 29'!F61,'Facility 30'!F61,'Facility 31'!F61,'Facility 32'!F61,'Facility 33'!F61,'Facility 34'!F61,'Facility 35'!F61,'Facility 36'!F61,'Facility 37'!F61,'Facility 38'!F61,'Facility 39'!F61,'Facility 40'!F61,'Facility 41'!F61,'Facility 42'!F61,'Facility 43'!F61,'Facility 44'!F61,'Facility 45'!F61,'Facility 46'!F61,'Facility 47'!F61,'Facility 48'!F61,'Facility 49'!F61,'Facility 50'!F61,'Facility 51'!F61,'Facility 52'!F61,'Facility 53'!F61,'Facility 54'!F61,'Facility 55'!F61,'Facility 56'!F61,'Facility 57'!F61,'Facility 58'!F61,'Facility 59'!F61,'Facility 60'!F61,'Facility 61'!F61,'Facility 62'!F61,'Facility 63'!F61,'Facility 64'!F61,'Facility 65'!F61,'Facility 66'!F61,'Facility 67'!F61,'Facility 68'!F61,'Facility 69'!F61,'Facility 70'!F61,'Facility 71'!F61,'Facility 72'!F61,'Facility 73'!F61,'Facility 74'!F61,'Facility 75'!F61)</f>
        <v>0</v>
      </c>
      <c r="H21" s="101">
        <f>SUM('Facility 1'!G61,'Facility 2'!G61,'Facility 3'!G61,'Facility 4'!G61,'Facility 5'!G61,'Facility 6'!G61,'Facility 7'!G61,'Facility 8'!G61,'Facility 9'!G61,'Facility 10'!G61,'Facility 11'!G61,'Facility 12'!G61,'Facility 13'!G61,'Facility 14'!G61,'Facility 15'!G61,'Facility 16'!G61,'Facility 17'!G61,'Facility 18'!G61,'Facility 19'!G61,'Facility 20'!G61,'Facility 21'!G61,'Facility 22'!G61,'Facility 23'!G61,'Facility 24'!G61,'Facility 25'!G61,'Facility 26'!G61,'Facility 27'!G61,'Facility 28'!G61,'Facility 29'!G61,'Facility 30'!G61,'Facility 31'!G61,'Facility 32'!G61,'Facility 33'!G61,'Facility 34'!G61,'Facility 35'!G61,'Facility 36'!G61,'Facility 37'!G61,'Facility 38'!G61,'Facility 39'!G61,'Facility 40'!G61,'Facility 41'!G61,'Facility 42'!G61,'Facility 43'!G61,'Facility 44'!G61,'Facility 45'!G61,'Facility 46'!G61,'Facility 47'!G61,'Facility 48'!G61,'Facility 49'!G61,'Facility 50'!G61,'Facility 51'!G61,'Facility 52'!G61,'Facility 53'!G61,'Facility 54'!G61,'Facility 55'!G61,'Facility 56'!G61,'Facility 57'!G61,'Facility 58'!G61,'Facility 59'!G61,'Facility 60'!G61,'Facility 61'!G61,'Facility 62'!G61,'Facility 63'!G61,'Facility 64'!G61,'Facility 65'!G61,'Facility 66'!G61,'Facility 67'!G61,'Facility 68'!G61,'Facility 69'!G61,'Facility 70'!G61,'Facility 71'!G61,'Facility 72'!G61,'Facility 73'!G61,'Facility 74'!G61,'Facility 75'!G61)</f>
        <v>0</v>
      </c>
      <c r="I21" s="101">
        <f>SUM('Facility 1'!H61,'Facility 2'!H61,'Facility 3'!H61,'Facility 4'!H61,'Facility 5'!H61,'Facility 6'!H61,'Facility 7'!H61,'Facility 8'!H61,'Facility 9'!H61,'Facility 10'!H61,'Facility 11'!H61,'Facility 12'!H61,'Facility 13'!H61,'Facility 14'!H61,'Facility 15'!H61,'Facility 16'!H61,'Facility 17'!H61,'Facility 18'!H61,'Facility 19'!H61,'Facility 20'!H61,'Facility 21'!H61,'Facility 22'!H61,'Facility 23'!H61,'Facility 24'!H61,'Facility 25'!H61,'Facility 26'!H61,'Facility 27'!H61,'Facility 28'!H61,'Facility 29'!H61,'Facility 30'!H61,'Facility 31'!H61,'Facility 32'!H61,'Facility 33'!H61,'Facility 34'!H61,'Facility 35'!H61,'Facility 36'!H61,'Facility 37'!H61,'Facility 38'!H61,'Facility 39'!H61,'Facility 40'!H61,'Facility 41'!H61,'Facility 42'!H61,'Facility 43'!H61,'Facility 44'!H61,'Facility 45'!H61,'Facility 46'!H61,'Facility 47'!H61,'Facility 48'!H61,'Facility 49'!H61,'Facility 50'!H61,'Facility 51'!H61,'Facility 52'!H61,'Facility 53'!H61,'Facility 54'!H61,'Facility 55'!H61,'Facility 56'!H61,'Facility 57'!H61,'Facility 58'!H61,'Facility 59'!H61,'Facility 60'!H61,'Facility 61'!H61,'Facility 62'!H61,'Facility 63'!H61,'Facility 64'!H61,'Facility 65'!H61,'Facility 66'!H61,'Facility 67'!H61,'Facility 68'!H61,'Facility 69'!H61,'Facility 70'!H61,'Facility 71'!H61,'Facility 72'!H61,'Facility 73'!H61,'Facility 74'!H61,'Facility 75'!H61)</f>
        <v>0</v>
      </c>
      <c r="J21" s="101">
        <f>SUM('Facility 1'!I61,'Facility 2'!I61,'Facility 3'!I61,'Facility 4'!I61,'Facility 5'!I61,'Facility 6'!I61,'Facility 7'!I61,'Facility 8'!I61,'Facility 9'!I61,'Facility 10'!I61,'Facility 11'!I61,'Facility 12'!I61,'Facility 13'!I61,'Facility 14'!I61,'Facility 15'!I61,'Facility 16'!I61,'Facility 17'!I61,'Facility 18'!I61,'Facility 19'!I61,'Facility 20'!I61,'Facility 21'!I61,'Facility 22'!I61,'Facility 23'!I61,'Facility 24'!I61,'Facility 25'!I61,'Facility 26'!I61,'Facility 27'!I61,'Facility 28'!I61,'Facility 29'!I61,'Facility 30'!I61,'Facility 31'!I61,'Facility 32'!I61,'Facility 33'!I61,'Facility 34'!I61,'Facility 35'!I61,'Facility 36'!I61,'Facility 37'!I61,'Facility 38'!I61,'Facility 39'!I61,'Facility 40'!I61,'Facility 41'!I61,'Facility 42'!I61,'Facility 43'!I61,'Facility 44'!I61,'Facility 45'!I61,'Facility 46'!I61,'Facility 47'!I61,'Facility 48'!I61,'Facility 49'!I61,'Facility 50'!I61,'Facility 51'!I61,'Facility 52'!I61,'Facility 53'!I61,'Facility 54'!I61,'Facility 55'!I61,'Facility 56'!I61,'Facility 57'!I61,'Facility 58'!I61,'Facility 59'!I61,'Facility 60'!I61,'Facility 61'!I61,'Facility 62'!I61,'Facility 63'!I61,'Facility 64'!I61,'Facility 65'!I61,'Facility 66'!I61,'Facility 67'!I61,'Facility 68'!I61,'Facility 69'!I61,'Facility 70'!I61,'Facility 71'!I61,'Facility 72'!I61,'Facility 73'!I61,'Facility 74'!I61,'Facility 75'!I61)</f>
        <v>0</v>
      </c>
      <c r="K21" s="101">
        <f>SUM('Facility 1'!J61,'Facility 2'!J61,'Facility 3'!J61,'Facility 4'!J61,'Facility 5'!J61,'Facility 6'!J61,'Facility 7'!J61,'Facility 8'!J61,'Facility 9'!J61,'Facility 10'!J61,'Facility 11'!J61,'Facility 12'!J61,'Facility 13'!J61,'Facility 14'!J61,'Facility 15'!J61,'Facility 16'!J61,'Facility 17'!J61,'Facility 18'!J61,'Facility 19'!J61,'Facility 20'!J61,'Facility 21'!J61,'Facility 22'!J61,'Facility 23'!J61,'Facility 24'!J61,'Facility 25'!J61,'Facility 26'!J61,'Facility 27'!J61,'Facility 28'!J61,'Facility 29'!J61,'Facility 30'!J61,'Facility 31'!J61,'Facility 32'!J61,'Facility 33'!J61,'Facility 34'!J61,'Facility 35'!J61,'Facility 36'!J61,'Facility 37'!J61,'Facility 38'!J61,'Facility 39'!J61,'Facility 40'!J61,'Facility 41'!J61,'Facility 42'!J61,'Facility 43'!J61,'Facility 44'!J61,'Facility 45'!J61,'Facility 46'!J61,'Facility 47'!J61,'Facility 48'!J61,'Facility 49'!J61,'Facility 50'!J61,'Facility 51'!J61,'Facility 52'!J61,'Facility 53'!J61,'Facility 54'!J61,'Facility 55'!J61,'Facility 56'!J61,'Facility 57'!J61,'Facility 58'!J61,'Facility 59'!J61,'Facility 60'!J61,'Facility 61'!J61,'Facility 62'!J61,'Facility 63'!J61,'Facility 64'!J61,'Facility 65'!J61,'Facility 66'!J61,'Facility 67'!J61,'Facility 68'!J61,'Facility 69'!J61,'Facility 70'!J61,'Facility 71'!J61,'Facility 72'!J61,'Facility 73'!J61,'Facility 74'!J61,'Facility 75'!J61)</f>
        <v>0</v>
      </c>
      <c r="L21" s="196"/>
    </row>
    <row r="22" spans="2:12" s="197" customFormat="1" ht="21.75" customHeight="1">
      <c r="B22" s="194"/>
      <c r="C22" s="198">
        <v>2025</v>
      </c>
      <c r="D22" s="100">
        <f>SUM('Facility 1'!C62,'Facility 2'!C62,'Facility 3'!C62,'Facility 4'!C62,'Facility 5'!C62,'Facility 6'!C62,'Facility 7'!C62,'Facility 8'!C62,'Facility 9'!C62,'Facility 10'!C62,'Facility 11'!C62,'Facility 12'!C62,'Facility 13'!C62,'Facility 14'!C62,'Facility 15'!C62,'Facility 16'!C62,'Facility 17'!C62,'Facility 18'!C62,'Facility 19'!C62,'Facility 20'!C62,'Facility 21'!C62,'Facility 22'!C62,'Facility 23'!C62,'Facility 24'!C62,'Facility 25'!C62,'Facility 26'!C62,'Facility 27'!C62,'Facility 28'!C62,'Facility 29'!C62,'Facility 30'!C62,'Facility 31'!C62,'Facility 32'!C62,'Facility 33'!C62,'Facility 34'!C62,'Facility 35'!C62,'Facility 36'!C62,'Facility 37'!C62,'Facility 38'!C62,'Facility 39'!C62,'Facility 40'!C62,'Facility 41'!C62,'Facility 42'!C62,'Facility 43'!C62,'Facility 44'!C62,'Facility 45'!C62,'Facility 46'!C62,'Facility 47'!C62,'Facility 48'!C62,'Facility 49'!C62,'Facility 50'!C62,'Facility 51'!C62,'Facility 52'!C62,'Facility 53'!C62,'Facility 54'!C62,'Facility 55'!C62,'Facility 56'!C62,'Facility 57'!C62,'Facility 58'!C62,'Facility 59'!C62,'Facility 60'!C62,'Facility 61'!C62,'Facility 62'!C62,'Facility 63'!C62,'Facility 64'!C62,'Facility 65'!C62,'Facility 66'!C62,'Facility 67'!C62,'Facility 68'!C62,'Facility 69'!C62,'Facility 70'!C62,'Facility 71'!C62,'Facility 72'!C62,'Facility 73'!C62,'Facility 74'!C62,'Facility 75'!C62)</f>
        <v>0</v>
      </c>
      <c r="E22" s="100">
        <f>SUM('Facility 1'!D62,'Facility 2'!D62,'Facility 3'!D62,'Facility 4'!D62,'Facility 5'!D62,'Facility 6'!D62,'Facility 7'!D62,'Facility 8'!D62,'Facility 9'!D62,'Facility 10'!D62,'Facility 11'!D62,'Facility 12'!D62,'Facility 13'!D62,'Facility 14'!D62,'Facility 15'!D62,'Facility 16'!D62,'Facility 17'!D62,'Facility 18'!D62,'Facility 19'!D62,'Facility 20'!D62,'Facility 21'!D62,'Facility 22'!D62,'Facility 23'!D62,'Facility 24'!D62,'Facility 25'!D62,'Facility 26'!D62,'Facility 27'!D62,'Facility 28'!D62,'Facility 29'!D62,'Facility 30'!D62,'Facility 31'!D62,'Facility 32'!D62,'Facility 33'!D62,'Facility 34'!D62,'Facility 35'!D62,'Facility 36'!D62,'Facility 37'!D62,'Facility 38'!D62,'Facility 39'!D62,'Facility 40'!D62,'Facility 41'!D62,'Facility 42'!D62,'Facility 43'!D62,'Facility 44'!D62,'Facility 45'!D62,'Facility 46'!D62,'Facility 47'!D62,'Facility 48'!D62,'Facility 49'!D62,'Facility 50'!D62,'Facility 51'!D62,'Facility 52'!D62,'Facility 53'!D62,'Facility 54'!D62,'Facility 55'!D62,'Facility 56'!D62,'Facility 57'!D62,'Facility 58'!D62,'Facility 59'!D62,'Facility 60'!D62,'Facility 61'!D62,'Facility 62'!D62,'Facility 63'!D62,'Facility 64'!D62,'Facility 65'!D62,'Facility 66'!D62,'Facility 67'!D62,'Facility 68'!D62,'Facility 69'!D62,'Facility 70'!D62,'Facility 71'!D62,'Facility 72'!D62,'Facility 73'!D62,'Facility 74'!D62,'Facility 75'!D62)</f>
        <v>0</v>
      </c>
      <c r="F22" s="101">
        <f>SUM('Facility 1'!E62,'Facility 2'!E62,'Facility 3'!E62,'Facility 4'!E62,'Facility 5'!E62,'Facility 6'!E62,'Facility 7'!E62,'Facility 8'!E62,'Facility 9'!E62,'Facility 10'!E62,'Facility 11'!E62,'Facility 12'!E62,'Facility 13'!E62,'Facility 14'!E62,'Facility 15'!E62,'Facility 16'!E62,'Facility 17'!E62,'Facility 18'!E62,'Facility 19'!E62,'Facility 20'!E62,'Facility 21'!E62,'Facility 22'!E62,'Facility 23'!E62,'Facility 24'!E62,'Facility 25'!E62,'Facility 26'!E62,'Facility 27'!E62,'Facility 28'!E62,'Facility 29'!E62,'Facility 30'!E62,'Facility 31'!E62,'Facility 32'!E62,'Facility 33'!E62,'Facility 34'!E62,'Facility 35'!E62,'Facility 36'!E62,'Facility 37'!E62,'Facility 38'!E62,'Facility 39'!E62,'Facility 40'!E62,'Facility 41'!E62,'Facility 42'!E62,'Facility 43'!E62,'Facility 44'!E62,'Facility 45'!E62,'Facility 46'!E62,'Facility 47'!E62,'Facility 48'!E62,'Facility 49'!E62,'Facility 50'!E62,'Facility 51'!E62,'Facility 52'!E62,'Facility 53'!E62,'Facility 54'!E62,'Facility 55'!E62,'Facility 56'!E62,'Facility 57'!E62,'Facility 58'!E62,'Facility 59'!E62,'Facility 60'!E62,'Facility 61'!E62,'Facility 62'!E62,'Facility 63'!E62,'Facility 64'!E62,'Facility 65'!E62,'Facility 66'!E62,'Facility 67'!E62,'Facility 68'!E62,'Facility 69'!E62,'Facility 70'!E62,'Facility 71'!E62,'Facility 72'!E62,'Facility 73'!E62,'Facility 74'!E62,'Facility 75'!E62)</f>
        <v>0</v>
      </c>
      <c r="G22" s="101">
        <f>SUM('Facility 1'!F62,'Facility 2'!F62,'Facility 3'!F62,'Facility 4'!F62,'Facility 5'!F62,'Facility 6'!F62,'Facility 7'!F62,'Facility 8'!F62,'Facility 9'!F62,'Facility 10'!F62,'Facility 11'!F62,'Facility 12'!F62,'Facility 13'!F62,'Facility 14'!F62,'Facility 15'!F62,'Facility 16'!F62,'Facility 17'!F62,'Facility 18'!F62,'Facility 19'!F62,'Facility 20'!F62,'Facility 21'!F62,'Facility 22'!F62,'Facility 23'!F62,'Facility 24'!F62,'Facility 25'!F62,'Facility 26'!F62,'Facility 27'!F62,'Facility 28'!F62,'Facility 29'!F62,'Facility 30'!F62,'Facility 31'!F62,'Facility 32'!F62,'Facility 33'!F62,'Facility 34'!F62,'Facility 35'!F62,'Facility 36'!F62,'Facility 37'!F62,'Facility 38'!F62,'Facility 39'!F62,'Facility 40'!F62,'Facility 41'!F62,'Facility 42'!F62,'Facility 43'!F62,'Facility 44'!F62,'Facility 45'!F62,'Facility 46'!F62,'Facility 47'!F62,'Facility 48'!F62,'Facility 49'!F62,'Facility 50'!F62,'Facility 51'!F62,'Facility 52'!F62,'Facility 53'!F62,'Facility 54'!F62,'Facility 55'!F62,'Facility 56'!F62,'Facility 57'!F62,'Facility 58'!F62,'Facility 59'!F62,'Facility 60'!F62,'Facility 61'!F62,'Facility 62'!F62,'Facility 63'!F62,'Facility 64'!F62,'Facility 65'!F62,'Facility 66'!F62,'Facility 67'!F62,'Facility 68'!F62,'Facility 69'!F62,'Facility 70'!F62,'Facility 71'!F62,'Facility 72'!F62,'Facility 73'!F62,'Facility 74'!F62,'Facility 75'!F62)</f>
        <v>0</v>
      </c>
      <c r="H22" s="101">
        <f>SUM('Facility 1'!G62,'Facility 2'!G62,'Facility 3'!G62,'Facility 4'!G62,'Facility 5'!G62,'Facility 6'!G62,'Facility 7'!G62,'Facility 8'!G62,'Facility 9'!G62,'Facility 10'!G62,'Facility 11'!G62,'Facility 12'!G62,'Facility 13'!G62,'Facility 14'!G62,'Facility 15'!G62,'Facility 16'!G62,'Facility 17'!G62,'Facility 18'!G62,'Facility 19'!G62,'Facility 20'!G62,'Facility 21'!G62,'Facility 22'!G62,'Facility 23'!G62,'Facility 24'!G62,'Facility 25'!G62,'Facility 26'!G62,'Facility 27'!G62,'Facility 28'!G62,'Facility 29'!G62,'Facility 30'!G62,'Facility 31'!G62,'Facility 32'!G62,'Facility 33'!G62,'Facility 34'!G62,'Facility 35'!G62,'Facility 36'!G62,'Facility 37'!G62,'Facility 38'!G62,'Facility 39'!G62,'Facility 40'!G62,'Facility 41'!G62,'Facility 42'!G62,'Facility 43'!G62,'Facility 44'!G62,'Facility 45'!G62,'Facility 46'!G62,'Facility 47'!G62,'Facility 48'!G62,'Facility 49'!G62,'Facility 50'!G62,'Facility 51'!G62,'Facility 52'!G62,'Facility 53'!G62,'Facility 54'!G62,'Facility 55'!G62,'Facility 56'!G62,'Facility 57'!G62,'Facility 58'!G62,'Facility 59'!G62,'Facility 60'!G62,'Facility 61'!G62,'Facility 62'!G62,'Facility 63'!G62,'Facility 64'!G62,'Facility 65'!G62,'Facility 66'!G62,'Facility 67'!G62,'Facility 68'!G62,'Facility 69'!G62,'Facility 70'!G62,'Facility 71'!G62,'Facility 72'!G62,'Facility 73'!G62,'Facility 74'!G62,'Facility 75'!G62)</f>
        <v>0</v>
      </c>
      <c r="I22" s="101">
        <f>SUM('Facility 1'!H62,'Facility 2'!H62,'Facility 3'!H62,'Facility 4'!H62,'Facility 5'!H62,'Facility 6'!H62,'Facility 7'!H62,'Facility 8'!H62,'Facility 9'!H62,'Facility 10'!H62,'Facility 11'!H62,'Facility 12'!H62,'Facility 13'!H62,'Facility 14'!H62,'Facility 15'!H62,'Facility 16'!H62,'Facility 17'!H62,'Facility 18'!H62,'Facility 19'!H62,'Facility 20'!H62,'Facility 21'!H62,'Facility 22'!H62,'Facility 23'!H62,'Facility 24'!H62,'Facility 25'!H62,'Facility 26'!H62,'Facility 27'!H62,'Facility 28'!H62,'Facility 29'!H62,'Facility 30'!H62,'Facility 31'!H62,'Facility 32'!H62,'Facility 33'!H62,'Facility 34'!H62,'Facility 35'!H62,'Facility 36'!H62,'Facility 37'!H62,'Facility 38'!H62,'Facility 39'!H62,'Facility 40'!H62,'Facility 41'!H62,'Facility 42'!H62,'Facility 43'!H62,'Facility 44'!H62,'Facility 45'!H62,'Facility 46'!H62,'Facility 47'!H62,'Facility 48'!H62,'Facility 49'!H62,'Facility 50'!H62,'Facility 51'!H62,'Facility 52'!H62,'Facility 53'!H62,'Facility 54'!H62,'Facility 55'!H62,'Facility 56'!H62,'Facility 57'!H62,'Facility 58'!H62,'Facility 59'!H62,'Facility 60'!H62,'Facility 61'!H62,'Facility 62'!H62,'Facility 63'!H62,'Facility 64'!H62,'Facility 65'!H62,'Facility 66'!H62,'Facility 67'!H62,'Facility 68'!H62,'Facility 69'!H62,'Facility 70'!H62,'Facility 71'!H62,'Facility 72'!H62,'Facility 73'!H62,'Facility 74'!H62,'Facility 75'!H62)</f>
        <v>0</v>
      </c>
      <c r="J22" s="101">
        <f>SUM('Facility 1'!I62,'Facility 2'!I62,'Facility 3'!I62,'Facility 4'!I62,'Facility 5'!I62,'Facility 6'!I62,'Facility 7'!I62,'Facility 8'!I62,'Facility 9'!I62,'Facility 10'!I62,'Facility 11'!I62,'Facility 12'!I62,'Facility 13'!I62,'Facility 14'!I62,'Facility 15'!I62,'Facility 16'!I62,'Facility 17'!I62,'Facility 18'!I62,'Facility 19'!I62,'Facility 20'!I62,'Facility 21'!I62,'Facility 22'!I62,'Facility 23'!I62,'Facility 24'!I62,'Facility 25'!I62,'Facility 26'!I62,'Facility 27'!I62,'Facility 28'!I62,'Facility 29'!I62,'Facility 30'!I62,'Facility 31'!I62,'Facility 32'!I62,'Facility 33'!I62,'Facility 34'!I62,'Facility 35'!I62,'Facility 36'!I62,'Facility 37'!I62,'Facility 38'!I62,'Facility 39'!I62,'Facility 40'!I62,'Facility 41'!I62,'Facility 42'!I62,'Facility 43'!I62,'Facility 44'!I62,'Facility 45'!I62,'Facility 46'!I62,'Facility 47'!I62,'Facility 48'!I62,'Facility 49'!I62,'Facility 50'!I62,'Facility 51'!I62,'Facility 52'!I62,'Facility 53'!I62,'Facility 54'!I62,'Facility 55'!I62,'Facility 56'!I62,'Facility 57'!I62,'Facility 58'!I62,'Facility 59'!I62,'Facility 60'!I62,'Facility 61'!I62,'Facility 62'!I62,'Facility 63'!I62,'Facility 64'!I62,'Facility 65'!I62,'Facility 66'!I62,'Facility 67'!I62,'Facility 68'!I62,'Facility 69'!I62,'Facility 70'!I62,'Facility 71'!I62,'Facility 72'!I62,'Facility 73'!I62,'Facility 74'!I62,'Facility 75'!I62)</f>
        <v>0</v>
      </c>
      <c r="K22" s="101">
        <f>SUM('Facility 1'!J62,'Facility 2'!J62,'Facility 3'!J62,'Facility 4'!J62,'Facility 5'!J62,'Facility 6'!J62,'Facility 7'!J62,'Facility 8'!J62,'Facility 9'!J62,'Facility 10'!J62,'Facility 11'!J62,'Facility 12'!J62,'Facility 13'!J62,'Facility 14'!J62,'Facility 15'!J62,'Facility 16'!J62,'Facility 17'!J62,'Facility 18'!J62,'Facility 19'!J62,'Facility 20'!J62,'Facility 21'!J62,'Facility 22'!J62,'Facility 23'!J62,'Facility 24'!J62,'Facility 25'!J62,'Facility 26'!J62,'Facility 27'!J62,'Facility 28'!J62,'Facility 29'!J62,'Facility 30'!J62,'Facility 31'!J62,'Facility 32'!J62,'Facility 33'!J62,'Facility 34'!J62,'Facility 35'!J62,'Facility 36'!J62,'Facility 37'!J62,'Facility 38'!J62,'Facility 39'!J62,'Facility 40'!J62,'Facility 41'!J62,'Facility 42'!J62,'Facility 43'!J62,'Facility 44'!J62,'Facility 45'!J62,'Facility 46'!J62,'Facility 47'!J62,'Facility 48'!J62,'Facility 49'!J62,'Facility 50'!J62,'Facility 51'!J62,'Facility 52'!J62,'Facility 53'!J62,'Facility 54'!J62,'Facility 55'!J62,'Facility 56'!J62,'Facility 57'!J62,'Facility 58'!J62,'Facility 59'!J62,'Facility 60'!J62,'Facility 61'!J62,'Facility 62'!J62,'Facility 63'!J62,'Facility 64'!J62,'Facility 65'!J62,'Facility 66'!J62,'Facility 67'!J62,'Facility 68'!J62,'Facility 69'!J62,'Facility 70'!J62,'Facility 71'!J62,'Facility 72'!J62,'Facility 73'!J62,'Facility 74'!J62,'Facility 75'!J62)</f>
        <v>0</v>
      </c>
      <c r="L22" s="196"/>
    </row>
    <row r="23" spans="2:12" s="197" customFormat="1" ht="21.75" customHeight="1">
      <c r="B23" s="194"/>
      <c r="C23" s="198">
        <v>2026</v>
      </c>
      <c r="D23" s="100">
        <f>SUM('Facility 1'!C63,'Facility 2'!C63,'Facility 3'!C63,'Facility 4'!C63,'Facility 5'!C63,'Facility 6'!C63,'Facility 7'!C63,'Facility 8'!C63,'Facility 9'!C63,'Facility 10'!C63,'Facility 11'!C63,'Facility 12'!C63,'Facility 13'!C63,'Facility 14'!C63,'Facility 15'!C63,'Facility 16'!C63,'Facility 17'!C63,'Facility 18'!C63,'Facility 19'!C63,'Facility 20'!C63,'Facility 21'!C63,'Facility 22'!C63,'Facility 23'!C63,'Facility 24'!C63,'Facility 25'!C63,'Facility 26'!C63,'Facility 27'!C63,'Facility 28'!C63,'Facility 29'!C63,'Facility 30'!C63,'Facility 31'!C63,'Facility 32'!C63,'Facility 33'!C63,'Facility 34'!C63,'Facility 35'!C63,'Facility 36'!C63,'Facility 37'!C63,'Facility 38'!C63,'Facility 39'!C63,'Facility 40'!C63,'Facility 41'!C63,'Facility 42'!C63,'Facility 43'!C63,'Facility 44'!C63,'Facility 45'!C63,'Facility 46'!C63,'Facility 47'!C63,'Facility 48'!C63,'Facility 49'!C63,'Facility 50'!C63,'Facility 51'!C63,'Facility 52'!C63,'Facility 53'!C63,'Facility 54'!C63,'Facility 55'!C63,'Facility 56'!C63,'Facility 57'!C63,'Facility 58'!C63,'Facility 59'!C63,'Facility 60'!C63,'Facility 61'!C63,'Facility 62'!C63,'Facility 63'!C63,'Facility 64'!C63,'Facility 65'!C63,'Facility 66'!C63,'Facility 67'!C63,'Facility 68'!C63,'Facility 69'!C63,'Facility 70'!C63,'Facility 71'!C63,'Facility 72'!C63,'Facility 73'!C63,'Facility 74'!C63,'Facility 75'!C63)</f>
        <v>0</v>
      </c>
      <c r="E23" s="100">
        <f>SUM('Facility 1'!D63,'Facility 2'!D63,'Facility 3'!D63,'Facility 4'!D63,'Facility 5'!D63,'Facility 6'!D63,'Facility 7'!D63,'Facility 8'!D63,'Facility 9'!D63,'Facility 10'!D63,'Facility 11'!D63,'Facility 12'!D63,'Facility 13'!D63,'Facility 14'!D63,'Facility 15'!D63,'Facility 16'!D63,'Facility 17'!D63,'Facility 18'!D63,'Facility 19'!D63,'Facility 20'!D63,'Facility 21'!D63,'Facility 22'!D63,'Facility 23'!D63,'Facility 24'!D63,'Facility 25'!D63,'Facility 26'!D63,'Facility 27'!D63,'Facility 28'!D63,'Facility 29'!D63,'Facility 30'!D63,'Facility 31'!D63,'Facility 32'!D63,'Facility 33'!D63,'Facility 34'!D63,'Facility 35'!D63,'Facility 36'!D63,'Facility 37'!D63,'Facility 38'!D63,'Facility 39'!D63,'Facility 40'!D63,'Facility 41'!D63,'Facility 42'!D63,'Facility 43'!D63,'Facility 44'!D63,'Facility 45'!D63,'Facility 46'!D63,'Facility 47'!D63,'Facility 48'!D63,'Facility 49'!D63,'Facility 50'!D63,'Facility 51'!D63,'Facility 52'!D63,'Facility 53'!D63,'Facility 54'!D63,'Facility 55'!D63,'Facility 56'!D63,'Facility 57'!D63,'Facility 58'!D63,'Facility 59'!D63,'Facility 60'!D63,'Facility 61'!D63,'Facility 62'!D63,'Facility 63'!D63,'Facility 64'!D63,'Facility 65'!D63,'Facility 66'!D63,'Facility 67'!D63,'Facility 68'!D63,'Facility 69'!D63,'Facility 70'!D63,'Facility 71'!D63,'Facility 72'!D63,'Facility 73'!D63,'Facility 74'!D63,'Facility 75'!D63)</f>
        <v>0</v>
      </c>
      <c r="F23" s="101">
        <f>SUM('Facility 1'!E63,'Facility 2'!E63,'Facility 3'!E63,'Facility 4'!E63,'Facility 5'!E63,'Facility 6'!E63,'Facility 7'!E63,'Facility 8'!E63,'Facility 9'!E63,'Facility 10'!E63,'Facility 11'!E63,'Facility 12'!E63,'Facility 13'!E63,'Facility 14'!E63,'Facility 15'!E63,'Facility 16'!E63,'Facility 17'!E63,'Facility 18'!E63,'Facility 19'!E63,'Facility 20'!E63,'Facility 21'!E63,'Facility 22'!E63,'Facility 23'!E63,'Facility 24'!E63,'Facility 25'!E63,'Facility 26'!E63,'Facility 27'!E63,'Facility 28'!E63,'Facility 29'!E63,'Facility 30'!E63,'Facility 31'!E63,'Facility 32'!E63,'Facility 33'!E63,'Facility 34'!E63,'Facility 35'!E63,'Facility 36'!E63,'Facility 37'!E63,'Facility 38'!E63,'Facility 39'!E63,'Facility 40'!E63,'Facility 41'!E63,'Facility 42'!E63,'Facility 43'!E63,'Facility 44'!E63,'Facility 45'!E63,'Facility 46'!E63,'Facility 47'!E63,'Facility 48'!E63,'Facility 49'!E63,'Facility 50'!E63,'Facility 51'!E63,'Facility 52'!E63,'Facility 53'!E63,'Facility 54'!E63,'Facility 55'!E63,'Facility 56'!E63,'Facility 57'!E63,'Facility 58'!E63,'Facility 59'!E63,'Facility 60'!E63,'Facility 61'!E63,'Facility 62'!E63,'Facility 63'!E63,'Facility 64'!E63,'Facility 65'!E63,'Facility 66'!E63,'Facility 67'!E63,'Facility 68'!E63,'Facility 69'!E63,'Facility 70'!E63,'Facility 71'!E63,'Facility 72'!E63,'Facility 73'!E63,'Facility 74'!E63,'Facility 75'!E63)</f>
        <v>0</v>
      </c>
      <c r="G23" s="101">
        <f>SUM('Facility 1'!F63,'Facility 2'!F63,'Facility 3'!F63,'Facility 4'!F63,'Facility 5'!F63,'Facility 6'!F63,'Facility 7'!F63,'Facility 8'!F63,'Facility 9'!F63,'Facility 10'!F63,'Facility 11'!F63,'Facility 12'!F63,'Facility 13'!F63,'Facility 14'!F63,'Facility 15'!F63,'Facility 16'!F63,'Facility 17'!F63,'Facility 18'!F63,'Facility 19'!F63,'Facility 20'!F63,'Facility 21'!F63,'Facility 22'!F63,'Facility 23'!F63,'Facility 24'!F63,'Facility 25'!F63,'Facility 26'!F63,'Facility 27'!F63,'Facility 28'!F63,'Facility 29'!F63,'Facility 30'!F63,'Facility 31'!F63,'Facility 32'!F63,'Facility 33'!F63,'Facility 34'!F63,'Facility 35'!F63,'Facility 36'!F63,'Facility 37'!F63,'Facility 38'!F63,'Facility 39'!F63,'Facility 40'!F63,'Facility 41'!F63,'Facility 42'!F63,'Facility 43'!F63,'Facility 44'!F63,'Facility 45'!F63,'Facility 46'!F63,'Facility 47'!F63,'Facility 48'!F63,'Facility 49'!F63,'Facility 50'!F63,'Facility 51'!F63,'Facility 52'!F63,'Facility 53'!F63,'Facility 54'!F63,'Facility 55'!F63,'Facility 56'!F63,'Facility 57'!F63,'Facility 58'!F63,'Facility 59'!F63,'Facility 60'!F63,'Facility 61'!F63,'Facility 62'!F63,'Facility 63'!F63,'Facility 64'!F63,'Facility 65'!F63,'Facility 66'!F63,'Facility 67'!F63,'Facility 68'!F63,'Facility 69'!F63,'Facility 70'!F63,'Facility 71'!F63,'Facility 72'!F63,'Facility 73'!F63,'Facility 74'!F63,'Facility 75'!F63)</f>
        <v>0</v>
      </c>
      <c r="H23" s="101">
        <f>SUM('Facility 1'!G63,'Facility 2'!G63,'Facility 3'!G63,'Facility 4'!G63,'Facility 5'!G63,'Facility 6'!G63,'Facility 7'!G63,'Facility 8'!G63,'Facility 9'!G63,'Facility 10'!G63,'Facility 11'!G63,'Facility 12'!G63,'Facility 13'!G63,'Facility 14'!G63,'Facility 15'!G63,'Facility 16'!G63,'Facility 17'!G63,'Facility 18'!G63,'Facility 19'!G63,'Facility 20'!G63,'Facility 21'!G63,'Facility 22'!G63,'Facility 23'!G63,'Facility 24'!G63,'Facility 25'!G63,'Facility 26'!G63,'Facility 27'!G63,'Facility 28'!G63,'Facility 29'!G63,'Facility 30'!G63,'Facility 31'!G63,'Facility 32'!G63,'Facility 33'!G63,'Facility 34'!G63,'Facility 35'!G63,'Facility 36'!G63,'Facility 37'!G63,'Facility 38'!G63,'Facility 39'!G63,'Facility 40'!G63,'Facility 41'!G63,'Facility 42'!G63,'Facility 43'!G63,'Facility 44'!G63,'Facility 45'!G63,'Facility 46'!G63,'Facility 47'!G63,'Facility 48'!G63,'Facility 49'!G63,'Facility 50'!G63,'Facility 51'!G63,'Facility 52'!G63,'Facility 53'!G63,'Facility 54'!G63,'Facility 55'!G63,'Facility 56'!G63,'Facility 57'!G63,'Facility 58'!G63,'Facility 59'!G63,'Facility 60'!G63,'Facility 61'!G63,'Facility 62'!G63,'Facility 63'!G63,'Facility 64'!G63,'Facility 65'!G63,'Facility 66'!G63,'Facility 67'!G63,'Facility 68'!G63,'Facility 69'!G63,'Facility 70'!G63,'Facility 71'!G63,'Facility 72'!G63,'Facility 73'!G63,'Facility 74'!G63,'Facility 75'!G63)</f>
        <v>0</v>
      </c>
      <c r="I23" s="101">
        <f>SUM('Facility 1'!H63,'Facility 2'!H63,'Facility 3'!H63,'Facility 4'!H63,'Facility 5'!H63,'Facility 6'!H63,'Facility 7'!H63,'Facility 8'!H63,'Facility 9'!H63,'Facility 10'!H63,'Facility 11'!H63,'Facility 12'!H63,'Facility 13'!H63,'Facility 14'!H63,'Facility 15'!H63,'Facility 16'!H63,'Facility 17'!H63,'Facility 18'!H63,'Facility 19'!H63,'Facility 20'!H63,'Facility 21'!H63,'Facility 22'!H63,'Facility 23'!H63,'Facility 24'!H63,'Facility 25'!H63,'Facility 26'!H63,'Facility 27'!H63,'Facility 28'!H63,'Facility 29'!H63,'Facility 30'!H63,'Facility 31'!H63,'Facility 32'!H63,'Facility 33'!H63,'Facility 34'!H63,'Facility 35'!H63,'Facility 36'!H63,'Facility 37'!H63,'Facility 38'!H63,'Facility 39'!H63,'Facility 40'!H63,'Facility 41'!H63,'Facility 42'!H63,'Facility 43'!H63,'Facility 44'!H63,'Facility 45'!H63,'Facility 46'!H63,'Facility 47'!H63,'Facility 48'!H63,'Facility 49'!H63,'Facility 50'!H63,'Facility 51'!H63,'Facility 52'!H63,'Facility 53'!H63,'Facility 54'!H63,'Facility 55'!H63,'Facility 56'!H63,'Facility 57'!H63,'Facility 58'!H63,'Facility 59'!H63,'Facility 60'!H63,'Facility 61'!H63,'Facility 62'!H63,'Facility 63'!H63,'Facility 64'!H63,'Facility 65'!H63,'Facility 66'!H63,'Facility 67'!H63,'Facility 68'!H63,'Facility 69'!H63,'Facility 70'!H63,'Facility 71'!H63,'Facility 72'!H63,'Facility 73'!H63,'Facility 74'!H63,'Facility 75'!H63)</f>
        <v>0</v>
      </c>
      <c r="J23" s="101">
        <f>SUM('Facility 1'!I63,'Facility 2'!I63,'Facility 3'!I63,'Facility 4'!I63,'Facility 5'!I63,'Facility 6'!I63,'Facility 7'!I63,'Facility 8'!I63,'Facility 9'!I63,'Facility 10'!I63,'Facility 11'!I63,'Facility 12'!I63,'Facility 13'!I63,'Facility 14'!I63,'Facility 15'!I63,'Facility 16'!I63,'Facility 17'!I63,'Facility 18'!I63,'Facility 19'!I63,'Facility 20'!I63,'Facility 21'!I63,'Facility 22'!I63,'Facility 23'!I63,'Facility 24'!I63,'Facility 25'!I63,'Facility 26'!I63,'Facility 27'!I63,'Facility 28'!I63,'Facility 29'!I63,'Facility 30'!I63,'Facility 31'!I63,'Facility 32'!I63,'Facility 33'!I63,'Facility 34'!I63,'Facility 35'!I63,'Facility 36'!I63,'Facility 37'!I63,'Facility 38'!I63,'Facility 39'!I63,'Facility 40'!I63,'Facility 41'!I63,'Facility 42'!I63,'Facility 43'!I63,'Facility 44'!I63,'Facility 45'!I63,'Facility 46'!I63,'Facility 47'!I63,'Facility 48'!I63,'Facility 49'!I63,'Facility 50'!I63,'Facility 51'!I63,'Facility 52'!I63,'Facility 53'!I63,'Facility 54'!I63,'Facility 55'!I63,'Facility 56'!I63,'Facility 57'!I63,'Facility 58'!I63,'Facility 59'!I63,'Facility 60'!I63,'Facility 61'!I63,'Facility 62'!I63,'Facility 63'!I63,'Facility 64'!I63,'Facility 65'!I63,'Facility 66'!I63,'Facility 67'!I63,'Facility 68'!I63,'Facility 69'!I63,'Facility 70'!I63,'Facility 71'!I63,'Facility 72'!I63,'Facility 73'!I63,'Facility 74'!I63,'Facility 75'!I63)</f>
        <v>0</v>
      </c>
      <c r="K23" s="101">
        <f>SUM('Facility 1'!J63,'Facility 2'!J63,'Facility 3'!J63,'Facility 4'!J63,'Facility 5'!J63,'Facility 6'!J63,'Facility 7'!J63,'Facility 8'!J63,'Facility 9'!J63,'Facility 10'!J63,'Facility 11'!J63,'Facility 12'!J63,'Facility 13'!J63,'Facility 14'!J63,'Facility 15'!J63,'Facility 16'!J63,'Facility 17'!J63,'Facility 18'!J63,'Facility 19'!J63,'Facility 20'!J63,'Facility 21'!J63,'Facility 22'!J63,'Facility 23'!J63,'Facility 24'!J63,'Facility 25'!J63,'Facility 26'!J63,'Facility 27'!J63,'Facility 28'!J63,'Facility 29'!J63,'Facility 30'!J63,'Facility 31'!J63,'Facility 32'!J63,'Facility 33'!J63,'Facility 34'!J63,'Facility 35'!J63,'Facility 36'!J63,'Facility 37'!J63,'Facility 38'!J63,'Facility 39'!J63,'Facility 40'!J63,'Facility 41'!J63,'Facility 42'!J63,'Facility 43'!J63,'Facility 44'!J63,'Facility 45'!J63,'Facility 46'!J63,'Facility 47'!J63,'Facility 48'!J63,'Facility 49'!J63,'Facility 50'!J63,'Facility 51'!J63,'Facility 52'!J63,'Facility 53'!J63,'Facility 54'!J63,'Facility 55'!J63,'Facility 56'!J63,'Facility 57'!J63,'Facility 58'!J63,'Facility 59'!J63,'Facility 60'!J63,'Facility 61'!J63,'Facility 62'!J63,'Facility 63'!J63,'Facility 64'!J63,'Facility 65'!J63,'Facility 66'!J63,'Facility 67'!J63,'Facility 68'!J63,'Facility 69'!J63,'Facility 70'!J63,'Facility 71'!J63,'Facility 72'!J63,'Facility 73'!J63,'Facility 74'!J63,'Facility 75'!J63)</f>
        <v>0</v>
      </c>
      <c r="L23" s="196"/>
    </row>
    <row r="24" spans="2:12" s="197" customFormat="1" ht="21.75" customHeight="1">
      <c r="B24" s="194"/>
      <c r="C24" s="198">
        <v>2027</v>
      </c>
      <c r="D24" s="100">
        <f>SUM('Facility 1'!C64,'Facility 2'!C64,'Facility 3'!C64,'Facility 4'!C64,'Facility 5'!C64,'Facility 6'!C64,'Facility 7'!C64,'Facility 8'!C64,'Facility 9'!C64,'Facility 10'!C64,'Facility 11'!C64,'Facility 12'!C64,'Facility 13'!C64,'Facility 14'!C64,'Facility 15'!C64,'Facility 16'!C64,'Facility 17'!C64,'Facility 18'!C64,'Facility 19'!C64,'Facility 20'!C64,'Facility 21'!C64,'Facility 22'!C64,'Facility 23'!C64,'Facility 24'!C64,'Facility 25'!C64,'Facility 26'!C64,'Facility 27'!C64,'Facility 28'!C64,'Facility 29'!C64,'Facility 30'!C64,'Facility 31'!C64,'Facility 32'!C64,'Facility 33'!C64,'Facility 34'!C64,'Facility 35'!C64,'Facility 36'!C64,'Facility 37'!C64,'Facility 38'!C64,'Facility 39'!C64,'Facility 40'!C64,'Facility 41'!C64,'Facility 42'!C64,'Facility 43'!C64,'Facility 44'!C64,'Facility 45'!C64,'Facility 46'!C64,'Facility 47'!C64,'Facility 48'!C64,'Facility 49'!C64,'Facility 50'!C64,'Facility 51'!C64,'Facility 52'!C64,'Facility 53'!C64,'Facility 54'!C64,'Facility 55'!C64,'Facility 56'!C64,'Facility 57'!C64,'Facility 58'!C64,'Facility 59'!C64,'Facility 60'!C64,'Facility 61'!C64,'Facility 62'!C64,'Facility 63'!C64,'Facility 64'!C64,'Facility 65'!C64,'Facility 66'!C64,'Facility 67'!C64,'Facility 68'!C64,'Facility 69'!C64,'Facility 70'!C64,'Facility 71'!C64,'Facility 72'!C64,'Facility 73'!C64,'Facility 74'!C64,'Facility 75'!C64)</f>
        <v>0</v>
      </c>
      <c r="E24" s="100">
        <f>SUM('Facility 1'!D64,'Facility 2'!D64,'Facility 3'!D64,'Facility 4'!D64,'Facility 5'!D64,'Facility 6'!D64,'Facility 7'!D64,'Facility 8'!D64,'Facility 9'!D64,'Facility 10'!D64,'Facility 11'!D64,'Facility 12'!D64,'Facility 13'!D64,'Facility 14'!D64,'Facility 15'!D64,'Facility 16'!D64,'Facility 17'!D64,'Facility 18'!D64,'Facility 19'!D64,'Facility 20'!D64,'Facility 21'!D64,'Facility 22'!D64,'Facility 23'!D64,'Facility 24'!D64,'Facility 25'!D64,'Facility 26'!D64,'Facility 27'!D64,'Facility 28'!D64,'Facility 29'!D64,'Facility 30'!D64,'Facility 31'!D64,'Facility 32'!D64,'Facility 33'!D64,'Facility 34'!D64,'Facility 35'!D64,'Facility 36'!D64,'Facility 37'!D64,'Facility 38'!D64,'Facility 39'!D64,'Facility 40'!D64,'Facility 41'!D64,'Facility 42'!D64,'Facility 43'!D64,'Facility 44'!D64,'Facility 45'!D64,'Facility 46'!D64,'Facility 47'!D64,'Facility 48'!D64,'Facility 49'!D64,'Facility 50'!D64,'Facility 51'!D64,'Facility 52'!D64,'Facility 53'!D64,'Facility 54'!D64,'Facility 55'!D64,'Facility 56'!D64,'Facility 57'!D64,'Facility 58'!D64,'Facility 59'!D64,'Facility 60'!D64,'Facility 61'!D64,'Facility 62'!D64,'Facility 63'!D64,'Facility 64'!D64,'Facility 65'!D64,'Facility 66'!D64,'Facility 67'!D64,'Facility 68'!D64,'Facility 69'!D64,'Facility 70'!D64,'Facility 71'!D64,'Facility 72'!D64,'Facility 73'!D64,'Facility 74'!D64,'Facility 75'!D64)</f>
        <v>0</v>
      </c>
      <c r="F24" s="101">
        <f>SUM('Facility 1'!E64,'Facility 2'!E64,'Facility 3'!E64,'Facility 4'!E64,'Facility 5'!E64,'Facility 6'!E64,'Facility 7'!E64,'Facility 8'!E64,'Facility 9'!E64,'Facility 10'!E64,'Facility 11'!E64,'Facility 12'!E64,'Facility 13'!E64,'Facility 14'!E64,'Facility 15'!E64,'Facility 16'!E64,'Facility 17'!E64,'Facility 18'!E64,'Facility 19'!E64,'Facility 20'!E64,'Facility 21'!E64,'Facility 22'!E64,'Facility 23'!E64,'Facility 24'!E64,'Facility 25'!E64,'Facility 26'!E64,'Facility 27'!E64,'Facility 28'!E64,'Facility 29'!E64,'Facility 30'!E64,'Facility 31'!E64,'Facility 32'!E64,'Facility 33'!E64,'Facility 34'!E64,'Facility 35'!E64,'Facility 36'!E64,'Facility 37'!E64,'Facility 38'!E64,'Facility 39'!E64,'Facility 40'!E64,'Facility 41'!E64,'Facility 42'!E64,'Facility 43'!E64,'Facility 44'!E64,'Facility 45'!E64,'Facility 46'!E64,'Facility 47'!E64,'Facility 48'!E64,'Facility 49'!E64,'Facility 50'!E64,'Facility 51'!E64,'Facility 52'!E64,'Facility 53'!E64,'Facility 54'!E64,'Facility 55'!E64,'Facility 56'!E64,'Facility 57'!E64,'Facility 58'!E64,'Facility 59'!E64,'Facility 60'!E64,'Facility 61'!E64,'Facility 62'!E64,'Facility 63'!E64,'Facility 64'!E64,'Facility 65'!E64,'Facility 66'!E64,'Facility 67'!E64,'Facility 68'!E64,'Facility 69'!E64,'Facility 70'!E64,'Facility 71'!E64,'Facility 72'!E64,'Facility 73'!E64,'Facility 74'!E64,'Facility 75'!E64)</f>
        <v>0</v>
      </c>
      <c r="G24" s="101">
        <f>SUM('Facility 1'!F64,'Facility 2'!F64,'Facility 3'!F64,'Facility 4'!F64,'Facility 5'!F64,'Facility 6'!F64,'Facility 7'!F64,'Facility 8'!F64,'Facility 9'!F64,'Facility 10'!F64,'Facility 11'!F64,'Facility 12'!F64,'Facility 13'!F64,'Facility 14'!F64,'Facility 15'!F64,'Facility 16'!F64,'Facility 17'!F64,'Facility 18'!F64,'Facility 19'!F64,'Facility 20'!F64,'Facility 21'!F64,'Facility 22'!F64,'Facility 23'!F64,'Facility 24'!F64,'Facility 25'!F64,'Facility 26'!F64,'Facility 27'!F64,'Facility 28'!F64,'Facility 29'!F64,'Facility 30'!F64,'Facility 31'!F64,'Facility 32'!F64,'Facility 33'!F64,'Facility 34'!F64,'Facility 35'!F64,'Facility 36'!F64,'Facility 37'!F64,'Facility 38'!F64,'Facility 39'!F64,'Facility 40'!F64,'Facility 41'!F64,'Facility 42'!F64,'Facility 43'!F64,'Facility 44'!F64,'Facility 45'!F64,'Facility 46'!F64,'Facility 47'!F64,'Facility 48'!F64,'Facility 49'!F64,'Facility 50'!F64,'Facility 51'!F64,'Facility 52'!F64,'Facility 53'!F64,'Facility 54'!F64,'Facility 55'!F64,'Facility 56'!F64,'Facility 57'!F64,'Facility 58'!F64,'Facility 59'!F64,'Facility 60'!F64,'Facility 61'!F64,'Facility 62'!F64,'Facility 63'!F64,'Facility 64'!F64,'Facility 65'!F64,'Facility 66'!F64,'Facility 67'!F64,'Facility 68'!F64,'Facility 69'!F64,'Facility 70'!F64,'Facility 71'!F64,'Facility 72'!F64,'Facility 73'!F64,'Facility 74'!F64,'Facility 75'!F64)</f>
        <v>0</v>
      </c>
      <c r="H24" s="101">
        <f>SUM('Facility 1'!G64,'Facility 2'!G64,'Facility 3'!G64,'Facility 4'!G64,'Facility 5'!G64,'Facility 6'!G64,'Facility 7'!G64,'Facility 8'!G64,'Facility 9'!G64,'Facility 10'!G64,'Facility 11'!G64,'Facility 12'!G64,'Facility 13'!G64,'Facility 14'!G64,'Facility 15'!G64,'Facility 16'!G64,'Facility 17'!G64,'Facility 18'!G64,'Facility 19'!G64,'Facility 20'!G64,'Facility 21'!G64,'Facility 22'!G64,'Facility 23'!G64,'Facility 24'!G64,'Facility 25'!G64,'Facility 26'!G64,'Facility 27'!G64,'Facility 28'!G64,'Facility 29'!G64,'Facility 30'!G64,'Facility 31'!G64,'Facility 32'!G64,'Facility 33'!G64,'Facility 34'!G64,'Facility 35'!G64,'Facility 36'!G64,'Facility 37'!G64,'Facility 38'!G64,'Facility 39'!G64,'Facility 40'!G64,'Facility 41'!G64,'Facility 42'!G64,'Facility 43'!G64,'Facility 44'!G64,'Facility 45'!G64,'Facility 46'!G64,'Facility 47'!G64,'Facility 48'!G64,'Facility 49'!G64,'Facility 50'!G64,'Facility 51'!G64,'Facility 52'!G64,'Facility 53'!G64,'Facility 54'!G64,'Facility 55'!G64,'Facility 56'!G64,'Facility 57'!G64,'Facility 58'!G64,'Facility 59'!G64,'Facility 60'!G64,'Facility 61'!G64,'Facility 62'!G64,'Facility 63'!G64,'Facility 64'!G64,'Facility 65'!G64,'Facility 66'!G64,'Facility 67'!G64,'Facility 68'!G64,'Facility 69'!G64,'Facility 70'!G64,'Facility 71'!G64,'Facility 72'!G64,'Facility 73'!G64,'Facility 74'!G64,'Facility 75'!G64)</f>
        <v>0</v>
      </c>
      <c r="I24" s="101">
        <f>SUM('Facility 1'!H64,'Facility 2'!H64,'Facility 3'!H64,'Facility 4'!H64,'Facility 5'!H64,'Facility 6'!H64,'Facility 7'!H64,'Facility 8'!H64,'Facility 9'!H64,'Facility 10'!H64,'Facility 11'!H64,'Facility 12'!H64,'Facility 13'!H64,'Facility 14'!H64,'Facility 15'!H64,'Facility 16'!H64,'Facility 17'!H64,'Facility 18'!H64,'Facility 19'!H64,'Facility 20'!H64,'Facility 21'!H64,'Facility 22'!H64,'Facility 23'!H64,'Facility 24'!H64,'Facility 25'!H64,'Facility 26'!H64,'Facility 27'!H64,'Facility 28'!H64,'Facility 29'!H64,'Facility 30'!H64,'Facility 31'!H64,'Facility 32'!H64,'Facility 33'!H64,'Facility 34'!H64,'Facility 35'!H64,'Facility 36'!H64,'Facility 37'!H64,'Facility 38'!H64,'Facility 39'!H64,'Facility 40'!H64,'Facility 41'!H64,'Facility 42'!H64,'Facility 43'!H64,'Facility 44'!H64,'Facility 45'!H64,'Facility 46'!H64,'Facility 47'!H64,'Facility 48'!H64,'Facility 49'!H64,'Facility 50'!H64,'Facility 51'!H64,'Facility 52'!H64,'Facility 53'!H64,'Facility 54'!H64,'Facility 55'!H64,'Facility 56'!H64,'Facility 57'!H64,'Facility 58'!H64,'Facility 59'!H64,'Facility 60'!H64,'Facility 61'!H64,'Facility 62'!H64,'Facility 63'!H64,'Facility 64'!H64,'Facility 65'!H64,'Facility 66'!H64,'Facility 67'!H64,'Facility 68'!H64,'Facility 69'!H64,'Facility 70'!H64,'Facility 71'!H64,'Facility 72'!H64,'Facility 73'!H64,'Facility 74'!H64,'Facility 75'!H64)</f>
        <v>0</v>
      </c>
      <c r="J24" s="101">
        <f>SUM('Facility 1'!I64,'Facility 2'!I64,'Facility 3'!I64,'Facility 4'!I64,'Facility 5'!I64,'Facility 6'!I64,'Facility 7'!I64,'Facility 8'!I64,'Facility 9'!I64,'Facility 10'!I64,'Facility 11'!I64,'Facility 12'!I64,'Facility 13'!I64,'Facility 14'!I64,'Facility 15'!I64,'Facility 16'!I64,'Facility 17'!I64,'Facility 18'!I64,'Facility 19'!I64,'Facility 20'!I64,'Facility 21'!I64,'Facility 22'!I64,'Facility 23'!I64,'Facility 24'!I64,'Facility 25'!I64,'Facility 26'!I64,'Facility 27'!I64,'Facility 28'!I64,'Facility 29'!I64,'Facility 30'!I64,'Facility 31'!I64,'Facility 32'!I64,'Facility 33'!I64,'Facility 34'!I64,'Facility 35'!I64,'Facility 36'!I64,'Facility 37'!I64,'Facility 38'!I64,'Facility 39'!I64,'Facility 40'!I64,'Facility 41'!I64,'Facility 42'!I64,'Facility 43'!I64,'Facility 44'!I64,'Facility 45'!I64,'Facility 46'!I64,'Facility 47'!I64,'Facility 48'!I64,'Facility 49'!I64,'Facility 50'!I64,'Facility 51'!I64,'Facility 52'!I64,'Facility 53'!I64,'Facility 54'!I64,'Facility 55'!I64,'Facility 56'!I64,'Facility 57'!I64,'Facility 58'!I64,'Facility 59'!I64,'Facility 60'!I64,'Facility 61'!I64,'Facility 62'!I64,'Facility 63'!I64,'Facility 64'!I64,'Facility 65'!I64,'Facility 66'!I64,'Facility 67'!I64,'Facility 68'!I64,'Facility 69'!I64,'Facility 70'!I64,'Facility 71'!I64,'Facility 72'!I64,'Facility 73'!I64,'Facility 74'!I64,'Facility 75'!I64)</f>
        <v>0</v>
      </c>
      <c r="K24" s="101">
        <f>SUM('Facility 1'!J64,'Facility 2'!J64,'Facility 3'!J64,'Facility 4'!J64,'Facility 5'!J64,'Facility 6'!J64,'Facility 7'!J64,'Facility 8'!J64,'Facility 9'!J64,'Facility 10'!J64,'Facility 11'!J64,'Facility 12'!J64,'Facility 13'!J64,'Facility 14'!J64,'Facility 15'!J64,'Facility 16'!J64,'Facility 17'!J64,'Facility 18'!J64,'Facility 19'!J64,'Facility 20'!J64,'Facility 21'!J64,'Facility 22'!J64,'Facility 23'!J64,'Facility 24'!J64,'Facility 25'!J64,'Facility 26'!J64,'Facility 27'!J64,'Facility 28'!J64,'Facility 29'!J64,'Facility 30'!J64,'Facility 31'!J64,'Facility 32'!J64,'Facility 33'!J64,'Facility 34'!J64,'Facility 35'!J64,'Facility 36'!J64,'Facility 37'!J64,'Facility 38'!J64,'Facility 39'!J64,'Facility 40'!J64,'Facility 41'!J64,'Facility 42'!J64,'Facility 43'!J64,'Facility 44'!J64,'Facility 45'!J64,'Facility 46'!J64,'Facility 47'!J64,'Facility 48'!J64,'Facility 49'!J64,'Facility 50'!J64,'Facility 51'!J64,'Facility 52'!J64,'Facility 53'!J64,'Facility 54'!J64,'Facility 55'!J64,'Facility 56'!J64,'Facility 57'!J64,'Facility 58'!J64,'Facility 59'!J64,'Facility 60'!J64,'Facility 61'!J64,'Facility 62'!J64,'Facility 63'!J64,'Facility 64'!J64,'Facility 65'!J64,'Facility 66'!J64,'Facility 67'!J64,'Facility 68'!J64,'Facility 69'!J64,'Facility 70'!J64,'Facility 71'!J64,'Facility 72'!J64,'Facility 73'!J64,'Facility 74'!J64,'Facility 75'!J64)</f>
        <v>0</v>
      </c>
      <c r="L24" s="196"/>
    </row>
    <row r="25" spans="2:12" s="197" customFormat="1" ht="21.75" customHeight="1">
      <c r="B25" s="194"/>
      <c r="C25" s="198">
        <v>2028</v>
      </c>
      <c r="D25" s="100">
        <f>SUM('Facility 1'!C65,'Facility 2'!C65,'Facility 3'!C65,'Facility 4'!C65,'Facility 5'!C65,'Facility 6'!C65,'Facility 7'!C65,'Facility 8'!C65,'Facility 9'!C65,'Facility 10'!C65,'Facility 11'!C65,'Facility 12'!C65,'Facility 13'!C65,'Facility 14'!C65,'Facility 15'!C65,'Facility 16'!C65,'Facility 17'!C65,'Facility 18'!C65,'Facility 19'!C65,'Facility 20'!C65,'Facility 21'!C65,'Facility 22'!C65,'Facility 23'!C65,'Facility 24'!C65,'Facility 25'!C65,'Facility 26'!C65,'Facility 27'!C65,'Facility 28'!C65,'Facility 29'!C65,'Facility 30'!C65,'Facility 31'!C65,'Facility 32'!C65,'Facility 33'!C65,'Facility 34'!C65,'Facility 35'!C65,'Facility 36'!C65,'Facility 37'!C65,'Facility 38'!C65,'Facility 39'!C65,'Facility 40'!C65,'Facility 41'!C65,'Facility 42'!C65,'Facility 43'!C65,'Facility 44'!C65,'Facility 45'!C65,'Facility 46'!C65,'Facility 47'!C65,'Facility 48'!C65,'Facility 49'!C65,'Facility 50'!C65,'Facility 51'!C65,'Facility 52'!C65,'Facility 53'!C65,'Facility 54'!C65,'Facility 55'!C65,'Facility 56'!C65,'Facility 57'!C65,'Facility 58'!C65,'Facility 59'!C65,'Facility 60'!C65,'Facility 61'!C65,'Facility 62'!C65,'Facility 63'!C65,'Facility 64'!C65,'Facility 65'!C65,'Facility 66'!C65,'Facility 67'!C65,'Facility 68'!C65,'Facility 69'!C65,'Facility 70'!C65,'Facility 71'!C65,'Facility 72'!C65,'Facility 73'!C65,'Facility 74'!C65,'Facility 75'!C65)</f>
        <v>0</v>
      </c>
      <c r="E25" s="100">
        <f>SUM('Facility 1'!D65,'Facility 2'!D65,'Facility 3'!D65,'Facility 4'!D65,'Facility 5'!D65,'Facility 6'!D65,'Facility 7'!D65,'Facility 8'!D65,'Facility 9'!D65,'Facility 10'!D65,'Facility 11'!D65,'Facility 12'!D65,'Facility 13'!D65,'Facility 14'!D65,'Facility 15'!D65,'Facility 16'!D65,'Facility 17'!D65,'Facility 18'!D65,'Facility 19'!D65,'Facility 20'!D65,'Facility 21'!D65,'Facility 22'!D65,'Facility 23'!D65,'Facility 24'!D65,'Facility 25'!D65,'Facility 26'!D65,'Facility 27'!D65,'Facility 28'!D65,'Facility 29'!D65,'Facility 30'!D65,'Facility 31'!D65,'Facility 32'!D65,'Facility 33'!D65,'Facility 34'!D65,'Facility 35'!D65,'Facility 36'!D65,'Facility 37'!D65,'Facility 38'!D65,'Facility 39'!D65,'Facility 40'!D65,'Facility 41'!D65,'Facility 42'!D65,'Facility 43'!D65,'Facility 44'!D65,'Facility 45'!D65,'Facility 46'!D65,'Facility 47'!D65,'Facility 48'!D65,'Facility 49'!D65,'Facility 50'!D65,'Facility 51'!D65,'Facility 52'!D65,'Facility 53'!D65,'Facility 54'!D65,'Facility 55'!D65,'Facility 56'!D65,'Facility 57'!D65,'Facility 58'!D65,'Facility 59'!D65,'Facility 60'!D65,'Facility 61'!D65,'Facility 62'!D65,'Facility 63'!D65,'Facility 64'!D65,'Facility 65'!D65,'Facility 66'!D65,'Facility 67'!D65,'Facility 68'!D65,'Facility 69'!D65,'Facility 70'!D65,'Facility 71'!D65,'Facility 72'!D65,'Facility 73'!D65,'Facility 74'!D65,'Facility 75'!D65)</f>
        <v>0</v>
      </c>
      <c r="F25" s="101">
        <f>SUM('Facility 1'!E65,'Facility 2'!E65,'Facility 3'!E65,'Facility 4'!E65,'Facility 5'!E65,'Facility 6'!E65,'Facility 7'!E65,'Facility 8'!E65,'Facility 9'!E65,'Facility 10'!E65,'Facility 11'!E65,'Facility 12'!E65,'Facility 13'!E65,'Facility 14'!E65,'Facility 15'!E65,'Facility 16'!E65,'Facility 17'!E65,'Facility 18'!E65,'Facility 19'!E65,'Facility 20'!E65,'Facility 21'!E65,'Facility 22'!E65,'Facility 23'!E65,'Facility 24'!E65,'Facility 25'!E65,'Facility 26'!E65,'Facility 27'!E65,'Facility 28'!E65,'Facility 29'!E65,'Facility 30'!E65,'Facility 31'!E65,'Facility 32'!E65,'Facility 33'!E65,'Facility 34'!E65,'Facility 35'!E65,'Facility 36'!E65,'Facility 37'!E65,'Facility 38'!E65,'Facility 39'!E65,'Facility 40'!E65,'Facility 41'!E65,'Facility 42'!E65,'Facility 43'!E65,'Facility 44'!E65,'Facility 45'!E65,'Facility 46'!E65,'Facility 47'!E65,'Facility 48'!E65,'Facility 49'!E65,'Facility 50'!E65,'Facility 51'!E65,'Facility 52'!E65,'Facility 53'!E65,'Facility 54'!E65,'Facility 55'!E65,'Facility 56'!E65,'Facility 57'!E65,'Facility 58'!E65,'Facility 59'!E65,'Facility 60'!E65,'Facility 61'!E65,'Facility 62'!E65,'Facility 63'!E65,'Facility 64'!E65,'Facility 65'!E65,'Facility 66'!E65,'Facility 67'!E65,'Facility 68'!E65,'Facility 69'!E65,'Facility 70'!E65,'Facility 71'!E65,'Facility 72'!E65,'Facility 73'!E65,'Facility 74'!E65,'Facility 75'!E65)</f>
        <v>0</v>
      </c>
      <c r="G25" s="101">
        <f>SUM('Facility 1'!F65,'Facility 2'!F65,'Facility 3'!F65,'Facility 4'!F65,'Facility 5'!F65,'Facility 6'!F65,'Facility 7'!F65,'Facility 8'!F65,'Facility 9'!F65,'Facility 10'!F65,'Facility 11'!F65,'Facility 12'!F65,'Facility 13'!F65,'Facility 14'!F65,'Facility 15'!F65,'Facility 16'!F65,'Facility 17'!F65,'Facility 18'!F65,'Facility 19'!F65,'Facility 20'!F65,'Facility 21'!F65,'Facility 22'!F65,'Facility 23'!F65,'Facility 24'!F65,'Facility 25'!F65,'Facility 26'!F65,'Facility 27'!F65,'Facility 28'!F65,'Facility 29'!F65,'Facility 30'!F65,'Facility 31'!F65,'Facility 32'!F65,'Facility 33'!F65,'Facility 34'!F65,'Facility 35'!F65,'Facility 36'!F65,'Facility 37'!F65,'Facility 38'!F65,'Facility 39'!F65,'Facility 40'!F65,'Facility 41'!F65,'Facility 42'!F65,'Facility 43'!F65,'Facility 44'!F65,'Facility 45'!F65,'Facility 46'!F65,'Facility 47'!F65,'Facility 48'!F65,'Facility 49'!F65,'Facility 50'!F65,'Facility 51'!F65,'Facility 52'!F65,'Facility 53'!F65,'Facility 54'!F65,'Facility 55'!F65,'Facility 56'!F65,'Facility 57'!F65,'Facility 58'!F65,'Facility 59'!F65,'Facility 60'!F65,'Facility 61'!F65,'Facility 62'!F65,'Facility 63'!F65,'Facility 64'!F65,'Facility 65'!F65,'Facility 66'!F65,'Facility 67'!F65,'Facility 68'!F65,'Facility 69'!F65,'Facility 70'!F65,'Facility 71'!F65,'Facility 72'!F65,'Facility 73'!F65,'Facility 74'!F65,'Facility 75'!F65)</f>
        <v>0</v>
      </c>
      <c r="H25" s="101">
        <f>SUM('Facility 1'!G65,'Facility 2'!G65,'Facility 3'!G65,'Facility 4'!G65,'Facility 5'!G65,'Facility 6'!G65,'Facility 7'!G65,'Facility 8'!G65,'Facility 9'!G65,'Facility 10'!G65,'Facility 11'!G65,'Facility 12'!G65,'Facility 13'!G65,'Facility 14'!G65,'Facility 15'!G65,'Facility 16'!G65,'Facility 17'!G65,'Facility 18'!G65,'Facility 19'!G65,'Facility 20'!G65,'Facility 21'!G65,'Facility 22'!G65,'Facility 23'!G65,'Facility 24'!G65,'Facility 25'!G65,'Facility 26'!G65,'Facility 27'!G65,'Facility 28'!G65,'Facility 29'!G65,'Facility 30'!G65,'Facility 31'!G65,'Facility 32'!G65,'Facility 33'!G65,'Facility 34'!G65,'Facility 35'!G65,'Facility 36'!G65,'Facility 37'!G65,'Facility 38'!G65,'Facility 39'!G65,'Facility 40'!G65,'Facility 41'!G65,'Facility 42'!G65,'Facility 43'!G65,'Facility 44'!G65,'Facility 45'!G65,'Facility 46'!G65,'Facility 47'!G65,'Facility 48'!G65,'Facility 49'!G65,'Facility 50'!G65,'Facility 51'!G65,'Facility 52'!G65,'Facility 53'!G65,'Facility 54'!G65,'Facility 55'!G65,'Facility 56'!G65,'Facility 57'!G65,'Facility 58'!G65,'Facility 59'!G65,'Facility 60'!G65,'Facility 61'!G65,'Facility 62'!G65,'Facility 63'!G65,'Facility 64'!G65,'Facility 65'!G65,'Facility 66'!G65,'Facility 67'!G65,'Facility 68'!G65,'Facility 69'!G65,'Facility 70'!G65,'Facility 71'!G65,'Facility 72'!G65,'Facility 73'!G65,'Facility 74'!G65,'Facility 75'!G65)</f>
        <v>0</v>
      </c>
      <c r="I25" s="101">
        <f>SUM('Facility 1'!H65,'Facility 2'!H65,'Facility 3'!H65,'Facility 4'!H65,'Facility 5'!H65,'Facility 6'!H65,'Facility 7'!H65,'Facility 8'!H65,'Facility 9'!H65,'Facility 10'!H65,'Facility 11'!H65,'Facility 12'!H65,'Facility 13'!H65,'Facility 14'!H65,'Facility 15'!H65,'Facility 16'!H65,'Facility 17'!H65,'Facility 18'!H65,'Facility 19'!H65,'Facility 20'!H65,'Facility 21'!H65,'Facility 22'!H65,'Facility 23'!H65,'Facility 24'!H65,'Facility 25'!H65,'Facility 26'!H65,'Facility 27'!H65,'Facility 28'!H65,'Facility 29'!H65,'Facility 30'!H65,'Facility 31'!H65,'Facility 32'!H65,'Facility 33'!H65,'Facility 34'!H65,'Facility 35'!H65,'Facility 36'!H65,'Facility 37'!H65,'Facility 38'!H65,'Facility 39'!H65,'Facility 40'!H65,'Facility 41'!H65,'Facility 42'!H65,'Facility 43'!H65,'Facility 44'!H65,'Facility 45'!H65,'Facility 46'!H65,'Facility 47'!H65,'Facility 48'!H65,'Facility 49'!H65,'Facility 50'!H65,'Facility 51'!H65,'Facility 52'!H65,'Facility 53'!H65,'Facility 54'!H65,'Facility 55'!H65,'Facility 56'!H65,'Facility 57'!H65,'Facility 58'!H65,'Facility 59'!H65,'Facility 60'!H65,'Facility 61'!H65,'Facility 62'!H65,'Facility 63'!H65,'Facility 64'!H65,'Facility 65'!H65,'Facility 66'!H65,'Facility 67'!H65,'Facility 68'!H65,'Facility 69'!H65,'Facility 70'!H65,'Facility 71'!H65,'Facility 72'!H65,'Facility 73'!H65,'Facility 74'!H65,'Facility 75'!H65)</f>
        <v>0</v>
      </c>
      <c r="J25" s="101">
        <f>SUM('Facility 1'!I65,'Facility 2'!I65,'Facility 3'!I65,'Facility 4'!I65,'Facility 5'!I65,'Facility 6'!I65,'Facility 7'!I65,'Facility 8'!I65,'Facility 9'!I65,'Facility 10'!I65,'Facility 11'!I65,'Facility 12'!I65,'Facility 13'!I65,'Facility 14'!I65,'Facility 15'!I65,'Facility 16'!I65,'Facility 17'!I65,'Facility 18'!I65,'Facility 19'!I65,'Facility 20'!I65,'Facility 21'!I65,'Facility 22'!I65,'Facility 23'!I65,'Facility 24'!I65,'Facility 25'!I65,'Facility 26'!I65,'Facility 27'!I65,'Facility 28'!I65,'Facility 29'!I65,'Facility 30'!I65,'Facility 31'!I65,'Facility 32'!I65,'Facility 33'!I65,'Facility 34'!I65,'Facility 35'!I65,'Facility 36'!I65,'Facility 37'!I65,'Facility 38'!I65,'Facility 39'!I65,'Facility 40'!I65,'Facility 41'!I65,'Facility 42'!I65,'Facility 43'!I65,'Facility 44'!I65,'Facility 45'!I65,'Facility 46'!I65,'Facility 47'!I65,'Facility 48'!I65,'Facility 49'!I65,'Facility 50'!I65,'Facility 51'!I65,'Facility 52'!I65,'Facility 53'!I65,'Facility 54'!I65,'Facility 55'!I65,'Facility 56'!I65,'Facility 57'!I65,'Facility 58'!I65,'Facility 59'!I65,'Facility 60'!I65,'Facility 61'!I65,'Facility 62'!I65,'Facility 63'!I65,'Facility 64'!I65,'Facility 65'!I65,'Facility 66'!I65,'Facility 67'!I65,'Facility 68'!I65,'Facility 69'!I65,'Facility 70'!I65,'Facility 71'!I65,'Facility 72'!I65,'Facility 73'!I65,'Facility 74'!I65,'Facility 75'!I65)</f>
        <v>0</v>
      </c>
      <c r="K25" s="101">
        <f>SUM('Facility 1'!J65,'Facility 2'!J65,'Facility 3'!J65,'Facility 4'!J65,'Facility 5'!J65,'Facility 6'!J65,'Facility 7'!J65,'Facility 8'!J65,'Facility 9'!J65,'Facility 10'!J65,'Facility 11'!J65,'Facility 12'!J65,'Facility 13'!J65,'Facility 14'!J65,'Facility 15'!J65,'Facility 16'!J65,'Facility 17'!J65,'Facility 18'!J65,'Facility 19'!J65,'Facility 20'!J65,'Facility 21'!J65,'Facility 22'!J65,'Facility 23'!J65,'Facility 24'!J65,'Facility 25'!J65,'Facility 26'!J65,'Facility 27'!J65,'Facility 28'!J65,'Facility 29'!J65,'Facility 30'!J65,'Facility 31'!J65,'Facility 32'!J65,'Facility 33'!J65,'Facility 34'!J65,'Facility 35'!J65,'Facility 36'!J65,'Facility 37'!J65,'Facility 38'!J65,'Facility 39'!J65,'Facility 40'!J65,'Facility 41'!J65,'Facility 42'!J65,'Facility 43'!J65,'Facility 44'!J65,'Facility 45'!J65,'Facility 46'!J65,'Facility 47'!J65,'Facility 48'!J65,'Facility 49'!J65,'Facility 50'!J65,'Facility 51'!J65,'Facility 52'!J65,'Facility 53'!J65,'Facility 54'!J65,'Facility 55'!J65,'Facility 56'!J65,'Facility 57'!J65,'Facility 58'!J65,'Facility 59'!J65,'Facility 60'!J65,'Facility 61'!J65,'Facility 62'!J65,'Facility 63'!J65,'Facility 64'!J65,'Facility 65'!J65,'Facility 66'!J65,'Facility 67'!J65,'Facility 68'!J65,'Facility 69'!J65,'Facility 70'!J65,'Facility 71'!J65,'Facility 72'!J65,'Facility 73'!J65,'Facility 74'!J65,'Facility 75'!J65)</f>
        <v>0</v>
      </c>
      <c r="L25" s="196"/>
    </row>
    <row r="26" spans="2:12" ht="10.5" customHeight="1">
      <c r="B26" s="199"/>
      <c r="C26" s="200"/>
      <c r="D26" s="200"/>
      <c r="E26" s="200"/>
      <c r="F26" s="200"/>
      <c r="G26" s="200"/>
      <c r="H26" s="200"/>
      <c r="I26" s="200"/>
      <c r="J26" s="200"/>
      <c r="K26" s="200"/>
      <c r="L26" s="201"/>
    </row>
    <row r="27" spans="2:12">
      <c r="B27" s="202"/>
      <c r="C27" s="203"/>
      <c r="D27" s="203"/>
      <c r="E27" s="203"/>
      <c r="F27" s="203"/>
      <c r="G27" s="203"/>
      <c r="H27" s="203"/>
      <c r="I27" s="203"/>
      <c r="J27" s="203"/>
      <c r="K27" s="203"/>
      <c r="L27" s="204"/>
    </row>
    <row r="28" spans="2:12" ht="17.100000000000001">
      <c r="B28" s="181"/>
      <c r="C28" s="267" t="s">
        <v>121</v>
      </c>
      <c r="D28" s="268"/>
      <c r="E28" s="268"/>
      <c r="F28" s="268"/>
      <c r="G28" s="268"/>
      <c r="H28" s="268"/>
      <c r="I28" s="268"/>
      <c r="J28" s="268"/>
      <c r="K28" s="268"/>
      <c r="L28" s="268"/>
    </row>
    <row r="29" spans="2:12" ht="12" customHeight="1">
      <c r="B29" s="205"/>
      <c r="C29" s="236"/>
      <c r="D29" s="237"/>
      <c r="E29" s="237"/>
      <c r="F29" s="237"/>
      <c r="G29" s="237"/>
      <c r="H29" s="237"/>
      <c r="I29" s="237"/>
      <c r="J29" s="237"/>
      <c r="K29" s="206"/>
      <c r="L29" s="207"/>
    </row>
    <row r="30" spans="2:12" ht="18.600000000000001">
      <c r="B30" s="205"/>
      <c r="C30" s="256" t="s">
        <v>122</v>
      </c>
      <c r="D30" s="257"/>
      <c r="E30" s="257"/>
      <c r="F30" s="257"/>
      <c r="G30" s="257"/>
      <c r="H30" s="257"/>
      <c r="I30" s="257"/>
      <c r="J30" s="258"/>
      <c r="K30" s="208">
        <f>COUNTA('Amplification Activities'!B17:B66)</f>
        <v>0</v>
      </c>
      <c r="L30" s="207"/>
    </row>
    <row r="31" spans="2:12" ht="12" customHeight="1">
      <c r="B31" s="205"/>
      <c r="C31" s="209"/>
      <c r="D31" s="209"/>
      <c r="E31" s="209"/>
      <c r="F31" s="209"/>
      <c r="G31" s="209"/>
      <c r="H31" s="209"/>
      <c r="I31" s="209"/>
      <c r="J31" s="209"/>
      <c r="K31" s="210"/>
      <c r="L31" s="211"/>
    </row>
    <row r="32" spans="2:12" ht="18.600000000000001">
      <c r="B32" s="205"/>
      <c r="C32" s="256" t="s">
        <v>123</v>
      </c>
      <c r="D32" s="257"/>
      <c r="E32" s="257"/>
      <c r="F32" s="257"/>
      <c r="G32" s="257"/>
      <c r="H32" s="257"/>
      <c r="I32" s="257"/>
      <c r="J32" s="258"/>
      <c r="K32" s="208">
        <f>SUM('Facility 1'!Count_CaseStudies,'Facility 2'!Count_CaseStudies,'Facility 3'!Count_CaseStudies,'Facility 4'!Count_CaseStudies,'Facility 5'!Count_CaseStudies,'Facility 6'!Count_CaseStudies,'Facility 7'!Count_CaseStudies,'Facility 8'!Count_CaseStudies,'Facility 9'!Count_CaseStudies,'Facility 10'!Count_CaseStudies,'Facility 11'!Count_CaseStudies,'Facility 12'!Count_CaseStudies,'Facility 13'!Count_CaseStudies,'Facility 14'!Count_CaseStudies,'Facility 15'!Count_CaseStudies,'Facility 16'!Count_CaseStudies,'Facility 17'!Count_CaseStudies,'Facility 18'!Count_CaseStudies,'Facility 19'!Count_CaseStudies,'Facility 20'!Count_CaseStudies,'Facility 21'!Count_CaseStudies,'Facility 22'!Count_CaseStudies,'Facility 23'!Count_CaseStudies,'Facility 24'!Count_CaseStudies,'Facility 25'!Count_CaseStudies,'Facility 26'!Count_CaseStudies,'Facility 27'!Count_CaseStudies,'Facility 28'!Count_CaseStudies,'Facility 29'!Count_CaseStudies,'Facility 30'!Count_CaseStudies,'Facility 31'!Count_CaseStudies,'Facility 32'!Count_CaseStudies,'Facility 33'!Count_CaseStudies,'Facility 34'!Count_CaseStudies,'Facility 35'!Count_CaseStudies,'Facility 36'!Count_CaseStudies,'Facility 37'!Count_CaseStudies,'Facility 38'!Count_CaseStudies,'Facility 39'!Count_CaseStudies,'Facility 40'!Count_CaseStudies,'Facility 41'!Count_CaseStudies,'Facility 42'!Count_CaseStudies,'Facility 43'!Count_CaseStudies,'Facility 44'!Count_CaseStudies,'Facility 45'!Count_CaseStudies,'Facility 46'!Count_CaseStudies,'Facility 47'!Count_CaseStudies,'Facility 48'!Count_CaseStudies,'Facility 49'!Count_CaseStudies,'Facility 50'!Count_CaseStudies,'Facility 51'!Count_CaseStudies,'Facility 52'!Count_CaseStudies,'Facility 53'!Count_CaseStudies,'Facility 54'!Count_CaseStudies,'Facility 55'!Count_CaseStudies,'Facility 56'!Count_CaseStudies,'Facility 57'!Count_CaseStudies,'Facility 58'!Count_CaseStudies,'Facility 59'!Count_CaseStudies,'Facility 60'!Count_CaseStudies,'Facility 61'!Count_CaseStudies,'Facility 62'!Count_CaseStudies,'Facility 63'!Count_CaseStudies,'Facility 64'!Count_CaseStudies,'Facility 65'!Count_CaseStudies,'Facility 66'!Count_CaseStudies,'Facility 67'!Count_CaseStudies,'Facility 68'!Count_CaseStudies,'Facility 69'!Count_CaseStudies,'Facility 70'!Count_CaseStudies,'Facility 71'!Count_CaseStudies,'Facility 72'!Count_CaseStudies,'Facility 73'!Count_CaseStudies,'Facility 74'!Count_CaseStudies,'Facility 75'!Count_CaseStudies)</f>
        <v>0</v>
      </c>
      <c r="L32" s="207"/>
    </row>
    <row r="33" spans="2:13" ht="12" customHeight="1">
      <c r="B33" s="212"/>
      <c r="C33" s="112"/>
      <c r="D33" s="112"/>
      <c r="E33" s="112"/>
      <c r="F33" s="112"/>
      <c r="G33" s="112"/>
      <c r="H33" s="112"/>
      <c r="I33" s="112"/>
      <c r="J33" s="112"/>
      <c r="K33" s="87"/>
      <c r="L33" s="213"/>
      <c r="M33" s="214"/>
    </row>
    <row r="34" spans="2:13" ht="18.600000000000001">
      <c r="C34" s="214"/>
      <c r="D34" s="214"/>
      <c r="E34" s="214"/>
      <c r="F34" s="214"/>
      <c r="G34" s="214"/>
      <c r="H34" s="214"/>
      <c r="I34" s="214"/>
      <c r="J34" s="214"/>
      <c r="K34" s="214"/>
      <c r="L34" s="214"/>
      <c r="M34" s="214"/>
    </row>
    <row r="35" spans="2:13" ht="18.600000000000001">
      <c r="C35" s="214"/>
      <c r="D35" s="214"/>
      <c r="E35" s="214"/>
      <c r="F35" s="214"/>
      <c r="G35" s="214"/>
      <c r="H35" s="214"/>
      <c r="I35" s="214"/>
      <c r="J35" s="214"/>
      <c r="K35" s="214"/>
      <c r="L35" s="214"/>
      <c r="M35" s="214"/>
    </row>
  </sheetData>
  <sheetProtection algorithmName="SHA-512" hashValue="AYBcPPPFb6Momy9CZGGz79UqUENXAZMqDnHNqv9MIYMOo+eqJoI+ZnqNYMQ3yiPUoQ4yTcoGII+Qb8UgOiN0Dw==" saltValue="YWKDLDkHzhbrIDE+o+wAsA==" spinCount="100000" sheet="1" objects="1" scenarios="1"/>
  <mergeCells count="15">
    <mergeCell ref="C30:J30"/>
    <mergeCell ref="C2:L2"/>
    <mergeCell ref="C32:J32"/>
    <mergeCell ref="D11:E11"/>
    <mergeCell ref="F11:K11"/>
    <mergeCell ref="E9:K9"/>
    <mergeCell ref="E8:K8"/>
    <mergeCell ref="C28:L28"/>
    <mergeCell ref="E6:K6"/>
    <mergeCell ref="C7:J7"/>
    <mergeCell ref="C3:L3"/>
    <mergeCell ref="C8:D8"/>
    <mergeCell ref="C6:D6"/>
    <mergeCell ref="C9:D9"/>
    <mergeCell ref="C11:C12"/>
  </mergeCells>
  <printOptions horizontalCentered="1"/>
  <pageMargins left="0.7" right="0.7" top="0.75" bottom="0.75" header="0.3" footer="0.3"/>
  <pageSetup scale="62" orientation="portrait" r:id="rId1"/>
  <headerFooter>
    <oddHeader>&amp;C&amp;16&amp;F</oddHeader>
    <oddFooter>&amp;C&amp;P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CA5BA-AEF5-4DBF-BB5C-834B3E4973C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pdT9vfN6nCa5e9nbIGhTr+FmNjraUh33roIyZlJsUQl1dmoklKfcCPkGRblY2xPS2IqWG1MCTHJaC/TOBdXfw==" saltValue="nINR/bAsm2dlSxtuJl2iR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1" priority="2">
      <formula>AND(#REF!&gt;0,B16="")</formula>
    </cfRule>
  </conditionalFormatting>
  <conditionalFormatting sqref="C28:J51">
    <cfRule type="expression" dxfId="10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F0592DE-4AED-493C-A52B-FD4617029061}">
      <formula1>0</formula1>
    </dataValidation>
    <dataValidation type="list" allowBlank="1" showInputMessage="1" showErrorMessage="1" promptTitle="Year 2" prompt="For leadership programs only." sqref="E20" xr:uid="{21B251B9-A89D-4C6D-9463-37EDC9236DA7}">
      <formula1>Lookup_Years</formula1>
    </dataValidation>
    <dataValidation type="list" allowBlank="1" showInputMessage="1" showErrorMessage="1" promptTitle="Year 1" prompt="For leadership programs only." sqref="B20" xr:uid="{FF014686-6E4E-452A-AEF8-E8DE4A7C1CCD}">
      <formula1>Lookup_Years</formula1>
    </dataValidation>
    <dataValidation type="list" allowBlank="1" showInputMessage="1" showErrorMessage="1" sqref="B28:B51" xr:uid="{7F0A7F84-02E1-4A36-91FB-F5235DE1E04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26B0B21-1D42-4ED5-A477-22C205E81646}">
      <formula1>100</formula1>
      <formula2>999999</formula2>
    </dataValidation>
    <dataValidation allowBlank="1" showInputMessage="1" showErrorMessage="1" error="Please enter the 6-digit facility NAICS code." sqref="H17" xr:uid="{8763EBD2-094C-41D8-A6F7-7D8E09B91DB3}"/>
    <dataValidation type="date" operator="greaterThan" allowBlank="1" showInputMessage="1" showErrorMessage="1" errorTitle="Date Required" error="Please enter a date in mm/dd/yyyy format." sqref="B21" xr:uid="{4D9C87D8-A933-447A-9F68-DCFA8DA1B52E}">
      <formula1>36526</formula1>
    </dataValidation>
    <dataValidation type="list" allowBlank="1" showInputMessage="1" showErrorMessage="1" promptTitle="EJ Community" prompt="Click on the drop-down arrow to the right." sqref="B19:G19" xr:uid="{8FD003F1-C4FE-4E8C-B2E1-28679CCD1730}">
      <formula1>Lookup_YesNoUnknown</formula1>
    </dataValidation>
    <dataValidation allowBlank="1" showInputMessage="1" showErrorMessage="1" prompt="Either use the facility’s permit methodology or multiply wastewater gallons by 8.35 to get pounds and divide by 10,000 to eliminate water content" sqref="H27" xr:uid="{47A68680-79A3-4FBF-8CF9-77AF46E8B8B2}"/>
    <dataValidation type="list" allowBlank="1" showInputMessage="1" showErrorMessage="1" promptTitle="NEA for this Facility" prompt="Click on the drop-down arrow to the right to select one NEA for this facility." sqref="B18:G18" xr:uid="{70B2755D-C011-4EE3-8C26-5FB5D31D234B}">
      <formula1>Lookup_NEAs</formula1>
    </dataValidation>
    <dataValidation type="list" allowBlank="1" showDropDown="1" showInputMessage="1" showErrorMessage="1" sqref="B15 I15:J15" xr:uid="{ABA0558E-F946-4FCA-A129-20BC859D4E96}">
      <formula1>Lookup_States</formula1>
    </dataValidation>
  </dataValidations>
  <hyperlinks>
    <hyperlink ref="H17" r:id="rId1" xr:uid="{D6BBA3D5-03A0-4B49-8806-9197D6AD056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7AC6-5F45-4737-81C3-D67462AF4493}">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ZA2ELCRMfTVCjp7z41kj+KsOXdS/+Xk/PQNluw1Sa7bOU6Cb6JWbmMJvv8Y3aXIQAStXZHehViIlT2eKGBPlTg==" saltValue="pUtxb63RQcBh9wiU46pO9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9" priority="2">
      <formula>AND(#REF!&gt;0,B16="")</formula>
    </cfRule>
  </conditionalFormatting>
  <conditionalFormatting sqref="C28:J51">
    <cfRule type="expression" dxfId="9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C8B5BF3-1E15-4781-B3EF-D9FD79013E2B}">
      <formula1>0</formula1>
    </dataValidation>
    <dataValidation type="list" allowBlank="1" showInputMessage="1" showErrorMessage="1" promptTitle="Year 2" prompt="For leadership programs only." sqref="E20" xr:uid="{3686C190-2C00-47C3-B33A-927989EFA62C}">
      <formula1>Lookup_Years</formula1>
    </dataValidation>
    <dataValidation type="list" allowBlank="1" showInputMessage="1" showErrorMessage="1" promptTitle="Year 1" prompt="For leadership programs only." sqref="B20" xr:uid="{99C985F1-4468-409D-BC1C-3BE7F4C96329}">
      <formula1>Lookup_Years</formula1>
    </dataValidation>
    <dataValidation type="list" allowBlank="1" showInputMessage="1" showErrorMessage="1" sqref="B28:B51" xr:uid="{6940183A-1873-41C8-BD48-DEF44D8128C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9EB39C1-27AF-45E7-B3BE-DA49B0568F80}">
      <formula1>100</formula1>
      <formula2>999999</formula2>
    </dataValidation>
    <dataValidation allowBlank="1" showInputMessage="1" showErrorMessage="1" error="Please enter the 6-digit facility NAICS code." sqref="H17" xr:uid="{C2FE9BFA-8869-48E8-A262-1C9C694948E6}"/>
    <dataValidation type="date" operator="greaterThan" allowBlank="1" showInputMessage="1" showErrorMessage="1" errorTitle="Date Required" error="Please enter a date in mm/dd/yyyy format." sqref="B21" xr:uid="{15E9611F-95CE-4F27-825F-A59241F9EAE8}">
      <formula1>36526</formula1>
    </dataValidation>
    <dataValidation type="list" allowBlank="1" showInputMessage="1" showErrorMessage="1" promptTitle="EJ Community" prompt="Click on the drop-down arrow to the right." sqref="B19:G19" xr:uid="{6E1027D8-119F-4258-BA96-35DEC3541D74}">
      <formula1>Lookup_YesNoUnknown</formula1>
    </dataValidation>
    <dataValidation allowBlank="1" showInputMessage="1" showErrorMessage="1" prompt="Either use the facility’s permit methodology or multiply wastewater gallons by 8.35 to get pounds and divide by 10,000 to eliminate water content" sqref="H27" xr:uid="{47522F42-8413-40DB-9C6D-832629C9C813}"/>
    <dataValidation type="list" allowBlank="1" showInputMessage="1" showErrorMessage="1" promptTitle="NEA for this Facility" prompt="Click on the drop-down arrow to the right to select one NEA for this facility." sqref="B18:G18" xr:uid="{9DE2B88C-E91E-41E1-9194-C8495B544540}">
      <formula1>Lookup_NEAs</formula1>
    </dataValidation>
    <dataValidation type="list" allowBlank="1" showDropDown="1" showInputMessage="1" showErrorMessage="1" sqref="B15 I15:J15" xr:uid="{A81E5EB6-EF00-4465-935B-6DAF6837E90F}">
      <formula1>Lookup_States</formula1>
    </dataValidation>
  </dataValidations>
  <hyperlinks>
    <hyperlink ref="H17" r:id="rId1" xr:uid="{46EFBEF0-082A-47F8-9451-2326612391E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73E1-2147-46D4-88F2-8315A7B50F29}">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Ea/QAPSpTFTTmR20/5FbseiVEN1C8EJpzjT8W+IXyDRGUPZ3eA7hTg9rH2opO7POW70vLtFIHoP6DLd3x/m90Q==" saltValue="G9+fHAiR0vB3xJbOWx+j2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7" priority="2">
      <formula>AND(#REF!&gt;0,B16="")</formula>
    </cfRule>
  </conditionalFormatting>
  <conditionalFormatting sqref="C28:J51">
    <cfRule type="expression" dxfId="9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19AF997-3D21-4779-B192-BAA6BBD6FFDA}">
      <formula1>0</formula1>
    </dataValidation>
    <dataValidation type="list" allowBlank="1" showInputMessage="1" showErrorMessage="1" promptTitle="Year 2" prompt="For leadership programs only." sqref="E20" xr:uid="{2B733938-D53E-4D4E-A3A3-26305C98E80C}">
      <formula1>Lookup_Years</formula1>
    </dataValidation>
    <dataValidation type="list" allowBlank="1" showInputMessage="1" showErrorMessage="1" promptTitle="Year 1" prompt="For leadership programs only." sqref="B20" xr:uid="{C534EC12-931E-4E45-A53D-D344F89D5240}">
      <formula1>Lookup_Years</formula1>
    </dataValidation>
    <dataValidation type="list" allowBlank="1" showInputMessage="1" showErrorMessage="1" sqref="B28:B51" xr:uid="{FB41A8B4-0C34-41A4-A5B6-AA21FF703F4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3C15A94-FB72-4EF5-9481-F0B9FCD3C169}">
      <formula1>100</formula1>
      <formula2>999999</formula2>
    </dataValidation>
    <dataValidation allowBlank="1" showInputMessage="1" showErrorMessage="1" error="Please enter the 6-digit facility NAICS code." sqref="H17" xr:uid="{67B500F6-A3D1-4F50-9CF8-7DF1577DD788}"/>
    <dataValidation type="date" operator="greaterThan" allowBlank="1" showInputMessage="1" showErrorMessage="1" errorTitle="Date Required" error="Please enter a date in mm/dd/yyyy format." sqref="B21" xr:uid="{F552CBA6-2D73-4754-B8F8-20B405D60126}">
      <formula1>36526</formula1>
    </dataValidation>
    <dataValidation type="list" allowBlank="1" showInputMessage="1" showErrorMessage="1" promptTitle="EJ Community" prompt="Click on the drop-down arrow to the right." sqref="B19:G19" xr:uid="{FC05321B-A700-4C22-BAFA-4C6E37E8BD9A}">
      <formula1>Lookup_YesNoUnknown</formula1>
    </dataValidation>
    <dataValidation allowBlank="1" showInputMessage="1" showErrorMessage="1" prompt="Either use the facility’s permit methodology or multiply wastewater gallons by 8.35 to get pounds and divide by 10,000 to eliminate water content" sqref="H27" xr:uid="{F09CBD81-19D9-41C5-B4CA-55A2559D3982}"/>
    <dataValidation type="list" allowBlank="1" showInputMessage="1" showErrorMessage="1" promptTitle="NEA for this Facility" prompt="Click on the drop-down arrow to the right to select one NEA for this facility." sqref="B18:G18" xr:uid="{8687F8A9-DFB6-4168-837A-F007A2A2DAFB}">
      <formula1>Lookup_NEAs</formula1>
    </dataValidation>
    <dataValidation type="list" allowBlank="1" showDropDown="1" showInputMessage="1" showErrorMessage="1" sqref="B15 I15:J15" xr:uid="{05DD85F5-EFD1-4658-84BA-8E2CC10D2C6E}">
      <formula1>Lookup_States</formula1>
    </dataValidation>
  </dataValidations>
  <hyperlinks>
    <hyperlink ref="H17" r:id="rId1" xr:uid="{85AEF8B6-6615-486F-9D51-9E4AD461442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07F4B-CC60-420F-84C6-A70354CDC92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229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r7dJHP381bUHqcoQAc5zd8yY6Wu+VGtN4glWsdTchsXQyUuGLNVGrwDXafxE+eQqgDGuHfJt83m3mud8PYPNAQ==" saltValue="y2jacZz5vloARykOzAbqO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5" priority="2">
      <formula>AND(#REF!&gt;0,B16="")</formula>
    </cfRule>
  </conditionalFormatting>
  <conditionalFormatting sqref="C28:J51">
    <cfRule type="expression" dxfId="9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32C4A61-12D3-473E-AA59-178A2CBAADEE}">
      <formula1>0</formula1>
    </dataValidation>
    <dataValidation type="list" allowBlank="1" showInputMessage="1" showErrorMessage="1" promptTitle="Year 2" prompt="For leadership programs only." sqref="E20" xr:uid="{1859EEC3-51D8-4A4B-94EC-0CFA38C3E4EF}">
      <formula1>Lookup_Years</formula1>
    </dataValidation>
    <dataValidation type="list" allowBlank="1" showInputMessage="1" showErrorMessage="1" promptTitle="Year 1" prompt="For leadership programs only." sqref="B20" xr:uid="{2DC44040-E4DD-491C-B467-10974F6B6890}">
      <formula1>Lookup_Years</formula1>
    </dataValidation>
    <dataValidation type="list" allowBlank="1" showInputMessage="1" showErrorMessage="1" sqref="B28:B51" xr:uid="{2B28EF21-2ACA-4B23-BFDE-28D4CD2EE43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383E7BB-C452-47D3-BB44-08FF949E468F}">
      <formula1>100</formula1>
      <formula2>999999</formula2>
    </dataValidation>
    <dataValidation allowBlank="1" showInputMessage="1" showErrorMessage="1" error="Please enter the 6-digit facility NAICS code." sqref="H17" xr:uid="{9195B645-586A-4C0B-8D6C-57550D0383D5}"/>
    <dataValidation type="date" operator="greaterThan" allowBlank="1" showInputMessage="1" showErrorMessage="1" errorTitle="Date Required" error="Please enter a date in mm/dd/yyyy format." sqref="B21" xr:uid="{EBD594B7-BBFB-420A-800D-DA331485BA72}">
      <formula1>36526</formula1>
    </dataValidation>
    <dataValidation type="list" allowBlank="1" showInputMessage="1" showErrorMessage="1" promptTitle="EJ Community" prompt="Click on the drop-down arrow to the right." sqref="B19:G19" xr:uid="{E6759E06-0BEB-4D3D-8C1F-E88C8DDF7C2C}">
      <formula1>Lookup_YesNoUnknown</formula1>
    </dataValidation>
    <dataValidation allowBlank="1" showInputMessage="1" showErrorMessage="1" prompt="Either use the facility’s permit methodology or multiply wastewater gallons by 8.35 to get pounds and divide by 10,000 to eliminate water content" sqref="H27" xr:uid="{3F9383CF-3D0C-4CD3-9CF4-23EA3B5842D6}"/>
    <dataValidation type="list" allowBlank="1" showInputMessage="1" showErrorMessage="1" promptTitle="NEA for this Facility" prompt="Click on the drop-down arrow to the right to select one NEA for this facility." sqref="B18:G18" xr:uid="{9808CEFF-87F8-47A6-A106-C253F7CB7CFF}">
      <formula1>Lookup_NEAs</formula1>
    </dataValidation>
    <dataValidation type="list" allowBlank="1" showDropDown="1" showInputMessage="1" showErrorMessage="1" sqref="B15 I15:J15" xr:uid="{9DD7F327-0EEE-42BD-8412-D971D05579A6}">
      <formula1>Lookup_States</formula1>
    </dataValidation>
  </dataValidations>
  <hyperlinks>
    <hyperlink ref="H17" r:id="rId1" xr:uid="{3E674669-CA20-4E01-ADF9-286866A8A50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15B27-FBAE-4193-A496-C4CC6B976BD4}">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zmx3Ttga2/ErzdlqRD9Ww72GnEplquAZwZ+6HFg3nEcP+R2yvtzzOT/Q+hUVaCu7EyB9IFy77zHpF3wCpYE6uw==" saltValue="9JiJYWZUYiH9/TtO/XVoB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3" priority="2">
      <formula>AND(#REF!&gt;0,B16="")</formula>
    </cfRule>
  </conditionalFormatting>
  <conditionalFormatting sqref="C28:J51">
    <cfRule type="expression" dxfId="9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BBFEF74-2766-4121-A42F-CC7E13CBB794}">
      <formula1>0</formula1>
    </dataValidation>
    <dataValidation type="list" allowBlank="1" showInputMessage="1" showErrorMessage="1" promptTitle="Year 2" prompt="For leadership programs only." sqref="E20" xr:uid="{D74E1F5B-3ACB-4E07-8AE0-56FFBD874834}">
      <formula1>Lookup_Years</formula1>
    </dataValidation>
    <dataValidation type="list" allowBlank="1" showInputMessage="1" showErrorMessage="1" promptTitle="Year 1" prompt="For leadership programs only." sqref="B20" xr:uid="{E21DCAEF-0D77-4223-8F62-FB3B7B1878EC}">
      <formula1>Lookup_Years</formula1>
    </dataValidation>
    <dataValidation type="list" allowBlank="1" showInputMessage="1" showErrorMessage="1" sqref="B28:B51" xr:uid="{EE93560E-2765-4BEA-A5B8-9789E9977CD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DDA61F0-C009-4066-9941-0DCC9D30B49A}">
      <formula1>100</formula1>
      <formula2>999999</formula2>
    </dataValidation>
    <dataValidation allowBlank="1" showInputMessage="1" showErrorMessage="1" error="Please enter the 6-digit facility NAICS code." sqref="H17" xr:uid="{A150B26F-0854-4CC3-9E97-A55181CD72DD}"/>
    <dataValidation type="date" operator="greaterThan" allowBlank="1" showInputMessage="1" showErrorMessage="1" errorTitle="Date Required" error="Please enter a date in mm/dd/yyyy format." sqref="B21" xr:uid="{62DDF0A5-268E-4767-AAF1-741553CB68F6}">
      <formula1>36526</formula1>
    </dataValidation>
    <dataValidation type="list" allowBlank="1" showInputMessage="1" showErrorMessage="1" promptTitle="EJ Community" prompt="Click on the drop-down arrow to the right." sqref="B19:G19" xr:uid="{1ED1ADFB-4D7B-4259-ABF3-7B36FF00B567}">
      <formula1>Lookup_YesNoUnknown</formula1>
    </dataValidation>
    <dataValidation allowBlank="1" showInputMessage="1" showErrorMessage="1" prompt="Either use the facility’s permit methodology or multiply wastewater gallons by 8.35 to get pounds and divide by 10,000 to eliminate water content" sqref="H27" xr:uid="{5DB42AFE-F73A-4C6F-9725-E2A19047DA46}"/>
    <dataValidation type="list" allowBlank="1" showInputMessage="1" showErrorMessage="1" promptTitle="NEA for this Facility" prompt="Click on the drop-down arrow to the right to select one NEA for this facility." sqref="B18:G18" xr:uid="{B6D9B846-8FA4-43E0-B434-0A849F51E2DA}">
      <formula1>Lookup_NEAs</formula1>
    </dataValidation>
    <dataValidation type="list" allowBlank="1" showDropDown="1" showInputMessage="1" showErrorMessage="1" sqref="B15 I15:J15" xr:uid="{21C19939-2D8C-4D64-94A4-50E33818EB0A}">
      <formula1>Lookup_States</formula1>
    </dataValidation>
  </dataValidations>
  <hyperlinks>
    <hyperlink ref="H17" r:id="rId1" xr:uid="{E274DF15-2440-4B4D-A53E-F0354946A1C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2D369-B1DC-499F-A5FE-98C30433A9D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y/jyhBbS0yQvMg8Xc2QIb16FJpeN3WKGRGpLIdVM4HN0+gFkgr8eZNZMPnLFK9mo2rP82MUxNKxc8pzDOK93A==" saltValue="OUvC1PkNc3QHFEZKQfE/e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1" priority="2">
      <formula>AND(#REF!&gt;0,B16="")</formula>
    </cfRule>
  </conditionalFormatting>
  <conditionalFormatting sqref="C28:J51">
    <cfRule type="expression" dxfId="9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0890791-1118-41AC-942C-379F8BEF6569}">
      <formula1>0</formula1>
    </dataValidation>
    <dataValidation type="list" allowBlank="1" showInputMessage="1" showErrorMessage="1" promptTitle="Year 2" prompt="For leadership programs only." sqref="E20" xr:uid="{AF44B11E-03D4-40BB-884D-84F883320910}">
      <formula1>Lookup_Years</formula1>
    </dataValidation>
    <dataValidation type="list" allowBlank="1" showInputMessage="1" showErrorMessage="1" promptTitle="Year 1" prompt="For leadership programs only." sqref="B20" xr:uid="{1F2FCC66-BDA7-4063-80B8-E51BECC36462}">
      <formula1>Lookup_Years</formula1>
    </dataValidation>
    <dataValidation type="list" allowBlank="1" showInputMessage="1" showErrorMessage="1" sqref="B28:B51" xr:uid="{29A236A9-89A2-4260-A9CE-599CC038316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7264082-03C5-4701-99ED-2B85E5D25ADB}">
      <formula1>100</formula1>
      <formula2>999999</formula2>
    </dataValidation>
    <dataValidation allowBlank="1" showInputMessage="1" showErrorMessage="1" error="Please enter the 6-digit facility NAICS code." sqref="H17" xr:uid="{7857C006-16B7-4EF3-A3F5-B0E30ED9804C}"/>
    <dataValidation type="date" operator="greaterThan" allowBlank="1" showInputMessage="1" showErrorMessage="1" errorTitle="Date Required" error="Please enter a date in mm/dd/yyyy format." sqref="B21" xr:uid="{6A2E1505-287B-4DD9-B7C7-F4D0E37821DC}">
      <formula1>36526</formula1>
    </dataValidation>
    <dataValidation type="list" allowBlank="1" showInputMessage="1" showErrorMessage="1" promptTitle="EJ Community" prompt="Click on the drop-down arrow to the right." sqref="B19:G19" xr:uid="{FF0C3175-389B-4E45-89E2-6316C216B4C0}">
      <formula1>Lookup_YesNoUnknown</formula1>
    </dataValidation>
    <dataValidation allowBlank="1" showInputMessage="1" showErrorMessage="1" prompt="Either use the facility’s permit methodology or multiply wastewater gallons by 8.35 to get pounds and divide by 10,000 to eliminate water content" sqref="H27" xr:uid="{D55E5B65-ED85-40DB-BB19-69CC6A13FAD4}"/>
    <dataValidation type="list" allowBlank="1" showInputMessage="1" showErrorMessage="1" promptTitle="NEA for this Facility" prompt="Click on the drop-down arrow to the right to select one NEA for this facility." sqref="B18:G18" xr:uid="{E4A592BB-2D85-456B-8357-D8DCF9040369}">
      <formula1>Lookup_NEAs</formula1>
    </dataValidation>
    <dataValidation type="list" allowBlank="1" showDropDown="1" showInputMessage="1" showErrorMessage="1" sqref="B15 I15:J15" xr:uid="{955023EF-EC28-4E2B-8C59-F28D6D0DC120}">
      <formula1>Lookup_States</formula1>
    </dataValidation>
  </dataValidations>
  <hyperlinks>
    <hyperlink ref="H17" r:id="rId1" xr:uid="{79703EC7-4E08-4454-87C2-A4ADA4AD354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42E8F-8A92-45F7-ACD9-5A64981534E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cBWFtZx1ihRHJc3EYc1J5U3R9rAzxnXWT72Wb3YMMEVg5DmmTdXYNrMnqIXtlTax6SjjxvGGKptqrB2+tKT9nA==" saltValue="iQkSczNwffB6zrLp5jJrs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9" priority="2">
      <formula>AND(#REF!&gt;0,B16="")</formula>
    </cfRule>
  </conditionalFormatting>
  <conditionalFormatting sqref="C28:J51">
    <cfRule type="expression" dxfId="8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2E7C41F-6646-44BD-AD72-461028E36BF7}">
      <formula1>0</formula1>
    </dataValidation>
    <dataValidation type="list" allowBlank="1" showInputMessage="1" showErrorMessage="1" promptTitle="Year 2" prompt="For leadership programs only." sqref="E20" xr:uid="{D5D7D33B-2C51-4522-B0A5-EB64CBA4F162}">
      <formula1>Lookup_Years</formula1>
    </dataValidation>
    <dataValidation type="list" allowBlank="1" showInputMessage="1" showErrorMessage="1" promptTitle="Year 1" prompt="For leadership programs only." sqref="B20" xr:uid="{554F38DA-53FF-44F5-BEED-62E4AA9FCBBF}">
      <formula1>Lookup_Years</formula1>
    </dataValidation>
    <dataValidation type="list" allowBlank="1" showInputMessage="1" showErrorMessage="1" sqref="B28:B51" xr:uid="{A2C4784F-3770-4205-B9EC-529861DC46F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75BE08B-118A-4C50-BF60-A890A5F31607}">
      <formula1>100</formula1>
      <formula2>999999</formula2>
    </dataValidation>
    <dataValidation allowBlank="1" showInputMessage="1" showErrorMessage="1" error="Please enter the 6-digit facility NAICS code." sqref="H17" xr:uid="{AEFD8470-DF9D-43FE-90BD-9B952CC61CB3}"/>
    <dataValidation type="date" operator="greaterThan" allowBlank="1" showInputMessage="1" showErrorMessage="1" errorTitle="Date Required" error="Please enter a date in mm/dd/yyyy format." sqref="B21" xr:uid="{9D625E9B-BA8F-4400-AF97-6221562D4EC5}">
      <formula1>36526</formula1>
    </dataValidation>
    <dataValidation type="list" allowBlank="1" showInputMessage="1" showErrorMessage="1" promptTitle="EJ Community" prompt="Click on the drop-down arrow to the right." sqref="B19:G19" xr:uid="{26B1FF04-3499-4F44-BC20-D1897E37D843}">
      <formula1>Lookup_YesNoUnknown</formula1>
    </dataValidation>
    <dataValidation allowBlank="1" showInputMessage="1" showErrorMessage="1" prompt="Either use the facility’s permit methodology or multiply wastewater gallons by 8.35 to get pounds and divide by 10,000 to eliminate water content" sqref="H27" xr:uid="{A191A5FD-FE7D-4170-A7B5-02DB4CEEFC38}"/>
    <dataValidation type="list" allowBlank="1" showInputMessage="1" showErrorMessage="1" promptTitle="NEA for this Facility" prompt="Click on the drop-down arrow to the right to select one NEA for this facility." sqref="B18:G18" xr:uid="{BA4A5FB2-E854-4EC2-B3F8-1B5E2F8EBF91}">
      <formula1>Lookup_NEAs</formula1>
    </dataValidation>
    <dataValidation type="list" allowBlank="1" showDropDown="1" showInputMessage="1" showErrorMessage="1" sqref="B15 I15:J15" xr:uid="{3A7FB108-2D63-45EC-8AB8-C7530AABBCF0}">
      <formula1>Lookup_States</formula1>
    </dataValidation>
  </dataValidations>
  <hyperlinks>
    <hyperlink ref="H17" r:id="rId1" xr:uid="{C2CCA9FD-1AE6-41CB-B5DA-DEA2CB8DE0E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3E485-8BF4-47FF-A449-6459DC71763A}">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updRWK7TRUAo1Yv1nofBWCRM3M8g2xeGXHW746Mn0HhAqp6KnFKYBzbSOOl7HVuErakNdeMQtaM0+r07nE7EJQ==" saltValue="hElB+IfczgapJ9S8Icd9S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7" priority="2">
      <formula>AND(#REF!&gt;0,B16="")</formula>
    </cfRule>
  </conditionalFormatting>
  <conditionalFormatting sqref="C28:J51">
    <cfRule type="expression" dxfId="8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8B9C23B-9FAB-4CC3-9ADA-23B567B8C711}">
      <formula1>0</formula1>
    </dataValidation>
    <dataValidation type="list" allowBlank="1" showInputMessage="1" showErrorMessage="1" promptTitle="Year 2" prompt="For leadership programs only." sqref="E20" xr:uid="{E5E118B7-D9E7-447E-8BCD-01B1213F1128}">
      <formula1>Lookup_Years</formula1>
    </dataValidation>
    <dataValidation type="list" allowBlank="1" showInputMessage="1" showErrorMessage="1" promptTitle="Year 1" prompt="For leadership programs only." sqref="B20" xr:uid="{52F45078-AFA5-4F4E-AB39-AF561FC13424}">
      <formula1>Lookup_Years</formula1>
    </dataValidation>
    <dataValidation type="list" allowBlank="1" showInputMessage="1" showErrorMessage="1" sqref="B28:B51" xr:uid="{F5113E43-DCAF-4AAE-A457-909C251AE82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F0289D5-9A0E-452A-BBA2-A1554B76F7C5}">
      <formula1>100</formula1>
      <formula2>999999</formula2>
    </dataValidation>
    <dataValidation allowBlank="1" showInputMessage="1" showErrorMessage="1" error="Please enter the 6-digit facility NAICS code." sqref="H17" xr:uid="{8A06A6B6-F59D-486C-A248-755C93B81C74}"/>
    <dataValidation type="date" operator="greaterThan" allowBlank="1" showInputMessage="1" showErrorMessage="1" errorTitle="Date Required" error="Please enter a date in mm/dd/yyyy format." sqref="B21" xr:uid="{60032301-433B-4423-8967-02CECA2CC601}">
      <formula1>36526</formula1>
    </dataValidation>
    <dataValidation type="list" allowBlank="1" showInputMessage="1" showErrorMessage="1" promptTitle="EJ Community" prompt="Click on the drop-down arrow to the right." sqref="B19:G19" xr:uid="{2162E8AD-5271-4A93-8526-1733CE5CACEC}">
      <formula1>Lookup_YesNoUnknown</formula1>
    </dataValidation>
    <dataValidation allowBlank="1" showInputMessage="1" showErrorMessage="1" prompt="Either use the facility’s permit methodology or multiply wastewater gallons by 8.35 to get pounds and divide by 10,000 to eliminate water content" sqref="H27" xr:uid="{776C4C44-A3ED-4F31-AC46-5A55165E9A54}"/>
    <dataValidation type="list" allowBlank="1" showInputMessage="1" showErrorMessage="1" promptTitle="NEA for this Facility" prompt="Click on the drop-down arrow to the right to select one NEA for this facility." sqref="B18:G18" xr:uid="{4EC8A0BA-139B-4103-ADB3-56315BCB8239}">
      <formula1>Lookup_NEAs</formula1>
    </dataValidation>
    <dataValidation type="list" allowBlank="1" showDropDown="1" showInputMessage="1" showErrorMessage="1" sqref="B15 I15:J15" xr:uid="{943B9269-DD69-4FE4-9C86-ED9A45BC57A4}">
      <formula1>Lookup_States</formula1>
    </dataValidation>
  </dataValidations>
  <hyperlinks>
    <hyperlink ref="H17" r:id="rId1" xr:uid="{21C69EEF-2475-4022-AF76-3BFE6FC6F17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B4807-98A7-46FA-8071-81C395D4118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5gAMlmJHdAJvtlJeKzCKUHY7D7o1o016sMn2p+RYeI0CYsMrolwORH0DE1wkswNbt3USuwUJI7gTFQCt/xeyxA==" saltValue="9fYP+u8tcmJuv74LIsvEz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5" priority="2">
      <formula>AND(#REF!&gt;0,B16="")</formula>
    </cfRule>
  </conditionalFormatting>
  <conditionalFormatting sqref="C28:J51">
    <cfRule type="expression" dxfId="8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F73E677-C486-440F-8D13-CC0ECCC7A01C}">
      <formula1>0</formula1>
    </dataValidation>
    <dataValidation type="list" allowBlank="1" showInputMessage="1" showErrorMessage="1" promptTitle="Year 2" prompt="For leadership programs only." sqref="E20" xr:uid="{85B3BAB4-866A-4431-986A-0446D39BEC60}">
      <formula1>Lookup_Years</formula1>
    </dataValidation>
    <dataValidation type="list" allowBlank="1" showInputMessage="1" showErrorMessage="1" promptTitle="Year 1" prompt="For leadership programs only." sqref="B20" xr:uid="{AC374804-DFF6-44ED-B92C-B47CBC93565D}">
      <formula1>Lookup_Years</formula1>
    </dataValidation>
    <dataValidation type="list" allowBlank="1" showInputMessage="1" showErrorMessage="1" sqref="B28:B51" xr:uid="{4F5B2EDE-6990-4670-B643-0B4E55FAD2A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1578642-F351-4054-81EC-A9FF8760F4E0}">
      <formula1>100</formula1>
      <formula2>999999</formula2>
    </dataValidation>
    <dataValidation allowBlank="1" showInputMessage="1" showErrorMessage="1" error="Please enter the 6-digit facility NAICS code." sqref="H17" xr:uid="{8D1798E4-26AE-4D7D-A88A-FD10CFADE96F}"/>
    <dataValidation type="date" operator="greaterThan" allowBlank="1" showInputMessage="1" showErrorMessage="1" errorTitle="Date Required" error="Please enter a date in mm/dd/yyyy format." sqref="B21" xr:uid="{CCFAAA70-55CA-496E-A57B-A3A0AF4D8825}">
      <formula1>36526</formula1>
    </dataValidation>
    <dataValidation type="list" allowBlank="1" showInputMessage="1" showErrorMessage="1" promptTitle="EJ Community" prompt="Click on the drop-down arrow to the right." sqref="B19:G19" xr:uid="{4B6AFB02-E921-4395-9624-54438009AEB4}">
      <formula1>Lookup_YesNoUnknown</formula1>
    </dataValidation>
    <dataValidation allowBlank="1" showInputMessage="1" showErrorMessage="1" prompt="Either use the facility’s permit methodology or multiply wastewater gallons by 8.35 to get pounds and divide by 10,000 to eliminate water content" sqref="H27" xr:uid="{D3CB6CB6-B425-4205-B7D6-E1E02B038F69}"/>
    <dataValidation type="list" allowBlank="1" showInputMessage="1" showErrorMessage="1" promptTitle="NEA for this Facility" prompt="Click on the drop-down arrow to the right to select one NEA for this facility." sqref="B18:G18" xr:uid="{446F6085-C987-444F-85E7-5CB2BA5337C5}">
      <formula1>Lookup_NEAs</formula1>
    </dataValidation>
    <dataValidation type="list" allowBlank="1" showDropDown="1" showInputMessage="1" showErrorMessage="1" sqref="B15 I15:J15" xr:uid="{9E55B6F4-3A6A-47AD-8294-62FA9321FB13}">
      <formula1>Lookup_States</formula1>
    </dataValidation>
  </dataValidations>
  <hyperlinks>
    <hyperlink ref="H17" r:id="rId1" xr:uid="{382152FF-D3A6-4EEE-8A3C-100C3AAD390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6775-C1E4-46E2-82CD-2C9623EEC060}">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S7Ut7BmSJ85/zb9g49NAZ6VR6yYaP/2g52TfMN1QYE90i/C5XyFnMEJSLqdZb2V9StxTD+V4QQkjIyj/BEDO9g==" saltValue="tNxUxGaL4Y54O/sTRqpkN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3" priority="2">
      <formula>AND(#REF!&gt;0,B16="")</formula>
    </cfRule>
  </conditionalFormatting>
  <conditionalFormatting sqref="C28:J51">
    <cfRule type="expression" dxfId="8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F1BF4C0-B883-4265-9A0F-0F36640F58E5}">
      <formula1>0</formula1>
    </dataValidation>
    <dataValidation type="list" allowBlank="1" showInputMessage="1" showErrorMessage="1" promptTitle="Year 2" prompt="For leadership programs only." sqref="E20" xr:uid="{08FDC17D-D27A-4C4F-9825-0351DECCE514}">
      <formula1>Lookup_Years</formula1>
    </dataValidation>
    <dataValidation type="list" allowBlank="1" showInputMessage="1" showErrorMessage="1" promptTitle="Year 1" prompt="For leadership programs only." sqref="B20" xr:uid="{500D31D8-27CA-46BA-8F97-6E44CA2773E6}">
      <formula1>Lookup_Years</formula1>
    </dataValidation>
    <dataValidation type="list" allowBlank="1" showInputMessage="1" showErrorMessage="1" sqref="B28:B51" xr:uid="{A600743E-1DA9-420A-8BA1-3BC728450B9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4C9BD1B-4D43-46B5-A090-089B198AF3BF}">
      <formula1>100</formula1>
      <formula2>999999</formula2>
    </dataValidation>
    <dataValidation allowBlank="1" showInputMessage="1" showErrorMessage="1" error="Please enter the 6-digit facility NAICS code." sqref="H17" xr:uid="{E9ECDCB2-8B05-425F-93CE-38DA1AD846C7}"/>
    <dataValidation type="date" operator="greaterThan" allowBlank="1" showInputMessage="1" showErrorMessage="1" errorTitle="Date Required" error="Please enter a date in mm/dd/yyyy format." sqref="B21" xr:uid="{C3365ABE-CD8F-4B5D-B6A3-513368A7ADFB}">
      <formula1>36526</formula1>
    </dataValidation>
    <dataValidation type="list" allowBlank="1" showInputMessage="1" showErrorMessage="1" promptTitle="EJ Community" prompt="Click on the drop-down arrow to the right." sqref="B19:G19" xr:uid="{0BE58A17-EFC8-44FC-A753-CB8E4368AACC}">
      <formula1>Lookup_YesNoUnknown</formula1>
    </dataValidation>
    <dataValidation allowBlank="1" showInputMessage="1" showErrorMessage="1" prompt="Either use the facility’s permit methodology or multiply wastewater gallons by 8.35 to get pounds and divide by 10,000 to eliminate water content" sqref="H27" xr:uid="{80F21D8B-8A2A-41DD-BB26-FC782ABDC5F4}"/>
    <dataValidation type="list" allowBlank="1" showInputMessage="1" showErrorMessage="1" promptTitle="NEA for this Facility" prompt="Click on the drop-down arrow to the right to select one NEA for this facility." sqref="B18:G18" xr:uid="{D515B478-B5C4-4DF7-823F-56E612E09FD6}">
      <formula1>Lookup_NEAs</formula1>
    </dataValidation>
    <dataValidation type="list" allowBlank="1" showDropDown="1" showInputMessage="1" showErrorMessage="1" sqref="B15 I15:J15" xr:uid="{232C37D9-2507-40CD-8096-6B46C2FC41FA}">
      <formula1>Lookup_States</formula1>
    </dataValidation>
  </dataValidations>
  <hyperlinks>
    <hyperlink ref="H17" r:id="rId1" xr:uid="{BC2DBC92-924E-4F3D-B738-901CF46DDB4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7963-9B0D-4E8C-94BA-141775E154DE}">
  <sheetPr codeName="Sheet7">
    <tabColor theme="9" tint="0.59999389629810485"/>
    <pageSetUpPr fitToPage="1"/>
  </sheetPr>
  <dimension ref="A1:L66"/>
  <sheetViews>
    <sheetView showGridLines="0" zoomScaleNormal="100" workbookViewId="0">
      <pane xSplit="1" ySplit="10" topLeftCell="B11" activePane="bottomRight" state="frozen"/>
      <selection pane="bottomRight" activeCell="B17" sqref="B17"/>
      <selection pane="bottomLeft" activeCell="A12" sqref="A12"/>
      <selection pane="topRight" activeCell="B1" sqref="B1"/>
    </sheetView>
  </sheetViews>
  <sheetFormatPr defaultRowHeight="14.45"/>
  <cols>
    <col min="1" max="1" width="4.7109375" style="134" customWidth="1"/>
    <col min="2" max="2" width="60.7109375" customWidth="1"/>
    <col min="3" max="3" width="23.140625" customWidth="1"/>
    <col min="4" max="4" width="18.85546875" style="135" customWidth="1"/>
    <col min="5" max="5" width="40.7109375" style="8" customWidth="1"/>
    <col min="6" max="7" width="15.7109375" customWidth="1"/>
    <col min="8" max="8" width="17.140625" style="136" customWidth="1"/>
    <col min="9" max="9" width="17.7109375" customWidth="1"/>
    <col min="10" max="10" width="30.7109375" style="8" customWidth="1"/>
    <col min="11" max="11" width="14.7109375" customWidth="1"/>
    <col min="12" max="12" width="14.85546875" customWidth="1"/>
  </cols>
  <sheetData>
    <row r="1" spans="1:12" ht="8.1" customHeight="1"/>
    <row r="2" spans="1:12" ht="15.6">
      <c r="B2" s="283" t="s">
        <v>124</v>
      </c>
      <c r="C2" s="283"/>
      <c r="D2" s="283"/>
      <c r="E2" s="283"/>
      <c r="F2" s="283"/>
      <c r="G2" s="283"/>
      <c r="H2" s="283"/>
      <c r="I2" s="283"/>
      <c r="J2" s="283"/>
      <c r="K2" s="283"/>
      <c r="L2" s="283"/>
    </row>
    <row r="3" spans="1:12" ht="6" customHeight="1">
      <c r="B3" s="137"/>
      <c r="C3" s="138"/>
      <c r="D3" s="139"/>
      <c r="E3" s="140"/>
      <c r="F3" s="138"/>
      <c r="G3" s="138"/>
      <c r="H3" s="141"/>
      <c r="I3" s="138"/>
      <c r="J3" s="172"/>
      <c r="K3" s="142"/>
      <c r="L3" s="143"/>
    </row>
    <row r="4" spans="1:12" ht="81.75" customHeight="1">
      <c r="B4" s="64" t="s">
        <v>17</v>
      </c>
      <c r="C4" s="287" t="s">
        <v>125</v>
      </c>
      <c r="D4" s="288"/>
      <c r="E4" s="288"/>
      <c r="F4" s="288"/>
      <c r="G4" s="288"/>
      <c r="H4" s="288"/>
      <c r="I4" s="289"/>
      <c r="J4" s="144"/>
      <c r="K4" s="171"/>
      <c r="L4" s="145"/>
    </row>
    <row r="5" spans="1:12" ht="6" customHeight="1">
      <c r="B5" s="146"/>
      <c r="C5" s="138"/>
      <c r="D5" s="139"/>
      <c r="E5" s="140"/>
      <c r="F5" s="138"/>
      <c r="G5" s="138"/>
      <c r="H5" s="141"/>
      <c r="I5" s="138"/>
      <c r="J5" s="173"/>
      <c r="K5" s="147"/>
      <c r="L5" s="148"/>
    </row>
    <row r="6" spans="1:12" ht="8.1" customHeight="1"/>
    <row r="7" spans="1:12" s="39" customFormat="1" ht="18" customHeight="1">
      <c r="A7" s="149"/>
      <c r="B7" s="150" t="s">
        <v>126</v>
      </c>
      <c r="C7" s="284" t="str">
        <f>IF('Grant Project Data'!D7&lt;&gt;"",'Grant Project Data'!D7,"")</f>
        <v/>
      </c>
      <c r="D7" s="285"/>
      <c r="E7" s="285"/>
      <c r="F7" s="285"/>
      <c r="G7" s="285"/>
      <c r="H7" s="285"/>
      <c r="I7" s="286"/>
      <c r="J7" s="151"/>
    </row>
    <row r="8" spans="1:12" s="39" customFormat="1" ht="18" customHeight="1">
      <c r="A8" s="149"/>
      <c r="B8" s="152" t="s">
        <v>107</v>
      </c>
      <c r="C8" s="284" t="str">
        <f>IF('Grant Project Data'!D8&lt;&gt;"",'Grant Project Data'!D8,"")</f>
        <v/>
      </c>
      <c r="D8" s="285"/>
      <c r="E8" s="285"/>
      <c r="F8" s="285"/>
      <c r="G8" s="285"/>
      <c r="H8" s="285"/>
      <c r="I8" s="286"/>
      <c r="J8" s="151"/>
    </row>
    <row r="9" spans="1:12" ht="8.1" customHeight="1"/>
    <row r="10" spans="1:12" ht="77.25" customHeight="1">
      <c r="B10" s="170" t="s">
        <v>127</v>
      </c>
      <c r="C10" s="9" t="s">
        <v>128</v>
      </c>
      <c r="D10" s="153" t="s">
        <v>129</v>
      </c>
      <c r="E10" s="9" t="s">
        <v>130</v>
      </c>
      <c r="F10" s="9" t="s">
        <v>131</v>
      </c>
      <c r="G10" s="9" t="s">
        <v>132</v>
      </c>
      <c r="H10" s="154" t="s">
        <v>133</v>
      </c>
      <c r="I10" s="9" t="s">
        <v>134</v>
      </c>
      <c r="J10" s="9" t="s">
        <v>135</v>
      </c>
      <c r="K10" s="9" t="s">
        <v>136</v>
      </c>
      <c r="L10" s="9" t="s">
        <v>137</v>
      </c>
    </row>
    <row r="11" spans="1:12" s="39" customFormat="1">
      <c r="A11" s="149"/>
      <c r="B11" s="155" t="s">
        <v>138</v>
      </c>
      <c r="C11" s="156" t="s">
        <v>139</v>
      </c>
      <c r="D11" s="157">
        <v>44805</v>
      </c>
      <c r="E11" s="155" t="s">
        <v>140</v>
      </c>
      <c r="F11" s="158">
        <v>12</v>
      </c>
      <c r="G11" s="158">
        <v>12</v>
      </c>
      <c r="H11" s="159">
        <v>10</v>
      </c>
      <c r="I11" s="160" t="s">
        <v>141</v>
      </c>
      <c r="J11" s="155" t="s">
        <v>142</v>
      </c>
      <c r="K11" s="158">
        <v>0</v>
      </c>
      <c r="L11" s="158">
        <v>6</v>
      </c>
    </row>
    <row r="12" spans="1:12" s="39" customFormat="1" ht="29.1">
      <c r="A12" s="149"/>
      <c r="B12" s="155" t="s">
        <v>143</v>
      </c>
      <c r="C12" s="161" t="s">
        <v>144</v>
      </c>
      <c r="D12" s="162">
        <v>44802</v>
      </c>
      <c r="E12" s="155" t="s">
        <v>145</v>
      </c>
      <c r="F12" s="158">
        <v>25</v>
      </c>
      <c r="G12" s="158">
        <v>25</v>
      </c>
      <c r="H12" s="159">
        <v>24</v>
      </c>
      <c r="I12" s="160" t="s">
        <v>146</v>
      </c>
      <c r="J12" s="155" t="s">
        <v>147</v>
      </c>
      <c r="K12" s="158">
        <v>3</v>
      </c>
      <c r="L12" s="158">
        <v>0</v>
      </c>
    </row>
    <row r="13" spans="1:12" s="39" customFormat="1" ht="29.1">
      <c r="A13" s="149"/>
      <c r="B13" s="155" t="s">
        <v>148</v>
      </c>
      <c r="C13" s="156" t="s">
        <v>149</v>
      </c>
      <c r="D13" s="157">
        <v>44811</v>
      </c>
      <c r="E13" s="155" t="s">
        <v>150</v>
      </c>
      <c r="F13" s="158">
        <v>40</v>
      </c>
      <c r="G13" s="158">
        <v>40</v>
      </c>
      <c r="H13" s="159">
        <v>38</v>
      </c>
      <c r="I13" s="160" t="s">
        <v>141</v>
      </c>
      <c r="J13" s="155" t="s">
        <v>151</v>
      </c>
      <c r="K13" s="158">
        <v>0</v>
      </c>
      <c r="L13" s="158">
        <v>25</v>
      </c>
    </row>
    <row r="14" spans="1:12" s="39" customFormat="1">
      <c r="A14" s="149"/>
      <c r="B14" s="155" t="s">
        <v>152</v>
      </c>
      <c r="C14" s="156" t="s">
        <v>153</v>
      </c>
      <c r="D14" s="157" t="s">
        <v>154</v>
      </c>
      <c r="E14" s="155" t="s">
        <v>155</v>
      </c>
      <c r="F14" s="158">
        <v>75</v>
      </c>
      <c r="G14" s="158">
        <v>75</v>
      </c>
      <c r="H14" s="159" t="s">
        <v>154</v>
      </c>
      <c r="I14" s="160" t="s">
        <v>141</v>
      </c>
      <c r="J14" s="155" t="s">
        <v>154</v>
      </c>
      <c r="K14" s="158">
        <v>2</v>
      </c>
      <c r="L14" s="158">
        <v>4000</v>
      </c>
    </row>
    <row r="15" spans="1:12" s="39" customFormat="1">
      <c r="A15" s="149"/>
      <c r="B15" s="155" t="s">
        <v>156</v>
      </c>
      <c r="C15" s="161" t="s">
        <v>157</v>
      </c>
      <c r="D15" s="162" t="s">
        <v>154</v>
      </c>
      <c r="E15" s="155" t="s">
        <v>158</v>
      </c>
      <c r="F15" s="158">
        <v>1000</v>
      </c>
      <c r="G15" s="158">
        <v>1000</v>
      </c>
      <c r="H15" s="159" t="s">
        <v>154</v>
      </c>
      <c r="I15" s="163" t="s">
        <v>146</v>
      </c>
      <c r="J15" s="155" t="s">
        <v>154</v>
      </c>
      <c r="K15" s="158">
        <v>0</v>
      </c>
      <c r="L15" s="158">
        <v>0</v>
      </c>
    </row>
    <row r="16" spans="1:12" s="39" customFormat="1" ht="43.5">
      <c r="A16" s="149"/>
      <c r="B16" s="155" t="s">
        <v>159</v>
      </c>
      <c r="C16" s="161" t="s">
        <v>160</v>
      </c>
      <c r="D16" s="157">
        <v>44882</v>
      </c>
      <c r="E16" s="155" t="s">
        <v>161</v>
      </c>
      <c r="F16" s="158">
        <v>15</v>
      </c>
      <c r="G16" s="158" t="s">
        <v>154</v>
      </c>
      <c r="H16" s="159">
        <v>15</v>
      </c>
      <c r="I16" s="160" t="s">
        <v>141</v>
      </c>
      <c r="J16" s="155" t="s">
        <v>162</v>
      </c>
      <c r="K16" s="158">
        <v>2</v>
      </c>
      <c r="L16" s="158">
        <v>4</v>
      </c>
    </row>
    <row r="17" spans="1:12" s="151" customFormat="1">
      <c r="A17" s="164">
        <v>1</v>
      </c>
      <c r="B17" s="165"/>
      <c r="C17" s="166"/>
      <c r="D17" s="167"/>
      <c r="E17" s="165"/>
      <c r="F17" s="168"/>
      <c r="G17" s="168"/>
      <c r="H17" s="169"/>
      <c r="I17" s="132"/>
      <c r="J17" s="165"/>
      <c r="K17" s="168"/>
      <c r="L17" s="168"/>
    </row>
    <row r="18" spans="1:12" s="151" customFormat="1">
      <c r="A18" s="164">
        <v>2</v>
      </c>
      <c r="B18" s="165"/>
      <c r="C18" s="166"/>
      <c r="D18" s="167"/>
      <c r="E18" s="165"/>
      <c r="F18" s="168"/>
      <c r="G18" s="168"/>
      <c r="H18" s="169"/>
      <c r="I18" s="132"/>
      <c r="J18" s="165"/>
      <c r="K18" s="168"/>
      <c r="L18" s="168"/>
    </row>
    <row r="19" spans="1:12" s="151" customFormat="1">
      <c r="A19" s="164">
        <v>3</v>
      </c>
      <c r="B19" s="165"/>
      <c r="C19" s="166"/>
      <c r="D19" s="167"/>
      <c r="E19" s="165"/>
      <c r="F19" s="168"/>
      <c r="G19" s="168"/>
      <c r="H19" s="169"/>
      <c r="I19" s="132"/>
      <c r="J19" s="165"/>
      <c r="K19" s="168"/>
      <c r="L19" s="168"/>
    </row>
    <row r="20" spans="1:12" s="151" customFormat="1">
      <c r="A20" s="164">
        <v>4</v>
      </c>
      <c r="B20" s="165"/>
      <c r="C20" s="166"/>
      <c r="D20" s="167"/>
      <c r="E20" s="165"/>
      <c r="F20" s="168"/>
      <c r="G20" s="168"/>
      <c r="H20" s="169"/>
      <c r="I20" s="132"/>
      <c r="J20" s="165"/>
      <c r="K20" s="168"/>
      <c r="L20" s="168"/>
    </row>
    <row r="21" spans="1:12" s="151" customFormat="1">
      <c r="A21" s="164">
        <v>5</v>
      </c>
      <c r="B21" s="165"/>
      <c r="C21" s="166"/>
      <c r="D21" s="167"/>
      <c r="E21" s="165"/>
      <c r="F21" s="168"/>
      <c r="G21" s="168"/>
      <c r="H21" s="169"/>
      <c r="I21" s="132"/>
      <c r="J21" s="165"/>
      <c r="K21" s="168"/>
      <c r="L21" s="168"/>
    </row>
    <row r="22" spans="1:12" s="151" customFormat="1">
      <c r="A22" s="164">
        <v>6</v>
      </c>
      <c r="B22" s="165"/>
      <c r="C22" s="166"/>
      <c r="D22" s="167"/>
      <c r="E22" s="165"/>
      <c r="F22" s="168"/>
      <c r="G22" s="168"/>
      <c r="H22" s="169"/>
      <c r="I22" s="132"/>
      <c r="J22" s="165"/>
      <c r="K22" s="168"/>
      <c r="L22" s="168"/>
    </row>
    <row r="23" spans="1:12" s="151" customFormat="1">
      <c r="A23" s="164">
        <v>7</v>
      </c>
      <c r="B23" s="165"/>
      <c r="C23" s="166"/>
      <c r="D23" s="167"/>
      <c r="E23" s="165"/>
      <c r="F23" s="168"/>
      <c r="G23" s="168"/>
      <c r="H23" s="169"/>
      <c r="I23" s="132"/>
      <c r="J23" s="165"/>
      <c r="K23" s="168"/>
      <c r="L23" s="168"/>
    </row>
    <row r="24" spans="1:12" s="151" customFormat="1">
      <c r="A24" s="164">
        <v>8</v>
      </c>
      <c r="B24" s="165"/>
      <c r="C24" s="166"/>
      <c r="D24" s="167"/>
      <c r="E24" s="165"/>
      <c r="F24" s="168"/>
      <c r="G24" s="168"/>
      <c r="H24" s="169"/>
      <c r="I24" s="132"/>
      <c r="J24" s="165"/>
      <c r="K24" s="168"/>
      <c r="L24" s="168"/>
    </row>
    <row r="25" spans="1:12" s="151" customFormat="1">
      <c r="A25" s="164">
        <v>9</v>
      </c>
      <c r="B25" s="165"/>
      <c r="C25" s="166"/>
      <c r="D25" s="167"/>
      <c r="E25" s="165"/>
      <c r="F25" s="168"/>
      <c r="G25" s="168"/>
      <c r="H25" s="169"/>
      <c r="I25" s="132"/>
      <c r="J25" s="165"/>
      <c r="K25" s="168"/>
      <c r="L25" s="168"/>
    </row>
    <row r="26" spans="1:12" s="151" customFormat="1">
      <c r="A26" s="164">
        <v>10</v>
      </c>
      <c r="B26" s="165"/>
      <c r="C26" s="166"/>
      <c r="D26" s="167"/>
      <c r="E26" s="165"/>
      <c r="F26" s="168"/>
      <c r="G26" s="168"/>
      <c r="H26" s="169"/>
      <c r="I26" s="132"/>
      <c r="J26" s="165"/>
      <c r="K26" s="168"/>
      <c r="L26" s="168"/>
    </row>
    <row r="27" spans="1:12" s="151" customFormat="1">
      <c r="A27" s="164">
        <v>11</v>
      </c>
      <c r="B27" s="165"/>
      <c r="C27" s="166"/>
      <c r="D27" s="167"/>
      <c r="E27" s="165"/>
      <c r="F27" s="168"/>
      <c r="G27" s="168"/>
      <c r="H27" s="169"/>
      <c r="I27" s="132"/>
      <c r="J27" s="165"/>
      <c r="K27" s="168"/>
      <c r="L27" s="168"/>
    </row>
    <row r="28" spans="1:12" s="151" customFormat="1">
      <c r="A28" s="164">
        <v>12</v>
      </c>
      <c r="B28" s="165"/>
      <c r="C28" s="166"/>
      <c r="D28" s="167"/>
      <c r="E28" s="165"/>
      <c r="F28" s="168"/>
      <c r="G28" s="168"/>
      <c r="H28" s="169"/>
      <c r="I28" s="132"/>
      <c r="J28" s="165"/>
      <c r="K28" s="168"/>
      <c r="L28" s="168"/>
    </row>
    <row r="29" spans="1:12" s="151" customFormat="1">
      <c r="A29" s="164">
        <v>13</v>
      </c>
      <c r="B29" s="165"/>
      <c r="C29" s="166"/>
      <c r="D29" s="167"/>
      <c r="E29" s="165"/>
      <c r="F29" s="168"/>
      <c r="G29" s="168"/>
      <c r="H29" s="169"/>
      <c r="I29" s="132"/>
      <c r="J29" s="165"/>
      <c r="K29" s="168"/>
      <c r="L29" s="168"/>
    </row>
    <row r="30" spans="1:12" s="151" customFormat="1">
      <c r="A30" s="164">
        <v>14</v>
      </c>
      <c r="B30" s="165"/>
      <c r="C30" s="166"/>
      <c r="D30" s="167"/>
      <c r="E30" s="165"/>
      <c r="F30" s="168"/>
      <c r="G30" s="168"/>
      <c r="H30" s="169"/>
      <c r="I30" s="132"/>
      <c r="J30" s="165"/>
      <c r="K30" s="168"/>
      <c r="L30" s="168"/>
    </row>
    <row r="31" spans="1:12" s="151" customFormat="1">
      <c r="A31" s="164">
        <v>15</v>
      </c>
      <c r="B31" s="165"/>
      <c r="C31" s="166"/>
      <c r="D31" s="167"/>
      <c r="E31" s="165"/>
      <c r="F31" s="168"/>
      <c r="G31" s="168"/>
      <c r="H31" s="169"/>
      <c r="I31" s="132"/>
      <c r="J31" s="165"/>
      <c r="K31" s="168"/>
      <c r="L31" s="168"/>
    </row>
    <row r="32" spans="1:12" s="151" customFormat="1">
      <c r="A32" s="164">
        <v>16</v>
      </c>
      <c r="B32" s="165"/>
      <c r="C32" s="166"/>
      <c r="D32" s="167"/>
      <c r="E32" s="165"/>
      <c r="F32" s="168"/>
      <c r="G32" s="168"/>
      <c r="H32" s="169"/>
      <c r="I32" s="132"/>
      <c r="J32" s="165"/>
      <c r="K32" s="168"/>
      <c r="L32" s="168"/>
    </row>
    <row r="33" spans="1:12" s="151" customFormat="1">
      <c r="A33" s="164">
        <v>17</v>
      </c>
      <c r="B33" s="165"/>
      <c r="C33" s="166"/>
      <c r="D33" s="167"/>
      <c r="E33" s="165"/>
      <c r="F33" s="168"/>
      <c r="G33" s="168"/>
      <c r="H33" s="169"/>
      <c r="I33" s="132"/>
      <c r="J33" s="165"/>
      <c r="K33" s="168"/>
      <c r="L33" s="168"/>
    </row>
    <row r="34" spans="1:12" s="151" customFormat="1">
      <c r="A34" s="164">
        <v>18</v>
      </c>
      <c r="B34" s="165"/>
      <c r="C34" s="166"/>
      <c r="D34" s="167"/>
      <c r="E34" s="165"/>
      <c r="F34" s="168"/>
      <c r="G34" s="168"/>
      <c r="H34" s="169"/>
      <c r="I34" s="132"/>
      <c r="J34" s="165"/>
      <c r="K34" s="168"/>
      <c r="L34" s="168"/>
    </row>
    <row r="35" spans="1:12" s="151" customFormat="1">
      <c r="A35" s="164">
        <v>19</v>
      </c>
      <c r="B35" s="165"/>
      <c r="C35" s="166"/>
      <c r="D35" s="167"/>
      <c r="E35" s="165"/>
      <c r="F35" s="168"/>
      <c r="G35" s="168"/>
      <c r="H35" s="169"/>
      <c r="I35" s="132"/>
      <c r="J35" s="165"/>
      <c r="K35" s="168"/>
      <c r="L35" s="168"/>
    </row>
    <row r="36" spans="1:12" s="151" customFormat="1">
      <c r="A36" s="164">
        <v>20</v>
      </c>
      <c r="B36" s="165"/>
      <c r="C36" s="166"/>
      <c r="D36" s="167"/>
      <c r="E36" s="165"/>
      <c r="F36" s="168"/>
      <c r="G36" s="168"/>
      <c r="H36" s="169"/>
      <c r="I36" s="132"/>
      <c r="J36" s="165"/>
      <c r="K36" s="168"/>
      <c r="L36" s="168"/>
    </row>
    <row r="37" spans="1:12" s="151" customFormat="1">
      <c r="A37" s="164">
        <v>21</v>
      </c>
      <c r="B37" s="165"/>
      <c r="C37" s="166"/>
      <c r="D37" s="167"/>
      <c r="E37" s="165"/>
      <c r="F37" s="168"/>
      <c r="G37" s="168"/>
      <c r="H37" s="169"/>
      <c r="I37" s="132"/>
      <c r="J37" s="165"/>
      <c r="K37" s="168"/>
      <c r="L37" s="168"/>
    </row>
    <row r="38" spans="1:12" s="151" customFormat="1">
      <c r="A38" s="164">
        <v>22</v>
      </c>
      <c r="B38" s="165"/>
      <c r="C38" s="166"/>
      <c r="D38" s="167"/>
      <c r="E38" s="165"/>
      <c r="F38" s="168"/>
      <c r="G38" s="168"/>
      <c r="H38" s="169"/>
      <c r="I38" s="132"/>
      <c r="J38" s="165"/>
      <c r="K38" s="168"/>
      <c r="L38" s="168"/>
    </row>
    <row r="39" spans="1:12" s="151" customFormat="1">
      <c r="A39" s="164">
        <v>23</v>
      </c>
      <c r="B39" s="165"/>
      <c r="C39" s="166"/>
      <c r="D39" s="167"/>
      <c r="E39" s="165"/>
      <c r="F39" s="168"/>
      <c r="G39" s="168"/>
      <c r="H39" s="169"/>
      <c r="I39" s="132"/>
      <c r="J39" s="165"/>
      <c r="K39" s="168"/>
      <c r="L39" s="168"/>
    </row>
    <row r="40" spans="1:12" s="151" customFormat="1">
      <c r="A40" s="164">
        <v>24</v>
      </c>
      <c r="B40" s="165"/>
      <c r="C40" s="166"/>
      <c r="D40" s="167"/>
      <c r="E40" s="165"/>
      <c r="F40" s="168"/>
      <c r="G40" s="168"/>
      <c r="H40" s="169"/>
      <c r="I40" s="132"/>
      <c r="J40" s="165"/>
      <c r="K40" s="168"/>
      <c r="L40" s="168"/>
    </row>
    <row r="41" spans="1:12" s="151" customFormat="1">
      <c r="A41" s="164">
        <v>25</v>
      </c>
      <c r="B41" s="165"/>
      <c r="C41" s="166"/>
      <c r="D41" s="167"/>
      <c r="E41" s="165"/>
      <c r="F41" s="168"/>
      <c r="G41" s="168"/>
      <c r="H41" s="169"/>
      <c r="I41" s="132"/>
      <c r="J41" s="165"/>
      <c r="K41" s="168"/>
      <c r="L41" s="168"/>
    </row>
    <row r="42" spans="1:12" s="151" customFormat="1">
      <c r="A42" s="164">
        <v>26</v>
      </c>
      <c r="B42" s="165"/>
      <c r="C42" s="166"/>
      <c r="D42" s="167"/>
      <c r="E42" s="165"/>
      <c r="F42" s="168"/>
      <c r="G42" s="168"/>
      <c r="H42" s="169"/>
      <c r="I42" s="132"/>
      <c r="J42" s="165"/>
      <c r="K42" s="168"/>
      <c r="L42" s="168"/>
    </row>
    <row r="43" spans="1:12" s="151" customFormat="1">
      <c r="A43" s="164">
        <v>27</v>
      </c>
      <c r="B43" s="165"/>
      <c r="C43" s="166"/>
      <c r="D43" s="167"/>
      <c r="E43" s="165"/>
      <c r="F43" s="168"/>
      <c r="G43" s="168"/>
      <c r="H43" s="169"/>
      <c r="I43" s="132"/>
      <c r="J43" s="165"/>
      <c r="K43" s="168"/>
      <c r="L43" s="168"/>
    </row>
    <row r="44" spans="1:12" s="151" customFormat="1">
      <c r="A44" s="164">
        <v>28</v>
      </c>
      <c r="B44" s="165"/>
      <c r="C44" s="166"/>
      <c r="D44" s="167"/>
      <c r="E44" s="165"/>
      <c r="F44" s="168"/>
      <c r="G44" s="168"/>
      <c r="H44" s="169"/>
      <c r="I44" s="132"/>
      <c r="J44" s="165"/>
      <c r="K44" s="168"/>
      <c r="L44" s="168"/>
    </row>
    <row r="45" spans="1:12" s="151" customFormat="1">
      <c r="A45" s="164">
        <v>29</v>
      </c>
      <c r="B45" s="165"/>
      <c r="C45" s="166"/>
      <c r="D45" s="167"/>
      <c r="E45" s="165"/>
      <c r="F45" s="168"/>
      <c r="G45" s="168"/>
      <c r="H45" s="169"/>
      <c r="I45" s="132"/>
      <c r="J45" s="165"/>
      <c r="K45" s="168"/>
      <c r="L45" s="168"/>
    </row>
    <row r="46" spans="1:12" s="151" customFormat="1">
      <c r="A46" s="164">
        <v>30</v>
      </c>
      <c r="B46" s="165"/>
      <c r="C46" s="166"/>
      <c r="D46" s="167"/>
      <c r="E46" s="165"/>
      <c r="F46" s="168"/>
      <c r="G46" s="168"/>
      <c r="H46" s="169"/>
      <c r="I46" s="132"/>
      <c r="J46" s="165"/>
      <c r="K46" s="168"/>
      <c r="L46" s="168"/>
    </row>
    <row r="47" spans="1:12" s="151" customFormat="1">
      <c r="A47" s="164">
        <v>31</v>
      </c>
      <c r="B47" s="165"/>
      <c r="C47" s="166"/>
      <c r="D47" s="167"/>
      <c r="E47" s="165"/>
      <c r="F47" s="168"/>
      <c r="G47" s="168"/>
      <c r="H47" s="169"/>
      <c r="I47" s="132"/>
      <c r="J47" s="165"/>
      <c r="K47" s="168"/>
      <c r="L47" s="168"/>
    </row>
    <row r="48" spans="1:12" s="151" customFormat="1">
      <c r="A48" s="164">
        <v>32</v>
      </c>
      <c r="B48" s="165"/>
      <c r="C48" s="166"/>
      <c r="D48" s="167"/>
      <c r="E48" s="165"/>
      <c r="F48" s="168"/>
      <c r="G48" s="168"/>
      <c r="H48" s="169"/>
      <c r="I48" s="132"/>
      <c r="J48" s="165"/>
      <c r="K48" s="168"/>
      <c r="L48" s="168"/>
    </row>
    <row r="49" spans="1:12" s="151" customFormat="1">
      <c r="A49" s="164">
        <v>33</v>
      </c>
      <c r="B49" s="165"/>
      <c r="C49" s="166"/>
      <c r="D49" s="167"/>
      <c r="E49" s="165"/>
      <c r="F49" s="168"/>
      <c r="G49" s="168"/>
      <c r="H49" s="169"/>
      <c r="I49" s="132"/>
      <c r="J49" s="165"/>
      <c r="K49" s="168"/>
      <c r="L49" s="168"/>
    </row>
    <row r="50" spans="1:12" s="151" customFormat="1">
      <c r="A50" s="164">
        <v>34</v>
      </c>
      <c r="B50" s="165"/>
      <c r="C50" s="166"/>
      <c r="D50" s="167"/>
      <c r="E50" s="165"/>
      <c r="F50" s="168"/>
      <c r="G50" s="168"/>
      <c r="H50" s="169"/>
      <c r="I50" s="132"/>
      <c r="J50" s="165"/>
      <c r="K50" s="168"/>
      <c r="L50" s="168"/>
    </row>
    <row r="51" spans="1:12" s="151" customFormat="1">
      <c r="A51" s="164">
        <v>35</v>
      </c>
      <c r="B51" s="165"/>
      <c r="C51" s="166"/>
      <c r="D51" s="167"/>
      <c r="E51" s="165"/>
      <c r="F51" s="168"/>
      <c r="G51" s="168"/>
      <c r="H51" s="169"/>
      <c r="I51" s="132"/>
      <c r="J51" s="165"/>
      <c r="K51" s="168"/>
      <c r="L51" s="168"/>
    </row>
    <row r="52" spans="1:12" s="151" customFormat="1">
      <c r="A52" s="164">
        <v>36</v>
      </c>
      <c r="B52" s="165"/>
      <c r="C52" s="166"/>
      <c r="D52" s="167"/>
      <c r="E52" s="165"/>
      <c r="F52" s="168"/>
      <c r="G52" s="168"/>
      <c r="H52" s="169"/>
      <c r="I52" s="132"/>
      <c r="J52" s="165"/>
      <c r="K52" s="168"/>
      <c r="L52" s="168"/>
    </row>
    <row r="53" spans="1:12" s="151" customFormat="1">
      <c r="A53" s="164">
        <v>37</v>
      </c>
      <c r="B53" s="165"/>
      <c r="C53" s="166"/>
      <c r="D53" s="167"/>
      <c r="E53" s="165"/>
      <c r="F53" s="168"/>
      <c r="G53" s="168"/>
      <c r="H53" s="169"/>
      <c r="I53" s="132"/>
      <c r="J53" s="165"/>
      <c r="K53" s="168"/>
      <c r="L53" s="168"/>
    </row>
    <row r="54" spans="1:12" s="151" customFormat="1">
      <c r="A54" s="164">
        <v>38</v>
      </c>
      <c r="B54" s="165"/>
      <c r="C54" s="166"/>
      <c r="D54" s="167"/>
      <c r="E54" s="165"/>
      <c r="F54" s="168"/>
      <c r="G54" s="168"/>
      <c r="H54" s="169"/>
      <c r="I54" s="132"/>
      <c r="J54" s="165"/>
      <c r="K54" s="168"/>
      <c r="L54" s="168"/>
    </row>
    <row r="55" spans="1:12" s="151" customFormat="1">
      <c r="A55" s="164">
        <v>39</v>
      </c>
      <c r="B55" s="165"/>
      <c r="C55" s="166"/>
      <c r="D55" s="167"/>
      <c r="E55" s="165"/>
      <c r="F55" s="168"/>
      <c r="G55" s="168"/>
      <c r="H55" s="169"/>
      <c r="I55" s="132"/>
      <c r="J55" s="165"/>
      <c r="K55" s="168"/>
      <c r="L55" s="168"/>
    </row>
    <row r="56" spans="1:12" s="151" customFormat="1">
      <c r="A56" s="164">
        <v>40</v>
      </c>
      <c r="B56" s="165"/>
      <c r="C56" s="166"/>
      <c r="D56" s="167"/>
      <c r="E56" s="165"/>
      <c r="F56" s="168"/>
      <c r="G56" s="168"/>
      <c r="H56" s="169"/>
      <c r="I56" s="132"/>
      <c r="J56" s="165"/>
      <c r="K56" s="168"/>
      <c r="L56" s="168"/>
    </row>
    <row r="57" spans="1:12" s="151" customFormat="1">
      <c r="A57" s="164">
        <v>41</v>
      </c>
      <c r="B57" s="165"/>
      <c r="C57" s="166"/>
      <c r="D57" s="167"/>
      <c r="E57" s="165"/>
      <c r="F57" s="168"/>
      <c r="G57" s="168"/>
      <c r="H57" s="169"/>
      <c r="I57" s="132"/>
      <c r="J57" s="165"/>
      <c r="K57" s="168"/>
      <c r="L57" s="168"/>
    </row>
    <row r="58" spans="1:12" s="151" customFormat="1">
      <c r="A58" s="164">
        <v>42</v>
      </c>
      <c r="B58" s="165"/>
      <c r="C58" s="166"/>
      <c r="D58" s="167"/>
      <c r="E58" s="165"/>
      <c r="F58" s="168"/>
      <c r="G58" s="168"/>
      <c r="H58" s="169"/>
      <c r="I58" s="132"/>
      <c r="J58" s="165"/>
      <c r="K58" s="168"/>
      <c r="L58" s="168"/>
    </row>
    <row r="59" spans="1:12" s="151" customFormat="1">
      <c r="A59" s="164">
        <v>43</v>
      </c>
      <c r="B59" s="165"/>
      <c r="C59" s="166"/>
      <c r="D59" s="167"/>
      <c r="E59" s="165"/>
      <c r="F59" s="168"/>
      <c r="G59" s="168"/>
      <c r="H59" s="169"/>
      <c r="I59" s="132"/>
      <c r="J59" s="165"/>
      <c r="K59" s="168"/>
      <c r="L59" s="168"/>
    </row>
    <row r="60" spans="1:12" s="151" customFormat="1">
      <c r="A60" s="164">
        <v>44</v>
      </c>
      <c r="B60" s="165"/>
      <c r="C60" s="166"/>
      <c r="D60" s="167"/>
      <c r="E60" s="165"/>
      <c r="F60" s="168"/>
      <c r="G60" s="168"/>
      <c r="H60" s="169"/>
      <c r="I60" s="132"/>
      <c r="J60" s="165"/>
      <c r="K60" s="168"/>
      <c r="L60" s="168"/>
    </row>
    <row r="61" spans="1:12" s="151" customFormat="1">
      <c r="A61" s="164">
        <v>45</v>
      </c>
      <c r="B61" s="165"/>
      <c r="C61" s="166"/>
      <c r="D61" s="167"/>
      <c r="E61" s="165"/>
      <c r="F61" s="168"/>
      <c r="G61" s="168"/>
      <c r="H61" s="169"/>
      <c r="I61" s="132"/>
      <c r="J61" s="165"/>
      <c r="K61" s="168"/>
      <c r="L61" s="168"/>
    </row>
    <row r="62" spans="1:12" s="151" customFormat="1">
      <c r="A62" s="164">
        <v>46</v>
      </c>
      <c r="B62" s="165"/>
      <c r="C62" s="166"/>
      <c r="D62" s="167"/>
      <c r="E62" s="165"/>
      <c r="F62" s="168"/>
      <c r="G62" s="168"/>
      <c r="H62" s="169"/>
      <c r="I62" s="132"/>
      <c r="J62" s="165"/>
      <c r="K62" s="168"/>
      <c r="L62" s="168"/>
    </row>
    <row r="63" spans="1:12" s="151" customFormat="1">
      <c r="A63" s="164">
        <v>47</v>
      </c>
      <c r="B63" s="165"/>
      <c r="C63" s="166"/>
      <c r="D63" s="167"/>
      <c r="E63" s="165"/>
      <c r="F63" s="168"/>
      <c r="G63" s="168"/>
      <c r="H63" s="169"/>
      <c r="I63" s="132"/>
      <c r="J63" s="165"/>
      <c r="K63" s="168"/>
      <c r="L63" s="168"/>
    </row>
    <row r="64" spans="1:12" s="151" customFormat="1">
      <c r="A64" s="164">
        <v>48</v>
      </c>
      <c r="B64" s="165"/>
      <c r="C64" s="166"/>
      <c r="D64" s="167"/>
      <c r="E64" s="165"/>
      <c r="F64" s="168"/>
      <c r="G64" s="168"/>
      <c r="H64" s="169"/>
      <c r="I64" s="132"/>
      <c r="J64" s="165"/>
      <c r="K64" s="168"/>
      <c r="L64" s="168"/>
    </row>
    <row r="65" spans="1:12" s="151" customFormat="1">
      <c r="A65" s="164">
        <v>49</v>
      </c>
      <c r="B65" s="165"/>
      <c r="C65" s="166"/>
      <c r="D65" s="167"/>
      <c r="E65" s="165"/>
      <c r="F65" s="168"/>
      <c r="G65" s="168"/>
      <c r="H65" s="169"/>
      <c r="I65" s="132"/>
      <c r="J65" s="165"/>
      <c r="K65" s="168"/>
      <c r="L65" s="168"/>
    </row>
    <row r="66" spans="1:12" s="151" customFormat="1">
      <c r="A66" s="164">
        <v>50</v>
      </c>
      <c r="B66" s="165"/>
      <c r="C66" s="166"/>
      <c r="D66" s="167"/>
      <c r="E66" s="165"/>
      <c r="F66" s="168"/>
      <c r="G66" s="168"/>
      <c r="H66" s="169"/>
      <c r="I66" s="132"/>
      <c r="J66" s="165"/>
      <c r="K66" s="168"/>
      <c r="L66" s="168"/>
    </row>
  </sheetData>
  <sheetProtection algorithmName="SHA-512" hashValue="bvOo9jXU9AKPye82Br0zkbWNQ47gmPAO3Lk6OQnoaSxrT5LV8+O406eo3mmcrYfg9l6L76HsHok7+0952pgMbA==" saltValue="xI61gQcRn2f2FNzvq5hXcA==" spinCount="100000" sheet="1" objects="1" scenarios="1"/>
  <mergeCells count="4">
    <mergeCell ref="B2:L2"/>
    <mergeCell ref="C7:I7"/>
    <mergeCell ref="C8:I8"/>
    <mergeCell ref="C4:I4"/>
  </mergeCells>
  <dataValidations count="2">
    <dataValidation type="list" allowBlank="1" showInputMessage="1" showErrorMessage="1" promptTitle="Activity Type" prompt="Use the  drop-down provided by clicking the arrow at right." sqref="C17:C66" xr:uid="{5DF1889A-52FD-407B-ACC8-9D65A51C3BDB}">
      <formula1>Lookup_AmplicationActivityTypes</formula1>
    </dataValidation>
    <dataValidation type="list" allowBlank="1" showDropDown="1" showInputMessage="1" showErrorMessage="1" error="Enter Y or N." sqref="I17:I66" xr:uid="{1024915F-2A6B-4965-BD76-797E3354A04C}">
      <formula1>Lookup_YesNo</formula1>
    </dataValidation>
  </dataValidations>
  <printOptions horizontalCentered="1"/>
  <pageMargins left="0.7" right="0.7" top="0.75" bottom="0.75" header="0.3" footer="0.3"/>
  <pageSetup scale="44"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4C71D-C8C9-4E62-9465-E1CD6C39D439}">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wEDlSu8PAGATCPeNOtD+eMrO4GUtmpJWBx1GmKShcQOIbFDCKdDyYtI8ID7Am5br1mVEB3XpKOBn8teQWhQJ6Q==" saltValue="EDCqjhKbSKylR6ad8/OrV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1" priority="2">
      <formula>AND(#REF!&gt;0,B16="")</formula>
    </cfRule>
  </conditionalFormatting>
  <conditionalFormatting sqref="C28:J51">
    <cfRule type="expression" dxfId="8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26E725A-FF55-4EA8-BFE6-8C72A8179461}">
      <formula1>0</formula1>
    </dataValidation>
    <dataValidation type="list" allowBlank="1" showInputMessage="1" showErrorMessage="1" promptTitle="Year 2" prompt="For leadership programs only." sqref="E20" xr:uid="{5277291E-31A6-40BB-AF9B-0434A5C25CA9}">
      <formula1>Lookup_Years</formula1>
    </dataValidation>
    <dataValidation type="list" allowBlank="1" showInputMessage="1" showErrorMessage="1" promptTitle="Year 1" prompt="For leadership programs only." sqref="B20" xr:uid="{31B71DA2-E7B5-47EB-A3B7-1DFF501C5949}">
      <formula1>Lookup_Years</formula1>
    </dataValidation>
    <dataValidation type="list" allowBlank="1" showInputMessage="1" showErrorMessage="1" sqref="B28:B51" xr:uid="{C5D47130-862F-4131-860E-4ABFEB9E814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3C6CA9F-4E61-404E-871E-CDD46CA0B16B}">
      <formula1>100</formula1>
      <formula2>999999</formula2>
    </dataValidation>
    <dataValidation allowBlank="1" showInputMessage="1" showErrorMessage="1" error="Please enter the 6-digit facility NAICS code." sqref="H17" xr:uid="{F94010FF-B627-4986-95D9-58EC487D7A4E}"/>
    <dataValidation type="date" operator="greaterThan" allowBlank="1" showInputMessage="1" showErrorMessage="1" errorTitle="Date Required" error="Please enter a date in mm/dd/yyyy format." sqref="B21" xr:uid="{A6AFC1FB-C424-4D27-9C2A-D8D6FDADBBC8}">
      <formula1>36526</formula1>
    </dataValidation>
    <dataValidation type="list" allowBlank="1" showInputMessage="1" showErrorMessage="1" promptTitle="EJ Community" prompt="Click on the drop-down arrow to the right." sqref="B19:G19" xr:uid="{E2B5C6EA-77C4-4661-8757-4E1ED2AC41F1}">
      <formula1>Lookup_YesNoUnknown</formula1>
    </dataValidation>
    <dataValidation allowBlank="1" showInputMessage="1" showErrorMessage="1" prompt="Either use the facility’s permit methodology or multiply wastewater gallons by 8.35 to get pounds and divide by 10,000 to eliminate water content" sqref="H27" xr:uid="{09BFB486-EDB7-4810-9C31-91247519D058}"/>
    <dataValidation type="list" allowBlank="1" showInputMessage="1" showErrorMessage="1" promptTitle="NEA for this Facility" prompt="Click on the drop-down arrow to the right to select one NEA for this facility." sqref="B18:G18" xr:uid="{72484F31-38FC-4EA0-A1AA-7FAFF5F97A54}">
      <formula1>Lookup_NEAs</formula1>
    </dataValidation>
    <dataValidation type="list" allowBlank="1" showDropDown="1" showInputMessage="1" showErrorMessage="1" sqref="B15 I15:J15" xr:uid="{B2273B1C-F35D-4400-8A88-71D535B25A02}">
      <formula1>Lookup_States</formula1>
    </dataValidation>
  </dataValidations>
  <hyperlinks>
    <hyperlink ref="H17" r:id="rId1" xr:uid="{97B6CFD0-E8F5-4A2E-AF37-EA4B764CFB7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BD133-E8D0-42E8-8637-86D508B3BF46}">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P030Lkjj4N0yktf3BngFqul2kzfpS2CmElCagQvXRsjFWLCPMjwZQdcJCwjm0S5zVBEvocjdYo0vGwcichbp3w==" saltValue="zyMB2o5zpFvhyIVG7J2R/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9" priority="2">
      <formula>AND(#REF!&gt;0,B16="")</formula>
    </cfRule>
  </conditionalFormatting>
  <conditionalFormatting sqref="C28:J51">
    <cfRule type="expression" dxfId="7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A9713ED-8423-47FC-B439-0C14652D8BBB}">
      <formula1>0</formula1>
    </dataValidation>
    <dataValidation type="list" allowBlank="1" showInputMessage="1" showErrorMessage="1" promptTitle="Year 2" prompt="For leadership programs only." sqref="E20" xr:uid="{6672B810-C6E6-4B08-8669-837AF7FA373C}">
      <formula1>Lookup_Years</formula1>
    </dataValidation>
    <dataValidation type="list" allowBlank="1" showInputMessage="1" showErrorMessage="1" promptTitle="Year 1" prompt="For leadership programs only." sqref="B20" xr:uid="{E1A25CCA-8525-4F6E-A4E4-2DFB4D34AE04}">
      <formula1>Lookup_Years</formula1>
    </dataValidation>
    <dataValidation type="list" allowBlank="1" showInputMessage="1" showErrorMessage="1" sqref="B28:B51" xr:uid="{64DA3168-BE09-4340-8463-9D5674D56A9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43A9EB0-5F25-4128-8696-93D4D04DA0A3}">
      <formula1>100</formula1>
      <formula2>999999</formula2>
    </dataValidation>
    <dataValidation allowBlank="1" showInputMessage="1" showErrorMessage="1" error="Please enter the 6-digit facility NAICS code." sqref="H17" xr:uid="{15B5E13B-84F8-469E-A4D6-A742D855A9DF}"/>
    <dataValidation type="date" operator="greaterThan" allowBlank="1" showInputMessage="1" showErrorMessage="1" errorTitle="Date Required" error="Please enter a date in mm/dd/yyyy format." sqref="B21" xr:uid="{2C8212EA-E891-4F8B-928F-4B4D75180FBB}">
      <formula1>36526</formula1>
    </dataValidation>
    <dataValidation type="list" allowBlank="1" showInputMessage="1" showErrorMessage="1" promptTitle="EJ Community" prompt="Click on the drop-down arrow to the right." sqref="B19:G19" xr:uid="{A996B4E0-A6D8-4F56-93B5-95FA670B3EC9}">
      <formula1>Lookup_YesNoUnknown</formula1>
    </dataValidation>
    <dataValidation allowBlank="1" showInputMessage="1" showErrorMessage="1" prompt="Either use the facility’s permit methodology or multiply wastewater gallons by 8.35 to get pounds and divide by 10,000 to eliminate water content" sqref="H27" xr:uid="{79870C16-4BB7-4029-9EDF-CA12D590C65E}"/>
    <dataValidation type="list" allowBlank="1" showInputMessage="1" showErrorMessage="1" promptTitle="NEA for this Facility" prompt="Click on the drop-down arrow to the right to select one NEA for this facility." sqref="B18:G18" xr:uid="{CA4FD07C-3A09-47CB-A0BB-70ACEB776BF8}">
      <formula1>Lookup_NEAs</formula1>
    </dataValidation>
    <dataValidation type="list" allowBlank="1" showDropDown="1" showInputMessage="1" showErrorMessage="1" sqref="B15 I15:J15" xr:uid="{A3D087B1-780B-46EC-85E6-6A3CD10D95C9}">
      <formula1>Lookup_States</formula1>
    </dataValidation>
  </dataValidations>
  <hyperlinks>
    <hyperlink ref="H17" r:id="rId1" xr:uid="{524C4648-4815-4225-8D0C-5335DC63ADD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BF2C6-D6F7-40B6-AD2C-1EFBAE91B57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fTB9iHZs/jjZbYbw0GBqb84RGnVLYjI3v9bRJqVMXUJDfy/Q3c4q1ZG1w4syzbccviMSWn10SfqiQs2WGORGyg==" saltValue="fUipqbfbAJy4M8GIj3/SN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7" priority="2">
      <formula>AND(#REF!&gt;0,B16="")</formula>
    </cfRule>
  </conditionalFormatting>
  <conditionalFormatting sqref="C28:J51">
    <cfRule type="expression" dxfId="7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73760E23-88E0-4EC6-A4BD-0A131CF53E6F}">
      <formula1>0</formula1>
    </dataValidation>
    <dataValidation type="list" allowBlank="1" showInputMessage="1" showErrorMessage="1" promptTitle="Year 2" prompt="For leadership programs only." sqref="E20" xr:uid="{C280EF2A-BE37-4EC8-8D7B-AEB4166ACEDC}">
      <formula1>Lookup_Years</formula1>
    </dataValidation>
    <dataValidation type="list" allowBlank="1" showInputMessage="1" showErrorMessage="1" promptTitle="Year 1" prompt="For leadership programs only." sqref="B20" xr:uid="{1F0963EC-1953-400E-AD37-08F1C48120CD}">
      <formula1>Lookup_Years</formula1>
    </dataValidation>
    <dataValidation type="list" allowBlank="1" showInputMessage="1" showErrorMessage="1" sqref="B28:B51" xr:uid="{AFAC7FDD-E7FC-4DD9-A118-55B6C16E895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FDA07AF-6D85-42F0-8181-90F5DD75D117}">
      <formula1>100</formula1>
      <formula2>999999</formula2>
    </dataValidation>
    <dataValidation allowBlank="1" showInputMessage="1" showErrorMessage="1" error="Please enter the 6-digit facility NAICS code." sqref="H17" xr:uid="{5647AFB0-DF87-4247-A60C-722F3144BC78}"/>
    <dataValidation type="date" operator="greaterThan" allowBlank="1" showInputMessage="1" showErrorMessage="1" errorTitle="Date Required" error="Please enter a date in mm/dd/yyyy format." sqref="B21" xr:uid="{4CF49580-2DD3-4D75-88DD-FD47A94FC0CD}">
      <formula1>36526</formula1>
    </dataValidation>
    <dataValidation type="list" allowBlank="1" showInputMessage="1" showErrorMessage="1" promptTitle="EJ Community" prompt="Click on the drop-down arrow to the right." sqref="B19:G19" xr:uid="{9F661964-09A0-4E63-B506-8B4F67AC8D36}">
      <formula1>Lookup_YesNoUnknown</formula1>
    </dataValidation>
    <dataValidation allowBlank="1" showInputMessage="1" showErrorMessage="1" prompt="Either use the facility’s permit methodology or multiply wastewater gallons by 8.35 to get pounds and divide by 10,000 to eliminate water content" sqref="H27" xr:uid="{651752B0-A089-4B48-B4C3-2EE9589040D9}"/>
    <dataValidation type="list" allowBlank="1" showInputMessage="1" showErrorMessage="1" promptTitle="NEA for this Facility" prompt="Click on the drop-down arrow to the right to select one NEA for this facility." sqref="B18:G18" xr:uid="{357ECC9A-F454-4D8C-AB4D-8B264BDBEA3A}">
      <formula1>Lookup_NEAs</formula1>
    </dataValidation>
    <dataValidation type="list" allowBlank="1" showDropDown="1" showInputMessage="1" showErrorMessage="1" sqref="B15 I15:J15" xr:uid="{7899512F-D39A-4B18-A35D-292304DD8576}">
      <formula1>Lookup_States</formula1>
    </dataValidation>
  </dataValidations>
  <hyperlinks>
    <hyperlink ref="H17" r:id="rId1" xr:uid="{40582EF9-1F74-4997-BB39-C059181F62D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5AAC0-4076-4483-89B6-DC9026B29FA3}">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239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SL/BmQVozWzXNgRRYgpC0M1U5sNqf9k1gl2z1M6BEIrk6PzZQnJM/hxntsNUiYPAQ1KPpxD27qI5MtBS4182Tw==" saltValue="jvlbBLWS8EJaUYVyBEGZr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5" priority="2">
      <formula>AND(#REF!&gt;0,B16="")</formula>
    </cfRule>
  </conditionalFormatting>
  <conditionalFormatting sqref="C28:J51">
    <cfRule type="expression" dxfId="7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550A807-0BE5-40EB-A75F-E957B2937E90}">
      <formula1>0</formula1>
    </dataValidation>
    <dataValidation type="list" allowBlank="1" showInputMessage="1" showErrorMessage="1" promptTitle="Year 2" prompt="For leadership programs only." sqref="E20" xr:uid="{FE8BB299-0091-4ABF-93BB-7D5C852BD409}">
      <formula1>Lookup_Years</formula1>
    </dataValidation>
    <dataValidation type="list" allowBlank="1" showInputMessage="1" showErrorMessage="1" promptTitle="Year 1" prompt="For leadership programs only." sqref="B20" xr:uid="{A7BBBB1E-6CE4-4C35-A155-7A4B9CB575BE}">
      <formula1>Lookup_Years</formula1>
    </dataValidation>
    <dataValidation type="list" allowBlank="1" showInputMessage="1" showErrorMessage="1" sqref="B28:B51" xr:uid="{50506C55-C04E-4216-B275-9D9AA251494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D5BE9B5-BCA0-41FA-8AD5-1A3925EC1FCB}">
      <formula1>100</formula1>
      <formula2>999999</formula2>
    </dataValidation>
    <dataValidation allowBlank="1" showInputMessage="1" showErrorMessage="1" error="Please enter the 6-digit facility NAICS code." sqref="H17" xr:uid="{B486F23D-8E37-4B00-839E-E43187571866}"/>
    <dataValidation type="date" operator="greaterThan" allowBlank="1" showInputMessage="1" showErrorMessage="1" errorTitle="Date Required" error="Please enter a date in mm/dd/yyyy format." sqref="B21" xr:uid="{175994DC-BA21-4035-80B4-C74FC37CED70}">
      <formula1>36526</formula1>
    </dataValidation>
    <dataValidation type="list" allowBlank="1" showInputMessage="1" showErrorMessage="1" promptTitle="EJ Community" prompt="Click on the drop-down arrow to the right." sqref="B19:G19" xr:uid="{C2ED3854-62EF-4552-A159-A295EF55F87F}">
      <formula1>Lookup_YesNoUnknown</formula1>
    </dataValidation>
    <dataValidation allowBlank="1" showInputMessage="1" showErrorMessage="1" prompt="Either use the facility’s permit methodology or multiply wastewater gallons by 8.35 to get pounds and divide by 10,000 to eliminate water content" sqref="H27" xr:uid="{3AAAB361-81E9-463B-BF4B-59DDE512CA69}"/>
    <dataValidation type="list" allowBlank="1" showInputMessage="1" showErrorMessage="1" promptTitle="NEA for this Facility" prompt="Click on the drop-down arrow to the right to select one NEA for this facility." sqref="B18:G18" xr:uid="{73C3B78F-6D38-49B4-82E8-B55048F8E990}">
      <formula1>Lookup_NEAs</formula1>
    </dataValidation>
    <dataValidation type="list" allowBlank="1" showDropDown="1" showInputMessage="1" showErrorMessage="1" sqref="B15 I15:J15" xr:uid="{FCE77A71-07BB-4A92-8A4C-7471FEF1C8BF}">
      <formula1>Lookup_States</formula1>
    </dataValidation>
  </dataValidations>
  <hyperlinks>
    <hyperlink ref="H17" r:id="rId1" xr:uid="{E3459EBB-984D-4DDB-99F8-8B5B20E807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84B99-E574-4020-8345-549B3AA50C5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WABzn+fp0J2Ngaie/VowVI1GRlXLWutdxGCiJqfs5iUaINpIr8NOM1KaHzJob9G6X6U52SbXIveJoJtFXLXOWg==" saltValue="WP7bpg9yHhX276+EGmwmz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3" priority="2">
      <formula>AND(#REF!&gt;0,B16="")</formula>
    </cfRule>
  </conditionalFormatting>
  <conditionalFormatting sqref="C28:J51">
    <cfRule type="expression" dxfId="7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3CCDBAD-C032-43C1-A3AE-D8C4EE693272}">
      <formula1>0</formula1>
    </dataValidation>
    <dataValidation type="list" allowBlank="1" showInputMessage="1" showErrorMessage="1" promptTitle="Year 2" prompt="For leadership programs only." sqref="E20" xr:uid="{618B6DEF-7DCC-426D-ACE7-32FEAAD792F8}">
      <formula1>Lookup_Years</formula1>
    </dataValidation>
    <dataValidation type="list" allowBlank="1" showInputMessage="1" showErrorMessage="1" promptTitle="Year 1" prompt="For leadership programs only." sqref="B20" xr:uid="{4DC445C8-A656-4B2B-848A-20D31DADE664}">
      <formula1>Lookup_Years</formula1>
    </dataValidation>
    <dataValidation type="list" allowBlank="1" showInputMessage="1" showErrorMessage="1" sqref="B28:B51" xr:uid="{6F686587-F2A6-46BB-A1DB-050432C11C0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36D22B1-13A7-430C-9B9C-F10EA8DDAE77}">
      <formula1>100</formula1>
      <formula2>999999</formula2>
    </dataValidation>
    <dataValidation allowBlank="1" showInputMessage="1" showErrorMessage="1" error="Please enter the 6-digit facility NAICS code." sqref="H17" xr:uid="{A95A15A2-1AB7-4603-BE51-0B4F829FD4FF}"/>
    <dataValidation type="date" operator="greaterThan" allowBlank="1" showInputMessage="1" showErrorMessage="1" errorTitle="Date Required" error="Please enter a date in mm/dd/yyyy format." sqref="B21" xr:uid="{CE13D0DB-779C-40A6-893C-03FB0E7A1C3A}">
      <formula1>36526</formula1>
    </dataValidation>
    <dataValidation type="list" allowBlank="1" showInputMessage="1" showErrorMessage="1" promptTitle="EJ Community" prompt="Click on the drop-down arrow to the right." sqref="B19:G19" xr:uid="{4BB079AE-950C-45F1-9383-4FBCFC8BD876}">
      <formula1>Lookup_YesNoUnknown</formula1>
    </dataValidation>
    <dataValidation allowBlank="1" showInputMessage="1" showErrorMessage="1" prompt="Either use the facility’s permit methodology or multiply wastewater gallons by 8.35 to get pounds and divide by 10,000 to eliminate water content" sqref="H27" xr:uid="{625E81CB-50FF-456A-9334-68359F96F29B}"/>
    <dataValidation type="list" allowBlank="1" showInputMessage="1" showErrorMessage="1" promptTitle="NEA for this Facility" prompt="Click on the drop-down arrow to the right to select one NEA for this facility." sqref="B18:G18" xr:uid="{F6071A9E-E81B-48E3-83D9-1C265FD5C31D}">
      <formula1>Lookup_NEAs</formula1>
    </dataValidation>
    <dataValidation type="list" allowBlank="1" showDropDown="1" showInputMessage="1" showErrorMessage="1" sqref="B15 I15:J15" xr:uid="{E4BDB505-E6FB-4E81-B766-1567F6F952BD}">
      <formula1>Lookup_States</formula1>
    </dataValidation>
  </dataValidations>
  <hyperlinks>
    <hyperlink ref="H17" r:id="rId1" xr:uid="{7E75EBAE-EA02-4CB6-B079-CBC6E3DA6C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D618E-168E-4EF8-88A3-AF1975C78AC7}">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49XzB0DScf77c7yJAXsoHN+WTziTRK4YRxePoKXDa9/AJPbuxgRSVm+Po4wv/WjeMsKmWZr2UjBPVn1k6SZEXQ==" saltValue="tt5QIzmSFQTGFM52yuKgo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1" priority="2">
      <formula>AND(#REF!&gt;0,B16="")</formula>
    </cfRule>
  </conditionalFormatting>
  <conditionalFormatting sqref="C28:J51">
    <cfRule type="expression" dxfId="7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75A420C-BF59-460B-913B-E880E1070F13}">
      <formula1>0</formula1>
    </dataValidation>
    <dataValidation type="list" allowBlank="1" showInputMessage="1" showErrorMessage="1" promptTitle="Year 2" prompt="For leadership programs only." sqref="E20" xr:uid="{EF642399-B459-452F-A1DE-A53836C8E394}">
      <formula1>Lookup_Years</formula1>
    </dataValidation>
    <dataValidation type="list" allowBlank="1" showInputMessage="1" showErrorMessage="1" promptTitle="Year 1" prompt="For leadership programs only." sqref="B20" xr:uid="{23CDB322-38C8-443D-AAA4-CB3ABC9680EC}">
      <formula1>Lookup_Years</formula1>
    </dataValidation>
    <dataValidation type="list" allowBlank="1" showInputMessage="1" showErrorMessage="1" sqref="B28:B51" xr:uid="{35C1F651-6419-4EA6-989B-3454B36E4E8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B233A65-BFF3-4B85-BC22-91EB2251ED06}">
      <formula1>100</formula1>
      <formula2>999999</formula2>
    </dataValidation>
    <dataValidation allowBlank="1" showInputMessage="1" showErrorMessage="1" error="Please enter the 6-digit facility NAICS code." sqref="H17" xr:uid="{0548D89C-A330-48D1-96D5-92D0B1396E29}"/>
    <dataValidation type="date" operator="greaterThan" allowBlank="1" showInputMessage="1" showErrorMessage="1" errorTitle="Date Required" error="Please enter a date in mm/dd/yyyy format." sqref="B21" xr:uid="{83D46FC2-3588-4245-8F2A-F6D20866CD57}">
      <formula1>36526</formula1>
    </dataValidation>
    <dataValidation type="list" allowBlank="1" showInputMessage="1" showErrorMessage="1" promptTitle="EJ Community" prompt="Click on the drop-down arrow to the right." sqref="B19:G19" xr:uid="{F8E458DF-9007-4FC3-B345-C687E5600007}">
      <formula1>Lookup_YesNoUnknown</formula1>
    </dataValidation>
    <dataValidation allowBlank="1" showInputMessage="1" showErrorMessage="1" prompt="Either use the facility’s permit methodology or multiply wastewater gallons by 8.35 to get pounds and divide by 10,000 to eliminate water content" sqref="H27" xr:uid="{212557D4-C7C9-4A3B-AA5A-41C30C08C157}"/>
    <dataValidation type="list" allowBlank="1" showInputMessage="1" showErrorMessage="1" promptTitle="NEA for this Facility" prompt="Click on the drop-down arrow to the right to select one NEA for this facility." sqref="B18:G18" xr:uid="{1756A0DA-B0F2-4BFA-ABDD-97CB4DCD5CC7}">
      <formula1>Lookup_NEAs</formula1>
    </dataValidation>
    <dataValidation type="list" allowBlank="1" showDropDown="1" showInputMessage="1" showErrorMessage="1" sqref="B15 I15:J15" xr:uid="{6213829D-3B2E-457C-82B6-F2906ECF6DD3}">
      <formula1>Lookup_States</formula1>
    </dataValidation>
  </dataValidations>
  <hyperlinks>
    <hyperlink ref="H17" r:id="rId1" xr:uid="{4F65C98E-8230-4659-830A-ACF2A9A0B38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D6043-B748-4475-915A-744977A5DD3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kR1ALsTt7fd4dIZMVX6hrj6fAO/x4pSb6+VIDjY/zM1OR2dhZTkSeSfz9mIifObyJ0YFTFXTec14kcR9WzzuVA==" saltValue="VL/g1kQybo83xhYcHQAF9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9" priority="2">
      <formula>AND(#REF!&gt;0,B16="")</formula>
    </cfRule>
  </conditionalFormatting>
  <conditionalFormatting sqref="C28:J51">
    <cfRule type="expression" dxfId="6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FB12187-65D4-4357-930E-DC4318823702}">
      <formula1>0</formula1>
    </dataValidation>
    <dataValidation type="list" allowBlank="1" showInputMessage="1" showErrorMessage="1" promptTitle="Year 2" prompt="For leadership programs only." sqref="E20" xr:uid="{B1CFAE89-5767-4391-B8FD-51C7864A024A}">
      <formula1>Lookup_Years</formula1>
    </dataValidation>
    <dataValidation type="list" allowBlank="1" showInputMessage="1" showErrorMessage="1" promptTitle="Year 1" prompt="For leadership programs only." sqref="B20" xr:uid="{7DF1F30C-9E25-4849-BC85-2D9FA9F2E182}">
      <formula1>Lookup_Years</formula1>
    </dataValidation>
    <dataValidation type="list" allowBlank="1" showInputMessage="1" showErrorMessage="1" sqref="B28:B51" xr:uid="{0DCDEC93-DB60-4D22-AA74-8443F526BAFA}">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41BB5D8-B217-4519-8DE0-F0538E04B5C6}">
      <formula1>100</formula1>
      <formula2>999999</formula2>
    </dataValidation>
    <dataValidation allowBlank="1" showInputMessage="1" showErrorMessage="1" error="Please enter the 6-digit facility NAICS code." sqref="H17" xr:uid="{61119498-1965-46EA-9A19-F79DB75F8EFA}"/>
    <dataValidation type="date" operator="greaterThan" allowBlank="1" showInputMessage="1" showErrorMessage="1" errorTitle="Date Required" error="Please enter a date in mm/dd/yyyy format." sqref="B21" xr:uid="{E2E107DF-1A18-4C0C-A230-FAD1E9F46986}">
      <formula1>36526</formula1>
    </dataValidation>
    <dataValidation type="list" allowBlank="1" showInputMessage="1" showErrorMessage="1" promptTitle="EJ Community" prompt="Click on the drop-down arrow to the right." sqref="B19:G19" xr:uid="{406B8904-51A9-4D06-88B9-66E335A60DC1}">
      <formula1>Lookup_YesNoUnknown</formula1>
    </dataValidation>
    <dataValidation allowBlank="1" showInputMessage="1" showErrorMessage="1" prompt="Either use the facility’s permit methodology or multiply wastewater gallons by 8.35 to get pounds and divide by 10,000 to eliminate water content" sqref="H27" xr:uid="{99236273-DA8B-4CF8-B26D-AF03AB48E079}"/>
    <dataValidation type="list" allowBlank="1" showInputMessage="1" showErrorMessage="1" promptTitle="NEA for this Facility" prompt="Click on the drop-down arrow to the right to select one NEA for this facility." sqref="B18:G18" xr:uid="{9A1F5CEF-7BC6-4F26-8B96-0A5155D8DF04}">
      <formula1>Lookup_NEAs</formula1>
    </dataValidation>
    <dataValidation type="list" allowBlank="1" showDropDown="1" showInputMessage="1" showErrorMessage="1" sqref="B15 I15:J15" xr:uid="{0ECCB6FB-0E34-43F9-B7AC-698CF6CC07C8}">
      <formula1>Lookup_States</formula1>
    </dataValidation>
  </dataValidations>
  <hyperlinks>
    <hyperlink ref="H17" r:id="rId1" xr:uid="{3D0B4309-CF13-4480-9D79-64FF42918A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C84EB-8E00-4AD7-95EA-60528C489D11}">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ROakRpGWCRsdkv/93Luk09s/fMslgIfuC1fy0NJw0ZdsNwN1VrhQ2mFZnOuNi0uWOoUVkYb+vSEYYNUHd3xA5A==" saltValue="/Gb1Ja+2L6p4eyMmzpGlr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7" priority="2">
      <formula>AND(#REF!&gt;0,B16="")</formula>
    </cfRule>
  </conditionalFormatting>
  <conditionalFormatting sqref="C28:J51">
    <cfRule type="expression" dxfId="6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74ADD18-DF10-4EAB-B5AE-9CDA1CF3AF48}">
      <formula1>0</formula1>
    </dataValidation>
    <dataValidation type="list" allowBlank="1" showInputMessage="1" showErrorMessage="1" promptTitle="Year 2" prompt="For leadership programs only." sqref="E20" xr:uid="{5FE059F7-277F-41E0-A6D4-C566CACFBAE5}">
      <formula1>Lookup_Years</formula1>
    </dataValidation>
    <dataValidation type="list" allowBlank="1" showInputMessage="1" showErrorMessage="1" promptTitle="Year 1" prompt="For leadership programs only." sqref="B20" xr:uid="{E19D4AD0-A0F1-47B3-A458-741162B01627}">
      <formula1>Lookup_Years</formula1>
    </dataValidation>
    <dataValidation type="list" allowBlank="1" showInputMessage="1" showErrorMessage="1" sqref="B28:B51" xr:uid="{8D1F50D3-962B-4234-9A27-CB8A4E10163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5B4EB46-100C-4162-9E5B-0873D5A6D2CC}">
      <formula1>100</formula1>
      <formula2>999999</formula2>
    </dataValidation>
    <dataValidation allowBlank="1" showInputMessage="1" showErrorMessage="1" error="Please enter the 6-digit facility NAICS code." sqref="H17" xr:uid="{DF8D2436-D7AF-4522-9BB8-7E6FF03D7D33}"/>
    <dataValidation type="date" operator="greaterThan" allowBlank="1" showInputMessage="1" showErrorMessage="1" errorTitle="Date Required" error="Please enter a date in mm/dd/yyyy format." sqref="B21" xr:uid="{C8BEAFFA-9D34-4B67-947D-7604C227E966}">
      <formula1>36526</formula1>
    </dataValidation>
    <dataValidation type="list" allowBlank="1" showInputMessage="1" showErrorMessage="1" promptTitle="EJ Community" prompt="Click on the drop-down arrow to the right." sqref="B19:G19" xr:uid="{47E96D74-2CF9-4812-B67C-CA64C59F59FC}">
      <formula1>Lookup_YesNoUnknown</formula1>
    </dataValidation>
    <dataValidation allowBlank="1" showInputMessage="1" showErrorMessage="1" prompt="Either use the facility’s permit methodology or multiply wastewater gallons by 8.35 to get pounds and divide by 10,000 to eliminate water content" sqref="H27" xr:uid="{79E1997D-F48C-4209-84D2-8323722AEA6E}"/>
    <dataValidation type="list" allowBlank="1" showInputMessage="1" showErrorMessage="1" promptTitle="NEA for this Facility" prompt="Click on the drop-down arrow to the right to select one NEA for this facility." sqref="B18:G18" xr:uid="{B98D4448-D051-4836-B2E8-A32642E3A7C3}">
      <formula1>Lookup_NEAs</formula1>
    </dataValidation>
    <dataValidation type="list" allowBlank="1" showDropDown="1" showInputMessage="1" showErrorMessage="1" sqref="B15 I15:J15" xr:uid="{46A690F4-55B1-43B4-BF06-7803A4E8F95A}">
      <formula1>Lookup_States</formula1>
    </dataValidation>
  </dataValidations>
  <hyperlinks>
    <hyperlink ref="H17" r:id="rId1" xr:uid="{97F8D028-0B3C-4076-B8F5-E0D7F12A90C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82783-026B-4952-BBDE-2AFB1337D2A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c1+APWMrqOUhFVVUFpp26QjZV07XfuSIioZTxIhn29X//F6Ncb+K8BXzvTAk88BLpLdoRvXYQiLImsP6voCWdg==" saltValue="k4IgBcVhvvWXlpZO1UL9w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5" priority="2">
      <formula>AND(#REF!&gt;0,B16="")</formula>
    </cfRule>
  </conditionalFormatting>
  <conditionalFormatting sqref="C28:J51">
    <cfRule type="expression" dxfId="6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B2B3B7A-D7FA-4B8B-AB77-DA7A553C76EC}">
      <formula1>0</formula1>
    </dataValidation>
    <dataValidation type="list" allowBlank="1" showInputMessage="1" showErrorMessage="1" promptTitle="Year 2" prompt="For leadership programs only." sqref="E20" xr:uid="{4228409E-DD24-4E03-A777-9F932E138F96}">
      <formula1>Lookup_Years</formula1>
    </dataValidation>
    <dataValidation type="list" allowBlank="1" showInputMessage="1" showErrorMessage="1" promptTitle="Year 1" prompt="For leadership programs only." sqref="B20" xr:uid="{AB9A5DA3-E8E1-45D6-9666-EE619FCC7BC0}">
      <formula1>Lookup_Years</formula1>
    </dataValidation>
    <dataValidation type="list" allowBlank="1" showInputMessage="1" showErrorMessage="1" sqref="B28:B51" xr:uid="{CD525F6F-FE67-4A9E-9085-19F94B9B0B9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5C16D5F-1482-44C1-87AD-FD57EC8B1E0D}">
      <formula1>100</formula1>
      <formula2>999999</formula2>
    </dataValidation>
    <dataValidation allowBlank="1" showInputMessage="1" showErrorMessage="1" error="Please enter the 6-digit facility NAICS code." sqref="H17" xr:uid="{B63E0305-8A87-4FC5-AE40-93ED2A8848F0}"/>
    <dataValidation type="date" operator="greaterThan" allowBlank="1" showInputMessage="1" showErrorMessage="1" errorTitle="Date Required" error="Please enter a date in mm/dd/yyyy format." sqref="B21" xr:uid="{CB2290CF-A4F6-4FC1-A17B-08001AA844BF}">
      <formula1>36526</formula1>
    </dataValidation>
    <dataValidation type="list" allowBlank="1" showInputMessage="1" showErrorMessage="1" promptTitle="EJ Community" prompt="Click on the drop-down arrow to the right." sqref="B19:G19" xr:uid="{9522091F-0D3C-4170-ABE5-C5D14D9B5B1D}">
      <formula1>Lookup_YesNoUnknown</formula1>
    </dataValidation>
    <dataValidation allowBlank="1" showInputMessage="1" showErrorMessage="1" prompt="Either use the facility’s permit methodology or multiply wastewater gallons by 8.35 to get pounds and divide by 10,000 to eliminate water content" sqref="H27" xr:uid="{08EC708F-F20B-40FB-A82D-9E1655673C43}"/>
    <dataValidation type="list" allowBlank="1" showInputMessage="1" showErrorMessage="1" promptTitle="NEA for this Facility" prompt="Click on the drop-down arrow to the right to select one NEA for this facility." sqref="B18:G18" xr:uid="{07770FE5-8558-4130-87DA-87E399B24481}">
      <formula1>Lookup_NEAs</formula1>
    </dataValidation>
    <dataValidation type="list" allowBlank="1" showDropDown="1" showInputMessage="1" showErrorMessage="1" sqref="B15 I15:J15" xr:uid="{7C0D59C8-7E39-4541-A381-BC72069E825A}">
      <formula1>Lookup_States</formula1>
    </dataValidation>
  </dataValidations>
  <hyperlinks>
    <hyperlink ref="H17" r:id="rId1" xr:uid="{C9585894-009E-4439-B690-E7116A2B735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54F2F-6FB1-4F5F-A458-8DE59FC907A8}">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kiDB1iARhMhAH770qA8iaGSSAg8Lr8EnPaQR/2wz+C6OTwB3Cq97bJU88jUSU9t/LnIRJtVSj2L5k8RHGlAVdQ==" saltValue="4LtQhBkeDn56yWOXmy7IH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3" priority="2">
      <formula>AND(#REF!&gt;0,B16="")</formula>
    </cfRule>
  </conditionalFormatting>
  <conditionalFormatting sqref="C28:J51">
    <cfRule type="expression" dxfId="6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455D2AE-274C-43D0-8F74-119FCE886E4D}">
      <formula1>0</formula1>
    </dataValidation>
    <dataValidation type="list" allowBlank="1" showInputMessage="1" showErrorMessage="1" promptTitle="Year 2" prompt="For leadership programs only." sqref="E20" xr:uid="{778A895F-386E-41AE-8AA4-ACA17B728AAE}">
      <formula1>Lookup_Years</formula1>
    </dataValidation>
    <dataValidation type="list" allowBlank="1" showInputMessage="1" showErrorMessage="1" promptTitle="Year 1" prompt="For leadership programs only." sqref="B20" xr:uid="{64E0372F-585B-4992-86A9-CBA8C8C01992}">
      <formula1>Lookup_Years</formula1>
    </dataValidation>
    <dataValidation type="list" allowBlank="1" showInputMessage="1" showErrorMessage="1" sqref="B28:B51" xr:uid="{BEF07F7F-79B5-4B33-AD80-24F3F26C0B3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4DA8682-994C-4EB4-8966-1107C8007615}">
      <formula1>100</formula1>
      <formula2>999999</formula2>
    </dataValidation>
    <dataValidation allowBlank="1" showInputMessage="1" showErrorMessage="1" error="Please enter the 6-digit facility NAICS code." sqref="H17" xr:uid="{C04A16BA-07B1-46F4-B4BE-A01F78F293A4}"/>
    <dataValidation type="date" operator="greaterThan" allowBlank="1" showInputMessage="1" showErrorMessage="1" errorTitle="Date Required" error="Please enter a date in mm/dd/yyyy format." sqref="B21" xr:uid="{25F26C3E-B748-4F7C-BA03-678FB73A3CC4}">
      <formula1>36526</formula1>
    </dataValidation>
    <dataValidation type="list" allowBlank="1" showInputMessage="1" showErrorMessage="1" promptTitle="EJ Community" prompt="Click on the drop-down arrow to the right." sqref="B19:G19" xr:uid="{B67CFC61-2242-458A-9408-06A876C275A2}">
      <formula1>Lookup_YesNoUnknown</formula1>
    </dataValidation>
    <dataValidation allowBlank="1" showInputMessage="1" showErrorMessage="1" prompt="Either use the facility’s permit methodology or multiply wastewater gallons by 8.35 to get pounds and divide by 10,000 to eliminate water content" sqref="H27" xr:uid="{1D1B6ACD-E0E4-45BE-9BC3-6921D0F12703}"/>
    <dataValidation type="list" allowBlank="1" showInputMessage="1" showErrorMessage="1" promptTitle="NEA for this Facility" prompt="Click on the drop-down arrow to the right to select one NEA for this facility." sqref="B18:G18" xr:uid="{7C04B2F5-5806-48FD-AAB9-CE22D854782E}">
      <formula1>Lookup_NEAs</formula1>
    </dataValidation>
    <dataValidation type="list" allowBlank="1" showDropDown="1" showInputMessage="1" showErrorMessage="1" sqref="B15 I15:J15" xr:uid="{47A2068B-5FF6-40CA-8DF5-BF81E398E8A7}">
      <formula1>Lookup_States</formula1>
    </dataValidation>
  </dataValidations>
  <hyperlinks>
    <hyperlink ref="H17" r:id="rId1" xr:uid="{886F7812-9025-4A39-B175-6B55593E3B3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2C6CF-B26A-46A5-88B7-95BF36558DA9}">
  <sheetPr>
    <tabColor rgb="FF92D050"/>
    <pageSetUpPr fitToPage="1"/>
  </sheetPr>
  <dimension ref="A1:M66"/>
  <sheetViews>
    <sheetView showGridLines="0" zoomScaleNormal="100" workbookViewId="0">
      <selection activeCell="B11" sqref="B11:G11"/>
    </sheetView>
  </sheetViews>
  <sheetFormatPr defaultColWidth="9.140625" defaultRowHeight="14.45"/>
  <cols>
    <col min="1" max="1" width="56.7109375" style="78" customWidth="1"/>
    <col min="2" max="10" width="15.28515625" style="78" customWidth="1"/>
    <col min="11" max="11" width="8.5703125" style="78" customWidth="1"/>
    <col min="12" max="16384" width="9.140625" style="78"/>
  </cols>
  <sheetData>
    <row r="1" spans="1:11" s="75"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c r="K1" s="40"/>
    </row>
    <row r="2" spans="1:11" ht="17.100000000000001">
      <c r="A2" s="76" t="s">
        <v>163</v>
      </c>
      <c r="B2" s="77"/>
      <c r="C2" s="314"/>
      <c r="D2" s="314"/>
      <c r="E2" s="314"/>
      <c r="F2" s="314"/>
      <c r="G2" s="314"/>
      <c r="H2" s="314"/>
      <c r="I2" s="314"/>
      <c r="J2" s="314"/>
      <c r="K2" s="215"/>
    </row>
    <row r="3" spans="1:11" ht="9" customHeight="1">
      <c r="A3" s="79"/>
      <c r="B3" s="80"/>
      <c r="C3" s="81"/>
      <c r="D3" s="81"/>
      <c r="E3" s="81"/>
      <c r="F3" s="81"/>
      <c r="G3" s="81"/>
      <c r="H3" s="81"/>
      <c r="I3" s="81"/>
      <c r="J3" s="81"/>
      <c r="K3" s="59"/>
    </row>
    <row r="4" spans="1:11" customFormat="1" ht="159.94999999999999" customHeight="1">
      <c r="A4" s="64" t="s">
        <v>17</v>
      </c>
      <c r="B4" s="315" t="s">
        <v>164</v>
      </c>
      <c r="C4" s="316"/>
      <c r="D4" s="316"/>
      <c r="E4" s="316"/>
      <c r="F4" s="316"/>
      <c r="G4" s="316"/>
      <c r="H4" s="316"/>
      <c r="I4" s="316"/>
      <c r="J4" s="317"/>
      <c r="K4" s="216"/>
    </row>
    <row r="5" spans="1:11" ht="9" customHeight="1">
      <c r="A5" s="82"/>
      <c r="B5" s="83"/>
      <c r="C5" s="84"/>
      <c r="D5" s="84"/>
      <c r="E5" s="84"/>
      <c r="F5" s="84"/>
      <c r="G5" s="84"/>
      <c r="H5" s="84"/>
      <c r="I5" s="84"/>
      <c r="J5" s="84"/>
      <c r="K5" s="65"/>
    </row>
    <row r="6" spans="1:11" ht="9" customHeight="1"/>
    <row r="7" spans="1:11">
      <c r="A7" s="85" t="s">
        <v>19</v>
      </c>
      <c r="B7" s="318" t="s">
        <v>165</v>
      </c>
      <c r="C7" s="319"/>
      <c r="D7" s="319"/>
      <c r="E7" s="319"/>
      <c r="F7" s="319"/>
      <c r="G7" s="320"/>
    </row>
    <row r="8" spans="1:11">
      <c r="A8" s="86" t="s">
        <v>20</v>
      </c>
      <c r="B8" s="318" t="s">
        <v>166</v>
      </c>
      <c r="C8" s="319"/>
      <c r="D8" s="319"/>
      <c r="E8" s="319"/>
      <c r="F8" s="319"/>
      <c r="G8" s="320"/>
    </row>
    <row r="9" spans="1:11" ht="8.1" customHeight="1">
      <c r="A9" s="87"/>
      <c r="B9" s="87"/>
      <c r="C9" s="87"/>
      <c r="D9" s="87"/>
      <c r="E9" s="87"/>
      <c r="F9" s="87"/>
      <c r="G9" s="87"/>
    </row>
    <row r="10" spans="1:11" ht="17.100000000000001">
      <c r="A10" s="76" t="s">
        <v>167</v>
      </c>
      <c r="B10" s="77"/>
      <c r="C10" s="234"/>
      <c r="D10" s="234"/>
      <c r="E10" s="234"/>
      <c r="F10" s="234"/>
      <c r="G10" s="114"/>
    </row>
    <row r="11" spans="1:11">
      <c r="A11" s="115" t="s">
        <v>168</v>
      </c>
      <c r="B11" s="305" t="s">
        <v>169</v>
      </c>
      <c r="C11" s="305"/>
      <c r="D11" s="305"/>
      <c r="E11" s="305"/>
      <c r="F11" s="305"/>
      <c r="G11" s="305"/>
      <c r="I11" s="88"/>
      <c r="J11" s="88"/>
    </row>
    <row r="12" spans="1:11" ht="15" customHeight="1">
      <c r="A12" s="116" t="s">
        <v>170</v>
      </c>
      <c r="B12" s="305" t="s">
        <v>169</v>
      </c>
      <c r="C12" s="305"/>
      <c r="D12" s="305"/>
      <c r="E12" s="305"/>
      <c r="F12" s="305"/>
      <c r="G12" s="305"/>
      <c r="H12" s="88"/>
      <c r="I12" s="88"/>
      <c r="J12" s="88"/>
    </row>
    <row r="13" spans="1:11" ht="15" customHeight="1">
      <c r="A13" s="116" t="s">
        <v>171</v>
      </c>
      <c r="B13" s="305" t="s">
        <v>169</v>
      </c>
      <c r="C13" s="305"/>
      <c r="D13" s="305"/>
      <c r="E13" s="305"/>
      <c r="F13" s="305"/>
      <c r="G13" s="305"/>
      <c r="H13" s="88"/>
      <c r="I13" s="88"/>
      <c r="J13" s="88"/>
    </row>
    <row r="14" spans="1:11" ht="15" customHeight="1">
      <c r="A14" s="116" t="s">
        <v>172</v>
      </c>
      <c r="B14" s="305" t="s">
        <v>169</v>
      </c>
      <c r="C14" s="305"/>
      <c r="D14" s="305"/>
      <c r="E14" s="305"/>
      <c r="F14" s="305"/>
      <c r="G14" s="305"/>
      <c r="H14" s="88"/>
      <c r="I14" s="88"/>
      <c r="J14" s="88"/>
    </row>
    <row r="15" spans="1:11" ht="15" customHeight="1">
      <c r="A15" s="117" t="s">
        <v>173</v>
      </c>
      <c r="B15" s="305" t="s">
        <v>174</v>
      </c>
      <c r="C15" s="305"/>
      <c r="D15" s="305"/>
      <c r="E15" s="305"/>
      <c r="F15" s="305"/>
      <c r="G15" s="305"/>
      <c r="H15" s="174"/>
      <c r="I15" s="89"/>
      <c r="J15" s="89"/>
      <c r="K15" s="90"/>
    </row>
    <row r="16" spans="1:11" ht="15" customHeight="1">
      <c r="A16" s="117" t="s">
        <v>175</v>
      </c>
      <c r="B16" s="321" t="s">
        <v>176</v>
      </c>
      <c r="C16" s="321"/>
      <c r="D16" s="321"/>
      <c r="E16" s="321"/>
      <c r="F16" s="321"/>
      <c r="G16" s="321"/>
      <c r="H16" s="91"/>
      <c r="I16" s="91"/>
      <c r="J16" s="91"/>
      <c r="K16" s="90"/>
    </row>
    <row r="17" spans="1:13" ht="15" customHeight="1">
      <c r="A17" s="117" t="s">
        <v>177</v>
      </c>
      <c r="B17" s="305">
        <v>123456</v>
      </c>
      <c r="C17" s="305"/>
      <c r="D17" s="305"/>
      <c r="E17" s="305"/>
      <c r="F17" s="305"/>
      <c r="G17" s="305"/>
      <c r="H17" s="120" t="s">
        <v>178</v>
      </c>
      <c r="I17" s="89"/>
      <c r="K17" s="90"/>
    </row>
    <row r="18" spans="1:13" ht="15.75" customHeight="1">
      <c r="A18" s="116" t="s">
        <v>179</v>
      </c>
      <c r="B18" s="305" t="s">
        <v>180</v>
      </c>
      <c r="C18" s="305"/>
      <c r="D18" s="305"/>
      <c r="E18" s="305"/>
      <c r="F18" s="305"/>
      <c r="G18" s="305"/>
      <c r="H18" s="174"/>
      <c r="I18" s="89"/>
      <c r="J18" s="89"/>
      <c r="K18" s="92"/>
      <c r="L18" s="92"/>
      <c r="M18" s="92"/>
    </row>
    <row r="19" spans="1:13" ht="15.75" customHeight="1">
      <c r="A19" s="116" t="s">
        <v>181</v>
      </c>
      <c r="B19" s="305" t="s">
        <v>182</v>
      </c>
      <c r="C19" s="305"/>
      <c r="D19" s="305"/>
      <c r="E19" s="305"/>
      <c r="F19" s="305"/>
      <c r="G19" s="305"/>
      <c r="H19" s="174"/>
      <c r="I19" s="89"/>
      <c r="J19" s="89"/>
      <c r="K19" s="92"/>
      <c r="L19" s="92"/>
      <c r="M19" s="92"/>
    </row>
    <row r="20" spans="1:13" ht="29.1">
      <c r="A20" s="175" t="s">
        <v>183</v>
      </c>
      <c r="B20" s="306"/>
      <c r="C20" s="307"/>
      <c r="D20" s="308"/>
      <c r="E20" s="306"/>
      <c r="F20" s="307"/>
      <c r="G20" s="308"/>
      <c r="H20" s="309" t="str">
        <f>IF(AND(COUNTA(B20:G21)=0,COUNTA(B27:B50)&gt;0),"&lt;&lt; You must enter either the year(s) the facility reported to the grantee under a leadership program OR the date(s) of follow-up to Green Certification, trainings, webinars or roundtables.","")</f>
        <v/>
      </c>
      <c r="I20" s="310"/>
      <c r="J20" s="310"/>
      <c r="K20" s="92"/>
      <c r="L20" s="92"/>
      <c r="M20" s="92"/>
    </row>
    <row r="21" spans="1:13" s="93" customFormat="1" ht="29.1">
      <c r="A21" s="175" t="s">
        <v>184</v>
      </c>
      <c r="B21" s="311">
        <v>45352</v>
      </c>
      <c r="C21" s="312"/>
      <c r="D21" s="311"/>
      <c r="E21" s="312"/>
      <c r="F21" s="311"/>
      <c r="G21" s="312"/>
      <c r="H21" s="309"/>
      <c r="I21" s="310"/>
      <c r="J21" s="310"/>
      <c r="K21" s="176"/>
    </row>
    <row r="22" spans="1:13" s="93" customFormat="1">
      <c r="A22" s="179" t="s">
        <v>185</v>
      </c>
      <c r="B22" s="291">
        <v>1</v>
      </c>
      <c r="C22" s="292"/>
      <c r="D22" s="292"/>
      <c r="E22" s="292"/>
      <c r="F22" s="292"/>
      <c r="G22" s="293"/>
      <c r="H22" s="239"/>
      <c r="I22" s="239"/>
      <c r="J22" s="239"/>
      <c r="K22" s="176"/>
    </row>
    <row r="23" spans="1:13" ht="15" customHeight="1">
      <c r="A23" s="118"/>
      <c r="B23" s="131">
        <f>IF(COUNTA(B20:G21)&gt;0,1,0)</f>
        <v>1</v>
      </c>
      <c r="C23" s="87"/>
      <c r="D23" s="87"/>
      <c r="E23" s="87"/>
      <c r="F23" s="87"/>
      <c r="G23" s="87"/>
      <c r="H23" s="112"/>
      <c r="I23" s="112"/>
      <c r="J23" s="112"/>
    </row>
    <row r="24" spans="1:13" ht="17.100000000000001">
      <c r="A24" s="94" t="s">
        <v>186</v>
      </c>
      <c r="B24" s="95"/>
      <c r="C24" s="233"/>
      <c r="D24" s="233"/>
      <c r="E24" s="233"/>
      <c r="F24" s="233"/>
      <c r="G24" s="233"/>
      <c r="H24" s="233"/>
      <c r="I24" s="233"/>
      <c r="J24" s="96"/>
    </row>
    <row r="25" spans="1:13" ht="27.75" customHeight="1">
      <c r="A25" s="294" t="s">
        <v>187</v>
      </c>
      <c r="B25" s="295"/>
      <c r="C25" s="295"/>
      <c r="D25" s="295"/>
      <c r="E25" s="295"/>
      <c r="F25" s="295"/>
      <c r="G25" s="295"/>
      <c r="H25" s="295"/>
      <c r="I25" s="295"/>
      <c r="J25" s="296"/>
    </row>
    <row r="26" spans="1:13" ht="18" customHeight="1">
      <c r="A26" s="297" t="s">
        <v>188</v>
      </c>
      <c r="B26" s="299" t="s">
        <v>189</v>
      </c>
      <c r="C26" s="301" t="s">
        <v>110</v>
      </c>
      <c r="D26" s="301"/>
      <c r="E26" s="302" t="s">
        <v>111</v>
      </c>
      <c r="F26" s="303"/>
      <c r="G26" s="303"/>
      <c r="H26" s="303"/>
      <c r="I26" s="303"/>
      <c r="J26" s="304"/>
    </row>
    <row r="27" spans="1:13" ht="36" customHeight="1">
      <c r="A27" s="298"/>
      <c r="B27" s="300"/>
      <c r="C27" s="97" t="s">
        <v>190</v>
      </c>
      <c r="D27" s="97" t="s">
        <v>191</v>
      </c>
      <c r="E27" s="97" t="s">
        <v>192</v>
      </c>
      <c r="F27" s="97" t="s">
        <v>193</v>
      </c>
      <c r="G27" s="97" t="s">
        <v>194</v>
      </c>
      <c r="H27" s="97" t="s">
        <v>195</v>
      </c>
      <c r="I27" s="97" t="s">
        <v>196</v>
      </c>
      <c r="J27" s="97" t="s">
        <v>197</v>
      </c>
    </row>
    <row r="28" spans="1:13" ht="29.1">
      <c r="A28" s="98" t="s">
        <v>198</v>
      </c>
      <c r="B28" s="99">
        <v>2023</v>
      </c>
      <c r="C28" s="100"/>
      <c r="D28" s="100"/>
      <c r="E28" s="101"/>
      <c r="F28" s="101"/>
      <c r="G28" s="101"/>
      <c r="H28" s="101"/>
      <c r="I28" s="101"/>
      <c r="J28" s="101">
        <v>9000000</v>
      </c>
      <c r="K28" s="31"/>
    </row>
    <row r="29" spans="1:13" ht="43.5">
      <c r="A29" s="98" t="s">
        <v>199</v>
      </c>
      <c r="B29" s="99">
        <v>2023</v>
      </c>
      <c r="C29" s="100"/>
      <c r="D29" s="100"/>
      <c r="E29" s="101"/>
      <c r="F29" s="101"/>
      <c r="G29" s="101"/>
      <c r="H29" s="101">
        <v>13600</v>
      </c>
      <c r="I29" s="101"/>
      <c r="J29" s="101"/>
      <c r="K29" s="31"/>
    </row>
    <row r="30" spans="1:13">
      <c r="A30" s="98" t="s">
        <v>200</v>
      </c>
      <c r="B30" s="99">
        <v>2023</v>
      </c>
      <c r="C30" s="100"/>
      <c r="D30" s="100"/>
      <c r="E30" s="101"/>
      <c r="F30" s="101"/>
      <c r="G30" s="101"/>
      <c r="H30" s="101"/>
      <c r="I30" s="101">
        <v>1326</v>
      </c>
      <c r="J30" s="101"/>
      <c r="K30" s="31"/>
    </row>
    <row r="31" spans="1:13">
      <c r="A31" s="98"/>
      <c r="B31" s="99"/>
      <c r="C31" s="100"/>
      <c r="D31" s="100"/>
      <c r="E31" s="101"/>
      <c r="F31" s="101"/>
      <c r="G31" s="101"/>
      <c r="H31" s="101"/>
      <c r="I31" s="101"/>
      <c r="J31" s="101"/>
      <c r="K31" s="31"/>
    </row>
    <row r="32" spans="1:13">
      <c r="A32" s="98"/>
      <c r="B32" s="99"/>
      <c r="C32" s="100"/>
      <c r="D32" s="100"/>
      <c r="E32" s="101"/>
      <c r="F32" s="101"/>
      <c r="G32" s="101"/>
      <c r="H32" s="101"/>
      <c r="I32" s="101"/>
      <c r="J32" s="101"/>
      <c r="K32" s="31"/>
    </row>
    <row r="33" spans="1:11">
      <c r="A33" s="98"/>
      <c r="B33" s="99"/>
      <c r="C33" s="100"/>
      <c r="D33" s="100"/>
      <c r="E33" s="101"/>
      <c r="F33" s="101"/>
      <c r="G33" s="101"/>
      <c r="H33" s="101"/>
      <c r="I33" s="101"/>
      <c r="J33" s="101"/>
      <c r="K33" s="31"/>
    </row>
    <row r="34" spans="1:11">
      <c r="A34" s="98"/>
      <c r="B34" s="99"/>
      <c r="C34" s="100"/>
      <c r="D34" s="100"/>
      <c r="E34" s="101"/>
      <c r="F34" s="101"/>
      <c r="G34" s="101"/>
      <c r="H34" s="101"/>
      <c r="I34" s="101"/>
      <c r="J34" s="101"/>
      <c r="K34" s="31"/>
    </row>
    <row r="35" spans="1:11">
      <c r="A35" s="98"/>
      <c r="B35" s="99"/>
      <c r="C35" s="100"/>
      <c r="D35" s="100"/>
      <c r="E35" s="101"/>
      <c r="F35" s="101"/>
      <c r="G35" s="101"/>
      <c r="H35" s="101"/>
      <c r="I35" s="101"/>
      <c r="J35" s="101"/>
      <c r="K35" s="31"/>
    </row>
    <row r="36" spans="1:11">
      <c r="A36" s="98"/>
      <c r="B36" s="99"/>
      <c r="C36" s="100"/>
      <c r="D36" s="100"/>
      <c r="E36" s="101"/>
      <c r="F36" s="101"/>
      <c r="G36" s="101"/>
      <c r="H36" s="101"/>
      <c r="I36" s="101"/>
      <c r="J36" s="101"/>
      <c r="K36" s="31"/>
    </row>
    <row r="37" spans="1:11">
      <c r="A37" s="98"/>
      <c r="B37" s="99"/>
      <c r="C37" s="100"/>
      <c r="D37" s="100"/>
      <c r="E37" s="101"/>
      <c r="F37" s="101"/>
      <c r="G37" s="101"/>
      <c r="H37" s="101"/>
      <c r="I37" s="101"/>
      <c r="J37" s="101"/>
      <c r="K37" s="31"/>
    </row>
    <row r="38" spans="1:11">
      <c r="A38" s="98"/>
      <c r="B38" s="99"/>
      <c r="C38" s="100"/>
      <c r="D38" s="100"/>
      <c r="E38" s="101"/>
      <c r="F38" s="101"/>
      <c r="G38" s="101"/>
      <c r="H38" s="101"/>
      <c r="I38" s="101"/>
      <c r="J38" s="101"/>
      <c r="K38" s="31"/>
    </row>
    <row r="39" spans="1:11">
      <c r="A39" s="98"/>
      <c r="B39" s="99"/>
      <c r="C39" s="100"/>
      <c r="D39" s="100"/>
      <c r="E39" s="101"/>
      <c r="F39" s="101"/>
      <c r="G39" s="101"/>
      <c r="H39" s="101"/>
      <c r="I39" s="101"/>
      <c r="J39" s="101"/>
      <c r="K39" s="31"/>
    </row>
    <row r="40" spans="1:11">
      <c r="A40" s="98"/>
      <c r="B40" s="99"/>
      <c r="C40" s="100"/>
      <c r="D40" s="100"/>
      <c r="E40" s="101"/>
      <c r="F40" s="101"/>
      <c r="G40" s="101"/>
      <c r="H40" s="101"/>
      <c r="I40" s="101"/>
      <c r="J40" s="101"/>
      <c r="K40" s="31"/>
    </row>
    <row r="41" spans="1:11">
      <c r="A41" s="98"/>
      <c r="B41" s="99"/>
      <c r="C41" s="100"/>
      <c r="D41" s="100"/>
      <c r="E41" s="101"/>
      <c r="F41" s="101"/>
      <c r="G41" s="101"/>
      <c r="H41" s="101"/>
      <c r="I41" s="101"/>
      <c r="J41" s="101"/>
      <c r="K41" s="31"/>
    </row>
    <row r="42" spans="1:11">
      <c r="A42" s="98"/>
      <c r="B42" s="99"/>
      <c r="C42" s="100"/>
      <c r="D42" s="100"/>
      <c r="E42" s="101"/>
      <c r="F42" s="101"/>
      <c r="G42" s="101"/>
      <c r="H42" s="101"/>
      <c r="I42" s="101"/>
      <c r="J42" s="101"/>
      <c r="K42" s="31"/>
    </row>
    <row r="43" spans="1:11">
      <c r="A43" s="98"/>
      <c r="B43" s="99"/>
      <c r="C43" s="100"/>
      <c r="D43" s="100"/>
      <c r="E43" s="101"/>
      <c r="F43" s="101"/>
      <c r="G43" s="101"/>
      <c r="H43" s="101"/>
      <c r="I43" s="101"/>
      <c r="J43" s="101"/>
      <c r="K43" s="31"/>
    </row>
    <row r="44" spans="1:11">
      <c r="A44" s="98"/>
      <c r="B44" s="99"/>
      <c r="C44" s="100"/>
      <c r="D44" s="100"/>
      <c r="E44" s="101"/>
      <c r="F44" s="101"/>
      <c r="G44" s="101"/>
      <c r="H44" s="101"/>
      <c r="I44" s="101"/>
      <c r="J44" s="101"/>
      <c r="K44" s="31"/>
    </row>
    <row r="45" spans="1:11">
      <c r="A45" s="98"/>
      <c r="B45" s="99"/>
      <c r="C45" s="100"/>
      <c r="D45" s="100"/>
      <c r="E45" s="101"/>
      <c r="F45" s="101"/>
      <c r="G45" s="101"/>
      <c r="H45" s="101"/>
      <c r="I45" s="101"/>
      <c r="J45" s="101"/>
      <c r="K45" s="31"/>
    </row>
    <row r="46" spans="1:11">
      <c r="A46" s="98"/>
      <c r="B46" s="99"/>
      <c r="C46" s="100"/>
      <c r="D46" s="100"/>
      <c r="E46" s="101"/>
      <c r="F46" s="101"/>
      <c r="G46" s="101"/>
      <c r="H46" s="101"/>
      <c r="I46" s="101"/>
      <c r="J46" s="101"/>
      <c r="K46" s="31"/>
    </row>
    <row r="47" spans="1:11">
      <c r="A47" s="98"/>
      <c r="B47" s="99"/>
      <c r="C47" s="100"/>
      <c r="D47" s="100"/>
      <c r="E47" s="101"/>
      <c r="F47" s="101"/>
      <c r="G47" s="101"/>
      <c r="H47" s="101"/>
      <c r="I47" s="101"/>
      <c r="J47" s="101"/>
      <c r="K47" s="31"/>
    </row>
    <row r="48" spans="1:11">
      <c r="A48" s="98"/>
      <c r="B48" s="99"/>
      <c r="C48" s="100"/>
      <c r="D48" s="100"/>
      <c r="E48" s="101"/>
      <c r="F48" s="101"/>
      <c r="G48" s="101"/>
      <c r="H48" s="101"/>
      <c r="I48" s="101"/>
      <c r="J48" s="101"/>
      <c r="K48" s="31"/>
    </row>
    <row r="49" spans="1:11">
      <c r="A49" s="98"/>
      <c r="B49" s="99"/>
      <c r="C49" s="100"/>
      <c r="D49" s="100"/>
      <c r="E49" s="101"/>
      <c r="F49" s="101"/>
      <c r="G49" s="101"/>
      <c r="H49" s="101"/>
      <c r="I49" s="101"/>
      <c r="J49" s="101"/>
      <c r="K49" s="31"/>
    </row>
    <row r="50" spans="1:11">
      <c r="A50" s="98"/>
      <c r="B50" s="99"/>
      <c r="C50" s="100"/>
      <c r="D50" s="100"/>
      <c r="E50" s="101"/>
      <c r="F50" s="101"/>
      <c r="G50" s="101"/>
      <c r="H50" s="101"/>
      <c r="I50" s="101"/>
      <c r="J50" s="101"/>
      <c r="K50" s="31"/>
    </row>
    <row r="51" spans="1:11">
      <c r="A51" s="98"/>
      <c r="B51" s="99"/>
      <c r="C51" s="100"/>
      <c r="D51" s="100"/>
      <c r="E51" s="101"/>
      <c r="F51" s="101"/>
      <c r="G51" s="101"/>
      <c r="H51" s="101"/>
      <c r="I51" s="101"/>
      <c r="J51" s="101"/>
      <c r="K51" s="31"/>
    </row>
    <row r="52" spans="1:11" ht="15.6">
      <c r="A52" s="124" t="s">
        <v>201</v>
      </c>
      <c r="B52" s="133">
        <f>COUNTA(B11:G21,A28:J51)-1</f>
        <v>18</v>
      </c>
      <c r="C52" s="125">
        <f>SUM(C53:C58)</f>
        <v>0</v>
      </c>
      <c r="D52" s="125">
        <f t="shared" ref="D52:J52" si="0">SUM(D53:D58)</f>
        <v>0</v>
      </c>
      <c r="E52" s="126">
        <f t="shared" si="0"/>
        <v>0</v>
      </c>
      <c r="F52" s="126">
        <f t="shared" si="0"/>
        <v>0</v>
      </c>
      <c r="G52" s="126">
        <f t="shared" si="0"/>
        <v>0</v>
      </c>
      <c r="H52" s="126">
        <f t="shared" si="0"/>
        <v>13600</v>
      </c>
      <c r="I52" s="126">
        <f t="shared" si="0"/>
        <v>1326</v>
      </c>
      <c r="J52" s="126">
        <f t="shared" si="0"/>
        <v>9000000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13600</v>
      </c>
      <c r="I53" s="126">
        <f t="shared" si="2"/>
        <v>1326</v>
      </c>
      <c r="J53" s="126">
        <f t="shared" si="2"/>
        <v>9000000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70</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13600</v>
      </c>
      <c r="I60" s="126">
        <f t="shared" si="5"/>
        <v>1326</v>
      </c>
      <c r="J60" s="126">
        <f t="shared" si="5"/>
        <v>9000000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C9IqGkrdU/P1bjd61hsdxw4vahHQp4N0U1/vo9XNvFmDfJg7mTewv2K6lEdTtz7A6milzdbb4JJWc/GlzxNkJg==" saltValue="Gv7KIPb8IC5Zuozn0jSoFg==" spinCount="100000" sheet="1" objects="1" scenarios="1"/>
  <mergeCells count="27">
    <mergeCell ref="B17:G17"/>
    <mergeCell ref="A1:J1"/>
    <mergeCell ref="C2:J2"/>
    <mergeCell ref="B4:J4"/>
    <mergeCell ref="B7:G7"/>
    <mergeCell ref="B8:G8"/>
    <mergeCell ref="B11:G11"/>
    <mergeCell ref="B12:G12"/>
    <mergeCell ref="B13:G13"/>
    <mergeCell ref="B14:G14"/>
    <mergeCell ref="B15:G15"/>
    <mergeCell ref="B16:G16"/>
    <mergeCell ref="B18:G18"/>
    <mergeCell ref="B19:G19"/>
    <mergeCell ref="B20:D20"/>
    <mergeCell ref="E20:G20"/>
    <mergeCell ref="H20:J21"/>
    <mergeCell ref="B21:C21"/>
    <mergeCell ref="D21:E21"/>
    <mergeCell ref="F21:G21"/>
    <mergeCell ref="A66:J66"/>
    <mergeCell ref="B22:G22"/>
    <mergeCell ref="A25:J25"/>
    <mergeCell ref="A26:A27"/>
    <mergeCell ref="B26:B27"/>
    <mergeCell ref="C26:D26"/>
    <mergeCell ref="E26:J26"/>
  </mergeCells>
  <conditionalFormatting sqref="B16">
    <cfRule type="expression" dxfId="151" priority="2">
      <formula>AND(#REF!&gt;0,B16="")</formula>
    </cfRule>
  </conditionalFormatting>
  <conditionalFormatting sqref="C28:J51">
    <cfRule type="expression" dxfId="150" priority="1">
      <formula>AND(TRIM(C28)&lt;&gt;"",ISNUMBER(C28)=FALSE)</formula>
    </cfRule>
  </conditionalFormatting>
  <dataValidations count="10">
    <dataValidation type="list" allowBlank="1" showInputMessage="1" showErrorMessage="1" promptTitle="Year 2" prompt="For leadership programs only." sqref="E20" xr:uid="{3F623180-1C8C-4E47-A301-D405577E8F84}">
      <formula1>Lookup_Years</formula1>
    </dataValidation>
    <dataValidation type="list" allowBlank="1" showInputMessage="1" showErrorMessage="1" promptTitle="Year 1" prompt="For leadership programs only." sqref="B20" xr:uid="{AF3CA3C1-95A3-4740-ACA8-95B821C8C8B4}">
      <formula1>Lookup_Years</formula1>
    </dataValidation>
    <dataValidation type="list" allowBlank="1" showInputMessage="1" showErrorMessage="1" sqref="B28:B51" xr:uid="{E1A1F3D5-5E48-431E-A44C-E6509DD9D3BD}">
      <formula1>Lookup_Years</formula1>
    </dataValidation>
    <dataValidation allowBlank="1" showInputMessage="1" showErrorMessage="1" error="Please enter the 6-digit facility NAICS code." sqref="H17" xr:uid="{198B9387-A3BD-4468-A304-CF0D2AD312C2}"/>
    <dataValidation type="date" operator="greaterThan" allowBlank="1" showInputMessage="1" showErrorMessage="1" errorTitle="Date Required" error="Please enter a date in mm/dd/yyyy format." sqref="B21" xr:uid="{A295DC72-F567-42F1-96BF-828AF1857E5E}">
      <formula1>36526</formula1>
    </dataValidation>
    <dataValidation type="list" allowBlank="1" showInputMessage="1" showErrorMessage="1" promptTitle="EJ Community" prompt="Click on the drop-down arrow to the right." sqref="B19:G19" xr:uid="{762C98F5-8EF6-426F-B2A4-0ABFEF0AD31B}">
      <formula1>Lookup_YesNoUnknown</formula1>
    </dataValidation>
    <dataValidation allowBlank="1" showInputMessage="1" showErrorMessage="1" prompt="Either use the facility’s permit methodology or multiply wastewater gallons by 8.35 to get pounds and divide by 10,000 to eliminate water content" sqref="H27" xr:uid="{939950AA-8DC1-40B4-B756-4DDB07EADE74}"/>
    <dataValidation type="list" allowBlank="1" showInputMessage="1" showErrorMessage="1" promptTitle="NEA for this Facility" prompt="Click on the drop-down arrow to the right to select one NEA for this facility." sqref="B18:G18" xr:uid="{0CC3FA11-0FCE-4BD8-8CB5-F927D4DD76B9}">
      <formula1>Lookup_NEAs</formula1>
    </dataValidation>
    <dataValidation type="list" allowBlank="1" showDropDown="1" showInputMessage="1" showErrorMessage="1" sqref="I15:J15 B15" xr:uid="{C69CD471-9C2B-4A12-BEE7-BCEE599949A7}">
      <formula1>Lookup_States</formula1>
    </dataValidation>
    <dataValidation type="whole" operator="greaterThanOrEqual" allowBlank="1" showInputMessage="1" showErrorMessage="1" errorTitle="Case Studies" error="Please enter a valid number." sqref="B22:G22" xr:uid="{31D08ED8-9723-42D3-B343-1116ABD5E4BE}">
      <formula1>0</formula1>
    </dataValidation>
  </dataValidations>
  <hyperlinks>
    <hyperlink ref="H17" r:id="rId1" xr:uid="{F1C5564A-5E12-441A-ADE2-537A23FF4F0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880F5-1E59-4AC7-855C-A9DCDA1845A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D6pDEqEeN5dhyp2XG7T8iIoYFv0ZD5wgYoiOatWWpiyVtzPPokv2ll/7Z72+j67YQfP9YDyCNkYMzz75klxzVg==" saltValue="h+t6NnXAd+V8JNhhOo0hx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1" priority="2">
      <formula>AND(#REF!&gt;0,B16="")</formula>
    </cfRule>
  </conditionalFormatting>
  <conditionalFormatting sqref="C28:J51">
    <cfRule type="expression" dxfId="6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DA46824-3710-4342-BE59-95CDBEA6D9BD}">
      <formula1>0</formula1>
    </dataValidation>
    <dataValidation type="list" allowBlank="1" showInputMessage="1" showErrorMessage="1" promptTitle="Year 2" prompt="For leadership programs only." sqref="E20" xr:uid="{46BADDAD-0AE8-40BE-829F-6724635EE47D}">
      <formula1>Lookup_Years</formula1>
    </dataValidation>
    <dataValidation type="list" allowBlank="1" showInputMessage="1" showErrorMessage="1" promptTitle="Year 1" prompt="For leadership programs only." sqref="B20" xr:uid="{6A5A79B0-026E-42F8-8FF6-CE3AD16B92B2}">
      <formula1>Lookup_Years</formula1>
    </dataValidation>
    <dataValidation type="list" allowBlank="1" showInputMessage="1" showErrorMessage="1" sqref="B28:B51" xr:uid="{847ADB4F-8296-458B-AAF5-039E1ADCDD7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4803C36-B4F0-4792-889E-1EBE474B6DD6}">
      <formula1>100</formula1>
      <formula2>999999</formula2>
    </dataValidation>
    <dataValidation allowBlank="1" showInputMessage="1" showErrorMessage="1" error="Please enter the 6-digit facility NAICS code." sqref="H17" xr:uid="{4C9BE5BE-C996-419B-8F31-A4C30EB0C9B0}"/>
    <dataValidation type="date" operator="greaterThan" allowBlank="1" showInputMessage="1" showErrorMessage="1" errorTitle="Date Required" error="Please enter a date in mm/dd/yyyy format." sqref="B21" xr:uid="{71E9EE9C-FB07-421D-B871-8BAC89724FBC}">
      <formula1>36526</formula1>
    </dataValidation>
    <dataValidation type="list" allowBlank="1" showInputMessage="1" showErrorMessage="1" promptTitle="EJ Community" prompt="Click on the drop-down arrow to the right." sqref="B19:G19" xr:uid="{0B1BCE5C-1F04-4206-B795-374917B31953}">
      <formula1>Lookup_YesNoUnknown</formula1>
    </dataValidation>
    <dataValidation allowBlank="1" showInputMessage="1" showErrorMessage="1" prompt="Either use the facility’s permit methodology or multiply wastewater gallons by 8.35 to get pounds and divide by 10,000 to eliminate water content" sqref="H27" xr:uid="{BFAB5481-4E57-441E-BDF6-5681236FD6FA}"/>
    <dataValidation type="list" allowBlank="1" showInputMessage="1" showErrorMessage="1" promptTitle="NEA for this Facility" prompt="Click on the drop-down arrow to the right to select one NEA for this facility." sqref="B18:G18" xr:uid="{6D507B8A-4501-4074-AB36-E518CFE9058B}">
      <formula1>Lookup_NEAs</formula1>
    </dataValidation>
    <dataValidation type="list" allowBlank="1" showDropDown="1" showInputMessage="1" showErrorMessage="1" sqref="B15 I15:J15" xr:uid="{9E55FE2F-47EB-466F-841B-26AB47C44C99}">
      <formula1>Lookup_States</formula1>
    </dataValidation>
  </dataValidations>
  <hyperlinks>
    <hyperlink ref="H17" r:id="rId1" xr:uid="{27916C57-6F09-4C48-9D6B-218F5537FE7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D5964-64C3-4BE1-8B5A-2C0B4379BDE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O1cSju9AGcRt04YfaF9lvYi8PnhfRhf7pTuh8jZdlIBK6z8dLrhd8UJfHRtps7LKN4T/Ps+jExp+hWWIkmJglQ==" saltValue="1P8+dOB9W+nKVK/Td9jay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9" priority="2">
      <formula>AND(#REF!&gt;0,B16="")</formula>
    </cfRule>
  </conditionalFormatting>
  <conditionalFormatting sqref="C28:J51">
    <cfRule type="expression" dxfId="5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5D6871E-2384-4060-B679-5D64D8BA61D3}">
      <formula1>0</formula1>
    </dataValidation>
    <dataValidation type="list" allowBlank="1" showInputMessage="1" showErrorMessage="1" promptTitle="Year 2" prompt="For leadership programs only." sqref="E20" xr:uid="{A4044CBF-4C1D-4425-961D-C02647ADD510}">
      <formula1>Lookup_Years</formula1>
    </dataValidation>
    <dataValidation type="list" allowBlank="1" showInputMessage="1" showErrorMessage="1" promptTitle="Year 1" prompt="For leadership programs only." sqref="B20" xr:uid="{5FC933FD-D34B-4914-B9A0-A36217B16687}">
      <formula1>Lookup_Years</formula1>
    </dataValidation>
    <dataValidation type="list" allowBlank="1" showInputMessage="1" showErrorMessage="1" sqref="B28:B51" xr:uid="{12190477-D246-45AD-BF55-2277C38A735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40D1F52-D792-45B7-9B24-C4656CBE75AB}">
      <formula1>100</formula1>
      <formula2>999999</formula2>
    </dataValidation>
    <dataValidation allowBlank="1" showInputMessage="1" showErrorMessage="1" error="Please enter the 6-digit facility NAICS code." sqref="H17" xr:uid="{92EBFB26-68A0-489B-9DE3-A4758EFD5A20}"/>
    <dataValidation type="date" operator="greaterThan" allowBlank="1" showInputMessage="1" showErrorMessage="1" errorTitle="Date Required" error="Please enter a date in mm/dd/yyyy format." sqref="B21" xr:uid="{2EDF3CEF-A128-48FF-BB7F-257B17FAD211}">
      <formula1>36526</formula1>
    </dataValidation>
    <dataValidation type="list" allowBlank="1" showInputMessage="1" showErrorMessage="1" promptTitle="EJ Community" prompt="Click on the drop-down arrow to the right." sqref="B19:G19" xr:uid="{D5F4DF76-AFF4-495F-8F32-199F485F7AF1}">
      <formula1>Lookup_YesNoUnknown</formula1>
    </dataValidation>
    <dataValidation allowBlank="1" showInputMessage="1" showErrorMessage="1" prompt="Either use the facility’s permit methodology or multiply wastewater gallons by 8.35 to get pounds and divide by 10,000 to eliminate water content" sqref="H27" xr:uid="{8CEC8D31-665D-4972-827D-5FE3D91142FA}"/>
    <dataValidation type="list" allowBlank="1" showInputMessage="1" showErrorMessage="1" promptTitle="NEA for this Facility" prompt="Click on the drop-down arrow to the right to select one NEA for this facility." sqref="B18:G18" xr:uid="{C1F5D013-6039-46DF-A9FB-CABF8CCBF421}">
      <formula1>Lookup_NEAs</formula1>
    </dataValidation>
    <dataValidation type="list" allowBlank="1" showDropDown="1" showInputMessage="1" showErrorMessage="1" sqref="B15 I15:J15" xr:uid="{7CBB907A-2722-4451-B0B1-BC86B46E04D5}">
      <formula1>Lookup_States</formula1>
    </dataValidation>
  </dataValidations>
  <hyperlinks>
    <hyperlink ref="H17" r:id="rId1" xr:uid="{DA6528B3-CBA9-40AA-9527-49B410E6CEE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C592F-E732-4D32-B813-5A79A32069A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mOdSa9Eiwqorjbr26d0LVVi3c2kADnRdfX2NufmSjcU6JOHaKB94dKbg8NKEBZQyA21Cm8knjKTA3WIgFmYSg==" saltValue="MXjKhXgGky1KY9vsLsuuR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7" priority="2">
      <formula>AND(#REF!&gt;0,B16="")</formula>
    </cfRule>
  </conditionalFormatting>
  <conditionalFormatting sqref="C28:J51">
    <cfRule type="expression" dxfId="5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357EDE0-7755-4F4E-AA45-1F21EA1698D6}">
      <formula1>0</formula1>
    </dataValidation>
    <dataValidation type="list" allowBlank="1" showInputMessage="1" showErrorMessage="1" promptTitle="Year 2" prompt="For leadership programs only." sqref="E20" xr:uid="{2BB4AB84-0EC6-4F91-A1CC-9C0B664BA1BF}">
      <formula1>Lookup_Years</formula1>
    </dataValidation>
    <dataValidation type="list" allowBlank="1" showInputMessage="1" showErrorMessage="1" promptTitle="Year 1" prompt="For leadership programs only." sqref="B20" xr:uid="{7D2243D9-20EB-447B-9533-AA4ED0A8DD6F}">
      <formula1>Lookup_Years</formula1>
    </dataValidation>
    <dataValidation type="list" allowBlank="1" showInputMessage="1" showErrorMessage="1" sqref="B28:B51" xr:uid="{3C1C2326-1CEC-42A0-AFC2-41D04612599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89DDC7A-7455-4225-9041-D4AF5EF500E8}">
      <formula1>100</formula1>
      <formula2>999999</formula2>
    </dataValidation>
    <dataValidation allowBlank="1" showInputMessage="1" showErrorMessage="1" error="Please enter the 6-digit facility NAICS code." sqref="H17" xr:uid="{75C8D4B2-36C3-4D80-8F47-3AEE7C877A16}"/>
    <dataValidation type="date" operator="greaterThan" allowBlank="1" showInputMessage="1" showErrorMessage="1" errorTitle="Date Required" error="Please enter a date in mm/dd/yyyy format." sqref="B21" xr:uid="{4BBFE66E-2629-413E-B5D5-5BC693198AD3}">
      <formula1>36526</formula1>
    </dataValidation>
    <dataValidation type="list" allowBlank="1" showInputMessage="1" showErrorMessage="1" promptTitle="EJ Community" prompt="Click on the drop-down arrow to the right." sqref="B19:G19" xr:uid="{1835283F-E947-40C2-A0C8-E2934270A14B}">
      <formula1>Lookup_YesNoUnknown</formula1>
    </dataValidation>
    <dataValidation allowBlank="1" showInputMessage="1" showErrorMessage="1" prompt="Either use the facility’s permit methodology or multiply wastewater gallons by 8.35 to get pounds and divide by 10,000 to eliminate water content" sqref="H27" xr:uid="{2F72E125-E4CE-410A-AAE8-8222D51F1202}"/>
    <dataValidation type="list" allowBlank="1" showInputMessage="1" showErrorMessage="1" promptTitle="NEA for this Facility" prompt="Click on the drop-down arrow to the right to select one NEA for this facility." sqref="B18:G18" xr:uid="{31FCF416-E50B-4663-A231-58F3673D24A9}">
      <formula1>Lookup_NEAs</formula1>
    </dataValidation>
    <dataValidation type="list" allowBlank="1" showDropDown="1" showInputMessage="1" showErrorMessage="1" sqref="B15 I15:J15" xr:uid="{083EF771-154E-4944-A7D6-BC5BE04424B4}">
      <formula1>Lookup_States</formula1>
    </dataValidation>
  </dataValidations>
  <hyperlinks>
    <hyperlink ref="H17" r:id="rId1" xr:uid="{5547BD3B-B30E-43FA-A879-7E2F6AB12EA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E8496-AA86-4475-BCDC-8843509B0786}">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249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n5RkiDeyA2K71Sr8T3rO9AoDiKL/dmtCP+POkHgNzZ82v3FZTdUimK7jGkBXYAUsJ8rgLkXnQ0I9pIMB7pelsA==" saltValue="6eme4knjUWUn0WEtYue2P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5" priority="2">
      <formula>AND(#REF!&gt;0,B16="")</formula>
    </cfRule>
  </conditionalFormatting>
  <conditionalFormatting sqref="C28:J51">
    <cfRule type="expression" dxfId="5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C76E1A6-4E14-469E-95E9-796259FE423E}">
      <formula1>0</formula1>
    </dataValidation>
    <dataValidation type="list" allowBlank="1" showInputMessage="1" showErrorMessage="1" promptTitle="Year 2" prompt="For leadership programs only." sqref="E20" xr:uid="{1F7B118F-9950-4EF2-8DC4-BF7F7924988A}">
      <formula1>Lookup_Years</formula1>
    </dataValidation>
    <dataValidation type="list" allowBlank="1" showInputMessage="1" showErrorMessage="1" promptTitle="Year 1" prompt="For leadership programs only." sqref="B20" xr:uid="{16DB3874-CD09-4910-96DA-B9D3C9D41E1F}">
      <formula1>Lookup_Years</formula1>
    </dataValidation>
    <dataValidation type="list" allowBlank="1" showInputMessage="1" showErrorMessage="1" sqref="B28:B51" xr:uid="{B1838E7C-FD11-4FD3-8AAF-948E7D2C35C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28F344D-DED3-4670-ACC3-074E0EA293D8}">
      <formula1>100</formula1>
      <formula2>999999</formula2>
    </dataValidation>
    <dataValidation allowBlank="1" showInputMessage="1" showErrorMessage="1" error="Please enter the 6-digit facility NAICS code." sqref="H17" xr:uid="{241DFF76-254F-4575-AF83-970D6ED8F600}"/>
    <dataValidation type="date" operator="greaterThan" allowBlank="1" showInputMessage="1" showErrorMessage="1" errorTitle="Date Required" error="Please enter a date in mm/dd/yyyy format." sqref="B21" xr:uid="{A467C4AE-6C1F-4BF5-B9B7-FD404B8E931D}">
      <formula1>36526</formula1>
    </dataValidation>
    <dataValidation type="list" allowBlank="1" showInputMessage="1" showErrorMessage="1" promptTitle="EJ Community" prompt="Click on the drop-down arrow to the right." sqref="B19:G19" xr:uid="{1C434363-61BC-4965-99D8-D3B18944B327}">
      <formula1>Lookup_YesNoUnknown</formula1>
    </dataValidation>
    <dataValidation allowBlank="1" showInputMessage="1" showErrorMessage="1" prompt="Either use the facility’s permit methodology or multiply wastewater gallons by 8.35 to get pounds and divide by 10,000 to eliminate water content" sqref="H27" xr:uid="{1176AC7D-3AE9-4A7D-933B-D315130BA881}"/>
    <dataValidation type="list" allowBlank="1" showInputMessage="1" showErrorMessage="1" promptTitle="NEA for this Facility" prompt="Click on the drop-down arrow to the right to select one NEA for this facility." sqref="B18:G18" xr:uid="{0BFB7AF0-46E8-4531-8340-E033E338C014}">
      <formula1>Lookup_NEAs</formula1>
    </dataValidation>
    <dataValidation type="list" allowBlank="1" showDropDown="1" showInputMessage="1" showErrorMessage="1" sqref="B15 I15:J15" xr:uid="{E59C98C0-76CA-41AC-AA00-3C7CFD15485E}">
      <formula1>Lookup_States</formula1>
    </dataValidation>
  </dataValidations>
  <hyperlinks>
    <hyperlink ref="H17" r:id="rId1" xr:uid="{456DD44D-57E4-49B5-AF3D-83E73344D4C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D6579-7897-445B-9A37-7E5FF3E85C90}">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nN9qIQ/sUaEAvHUrtQzOyrSdfTbJ3BwXZVq5jVNVRvIEqQ8Gl8DVmu2TU7rJ7382uuNPjjYRX3qnGfNcBMlltw==" saltValue="+/M04y+4AsA712xAaaNTi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3" priority="2">
      <formula>AND(#REF!&gt;0,B16="")</formula>
    </cfRule>
  </conditionalFormatting>
  <conditionalFormatting sqref="C28:J51">
    <cfRule type="expression" dxfId="5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E7D500F-CC1C-41ED-9789-2B29C1E79A38}">
      <formula1>0</formula1>
    </dataValidation>
    <dataValidation type="list" allowBlank="1" showInputMessage="1" showErrorMessage="1" promptTitle="Year 2" prompt="For leadership programs only." sqref="E20" xr:uid="{AE6BFB00-E80A-417A-837F-FC4DAE00ABED}">
      <formula1>Lookup_Years</formula1>
    </dataValidation>
    <dataValidation type="list" allowBlank="1" showInputMessage="1" showErrorMessage="1" promptTitle="Year 1" prompt="For leadership programs only." sqref="B20" xr:uid="{6730C451-EB0B-4B85-B3BA-BAA5E7464A80}">
      <formula1>Lookup_Years</formula1>
    </dataValidation>
    <dataValidation type="list" allowBlank="1" showInputMessage="1" showErrorMessage="1" sqref="B28:B51" xr:uid="{D54BE924-2CCC-4291-8191-77B93257B50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2513A96-9FFB-42FD-86EE-8669A950203E}">
      <formula1>100</formula1>
      <formula2>999999</formula2>
    </dataValidation>
    <dataValidation allowBlank="1" showInputMessage="1" showErrorMessage="1" error="Please enter the 6-digit facility NAICS code." sqref="H17" xr:uid="{2971E022-2676-41D4-9F43-03C7B3754F69}"/>
    <dataValidation type="date" operator="greaterThan" allowBlank="1" showInputMessage="1" showErrorMessage="1" errorTitle="Date Required" error="Please enter a date in mm/dd/yyyy format." sqref="B21" xr:uid="{0A268F59-C041-4D6A-B766-AB8196F2CCAA}">
      <formula1>36526</formula1>
    </dataValidation>
    <dataValidation type="list" allowBlank="1" showInputMessage="1" showErrorMessage="1" promptTitle="EJ Community" prompt="Click on the drop-down arrow to the right." sqref="B19:G19" xr:uid="{06B8B0B0-8947-4CF7-9F75-6073D0919B48}">
      <formula1>Lookup_YesNoUnknown</formula1>
    </dataValidation>
    <dataValidation allowBlank="1" showInputMessage="1" showErrorMessage="1" prompt="Either use the facility’s permit methodology or multiply wastewater gallons by 8.35 to get pounds and divide by 10,000 to eliminate water content" sqref="H27" xr:uid="{CEA4D373-FFE3-4CC2-9CF7-71018C88A199}"/>
    <dataValidation type="list" allowBlank="1" showInputMessage="1" showErrorMessage="1" promptTitle="NEA for this Facility" prompt="Click on the drop-down arrow to the right to select one NEA for this facility." sqref="B18:G18" xr:uid="{045C0526-89B1-4515-A2F6-916D5B2F46E7}">
      <formula1>Lookup_NEAs</formula1>
    </dataValidation>
    <dataValidation type="list" allowBlank="1" showDropDown="1" showInputMessage="1" showErrorMessage="1" sqref="B15 I15:J15" xr:uid="{998F3C59-F0A4-427A-B640-BA9E92785E42}">
      <formula1>Lookup_States</formula1>
    </dataValidation>
  </dataValidations>
  <hyperlinks>
    <hyperlink ref="H17" r:id="rId1" xr:uid="{B4F62057-C524-4A7F-B5B0-0FC5D0F738E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B1D56-39AF-4DDF-B4EE-2C11B6611DC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1SehYiILRyGVQtcf7Ads/VWHHJt+qxCxjRt6THRPDxUdJCQ1X/7HOcI/zsQ3DGCu1p1ueoQ4RkkHxqR7mg3XdA==" saltValue="DS3XSWoDEt81AwC8WwETj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1" priority="2">
      <formula>AND(#REF!&gt;0,B16="")</formula>
    </cfRule>
  </conditionalFormatting>
  <conditionalFormatting sqref="C28:J51">
    <cfRule type="expression" dxfId="5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824AC15-26E4-4892-89D0-DE33BD172637}">
      <formula1>0</formula1>
    </dataValidation>
    <dataValidation type="list" allowBlank="1" showInputMessage="1" showErrorMessage="1" promptTitle="Year 2" prompt="For leadership programs only." sqref="E20" xr:uid="{371ABBDB-EEE7-4AC0-86E8-4B7A3AA76311}">
      <formula1>Lookup_Years</formula1>
    </dataValidation>
    <dataValidation type="list" allowBlank="1" showInputMessage="1" showErrorMessage="1" promptTitle="Year 1" prompt="For leadership programs only." sqref="B20" xr:uid="{4421E238-AFF5-44FF-8841-59FDE1D95DE4}">
      <formula1>Lookup_Years</formula1>
    </dataValidation>
    <dataValidation type="list" allowBlank="1" showInputMessage="1" showErrorMessage="1" sqref="B28:B51" xr:uid="{826A6BA3-37D1-42A1-B9C1-67DA8C8029BA}">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ED167D1-F0A1-47DC-B8BA-4F7FD14A480D}">
      <formula1>100</formula1>
      <formula2>999999</formula2>
    </dataValidation>
    <dataValidation allowBlank="1" showInputMessage="1" showErrorMessage="1" error="Please enter the 6-digit facility NAICS code." sqref="H17" xr:uid="{E2C2CE00-2EDF-4835-A255-7E78F93AC8AF}"/>
    <dataValidation type="date" operator="greaterThan" allowBlank="1" showInputMessage="1" showErrorMessage="1" errorTitle="Date Required" error="Please enter a date in mm/dd/yyyy format." sqref="B21" xr:uid="{F02B81C5-F338-47CB-88C1-3DEA0E0F3962}">
      <formula1>36526</formula1>
    </dataValidation>
    <dataValidation type="list" allowBlank="1" showInputMessage="1" showErrorMessage="1" promptTitle="EJ Community" prompt="Click on the drop-down arrow to the right." sqref="B19:G19" xr:uid="{B2301E5D-A8CA-4FF8-91D4-29A5E615C6E9}">
      <formula1>Lookup_YesNoUnknown</formula1>
    </dataValidation>
    <dataValidation allowBlank="1" showInputMessage="1" showErrorMessage="1" prompt="Either use the facility’s permit methodology or multiply wastewater gallons by 8.35 to get pounds and divide by 10,000 to eliminate water content" sqref="H27" xr:uid="{83BDFEF8-287F-441D-8877-F3375DFA5A56}"/>
    <dataValidation type="list" allowBlank="1" showInputMessage="1" showErrorMessage="1" promptTitle="NEA for this Facility" prompt="Click on the drop-down arrow to the right to select one NEA for this facility." sqref="B18:G18" xr:uid="{EE61CC8E-0440-4068-9965-84132E6292B5}">
      <formula1>Lookup_NEAs</formula1>
    </dataValidation>
    <dataValidation type="list" allowBlank="1" showDropDown="1" showInputMessage="1" showErrorMessage="1" sqref="B15 I15:J15" xr:uid="{B41C7167-D0AE-45BD-A91C-71CE5ABBBE44}">
      <formula1>Lookup_States</formula1>
    </dataValidation>
  </dataValidations>
  <hyperlinks>
    <hyperlink ref="H17" r:id="rId1" xr:uid="{194D2E19-A796-4998-88CB-235FBA40A95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A6AD3-10AB-440B-8793-66647C08AB9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gf5xoIDMKuow6CIf9lq2NragfucUmflDgjzBeVdLe6Ace/gumlxec+RtGOL1WJKhPfcv9RNTDwqvGLkxV3RbuA==" saltValue="I8xnBILJ/FuCLXvg1N41j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9" priority="2">
      <formula>AND(#REF!&gt;0,B16="")</formula>
    </cfRule>
  </conditionalFormatting>
  <conditionalFormatting sqref="C28:J51">
    <cfRule type="expression" dxfId="4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A68A8C1-36CE-4924-83A1-C2D8DB60D076}">
      <formula1>0</formula1>
    </dataValidation>
    <dataValidation type="list" allowBlank="1" showInputMessage="1" showErrorMessage="1" promptTitle="Year 2" prompt="For leadership programs only." sqref="E20" xr:uid="{A712BA37-AD68-4DBD-AFCD-44A4C6D892B9}">
      <formula1>Lookup_Years</formula1>
    </dataValidation>
    <dataValidation type="list" allowBlank="1" showInputMessage="1" showErrorMessage="1" promptTitle="Year 1" prompt="For leadership programs only." sqref="B20" xr:uid="{058095E8-1F69-4BA2-98C4-3281123BD17B}">
      <formula1>Lookup_Years</formula1>
    </dataValidation>
    <dataValidation type="list" allowBlank="1" showInputMessage="1" showErrorMessage="1" sqref="B28:B51" xr:uid="{6E5870E4-FDFA-4A39-9D0A-5207129882A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0EC2468-8CDA-4AEE-B580-26C47B0374D3}">
      <formula1>100</formula1>
      <formula2>999999</formula2>
    </dataValidation>
    <dataValidation allowBlank="1" showInputMessage="1" showErrorMessage="1" error="Please enter the 6-digit facility NAICS code." sqref="H17" xr:uid="{00CD3BCA-C2E9-455F-BD2D-C73C28BF5A17}"/>
    <dataValidation type="date" operator="greaterThan" allowBlank="1" showInputMessage="1" showErrorMessage="1" errorTitle="Date Required" error="Please enter a date in mm/dd/yyyy format." sqref="B21" xr:uid="{94D43C1D-847B-4DB7-BCBE-D2B42969ADE4}">
      <formula1>36526</formula1>
    </dataValidation>
    <dataValidation type="list" allowBlank="1" showInputMessage="1" showErrorMessage="1" promptTitle="EJ Community" prompt="Click on the drop-down arrow to the right." sqref="B19:G19" xr:uid="{F3B62CD6-2CDF-4758-ABEE-181BA8A7CDEA}">
      <formula1>Lookup_YesNoUnknown</formula1>
    </dataValidation>
    <dataValidation allowBlank="1" showInputMessage="1" showErrorMessage="1" prompt="Either use the facility’s permit methodology or multiply wastewater gallons by 8.35 to get pounds and divide by 10,000 to eliminate water content" sqref="H27" xr:uid="{D9293F3E-828B-445D-A640-3F3A5D4A9252}"/>
    <dataValidation type="list" allowBlank="1" showInputMessage="1" showErrorMessage="1" promptTitle="NEA for this Facility" prompt="Click on the drop-down arrow to the right to select one NEA for this facility." sqref="B18:G18" xr:uid="{433142DC-9AB3-440C-91E0-F2D2831F81F7}">
      <formula1>Lookup_NEAs</formula1>
    </dataValidation>
    <dataValidation type="list" allowBlank="1" showDropDown="1" showInputMessage="1" showErrorMessage="1" sqref="B15 I15:J15" xr:uid="{921F2A85-A108-4849-82FE-12D9690F29D4}">
      <formula1>Lookup_States</formula1>
    </dataValidation>
  </dataValidations>
  <hyperlinks>
    <hyperlink ref="H17" r:id="rId1" xr:uid="{AF89C219-BCCC-4CEC-9B0E-550A5190131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D2D6D-058D-42D3-A6CB-CDC39E8E2B33}">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0eigOqqtfSt7MFKimMIoAsnT/Tkbczj4rI/3XmsgyTqHhWaeI5pjLca2R/iZPAO/NRG+hneKaQHnzrdnHg54qA==" saltValue="wJC7d6XW/SBPmV5D48WEv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7" priority="2">
      <formula>AND(#REF!&gt;0,B16="")</formula>
    </cfRule>
  </conditionalFormatting>
  <conditionalFormatting sqref="C28:J51">
    <cfRule type="expression" dxfId="4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5F6ABFD-DE41-48EF-88E0-C9078B12D606}">
      <formula1>0</formula1>
    </dataValidation>
    <dataValidation type="list" allowBlank="1" showInputMessage="1" showErrorMessage="1" promptTitle="Year 2" prompt="For leadership programs only." sqref="E20" xr:uid="{53175A07-1444-47C0-91AD-0352B8AF2BC9}">
      <formula1>Lookup_Years</formula1>
    </dataValidation>
    <dataValidation type="list" allowBlank="1" showInputMessage="1" showErrorMessage="1" promptTitle="Year 1" prompt="For leadership programs only." sqref="B20" xr:uid="{69F45B25-88CD-4996-B15E-C9F332F912ED}">
      <formula1>Lookup_Years</formula1>
    </dataValidation>
    <dataValidation type="list" allowBlank="1" showInputMessage="1" showErrorMessage="1" sqref="B28:B51" xr:uid="{3ABF9A45-86FF-4811-AD99-FD5F558545F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3F68C68-346B-41FD-97B1-09DC44ACF670}">
      <formula1>100</formula1>
      <formula2>999999</formula2>
    </dataValidation>
    <dataValidation allowBlank="1" showInputMessage="1" showErrorMessage="1" error="Please enter the 6-digit facility NAICS code." sqref="H17" xr:uid="{D0E5B5CC-0DFA-41BB-BC02-205349B80B0A}"/>
    <dataValidation type="date" operator="greaterThan" allowBlank="1" showInputMessage="1" showErrorMessage="1" errorTitle="Date Required" error="Please enter a date in mm/dd/yyyy format." sqref="B21" xr:uid="{C63908FA-F6A3-4BFF-94EF-FD06363C0322}">
      <formula1>36526</formula1>
    </dataValidation>
    <dataValidation type="list" allowBlank="1" showInputMessage="1" showErrorMessage="1" promptTitle="EJ Community" prompt="Click on the drop-down arrow to the right." sqref="B19:G19" xr:uid="{EC317C56-FEBE-442E-A36A-58BC4E2563FF}">
      <formula1>Lookup_YesNoUnknown</formula1>
    </dataValidation>
    <dataValidation allowBlank="1" showInputMessage="1" showErrorMessage="1" prompt="Either use the facility’s permit methodology or multiply wastewater gallons by 8.35 to get pounds and divide by 10,000 to eliminate water content" sqref="H27" xr:uid="{F4F9B2B1-BFAF-4C2C-AA7A-8531FD51284A}"/>
    <dataValidation type="list" allowBlank="1" showInputMessage="1" showErrorMessage="1" promptTitle="NEA for this Facility" prompt="Click on the drop-down arrow to the right to select one NEA for this facility." sqref="B18:G18" xr:uid="{B531E061-61FA-4DD4-AE37-1BF423F681BD}">
      <formula1>Lookup_NEAs</formula1>
    </dataValidation>
    <dataValidation type="list" allowBlank="1" showDropDown="1" showInputMessage="1" showErrorMessage="1" sqref="B15 I15:J15" xr:uid="{BD26BE06-B9C5-417B-9830-640F97D5C2CD}">
      <formula1>Lookup_States</formula1>
    </dataValidation>
  </dataValidations>
  <hyperlinks>
    <hyperlink ref="H17" r:id="rId1" xr:uid="{38F15263-A1AB-4647-AC0D-1F1FD7A9DFB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7C3E9-911C-42FE-835C-9D8EA2E31187}">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NsIkG894myRC+3ZynZMyKGUD+Od1TLfTMnlueLaFVY2B0nCTGRuNVPRt593GpuVlbF1JV42WD6nQYIlUYnCO1w==" saltValue="GEtDWMZR/7nXqnHa5Alpm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5" priority="2">
      <formula>AND(#REF!&gt;0,B16="")</formula>
    </cfRule>
  </conditionalFormatting>
  <conditionalFormatting sqref="C28:J51">
    <cfRule type="expression" dxfId="4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99E6BF8-C585-4E72-AD86-46CE990DC10B}">
      <formula1>0</formula1>
    </dataValidation>
    <dataValidation type="list" allowBlank="1" showInputMessage="1" showErrorMessage="1" promptTitle="Year 2" prompt="For leadership programs only." sqref="E20" xr:uid="{E48795A0-47A3-485B-B04A-D83E74208E27}">
      <formula1>Lookup_Years</formula1>
    </dataValidation>
    <dataValidation type="list" allowBlank="1" showInputMessage="1" showErrorMessage="1" promptTitle="Year 1" prompt="For leadership programs only." sqref="B20" xr:uid="{F155D623-B29C-46F8-BC89-40F98CFD0CF9}">
      <formula1>Lookup_Years</formula1>
    </dataValidation>
    <dataValidation type="list" allowBlank="1" showInputMessage="1" showErrorMessage="1" sqref="B28:B51" xr:uid="{87CD4154-5DD7-4212-B941-677D79FAEB6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FA8C496-A78F-4DB4-9E40-5E8F964DDAB0}">
      <formula1>100</formula1>
      <formula2>999999</formula2>
    </dataValidation>
    <dataValidation allowBlank="1" showInputMessage="1" showErrorMessage="1" error="Please enter the 6-digit facility NAICS code." sqref="H17" xr:uid="{3631E2CC-1B0E-43B9-AC60-059C0AA37719}"/>
    <dataValidation type="date" operator="greaterThan" allowBlank="1" showInputMessage="1" showErrorMessage="1" errorTitle="Date Required" error="Please enter a date in mm/dd/yyyy format." sqref="B21" xr:uid="{1412B476-B6A3-45DA-A311-7E929F91B50C}">
      <formula1>36526</formula1>
    </dataValidation>
    <dataValidation type="list" allowBlank="1" showInputMessage="1" showErrorMessage="1" promptTitle="EJ Community" prompt="Click on the drop-down arrow to the right." sqref="B19:G19" xr:uid="{2AB6D17A-C1BD-4BEE-A0CE-AF7FE63690C5}">
      <formula1>Lookup_YesNoUnknown</formula1>
    </dataValidation>
    <dataValidation allowBlank="1" showInputMessage="1" showErrorMessage="1" prompt="Either use the facility’s permit methodology or multiply wastewater gallons by 8.35 to get pounds and divide by 10,000 to eliminate water content" sqref="H27" xr:uid="{E3357BDE-7BF1-4F83-ADF2-27B7A9C58535}"/>
    <dataValidation type="list" allowBlank="1" showInputMessage="1" showErrorMessage="1" promptTitle="NEA for this Facility" prompt="Click on the drop-down arrow to the right to select one NEA for this facility." sqref="B18:G18" xr:uid="{E1ACAF86-581F-41A9-B6DF-51B30CE343BB}">
      <formula1>Lookup_NEAs</formula1>
    </dataValidation>
    <dataValidation type="list" allowBlank="1" showDropDown="1" showInputMessage="1" showErrorMessage="1" sqref="B15 I15:J15" xr:uid="{34294C94-E582-4D32-8F37-E858D173D66B}">
      <formula1>Lookup_States</formula1>
    </dataValidation>
  </dataValidations>
  <hyperlinks>
    <hyperlink ref="H17" r:id="rId1" xr:uid="{8B111089-E0A5-4F69-AB9A-07016BFC394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64245-0AD1-429D-966F-F54D6CD9FB5A}">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BV3ZtV2u+Pnpp+FszNDKXISBxtcTs/E0xteBuuuGdAodiMuEr9Zf1p2WNYzu/gN5xRm9QpkwEsh8MXzC8GizVw==" saltValue="IuuMApggmqAORl9Bv1FhO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3" priority="2">
      <formula>AND(#REF!&gt;0,B16="")</formula>
    </cfRule>
  </conditionalFormatting>
  <conditionalFormatting sqref="C28:J51">
    <cfRule type="expression" dxfId="4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5C08C3B-A73B-4846-B1D4-AA00618B7AD1}">
      <formula1>0</formula1>
    </dataValidation>
    <dataValidation type="list" allowBlank="1" showInputMessage="1" showErrorMessage="1" promptTitle="Year 2" prompt="For leadership programs only." sqref="E20" xr:uid="{D8A890C1-BD7B-4A35-9757-AD4CD72CCA7A}">
      <formula1>Lookup_Years</formula1>
    </dataValidation>
    <dataValidation type="list" allowBlank="1" showInputMessage="1" showErrorMessage="1" promptTitle="Year 1" prompt="For leadership programs only." sqref="B20" xr:uid="{C6F59AAD-53F8-4246-9E14-009A6225A96A}">
      <formula1>Lookup_Years</formula1>
    </dataValidation>
    <dataValidation type="list" allowBlank="1" showInputMessage="1" showErrorMessage="1" sqref="B28:B51" xr:uid="{3CE6C912-A2D2-42C6-9445-23C883961B3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BC5A68A-E40B-4D41-B037-BCD05E32D3DE}">
      <formula1>100</formula1>
      <formula2>999999</formula2>
    </dataValidation>
    <dataValidation allowBlank="1" showInputMessage="1" showErrorMessage="1" error="Please enter the 6-digit facility NAICS code." sqref="H17" xr:uid="{5F3C99CB-625D-4652-8EEF-C28BD5DF0D43}"/>
    <dataValidation type="date" operator="greaterThan" allowBlank="1" showInputMessage="1" showErrorMessage="1" errorTitle="Date Required" error="Please enter a date in mm/dd/yyyy format." sqref="B21" xr:uid="{731FB7E1-E018-4B42-BFEB-0A16578CA7BB}">
      <formula1>36526</formula1>
    </dataValidation>
    <dataValidation type="list" allowBlank="1" showInputMessage="1" showErrorMessage="1" promptTitle="EJ Community" prompt="Click on the drop-down arrow to the right." sqref="B19:G19" xr:uid="{0E75509F-BBB3-4C73-9676-3B84D6CB8958}">
      <formula1>Lookup_YesNoUnknown</formula1>
    </dataValidation>
    <dataValidation allowBlank="1" showInputMessage="1" showErrorMessage="1" prompt="Either use the facility’s permit methodology or multiply wastewater gallons by 8.35 to get pounds and divide by 10,000 to eliminate water content" sqref="H27" xr:uid="{A2ED063B-2613-4F0C-9529-FD2DFDFC1489}"/>
    <dataValidation type="list" allowBlank="1" showInputMessage="1" showErrorMessage="1" promptTitle="NEA for this Facility" prompt="Click on the drop-down arrow to the right to select one NEA for this facility." sqref="B18:G18" xr:uid="{20528128-D08E-4F86-9A84-A010D66D25AD}">
      <formula1>Lookup_NEAs</formula1>
    </dataValidation>
    <dataValidation type="list" allowBlank="1" showDropDown="1" showInputMessage="1" showErrorMessage="1" sqref="B15 I15:J15" xr:uid="{3082DDBF-30AE-4540-B123-5C98AE10CBB6}">
      <formula1>Lookup_States</formula1>
    </dataValidation>
  </dataValidations>
  <hyperlinks>
    <hyperlink ref="H17" r:id="rId1" xr:uid="{12B26A64-9F72-48F3-9E5F-87D4A61CCB5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163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0"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ref="C61:J61" si="6">IF($B$19="Yes",C54,0)</f>
        <v>0</v>
      </c>
      <c r="D61" s="125">
        <f t="shared" si="6"/>
        <v>0</v>
      </c>
      <c r="E61" s="126">
        <f t="shared" si="6"/>
        <v>0</v>
      </c>
      <c r="F61" s="126">
        <f t="shared" si="6"/>
        <v>0</v>
      </c>
      <c r="G61" s="126">
        <f t="shared" si="6"/>
        <v>0</v>
      </c>
      <c r="H61" s="126">
        <f t="shared" si="6"/>
        <v>0</v>
      </c>
      <c r="I61" s="126">
        <f t="shared" si="6"/>
        <v>0</v>
      </c>
      <c r="J61" s="126">
        <f t="shared" si="6"/>
        <v>0</v>
      </c>
    </row>
    <row r="62" spans="1:11" ht="15.6">
      <c r="A62" s="127" t="str">
        <f t="shared" si="4"/>
        <v>TOTAL REPORTED 2025</v>
      </c>
      <c r="B62" s="123">
        <v>2025</v>
      </c>
      <c r="C62" s="125">
        <f t="shared" ref="C62:J62" si="7">IF($B$19="Yes",C55,0)</f>
        <v>0</v>
      </c>
      <c r="D62" s="125">
        <f t="shared" si="7"/>
        <v>0</v>
      </c>
      <c r="E62" s="126">
        <f t="shared" si="7"/>
        <v>0</v>
      </c>
      <c r="F62" s="126">
        <f t="shared" si="7"/>
        <v>0</v>
      </c>
      <c r="G62" s="126">
        <f t="shared" si="7"/>
        <v>0</v>
      </c>
      <c r="H62" s="126">
        <f t="shared" si="7"/>
        <v>0</v>
      </c>
      <c r="I62" s="126">
        <f t="shared" si="7"/>
        <v>0</v>
      </c>
      <c r="J62" s="126">
        <f t="shared" si="7"/>
        <v>0</v>
      </c>
    </row>
    <row r="63" spans="1:11" ht="15.6">
      <c r="A63" s="127" t="str">
        <f t="shared" si="4"/>
        <v>TOTAL REPORTED 2026</v>
      </c>
      <c r="B63" s="123">
        <v>2026</v>
      </c>
      <c r="C63" s="125">
        <f t="shared" ref="C63:J63" si="8">IF($B$19="Yes",C56,0)</f>
        <v>0</v>
      </c>
      <c r="D63" s="125">
        <f t="shared" si="8"/>
        <v>0</v>
      </c>
      <c r="E63" s="126">
        <f t="shared" si="8"/>
        <v>0</v>
      </c>
      <c r="F63" s="126">
        <f t="shared" si="8"/>
        <v>0</v>
      </c>
      <c r="G63" s="126">
        <f t="shared" si="8"/>
        <v>0</v>
      </c>
      <c r="H63" s="126">
        <f t="shared" si="8"/>
        <v>0</v>
      </c>
      <c r="I63" s="126">
        <f t="shared" si="8"/>
        <v>0</v>
      </c>
      <c r="J63" s="126">
        <f t="shared" si="8"/>
        <v>0</v>
      </c>
    </row>
    <row r="64" spans="1:11" ht="15.6">
      <c r="A64" s="127" t="str">
        <f t="shared" si="4"/>
        <v>TOTAL REPORTED 2027</v>
      </c>
      <c r="B64" s="123">
        <v>2027</v>
      </c>
      <c r="C64" s="125">
        <f t="shared" ref="C64:J64" si="9">IF($B$19="Yes",C57,0)</f>
        <v>0</v>
      </c>
      <c r="D64" s="125">
        <f t="shared" si="9"/>
        <v>0</v>
      </c>
      <c r="E64" s="126">
        <f t="shared" si="9"/>
        <v>0</v>
      </c>
      <c r="F64" s="126">
        <f t="shared" si="9"/>
        <v>0</v>
      </c>
      <c r="G64" s="126">
        <f t="shared" si="9"/>
        <v>0</v>
      </c>
      <c r="H64" s="126">
        <f t="shared" si="9"/>
        <v>0</v>
      </c>
      <c r="I64" s="126">
        <f t="shared" si="9"/>
        <v>0</v>
      </c>
      <c r="J64" s="126">
        <f t="shared" si="9"/>
        <v>0</v>
      </c>
    </row>
    <row r="65" spans="1:10" ht="15.6">
      <c r="A65" s="127" t="str">
        <f t="shared" si="4"/>
        <v>TOTAL REPORTED 2028</v>
      </c>
      <c r="B65" s="123">
        <v>2028</v>
      </c>
      <c r="C65" s="125">
        <f t="shared" ref="C65:J65" si="10">IF($B$19="Yes",C58,0)</f>
        <v>0</v>
      </c>
      <c r="D65" s="125">
        <f t="shared" si="10"/>
        <v>0</v>
      </c>
      <c r="E65" s="126">
        <f t="shared" si="10"/>
        <v>0</v>
      </c>
      <c r="F65" s="126">
        <f t="shared" si="10"/>
        <v>0</v>
      </c>
      <c r="G65" s="126">
        <f t="shared" si="10"/>
        <v>0</v>
      </c>
      <c r="H65" s="126">
        <f t="shared" si="10"/>
        <v>0</v>
      </c>
      <c r="I65" s="126">
        <f t="shared" si="10"/>
        <v>0</v>
      </c>
      <c r="J65" s="126">
        <f t="shared" si="10"/>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bvFLUW5wQqrZL0wm+UogOMaW7WRwSvZHa9xf0a71EWe56ncEn3zsQWO8xSaFMOlK6AlGASlcbuecUM5dtFK2Pg==" saltValue="43K42tWFnkITJRMlByz+WQ==" spinCount="100000" sheet="1" objects="1" scenarios="1" formatCells="0" formatRows="0"/>
  <mergeCells count="27">
    <mergeCell ref="A66:J66"/>
    <mergeCell ref="A26:A27"/>
    <mergeCell ref="C26:D26"/>
    <mergeCell ref="A25:J25"/>
    <mergeCell ref="B26:B27"/>
    <mergeCell ref="D21:E21"/>
    <mergeCell ref="F21:G21"/>
    <mergeCell ref="E26:J26"/>
    <mergeCell ref="B21:C21"/>
    <mergeCell ref="B20:D20"/>
    <mergeCell ref="E20:G20"/>
    <mergeCell ref="H20:J21"/>
    <mergeCell ref="B22:G22"/>
    <mergeCell ref="A1:J1"/>
    <mergeCell ref="B4:J4"/>
    <mergeCell ref="B11:G11"/>
    <mergeCell ref="B19:G19"/>
    <mergeCell ref="B13:G13"/>
    <mergeCell ref="B14:G14"/>
    <mergeCell ref="B15:G15"/>
    <mergeCell ref="B16:G16"/>
    <mergeCell ref="B17:G17"/>
    <mergeCell ref="B18:G18"/>
    <mergeCell ref="C2:J2"/>
    <mergeCell ref="B12:G12"/>
    <mergeCell ref="B7:G7"/>
    <mergeCell ref="B8:G8"/>
  </mergeCells>
  <conditionalFormatting sqref="B16">
    <cfRule type="expression" dxfId="149" priority="4">
      <formula>AND(#REF!&gt;0,B16="")</formula>
    </cfRule>
  </conditionalFormatting>
  <conditionalFormatting sqref="C28:J51">
    <cfRule type="expression" dxfId="148" priority="1">
      <formula>AND(TRIM(C28)&lt;&gt;"",ISNUMBER(C28)=FALSE)</formula>
    </cfRule>
  </conditionalFormatting>
  <dataValidations xWindow="709" yWindow="499" count="11">
    <dataValidation type="list" allowBlank="1" showDropDown="1" showInputMessage="1" showErrorMessage="1" sqref="B15 I15:J15" xr:uid="{7DB7C8FA-EFE3-4F95-A2CF-EBCF239FE866}">
      <formula1>Lookup_States</formula1>
    </dataValidation>
    <dataValidation type="list" allowBlank="1" showInputMessage="1" showErrorMessage="1" promptTitle="NEA for this Facility" prompt="Click on the drop-down arrow to the right to select one NEA for this facility." sqref="B18:G18" xr:uid="{3E4386DC-5540-4F0D-9717-6B7FB89C9D9D}">
      <formula1>Lookup_NEAs</formula1>
    </dataValidation>
    <dataValidation allowBlank="1" showInputMessage="1" showErrorMessage="1" prompt="Either use the facility’s permit methodology or multiply wastewater gallons by 8.35 to get pounds and divide by 10,000 to eliminate water content" sqref="H27" xr:uid="{8E766FC6-0DF9-4892-862F-3F8F90283579}"/>
    <dataValidation type="list" allowBlank="1" showInputMessage="1" showErrorMessage="1" promptTitle="EJ Community" prompt="Click on the drop-down arrow to the right." sqref="B19:G19" xr:uid="{A6346A7A-A47D-4631-B268-6BE427E84B9E}">
      <formula1>Lookup_YesNoUnknown</formula1>
    </dataValidation>
    <dataValidation type="date" operator="greaterThan" allowBlank="1" showInputMessage="1" showErrorMessage="1" errorTitle="Date Required" error="Please enter a date in mm/dd/yyyy format." sqref="B21" xr:uid="{9E419755-A189-4848-AD6F-C837D0DBE8FC}">
      <formula1>36526</formula1>
    </dataValidation>
    <dataValidation allowBlank="1" showInputMessage="1" showErrorMessage="1" error="Please enter the 6-digit facility NAICS code." sqref="H17" xr:uid="{E7D811FE-8747-4E9A-A89F-8DDFCED39A60}"/>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FC3A814-6F22-4BEF-B551-BB0DF9C08A1D}">
      <formula1>100</formula1>
      <formula2>999999</formula2>
    </dataValidation>
    <dataValidation type="list" allowBlank="1" showInputMessage="1" showErrorMessage="1" sqref="B28:B51" xr:uid="{25E54602-1A78-49AC-B5F0-80C35887907A}">
      <formula1>Lookup_Years</formula1>
    </dataValidation>
    <dataValidation type="list" allowBlank="1" showInputMessage="1" showErrorMessage="1" promptTitle="Year 1" prompt="For leadership programs only." sqref="B20" xr:uid="{13A7410A-B9F7-4975-8F29-2367A6A87A7E}">
      <formula1>Lookup_Years</formula1>
    </dataValidation>
    <dataValidation type="list" allowBlank="1" showInputMessage="1" showErrorMessage="1" promptTitle="Year 2" prompt="For leadership programs only." sqref="E20" xr:uid="{3D2B9AAC-6FAA-4C1E-ACE7-1BCD5CF1E8C6}">
      <formula1>Lookup_Years</formula1>
    </dataValidation>
    <dataValidation type="whole" operator="greaterThanOrEqual" allowBlank="1" showInputMessage="1" showErrorMessage="1" errorTitle="Case Studies" error="Please enter a valid number." sqref="B22:G22" xr:uid="{126B7840-9070-4ABF-B93A-F123EFF48778}">
      <formula1>0</formula1>
    </dataValidation>
  </dataValidations>
  <hyperlinks>
    <hyperlink ref="H17" r:id="rId1" xr:uid="{FC8C1407-6FC4-49F2-B7C1-81E02DC6048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7E7AC-62A1-4DD6-B557-C95859CE9701}">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ZkYgeH1Q+S+tER/TDJg06uXULVtCa7L+yVFyo/B39uEFHYN7qQLdHqmKGBzPENlHzEU8stL5GJ7Si0ZCRDs+5g==" saltValue="kpIPU9gaG/TMCvByrHgVp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1" priority="2">
      <formula>AND(#REF!&gt;0,B16="")</formula>
    </cfRule>
  </conditionalFormatting>
  <conditionalFormatting sqref="C28:J51">
    <cfRule type="expression" dxfId="4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CB25CB47-EC02-46E1-9F96-66A1F3A949F4}">
      <formula1>0</formula1>
    </dataValidation>
    <dataValidation type="list" allowBlank="1" showInputMessage="1" showErrorMessage="1" promptTitle="Year 2" prompt="For leadership programs only." sqref="E20" xr:uid="{E466285B-8CA0-40BB-B8E8-24746487F07E}">
      <formula1>Lookup_Years</formula1>
    </dataValidation>
    <dataValidation type="list" allowBlank="1" showInputMessage="1" showErrorMessage="1" promptTitle="Year 1" prompt="For leadership programs only." sqref="B20" xr:uid="{BE45B17D-CC05-4704-9C3A-531CEA300887}">
      <formula1>Lookup_Years</formula1>
    </dataValidation>
    <dataValidation type="list" allowBlank="1" showInputMessage="1" showErrorMessage="1" sqref="B28:B51" xr:uid="{18A39CB7-B5DD-423B-8E76-9274135DF17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667C8CA-85EE-4C42-A158-5CD46F40D9DE}">
      <formula1>100</formula1>
      <formula2>999999</formula2>
    </dataValidation>
    <dataValidation allowBlank="1" showInputMessage="1" showErrorMessage="1" error="Please enter the 6-digit facility NAICS code." sqref="H17" xr:uid="{1777F5D9-CF2B-445C-BF56-6D703EDEE622}"/>
    <dataValidation type="date" operator="greaterThan" allowBlank="1" showInputMessage="1" showErrorMessage="1" errorTitle="Date Required" error="Please enter a date in mm/dd/yyyy format." sqref="B21" xr:uid="{AD96E946-08C5-40E4-8F44-C49A5BF6CA8E}">
      <formula1>36526</formula1>
    </dataValidation>
    <dataValidation type="list" allowBlank="1" showInputMessage="1" showErrorMessage="1" promptTitle="EJ Community" prompt="Click on the drop-down arrow to the right." sqref="B19:G19" xr:uid="{76D9E0D8-981E-4610-A688-B9D1C955A380}">
      <formula1>Lookup_YesNoUnknown</formula1>
    </dataValidation>
    <dataValidation allowBlank="1" showInputMessage="1" showErrorMessage="1" prompt="Either use the facility’s permit methodology or multiply wastewater gallons by 8.35 to get pounds and divide by 10,000 to eliminate water content" sqref="H27" xr:uid="{7E92A9AB-EC77-4890-9BD6-7A64014F00FF}"/>
    <dataValidation type="list" allowBlank="1" showInputMessage="1" showErrorMessage="1" promptTitle="NEA for this Facility" prompt="Click on the drop-down arrow to the right to select one NEA for this facility." sqref="B18:G18" xr:uid="{08DBDE90-0980-443F-8392-8B48AA6AC61F}">
      <formula1>Lookup_NEAs</formula1>
    </dataValidation>
    <dataValidation type="list" allowBlank="1" showDropDown="1" showInputMessage="1" showErrorMessage="1" sqref="B15 I15:J15" xr:uid="{5A9C9C74-A314-4971-9061-EADB0774C4C9}">
      <formula1>Lookup_States</formula1>
    </dataValidation>
  </dataValidations>
  <hyperlinks>
    <hyperlink ref="H17" r:id="rId1" xr:uid="{E4898399-2F23-46BA-888F-91D18DF152F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D9673-0008-4C74-8A99-6E7991F80964}">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1maBqzk7mTNY00GCcBpyXUOgcO7W9p6ljnVBFLdiIRxEC7wjKhO70D7qI5mZae+8pjUWUd86s68dzKJ3SrZyZA==" saltValue="dAjolAsIDpd4VvKA/rrxV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9" priority="2">
      <formula>AND(#REF!&gt;0,B16="")</formula>
    </cfRule>
  </conditionalFormatting>
  <conditionalFormatting sqref="C28:J51">
    <cfRule type="expression" dxfId="3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9C17630-A51A-4A60-8C40-F138C5056F53}">
      <formula1>0</formula1>
    </dataValidation>
    <dataValidation type="list" allowBlank="1" showInputMessage="1" showErrorMessage="1" promptTitle="Year 2" prompt="For leadership programs only." sqref="E20" xr:uid="{1A202550-DA56-497E-BF99-CCC2B3DA82F6}">
      <formula1>Lookup_Years</formula1>
    </dataValidation>
    <dataValidation type="list" allowBlank="1" showInputMessage="1" showErrorMessage="1" promptTitle="Year 1" prompt="For leadership programs only." sqref="B20" xr:uid="{31870391-4CFE-42F0-B28D-2E5620AF6B52}">
      <formula1>Lookup_Years</formula1>
    </dataValidation>
    <dataValidation type="list" allowBlank="1" showInputMessage="1" showErrorMessage="1" sqref="B28:B51" xr:uid="{50B00906-8597-4621-8EC7-A9D54A0211D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FD871D5-1AC7-4684-B239-B5C85B6EB26B}">
      <formula1>100</formula1>
      <formula2>999999</formula2>
    </dataValidation>
    <dataValidation allowBlank="1" showInputMessage="1" showErrorMessage="1" error="Please enter the 6-digit facility NAICS code." sqref="H17" xr:uid="{D6D790E1-A07B-489F-B2C2-D22EEB83886B}"/>
    <dataValidation type="date" operator="greaterThan" allowBlank="1" showInputMessage="1" showErrorMessage="1" errorTitle="Date Required" error="Please enter a date in mm/dd/yyyy format." sqref="B21" xr:uid="{CD9C7682-9F71-4549-BB39-0EC24993E842}">
      <formula1>36526</formula1>
    </dataValidation>
    <dataValidation type="list" allowBlank="1" showInputMessage="1" showErrorMessage="1" promptTitle="EJ Community" prompt="Click on the drop-down arrow to the right." sqref="B19:G19" xr:uid="{A376F263-EE70-497B-8456-95B5956C1642}">
      <formula1>Lookup_YesNoUnknown</formula1>
    </dataValidation>
    <dataValidation allowBlank="1" showInputMessage="1" showErrorMessage="1" prompt="Either use the facility’s permit methodology or multiply wastewater gallons by 8.35 to get pounds and divide by 10,000 to eliminate water content" sqref="H27" xr:uid="{79820735-F7E6-455E-B8EE-AFBD83547ECB}"/>
    <dataValidation type="list" allowBlank="1" showInputMessage="1" showErrorMessage="1" promptTitle="NEA for this Facility" prompt="Click on the drop-down arrow to the right to select one NEA for this facility." sqref="B18:G18" xr:uid="{4FCB3B00-5838-462D-B46B-9B0F8213EB82}">
      <formula1>Lookup_NEAs</formula1>
    </dataValidation>
    <dataValidation type="list" allowBlank="1" showDropDown="1" showInputMessage="1" showErrorMessage="1" sqref="B15 I15:J15" xr:uid="{1C027E00-C73B-43E6-9AF2-34774247B527}">
      <formula1>Lookup_States</formula1>
    </dataValidation>
  </dataValidations>
  <hyperlinks>
    <hyperlink ref="H17" r:id="rId1" xr:uid="{198F3539-EB26-44B5-8AB9-6FDB272CECE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B81B7-4241-4D2E-835A-8C9FB7C3F56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9uehVpB4Bet1NNL93vxv/Nf6RQ0y6QJvxqtsbqf0y/JuJt/I9mcvM3hPM1tlUtegI2A/13+2VeTpwgb9cISRQA==" saltValue="43iwWfDITn/DRHrzYY4Om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7" priority="2">
      <formula>AND(#REF!&gt;0,B16="")</formula>
    </cfRule>
  </conditionalFormatting>
  <conditionalFormatting sqref="C28:J51">
    <cfRule type="expression" dxfId="3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7F57DC6-117E-4E9A-84B7-01010781360A}">
      <formula1>0</formula1>
    </dataValidation>
    <dataValidation type="list" allowBlank="1" showInputMessage="1" showErrorMessage="1" promptTitle="Year 2" prompt="For leadership programs only." sqref="E20" xr:uid="{3BC6BADB-5480-4592-A8C2-FDE5FB1D2534}">
      <formula1>Lookup_Years</formula1>
    </dataValidation>
    <dataValidation type="list" allowBlank="1" showInputMessage="1" showErrorMessage="1" promptTitle="Year 1" prompt="For leadership programs only." sqref="B20" xr:uid="{23E85920-485D-494D-899F-4AE2672D5311}">
      <formula1>Lookup_Years</formula1>
    </dataValidation>
    <dataValidation type="list" allowBlank="1" showInputMessage="1" showErrorMessage="1" sqref="B28:B51" xr:uid="{113628AC-7EA5-4251-8E9A-536A642BD4F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DB2692E-2BED-46DA-B005-2C7FE6F8CD86}">
      <formula1>100</formula1>
      <formula2>999999</formula2>
    </dataValidation>
    <dataValidation allowBlank="1" showInputMessage="1" showErrorMessage="1" error="Please enter the 6-digit facility NAICS code." sqref="H17" xr:uid="{889ECA02-0DBF-4625-98D6-2CF927E560A1}"/>
    <dataValidation type="date" operator="greaterThan" allowBlank="1" showInputMessage="1" showErrorMessage="1" errorTitle="Date Required" error="Please enter a date in mm/dd/yyyy format." sqref="B21" xr:uid="{ED166F61-A9D2-4369-AC94-13522A2BEC4C}">
      <formula1>36526</formula1>
    </dataValidation>
    <dataValidation type="list" allowBlank="1" showInputMessage="1" showErrorMessage="1" promptTitle="EJ Community" prompt="Click on the drop-down arrow to the right." sqref="B19:G19" xr:uid="{73EC605F-EEAF-4310-81CF-488D7C5ED908}">
      <formula1>Lookup_YesNoUnknown</formula1>
    </dataValidation>
    <dataValidation allowBlank="1" showInputMessage="1" showErrorMessage="1" prompt="Either use the facility’s permit methodology or multiply wastewater gallons by 8.35 to get pounds and divide by 10,000 to eliminate water content" sqref="H27" xr:uid="{D3A1E3DD-E359-4A6A-BF08-24A6D756AEF0}"/>
    <dataValidation type="list" allowBlank="1" showInputMessage="1" showErrorMessage="1" promptTitle="NEA for this Facility" prompt="Click on the drop-down arrow to the right to select one NEA for this facility." sqref="B18:G18" xr:uid="{0E3A35B2-9A81-4EBB-BA66-FE9CD99A597D}">
      <formula1>Lookup_NEAs</formula1>
    </dataValidation>
    <dataValidation type="list" allowBlank="1" showDropDown="1" showInputMessage="1" showErrorMessage="1" sqref="B15 I15:J15" xr:uid="{0DA91B6F-D183-4095-B64C-4B1E8BDB5EB1}">
      <formula1>Lookup_States</formula1>
    </dataValidation>
  </dataValidations>
  <hyperlinks>
    <hyperlink ref="H17" r:id="rId1" xr:uid="{CFCA11B9-711A-4CD3-A230-60C18525398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B2A9A-4A9B-4DD6-8ACD-4EBC52097940}">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259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d9f439zIe3v3sqYEOeq0XwlR11BbGLLnPJKQ8gZB5TR9ZN27sPrTIwcoUyDfi2LzZuBXtZelfyJ8YBISVwLJ0g==" saltValue="1dEaoj5pObljmgJHfVNK7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5" priority="2">
      <formula>AND(#REF!&gt;0,B16="")</formula>
    </cfRule>
  </conditionalFormatting>
  <conditionalFormatting sqref="C28:J51">
    <cfRule type="expression" dxfId="3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77A2279-81EC-4746-9F40-F0F8572D55C1}">
      <formula1>0</formula1>
    </dataValidation>
    <dataValidation type="list" allowBlank="1" showInputMessage="1" showErrorMessage="1" promptTitle="Year 2" prompt="For leadership programs only." sqref="E20" xr:uid="{F43AF3D2-7598-4462-8FAF-F4BE168054CB}">
      <formula1>Lookup_Years</formula1>
    </dataValidation>
    <dataValidation type="list" allowBlank="1" showInputMessage="1" showErrorMessage="1" promptTitle="Year 1" prompt="For leadership programs only." sqref="B20" xr:uid="{38D39643-0674-4281-8581-F74A1DFC009C}">
      <formula1>Lookup_Years</formula1>
    </dataValidation>
    <dataValidation type="list" allowBlank="1" showInputMessage="1" showErrorMessage="1" sqref="B28:B51" xr:uid="{2DCCD1D2-A325-4FBC-8460-E844DA73E30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E069402-F0F2-475D-AA16-52B4A0868B2F}">
      <formula1>100</formula1>
      <formula2>999999</formula2>
    </dataValidation>
    <dataValidation allowBlank="1" showInputMessage="1" showErrorMessage="1" error="Please enter the 6-digit facility NAICS code." sqref="H17" xr:uid="{79930C44-1C8D-4D92-9149-2305F7B1E769}"/>
    <dataValidation type="date" operator="greaterThan" allowBlank="1" showInputMessage="1" showErrorMessage="1" errorTitle="Date Required" error="Please enter a date in mm/dd/yyyy format." sqref="B21" xr:uid="{D08CD04E-0D79-4D5F-BF40-E0184161B244}">
      <formula1>36526</formula1>
    </dataValidation>
    <dataValidation type="list" allowBlank="1" showInputMessage="1" showErrorMessage="1" promptTitle="EJ Community" prompt="Click on the drop-down arrow to the right." sqref="B19:G19" xr:uid="{337C01A9-F465-40DB-B5FA-2F29D6BCDDAE}">
      <formula1>Lookup_YesNoUnknown</formula1>
    </dataValidation>
    <dataValidation allowBlank="1" showInputMessage="1" showErrorMessage="1" prompt="Either use the facility’s permit methodology or multiply wastewater gallons by 8.35 to get pounds and divide by 10,000 to eliminate water content" sqref="H27" xr:uid="{F79EE468-5F14-4FE8-893F-6F189E701D2A}"/>
    <dataValidation type="list" allowBlank="1" showInputMessage="1" showErrorMessage="1" promptTitle="NEA for this Facility" prompt="Click on the drop-down arrow to the right to select one NEA for this facility." sqref="B18:G18" xr:uid="{6FB41DEF-385B-408F-923B-6055A3F92E69}">
      <formula1>Lookup_NEAs</formula1>
    </dataValidation>
    <dataValidation type="list" allowBlank="1" showDropDown="1" showInputMessage="1" showErrorMessage="1" sqref="B15 I15:J15" xr:uid="{2822151C-C0F6-413F-9598-8310D45A6EB9}">
      <formula1>Lookup_States</formula1>
    </dataValidation>
  </dataValidations>
  <hyperlinks>
    <hyperlink ref="H17" r:id="rId1" xr:uid="{8DE2C983-6983-4CB8-9075-699B9CA64E1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169A6-486F-4902-A406-5BB853C9445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tc8hj7qxdxaPhYGcycgB8T9hrk17V9X75sts4230MRvrhRGyd5/ml6lWjPe49D5uVhmlccSxVGYUJvXFlQi4bQ==" saltValue="3ADRVfBJ2Y4ufqe2clBLb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3" priority="2">
      <formula>AND(#REF!&gt;0,B16="")</formula>
    </cfRule>
  </conditionalFormatting>
  <conditionalFormatting sqref="C28:J51">
    <cfRule type="expression" dxfId="3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7FE3A3C-686B-4B1D-ACD7-7C469656C04E}">
      <formula1>0</formula1>
    </dataValidation>
    <dataValidation type="list" allowBlank="1" showInputMessage="1" showErrorMessage="1" promptTitle="Year 2" prompt="For leadership programs only." sqref="E20" xr:uid="{BB6BD02B-8F5A-4EA0-A0CC-23015745204A}">
      <formula1>Lookup_Years</formula1>
    </dataValidation>
    <dataValidation type="list" allowBlank="1" showInputMessage="1" showErrorMessage="1" promptTitle="Year 1" prompt="For leadership programs only." sqref="B20" xr:uid="{7E2C5854-50F6-47BC-9122-A42235D54B2B}">
      <formula1>Lookup_Years</formula1>
    </dataValidation>
    <dataValidation type="list" allowBlank="1" showInputMessage="1" showErrorMessage="1" sqref="B28:B51" xr:uid="{C84FD044-E9C6-4369-8EFC-8A48B3BF4D3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71A7E39-5C21-4D58-B2BA-002F8F3FE27D}">
      <formula1>100</formula1>
      <formula2>999999</formula2>
    </dataValidation>
    <dataValidation allowBlank="1" showInputMessage="1" showErrorMessage="1" error="Please enter the 6-digit facility NAICS code." sqref="H17" xr:uid="{E4CADFE4-947F-4674-AB58-01A99068D692}"/>
    <dataValidation type="date" operator="greaterThan" allowBlank="1" showInputMessage="1" showErrorMessage="1" errorTitle="Date Required" error="Please enter a date in mm/dd/yyyy format." sqref="B21" xr:uid="{B1F410B9-7E4E-445B-9FB8-E2D0D0FADA70}">
      <formula1>36526</formula1>
    </dataValidation>
    <dataValidation type="list" allowBlank="1" showInputMessage="1" showErrorMessage="1" promptTitle="EJ Community" prompt="Click on the drop-down arrow to the right." sqref="B19:G19" xr:uid="{353F5967-CB54-4B66-9585-DFF1B14376A1}">
      <formula1>Lookup_YesNoUnknown</formula1>
    </dataValidation>
    <dataValidation allowBlank="1" showInputMessage="1" showErrorMessage="1" prompt="Either use the facility’s permit methodology or multiply wastewater gallons by 8.35 to get pounds and divide by 10,000 to eliminate water content" sqref="H27" xr:uid="{B097A0D4-A73E-4F5A-86F1-1E6986B8EAA7}"/>
    <dataValidation type="list" allowBlank="1" showInputMessage="1" showErrorMessage="1" promptTitle="NEA for this Facility" prompt="Click on the drop-down arrow to the right to select one NEA for this facility." sqref="B18:G18" xr:uid="{5F1F7DF3-1AF7-446B-B570-543B2A93A55F}">
      <formula1>Lookup_NEAs</formula1>
    </dataValidation>
    <dataValidation type="list" allowBlank="1" showDropDown="1" showInputMessage="1" showErrorMessage="1" sqref="B15 I15:J15" xr:uid="{19B68E7A-37E7-437D-A66C-27060B36BB86}">
      <formula1>Lookup_States</formula1>
    </dataValidation>
  </dataValidations>
  <hyperlinks>
    <hyperlink ref="H17" r:id="rId1" xr:uid="{F71E56F7-FD7A-4B02-AD34-20473BB940C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DF48B-819C-40BE-BC51-72A07DE87359}">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r4CjzwgwodMbs7+9R6jnKigazFeCc2eyLEY5lZMgD/XuETn2k8xWs4LLcRone6YwDzq6/BRrfR7kNEQg5fPHhQ==" saltValue="OkTOtAVKn5pfP/gdUb6kV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1" priority="2">
      <formula>AND(#REF!&gt;0,B16="")</formula>
    </cfRule>
  </conditionalFormatting>
  <conditionalFormatting sqref="C28:J51">
    <cfRule type="expression" dxfId="3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36A54B9-BDC6-4E67-BD83-3586F62DC715}">
      <formula1>0</formula1>
    </dataValidation>
    <dataValidation type="list" allowBlank="1" showInputMessage="1" showErrorMessage="1" promptTitle="Year 2" prompt="For leadership programs only." sqref="E20" xr:uid="{79BA0F0F-519E-4E64-BEC3-EE00EC05779B}">
      <formula1>Lookup_Years</formula1>
    </dataValidation>
    <dataValidation type="list" allowBlank="1" showInputMessage="1" showErrorMessage="1" promptTitle="Year 1" prompt="For leadership programs only." sqref="B20" xr:uid="{20498FB8-7E2A-4B15-AC0E-8260F57BAEC6}">
      <formula1>Lookup_Years</formula1>
    </dataValidation>
    <dataValidation type="list" allowBlank="1" showInputMessage="1" showErrorMessage="1" sqref="B28:B51" xr:uid="{37E19236-1DA8-4E12-8E88-0D6C3A9A9E2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B6D4D22-7DDC-4D10-B093-740FEEE97F73}">
      <formula1>100</formula1>
      <formula2>999999</formula2>
    </dataValidation>
    <dataValidation allowBlank="1" showInputMessage="1" showErrorMessage="1" error="Please enter the 6-digit facility NAICS code." sqref="H17" xr:uid="{8C0D26E1-1ADB-488D-A103-6009EFDAB3CE}"/>
    <dataValidation type="date" operator="greaterThan" allowBlank="1" showInputMessage="1" showErrorMessage="1" errorTitle="Date Required" error="Please enter a date in mm/dd/yyyy format." sqref="B21" xr:uid="{B65E0DDD-DEA9-447B-A60F-2B8B26693A6B}">
      <formula1>36526</formula1>
    </dataValidation>
    <dataValidation type="list" allowBlank="1" showInputMessage="1" showErrorMessage="1" promptTitle="EJ Community" prompt="Click on the drop-down arrow to the right." sqref="B19:G19" xr:uid="{93F0652D-BA1E-47E1-BCC1-5C65F56FFDE7}">
      <formula1>Lookup_YesNoUnknown</formula1>
    </dataValidation>
    <dataValidation allowBlank="1" showInputMessage="1" showErrorMessage="1" prompt="Either use the facility’s permit methodology or multiply wastewater gallons by 8.35 to get pounds and divide by 10,000 to eliminate water content" sqref="H27" xr:uid="{C3FC896B-B1E8-4EA4-9154-CAAF83BDF5EA}"/>
    <dataValidation type="list" allowBlank="1" showInputMessage="1" showErrorMessage="1" promptTitle="NEA for this Facility" prompt="Click on the drop-down arrow to the right to select one NEA for this facility." sqref="B18:G18" xr:uid="{23538015-3CB9-41E1-B351-49433AE31938}">
      <formula1>Lookup_NEAs</formula1>
    </dataValidation>
    <dataValidation type="list" allowBlank="1" showDropDown="1" showInputMessage="1" showErrorMessage="1" sqref="B15 I15:J15" xr:uid="{A09ED665-B99B-4E02-9C88-E9D2416CE4D9}">
      <formula1>Lookup_States</formula1>
    </dataValidation>
  </dataValidations>
  <hyperlinks>
    <hyperlink ref="H17" r:id="rId1" xr:uid="{CB18584A-A31B-4A63-8AD3-8521FC06DBD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10E60-1881-403D-B356-C59D62BA3F3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6T643WwiW/zoCFMy+xcwTzuKOY46Tw9jRlxzBsm5iEzynkCSr6Z2TvmMd8DyR8gLwpMqK4drPLrFhwv93hu/gQ==" saltValue="QnsWm2nq+x7lO/ptAURYZ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9" priority="2">
      <formula>AND(#REF!&gt;0,B16="")</formula>
    </cfRule>
  </conditionalFormatting>
  <conditionalFormatting sqref="C28:J51">
    <cfRule type="expression" dxfId="2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A69A02C-4A9D-4991-8B58-8B107F5BF5AF}">
      <formula1>0</formula1>
    </dataValidation>
    <dataValidation type="list" allowBlank="1" showInputMessage="1" showErrorMessage="1" promptTitle="Year 2" prompt="For leadership programs only." sqref="E20" xr:uid="{DB5F1477-3910-44DC-88A6-D52A1DBFE108}">
      <formula1>Lookup_Years</formula1>
    </dataValidation>
    <dataValidation type="list" allowBlank="1" showInputMessage="1" showErrorMessage="1" promptTitle="Year 1" prompt="For leadership programs only." sqref="B20" xr:uid="{58E15D05-1A16-4500-BE89-2EB04495791F}">
      <formula1>Lookup_Years</formula1>
    </dataValidation>
    <dataValidation type="list" allowBlank="1" showInputMessage="1" showErrorMessage="1" sqref="B28:B51" xr:uid="{99EB5F5E-8FA4-46E5-B850-C69D090861D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EEE55AD-36E0-4A2A-92B7-A955829794BD}">
      <formula1>100</formula1>
      <formula2>999999</formula2>
    </dataValidation>
    <dataValidation allowBlank="1" showInputMessage="1" showErrorMessage="1" error="Please enter the 6-digit facility NAICS code." sqref="H17" xr:uid="{76FF492A-D642-4EB3-BAEA-E7FFD2DD49A7}"/>
    <dataValidation type="date" operator="greaterThan" allowBlank="1" showInputMessage="1" showErrorMessage="1" errorTitle="Date Required" error="Please enter a date in mm/dd/yyyy format." sqref="B21" xr:uid="{FC6B529C-1C4A-4EB8-8ED0-B7D2AAF734C1}">
      <formula1>36526</formula1>
    </dataValidation>
    <dataValidation type="list" allowBlank="1" showInputMessage="1" showErrorMessage="1" promptTitle="EJ Community" prompt="Click on the drop-down arrow to the right." sqref="B19:G19" xr:uid="{10C99F1D-1901-4F39-A2A3-9A79455F743A}">
      <formula1>Lookup_YesNoUnknown</formula1>
    </dataValidation>
    <dataValidation allowBlank="1" showInputMessage="1" showErrorMessage="1" prompt="Either use the facility’s permit methodology or multiply wastewater gallons by 8.35 to get pounds and divide by 10,000 to eliminate water content" sqref="H27" xr:uid="{DC54B90F-09DD-4DB7-BA42-128DE76B7E44}"/>
    <dataValidation type="list" allowBlank="1" showInputMessage="1" showErrorMessage="1" promptTitle="NEA for this Facility" prompt="Click on the drop-down arrow to the right to select one NEA for this facility." sqref="B18:G18" xr:uid="{0F90A405-D517-4D00-AE08-ADA262DAFF74}">
      <formula1>Lookup_NEAs</formula1>
    </dataValidation>
    <dataValidation type="list" allowBlank="1" showDropDown="1" showInputMessage="1" showErrorMessage="1" sqref="B15 I15:J15" xr:uid="{2D3BF400-3D6F-42E2-88CA-2FF042B2AC21}">
      <formula1>Lookup_States</formula1>
    </dataValidation>
  </dataValidations>
  <hyperlinks>
    <hyperlink ref="H17" r:id="rId1" xr:uid="{E66EF68C-8352-4877-9486-8F302839CF7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07163-BD52-40DF-BE30-744E438F436F}">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xmvULe1Diq/t5R7HpQecV68ojgGRRpaR2zNZl4qrOy5TfCaHZXp2mPVcMN4A32VsfN5ok8Bb6Y6jfWrdtZX1hA==" saltValue="AOe7nn8yf14aKToBf9JXx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7" priority="2">
      <formula>AND(#REF!&gt;0,B16="")</formula>
    </cfRule>
  </conditionalFormatting>
  <conditionalFormatting sqref="C28:J51">
    <cfRule type="expression" dxfId="2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CA8C7FD-6987-4FE9-88BE-ACCCE432D8C6}">
      <formula1>0</formula1>
    </dataValidation>
    <dataValidation type="list" allowBlank="1" showInputMessage="1" showErrorMessage="1" promptTitle="Year 2" prompt="For leadership programs only." sqref="E20" xr:uid="{8190B88A-8653-411C-AD76-62F6F2AB84C3}">
      <formula1>Lookup_Years</formula1>
    </dataValidation>
    <dataValidation type="list" allowBlank="1" showInputMessage="1" showErrorMessage="1" promptTitle="Year 1" prompt="For leadership programs only." sqref="B20" xr:uid="{BAAC3E39-8782-4025-A5D0-D7E6A53D26B8}">
      <formula1>Lookup_Years</formula1>
    </dataValidation>
    <dataValidation type="list" allowBlank="1" showInputMessage="1" showErrorMessage="1" sqref="B28:B51" xr:uid="{772FFFD0-BB1B-4E87-B997-7FBFCEA1601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D3546D2-754D-4BEB-9934-CE63BA8513D1}">
      <formula1>100</formula1>
      <formula2>999999</formula2>
    </dataValidation>
    <dataValidation allowBlank="1" showInputMessage="1" showErrorMessage="1" error="Please enter the 6-digit facility NAICS code." sqref="H17" xr:uid="{6909D2EF-0F95-44EA-A29F-DFFDF59526E0}"/>
    <dataValidation type="date" operator="greaterThan" allowBlank="1" showInputMessage="1" showErrorMessage="1" errorTitle="Date Required" error="Please enter a date in mm/dd/yyyy format." sqref="B21" xr:uid="{9B63180F-9B48-4084-8379-BC803A54307B}">
      <formula1>36526</formula1>
    </dataValidation>
    <dataValidation type="list" allowBlank="1" showInputMessage="1" showErrorMessage="1" promptTitle="EJ Community" prompt="Click on the drop-down arrow to the right." sqref="B19:G19" xr:uid="{4FE93390-1AF7-47E8-A078-1D9E6AB4EA44}">
      <formula1>Lookup_YesNoUnknown</formula1>
    </dataValidation>
    <dataValidation allowBlank="1" showInputMessage="1" showErrorMessage="1" prompt="Either use the facility’s permit methodology or multiply wastewater gallons by 8.35 to get pounds and divide by 10,000 to eliminate water content" sqref="H27" xr:uid="{2FE731F5-6BBD-4DFA-A3FA-CC59EE8D2128}"/>
    <dataValidation type="list" allowBlank="1" showInputMessage="1" showErrorMessage="1" promptTitle="NEA for this Facility" prompt="Click on the drop-down arrow to the right to select one NEA for this facility." sqref="B18:G18" xr:uid="{ED943394-7F8C-40E1-93E8-50F3A5E1CC4E}">
      <formula1>Lookup_NEAs</formula1>
    </dataValidation>
    <dataValidation type="list" allowBlank="1" showDropDown="1" showInputMessage="1" showErrorMessage="1" sqref="B15 I15:J15" xr:uid="{5A82F67E-5F40-4779-B6A3-08AD359F38FE}">
      <formula1>Lookup_States</formula1>
    </dataValidation>
  </dataValidations>
  <hyperlinks>
    <hyperlink ref="H17" r:id="rId1" xr:uid="{36475E46-1084-44AF-9126-AC5D588B7D2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01CB1-581A-4224-8014-2A73C237306C}">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EZ5Q0eJ2MjGjjAGRSp6LruiBsUC5JcDLg75JHpXeddD3CTmqclgfU5twKZzC6YRCv/UliTgSdNJag53cafqT6w==" saltValue="WG7Ik9nV38IFIvx+vBOks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5" priority="2">
      <formula>AND(#REF!&gt;0,B16="")</formula>
    </cfRule>
  </conditionalFormatting>
  <conditionalFormatting sqref="C28:J51">
    <cfRule type="expression" dxfId="2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CC86A962-BDAD-4175-85B5-91CE57DFD0B6}">
      <formula1>0</formula1>
    </dataValidation>
    <dataValidation type="list" allowBlank="1" showInputMessage="1" showErrorMessage="1" promptTitle="Year 2" prompt="For leadership programs only." sqref="E20" xr:uid="{54D28E9F-2D8D-40C9-9484-EC53A791059D}">
      <formula1>Lookup_Years</formula1>
    </dataValidation>
    <dataValidation type="list" allowBlank="1" showInputMessage="1" showErrorMessage="1" promptTitle="Year 1" prompt="For leadership programs only." sqref="B20" xr:uid="{BA504FDE-D056-48F3-843F-12353D98260B}">
      <formula1>Lookup_Years</formula1>
    </dataValidation>
    <dataValidation type="list" allowBlank="1" showInputMessage="1" showErrorMessage="1" sqref="B28:B51" xr:uid="{146235AF-68F5-43BE-A943-1D9C3B6F8D3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73B4436-BF2F-41A7-B778-382D3B2B89D4}">
      <formula1>100</formula1>
      <formula2>999999</formula2>
    </dataValidation>
    <dataValidation allowBlank="1" showInputMessage="1" showErrorMessage="1" error="Please enter the 6-digit facility NAICS code." sqref="H17" xr:uid="{E5FE3887-C91D-446D-86D9-693DC089CBC6}"/>
    <dataValidation type="date" operator="greaterThan" allowBlank="1" showInputMessage="1" showErrorMessage="1" errorTitle="Date Required" error="Please enter a date in mm/dd/yyyy format." sqref="B21" xr:uid="{84FD3700-BE90-430A-BC83-84162F945CA8}">
      <formula1>36526</formula1>
    </dataValidation>
    <dataValidation type="list" allowBlank="1" showInputMessage="1" showErrorMessage="1" promptTitle="EJ Community" prompt="Click on the drop-down arrow to the right." sqref="B19:G19" xr:uid="{16285622-B847-4409-82E5-306E7F797D3C}">
      <formula1>Lookup_YesNoUnknown</formula1>
    </dataValidation>
    <dataValidation allowBlank="1" showInputMessage="1" showErrorMessage="1" prompt="Either use the facility’s permit methodology or multiply wastewater gallons by 8.35 to get pounds and divide by 10,000 to eliminate water content" sqref="H27" xr:uid="{761CC432-7A45-4E1A-A100-8FFABB43BC7B}"/>
    <dataValidation type="list" allowBlank="1" showInputMessage="1" showErrorMessage="1" promptTitle="NEA for this Facility" prompt="Click on the drop-down arrow to the right to select one NEA for this facility." sqref="B18:G18" xr:uid="{0F3138BE-7791-499A-96DE-717943EE0702}">
      <formula1>Lookup_NEAs</formula1>
    </dataValidation>
    <dataValidation type="list" allowBlank="1" showDropDown="1" showInputMessage="1" showErrorMessage="1" sqref="B15 I15:J15" xr:uid="{3AF504EF-305A-477C-8E4B-DA0DA897F8BE}">
      <formula1>Lookup_States</formula1>
    </dataValidation>
  </dataValidations>
  <hyperlinks>
    <hyperlink ref="H17" r:id="rId1" xr:uid="{6267BED8-8E45-433F-BC82-BB2DD54AE8C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0E2B2-47AA-42AB-8011-DA63DC25459D}">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iqacL3uS26XtXD7bpXpP8jykQ+D3W7VVJ8TGuc/JFCRjKoIM6zShIQqoBk6kthP/vbviATyHXfEAF4WMqdz6Q==" saltValue="ZbPE8kKaOna34CJP6YFRH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3" priority="2">
      <formula>AND(#REF!&gt;0,B16="")</formula>
    </cfRule>
  </conditionalFormatting>
  <conditionalFormatting sqref="C28:J51">
    <cfRule type="expression" dxfId="2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7C85567-B10B-4AD8-B48C-5E4B7A816C6B}">
      <formula1>0</formula1>
    </dataValidation>
    <dataValidation type="list" allowBlank="1" showInputMessage="1" showErrorMessage="1" promptTitle="Year 2" prompt="For leadership programs only." sqref="E20" xr:uid="{78901D4A-9210-479C-AB56-82B35A659583}">
      <formula1>Lookup_Years</formula1>
    </dataValidation>
    <dataValidation type="list" allowBlank="1" showInputMessage="1" showErrorMessage="1" promptTitle="Year 1" prompt="For leadership programs only." sqref="B20" xr:uid="{60D2E473-DCC3-4247-8603-36BF2D735F7D}">
      <formula1>Lookup_Years</formula1>
    </dataValidation>
    <dataValidation type="list" allowBlank="1" showInputMessage="1" showErrorMessage="1" sqref="B28:B51" xr:uid="{6ACECFAA-1A36-499D-B657-B4E6E98051A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2045E49-CE02-4226-A328-7F9071A9DE07}">
      <formula1>100</formula1>
      <formula2>999999</formula2>
    </dataValidation>
    <dataValidation allowBlank="1" showInputMessage="1" showErrorMessage="1" error="Please enter the 6-digit facility NAICS code." sqref="H17" xr:uid="{1D1BBAE5-86A5-47A9-927C-47B17E32C2C9}"/>
    <dataValidation type="date" operator="greaterThan" allowBlank="1" showInputMessage="1" showErrorMessage="1" errorTitle="Date Required" error="Please enter a date in mm/dd/yyyy format." sqref="B21" xr:uid="{BB87D764-4B0C-4E45-82F8-482711987CEC}">
      <formula1>36526</formula1>
    </dataValidation>
    <dataValidation type="list" allowBlank="1" showInputMessage="1" showErrorMessage="1" promptTitle="EJ Community" prompt="Click on the drop-down arrow to the right." sqref="B19:G19" xr:uid="{A2428C11-0F46-4F81-93BF-5AE9E66EE8CB}">
      <formula1>Lookup_YesNoUnknown</formula1>
    </dataValidation>
    <dataValidation allowBlank="1" showInputMessage="1" showErrorMessage="1" prompt="Either use the facility’s permit methodology or multiply wastewater gallons by 8.35 to get pounds and divide by 10,000 to eliminate water content" sqref="H27" xr:uid="{22B0D276-8C34-49A3-A347-C45F45C50517}"/>
    <dataValidation type="list" allowBlank="1" showInputMessage="1" showErrorMessage="1" promptTitle="NEA for this Facility" prompt="Click on the drop-down arrow to the right to select one NEA for this facility." sqref="B18:G18" xr:uid="{A00FC4F2-738F-402D-A3F7-025D67D0D2A7}">
      <formula1>Lookup_NEAs</formula1>
    </dataValidation>
    <dataValidation type="list" allowBlank="1" showDropDown="1" showInputMessage="1" showErrorMessage="1" sqref="B15 I15:J15" xr:uid="{E830EB84-69DA-4C61-9DA2-1AFB7F5C54E4}">
      <formula1>Lookup_States</formula1>
    </dataValidation>
  </dataValidations>
  <hyperlinks>
    <hyperlink ref="H17" r:id="rId1" xr:uid="{184DEDFB-C87C-4786-AEED-582699E8CB4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AB87-3767-430C-84BD-61330EDA624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NbqFRghXqJNfRlFpKtEVMrGFiosnCP6fxJIdOeVE0jqH2AmY2EUNFRjuVHbyLNK+95owz6oHJgEN+I2nyG30cA==" saltValue="fKqTZz1PoXBT0wcsIPguS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7" priority="2">
      <formula>AND(#REF!&gt;0,B16="")</formula>
    </cfRule>
  </conditionalFormatting>
  <conditionalFormatting sqref="C28:J51">
    <cfRule type="expression" dxfId="14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81C19C9-215E-44D3-AD9B-E40A8BA60DBA}">
      <formula1>0</formula1>
    </dataValidation>
    <dataValidation type="list" allowBlank="1" showInputMessage="1" showErrorMessage="1" promptTitle="Year 2" prompt="For leadership programs only." sqref="E20" xr:uid="{58914268-0E23-4858-800F-E65694068FD5}">
      <formula1>Lookup_Years</formula1>
    </dataValidation>
    <dataValidation type="list" allowBlank="1" showInputMessage="1" showErrorMessage="1" promptTitle="Year 1" prompt="For leadership programs only." sqref="B20" xr:uid="{B1575DE9-1F96-4DB9-AD97-35E5C98DF983}">
      <formula1>Lookup_Years</formula1>
    </dataValidation>
    <dataValidation type="list" allowBlank="1" showInputMessage="1" showErrorMessage="1" sqref="B28:B51" xr:uid="{1DB714D0-5E11-4CE4-918A-9038A550CA55}">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B6FAF96-0855-42BF-9ABF-71ADA8B7F5C1}">
      <formula1>100</formula1>
      <formula2>999999</formula2>
    </dataValidation>
    <dataValidation allowBlank="1" showInputMessage="1" showErrorMessage="1" error="Please enter the 6-digit facility NAICS code." sqref="H17" xr:uid="{2B990C90-2DAC-4C62-89FB-B2E81E5E2B24}"/>
    <dataValidation type="date" operator="greaterThan" allowBlank="1" showInputMessage="1" showErrorMessage="1" errorTitle="Date Required" error="Please enter a date in mm/dd/yyyy format." sqref="B21" xr:uid="{D7375110-4E38-4A5E-88AB-7FCFAB69A63A}">
      <formula1>36526</formula1>
    </dataValidation>
    <dataValidation type="list" allowBlank="1" showInputMessage="1" showErrorMessage="1" promptTitle="EJ Community" prompt="Click on the drop-down arrow to the right." sqref="B19:G19" xr:uid="{E01FA988-723E-4686-8798-DC8FC477388E}">
      <formula1>Lookup_YesNoUnknown</formula1>
    </dataValidation>
    <dataValidation allowBlank="1" showInputMessage="1" showErrorMessage="1" prompt="Either use the facility’s permit methodology or multiply wastewater gallons by 8.35 to get pounds and divide by 10,000 to eliminate water content" sqref="H27" xr:uid="{EB2FD589-21D7-4534-9D05-7C2D132AB961}"/>
    <dataValidation type="list" allowBlank="1" showInputMessage="1" showErrorMessage="1" promptTitle="NEA for this Facility" prompt="Click on the drop-down arrow to the right to select one NEA for this facility." sqref="B18:G18" xr:uid="{1DFE126F-D729-4666-8E56-2EC54A3A6978}">
      <formula1>Lookup_NEAs</formula1>
    </dataValidation>
    <dataValidation type="list" allowBlank="1" showDropDown="1" showInputMessage="1" showErrorMessage="1" sqref="B15 I15:J15" xr:uid="{A778E571-4517-4531-BF39-01AE69D2DE76}">
      <formula1>Lookup_States</formula1>
    </dataValidation>
  </dataValidations>
  <hyperlinks>
    <hyperlink ref="H17" r:id="rId1" xr:uid="{61EB5660-7F7B-40EE-8004-014865AC16B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9286-16F5-4FDB-B779-E0DE71C03BD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thA037AzXfWECgK+ftQPpnzJ9nKOppbxJvxo1NNOskA/+x4zxs12cet9+YZ1xhg7PR2995/gTKIcOEKzyfRUNA==" saltValue="Jf8M0w2Zxjwq3BMR843qX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1" priority="2">
      <formula>AND(#REF!&gt;0,B16="")</formula>
    </cfRule>
  </conditionalFormatting>
  <conditionalFormatting sqref="C28:J51">
    <cfRule type="expression" dxfId="2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6632536-6642-4D07-ABF6-AC5F41754E68}">
      <formula1>0</formula1>
    </dataValidation>
    <dataValidation type="list" allowBlank="1" showInputMessage="1" showErrorMessage="1" promptTitle="Year 2" prompt="For leadership programs only." sqref="E20" xr:uid="{E4202C3F-BBDD-4D89-8B9E-B1C8C95FB7C9}">
      <formula1>Lookup_Years</formula1>
    </dataValidation>
    <dataValidation type="list" allowBlank="1" showInputMessage="1" showErrorMessage="1" promptTitle="Year 1" prompt="For leadership programs only." sqref="B20" xr:uid="{65525490-9EDB-4880-B170-AB6977ABF359}">
      <formula1>Lookup_Years</formula1>
    </dataValidation>
    <dataValidation type="list" allowBlank="1" showInputMessage="1" showErrorMessage="1" sqref="B28:B51" xr:uid="{3E7E5ACA-CFA9-4874-A795-08924334B43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9460913-B298-4DBF-B230-128ABA94E944}">
      <formula1>100</formula1>
      <formula2>999999</formula2>
    </dataValidation>
    <dataValidation allowBlank="1" showInputMessage="1" showErrorMessage="1" error="Please enter the 6-digit facility NAICS code." sqref="H17" xr:uid="{CBFE9435-3DA3-441B-9CA3-0167FD08F837}"/>
    <dataValidation type="date" operator="greaterThan" allowBlank="1" showInputMessage="1" showErrorMessage="1" errorTitle="Date Required" error="Please enter a date in mm/dd/yyyy format." sqref="B21" xr:uid="{FA8BFE9E-090E-49BC-8E33-5CE68310CC9B}">
      <formula1>36526</formula1>
    </dataValidation>
    <dataValidation type="list" allowBlank="1" showInputMessage="1" showErrorMessage="1" promptTitle="EJ Community" prompt="Click on the drop-down arrow to the right." sqref="B19:G19" xr:uid="{D63E2373-A76C-46BE-B057-4C185F56F355}">
      <formula1>Lookup_YesNoUnknown</formula1>
    </dataValidation>
    <dataValidation allowBlank="1" showInputMessage="1" showErrorMessage="1" prompt="Either use the facility’s permit methodology or multiply wastewater gallons by 8.35 to get pounds and divide by 10,000 to eliminate water content" sqref="H27" xr:uid="{C5AD0323-2A61-4FA6-B4FD-D06E71B1FD3F}"/>
    <dataValidation type="list" allowBlank="1" showInputMessage="1" showErrorMessage="1" promptTitle="NEA for this Facility" prompt="Click on the drop-down arrow to the right to select one NEA for this facility." sqref="B18:G18" xr:uid="{5D1714EE-619C-43F9-8E02-135FC7966B4C}">
      <formula1>Lookup_NEAs</formula1>
    </dataValidation>
    <dataValidation type="list" allowBlank="1" showDropDown="1" showInputMessage="1" showErrorMessage="1" sqref="B15 I15:J15" xr:uid="{B7B618DE-A07E-4865-90DA-EF59AEB10653}">
      <formula1>Lookup_States</formula1>
    </dataValidation>
  </dataValidations>
  <hyperlinks>
    <hyperlink ref="H17" r:id="rId1" xr:uid="{EC6BB33F-617B-4EB8-B49C-78DE0723F32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CEF5F-D8F7-4515-AC0B-101A590CD65E}">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267</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59c0k6UQFDTKFOibWltHO5/cqCXEZ/n4zObEWeTirSzB/6IQABIT/SHaXwF6I77VNDpA2BAsgkOcULdp1tkRhA==" saltValue="fJFdSJNgY63pV6LQNdqS4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9" priority="2">
      <formula>AND(#REF!&gt;0,B16="")</formula>
    </cfRule>
  </conditionalFormatting>
  <conditionalFormatting sqref="C28:J51">
    <cfRule type="expression" dxfId="1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B1CE4B6-6CDB-4C07-8CB2-7ED8A8273DA8}">
      <formula1>0</formula1>
    </dataValidation>
    <dataValidation type="list" allowBlank="1" showInputMessage="1" showErrorMessage="1" promptTitle="Year 2" prompt="For leadership programs only." sqref="E20" xr:uid="{A63D8002-E564-4D82-9692-DAC206D3243B}">
      <formula1>Lookup_Years</formula1>
    </dataValidation>
    <dataValidation type="list" allowBlank="1" showInputMessage="1" showErrorMessage="1" promptTitle="Year 1" prompt="For leadership programs only." sqref="B20" xr:uid="{978CC86A-D26D-478F-B1BD-AEE9C03FE1A8}">
      <formula1>Lookup_Years</formula1>
    </dataValidation>
    <dataValidation type="list" allowBlank="1" showInputMessage="1" showErrorMessage="1" sqref="B28:B51" xr:uid="{B824205D-1DE5-456C-8860-F6DCBEFF552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6C7F005-CFF0-41FF-8D18-FDAE61D8AC94}">
      <formula1>100</formula1>
      <formula2>999999</formula2>
    </dataValidation>
    <dataValidation allowBlank="1" showInputMessage="1" showErrorMessage="1" error="Please enter the 6-digit facility NAICS code." sqref="H17" xr:uid="{D971F627-3C3F-4061-8150-21D137326F2B}"/>
    <dataValidation type="date" operator="greaterThan" allowBlank="1" showInputMessage="1" showErrorMessage="1" errorTitle="Date Required" error="Please enter a date in mm/dd/yyyy format." sqref="B21" xr:uid="{F2EEB2AB-9C8A-4ACF-B462-BC7E83AB70F3}">
      <formula1>36526</formula1>
    </dataValidation>
    <dataValidation type="list" allowBlank="1" showInputMessage="1" showErrorMessage="1" promptTitle="EJ Community" prompt="Click on the drop-down arrow to the right." sqref="B19:G19" xr:uid="{83C933A9-00C3-4A84-BC9D-F727784907A9}">
      <formula1>Lookup_YesNoUnknown</formula1>
    </dataValidation>
    <dataValidation allowBlank="1" showInputMessage="1" showErrorMessage="1" prompt="Either use the facility’s permit methodology or multiply wastewater gallons by 8.35 to get pounds and divide by 10,000 to eliminate water content" sqref="H27" xr:uid="{158B12FB-C843-4C14-AD9B-234A648F5A46}"/>
    <dataValidation type="list" allowBlank="1" showInputMessage="1" showErrorMessage="1" promptTitle="NEA for this Facility" prompt="Click on the drop-down arrow to the right to select one NEA for this facility." sqref="B18:G18" xr:uid="{7CF15AC9-A364-43BD-A72F-B62B962D0D57}">
      <formula1>Lookup_NEAs</formula1>
    </dataValidation>
    <dataValidation type="list" allowBlank="1" showDropDown="1" showInputMessage="1" showErrorMessage="1" sqref="B15 I15:J15" xr:uid="{CB69278F-8FAF-48C9-90C1-9169741A88AB}">
      <formula1>Lookup_States</formula1>
    </dataValidation>
  </dataValidations>
  <hyperlinks>
    <hyperlink ref="H17" r:id="rId1" xr:uid="{8DF0BF74-5FA6-464E-9539-2576D66CA00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29843-8F9A-4E3C-AFEB-D7DD9C9332B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268</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igPSDi49j7I67hPFy0OZ5mSnLnLUhParQenm4vof3Bvgq1+a0fR0oEtLZe2WSlr2suJcc22xNnow1vyRo9BC1g==" saltValue="yfKXa2E8tfq7/wn7QDOYt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7" priority="2">
      <formula>AND(#REF!&gt;0,B16="")</formula>
    </cfRule>
  </conditionalFormatting>
  <conditionalFormatting sqref="C28:J51">
    <cfRule type="expression" dxfId="1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79A7172-F017-4A89-9ED3-B08CBAC92C36}">
      <formula1>0</formula1>
    </dataValidation>
    <dataValidation type="list" allowBlank="1" showInputMessage="1" showErrorMessage="1" promptTitle="Year 2" prompt="For leadership programs only." sqref="E20" xr:uid="{EB96C047-BDBF-4DB0-92A0-21747CB850D5}">
      <formula1>Lookup_Years</formula1>
    </dataValidation>
    <dataValidation type="list" allowBlank="1" showInputMessage="1" showErrorMessage="1" promptTitle="Year 1" prompt="For leadership programs only." sqref="B20" xr:uid="{71F136E8-2A39-40D9-92BC-80D7B7753FC0}">
      <formula1>Lookup_Years</formula1>
    </dataValidation>
    <dataValidation type="list" allowBlank="1" showInputMessage="1" showErrorMessage="1" sqref="B28:B51" xr:uid="{C24846F9-8A9E-41C4-991B-854D1FE20C7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2CBA7AC-1114-41E1-9BD9-53B05679D5DA}">
      <formula1>100</formula1>
      <formula2>999999</formula2>
    </dataValidation>
    <dataValidation allowBlank="1" showInputMessage="1" showErrorMessage="1" error="Please enter the 6-digit facility NAICS code." sqref="H17" xr:uid="{CFCC4EA5-21F1-4932-BAB4-A143BDAD978F}"/>
    <dataValidation type="date" operator="greaterThan" allowBlank="1" showInputMessage="1" showErrorMessage="1" errorTitle="Date Required" error="Please enter a date in mm/dd/yyyy format." sqref="B21" xr:uid="{CF8A737C-5CE0-4F16-8AFC-EA291D003BE6}">
      <formula1>36526</formula1>
    </dataValidation>
    <dataValidation type="list" allowBlank="1" showInputMessage="1" showErrorMessage="1" promptTitle="EJ Community" prompt="Click on the drop-down arrow to the right." sqref="B19:G19" xr:uid="{6BAE0F66-4D7F-4543-BD2D-CF072C0D5EB8}">
      <formula1>Lookup_YesNoUnknown</formula1>
    </dataValidation>
    <dataValidation allowBlank="1" showInputMessage="1" showErrorMessage="1" prompt="Either use the facility’s permit methodology or multiply wastewater gallons by 8.35 to get pounds and divide by 10,000 to eliminate water content" sqref="H27" xr:uid="{1D359159-EFBA-480B-BAAC-8C116F474E4B}"/>
    <dataValidation type="list" allowBlank="1" showInputMessage="1" showErrorMessage="1" promptTitle="NEA for this Facility" prompt="Click on the drop-down arrow to the right to select one NEA for this facility." sqref="B18:G18" xr:uid="{FDBF45D1-EE56-4100-9A7C-37E99454AE44}">
      <formula1>Lookup_NEAs</formula1>
    </dataValidation>
    <dataValidation type="list" allowBlank="1" showDropDown="1" showInputMessage="1" showErrorMessage="1" sqref="B15 I15:J15" xr:uid="{8CF9E07E-23F9-4DCF-A650-6D30364491CC}">
      <formula1>Lookup_States</formula1>
    </dataValidation>
  </dataValidations>
  <hyperlinks>
    <hyperlink ref="H17" r:id="rId1" xr:uid="{8A318F98-99D5-4B0F-97E6-4A0AB45B97C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FBF5-C092-4908-9977-5231DB060FB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269</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hAjMLcidPKctUWkyedG0GZ3W5sEeD4qwU//MWHG2VduDbeTSCeMUl9jw0SMUQ72KTAtvN4wykuz3AJbANX8Bvw==" saltValue="HABzDDxINilQQ5yskeTnJ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5" priority="2">
      <formula>AND(#REF!&gt;0,B16="")</formula>
    </cfRule>
  </conditionalFormatting>
  <conditionalFormatting sqref="C28:J51">
    <cfRule type="expression" dxfId="1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7532E67A-FED5-4DB0-BC5C-3330A9A80735}">
      <formula1>0</formula1>
    </dataValidation>
    <dataValidation type="list" allowBlank="1" showInputMessage="1" showErrorMessage="1" promptTitle="Year 2" prompt="For leadership programs only." sqref="E20" xr:uid="{C500D935-DB56-4BBA-8229-979A5B584444}">
      <formula1>Lookup_Years</formula1>
    </dataValidation>
    <dataValidation type="list" allowBlank="1" showInputMessage="1" showErrorMessage="1" promptTitle="Year 1" prompt="For leadership programs only." sqref="B20" xr:uid="{662623A6-3009-4F6D-ABFE-2F12CD03960C}">
      <formula1>Lookup_Years</formula1>
    </dataValidation>
    <dataValidation type="list" allowBlank="1" showInputMessage="1" showErrorMessage="1" sqref="B28:B51" xr:uid="{A5D8615B-877C-48FC-97CE-A4EFDC0688B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2D49091-16A2-4EAD-9996-2FCF8C98DCB0}">
      <formula1>100</formula1>
      <formula2>999999</formula2>
    </dataValidation>
    <dataValidation allowBlank="1" showInputMessage="1" showErrorMessage="1" error="Please enter the 6-digit facility NAICS code." sqref="H17" xr:uid="{97940622-F9AB-4D9D-8482-333ACBEB2A67}"/>
    <dataValidation type="date" operator="greaterThan" allowBlank="1" showInputMessage="1" showErrorMessage="1" errorTitle="Date Required" error="Please enter a date in mm/dd/yyyy format." sqref="B21" xr:uid="{459DD4E3-9AEF-4B71-A71F-D4F285930874}">
      <formula1>36526</formula1>
    </dataValidation>
    <dataValidation type="list" allowBlank="1" showInputMessage="1" showErrorMessage="1" promptTitle="EJ Community" prompt="Click on the drop-down arrow to the right." sqref="B19:G19" xr:uid="{292B3BEE-320D-47D5-93DF-431CCFAC693C}">
      <formula1>Lookup_YesNoUnknown</formula1>
    </dataValidation>
    <dataValidation allowBlank="1" showInputMessage="1" showErrorMessage="1" prompt="Either use the facility’s permit methodology or multiply wastewater gallons by 8.35 to get pounds and divide by 10,000 to eliminate water content" sqref="H27" xr:uid="{9098333C-1A07-4C37-AB98-CFD613CD44E7}"/>
    <dataValidation type="list" allowBlank="1" showInputMessage="1" showErrorMessage="1" promptTitle="NEA for this Facility" prompt="Click on the drop-down arrow to the right to select one NEA for this facility." sqref="B18:G18" xr:uid="{36AB0B11-681F-4741-A4B1-2C4A4EF28B04}">
      <formula1>Lookup_NEAs</formula1>
    </dataValidation>
    <dataValidation type="list" allowBlank="1" showDropDown="1" showInputMessage="1" showErrorMessage="1" sqref="B15 I15:J15" xr:uid="{FDEFCC06-08B1-4F47-9207-AAAB94E8AE46}">
      <formula1>Lookup_States</formula1>
    </dataValidation>
  </dataValidations>
  <hyperlinks>
    <hyperlink ref="H17" r:id="rId1" xr:uid="{2297E1FC-0567-4BAF-8BDB-844C62463B3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83364-4E5B-49B3-8C84-29D9F89E369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270</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hJnLEqXgFYapCkP6zJWFVg/qvyfBgcDNby5UoMyEfCE9k3cRQQAbps/139sALJjGMKHrEvRLI5D5Xa2EE0LdBg==" saltValue="RKz5ySH3Q06xyysMyMZu8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 priority="2">
      <formula>AND(#REF!&gt;0,B16="")</formula>
    </cfRule>
  </conditionalFormatting>
  <conditionalFormatting sqref="C28:J51">
    <cfRule type="expression" dxfId="1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6B5551E-2C45-44B3-AAD7-E431F7AF32B6}">
      <formula1>0</formula1>
    </dataValidation>
    <dataValidation type="list" allowBlank="1" showInputMessage="1" showErrorMessage="1" promptTitle="Year 2" prompt="For leadership programs only." sqref="E20" xr:uid="{5DC0CAF3-865E-44BF-ABAD-9163F45C0A19}">
      <formula1>Lookup_Years</formula1>
    </dataValidation>
    <dataValidation type="list" allowBlank="1" showInputMessage="1" showErrorMessage="1" promptTitle="Year 1" prompt="For leadership programs only." sqref="B20" xr:uid="{4D9F5C4B-9F18-4728-BC69-003EADF867ED}">
      <formula1>Lookup_Years</formula1>
    </dataValidation>
    <dataValidation type="list" allowBlank="1" showInputMessage="1" showErrorMessage="1" sqref="B28:B51" xr:uid="{E6E2936A-4DE1-4BF2-8F9B-BC76BEF6A56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2FDCE3E-ED12-4087-9F5D-CEAAA3EB2CDC}">
      <formula1>100</formula1>
      <formula2>999999</formula2>
    </dataValidation>
    <dataValidation allowBlank="1" showInputMessage="1" showErrorMessage="1" error="Please enter the 6-digit facility NAICS code." sqref="H17" xr:uid="{7F06A769-3E95-4EF3-8FB1-16A2427A0B87}"/>
    <dataValidation type="date" operator="greaterThan" allowBlank="1" showInputMessage="1" showErrorMessage="1" errorTitle="Date Required" error="Please enter a date in mm/dd/yyyy format." sqref="B21" xr:uid="{405FAF3E-FE01-425F-B655-8950EF5BFB6B}">
      <formula1>36526</formula1>
    </dataValidation>
    <dataValidation type="list" allowBlank="1" showInputMessage="1" showErrorMessage="1" promptTitle="EJ Community" prompt="Click on the drop-down arrow to the right." sqref="B19:G19" xr:uid="{B8F5127D-3440-460A-AD63-E6DC7F2C1E19}">
      <formula1>Lookup_YesNoUnknown</formula1>
    </dataValidation>
    <dataValidation allowBlank="1" showInputMessage="1" showErrorMessage="1" prompt="Either use the facility’s permit methodology or multiply wastewater gallons by 8.35 to get pounds and divide by 10,000 to eliminate water content" sqref="H27" xr:uid="{B92DA210-66CF-4EAE-92BD-674535F1A00D}"/>
    <dataValidation type="list" allowBlank="1" showInputMessage="1" showErrorMessage="1" promptTitle="NEA for this Facility" prompt="Click on the drop-down arrow to the right to select one NEA for this facility." sqref="B18:G18" xr:uid="{9785EC06-6884-4410-8CA7-4209F81D384F}">
      <formula1>Lookup_NEAs</formula1>
    </dataValidation>
    <dataValidation type="list" allowBlank="1" showDropDown="1" showInputMessage="1" showErrorMessage="1" sqref="B15 I15:J15" xr:uid="{DD41F005-B08D-4D08-A042-24A88619CD6F}">
      <formula1>Lookup_States</formula1>
    </dataValidation>
  </dataValidations>
  <hyperlinks>
    <hyperlink ref="H17" r:id="rId1" xr:uid="{522B8EED-1B98-40AF-B49F-24834FDEC33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A0FB7-43D9-4EA2-A591-71C7ED6E015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271</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PsPdHOH0utEZephsr/XJd/wxA1rmhqU8HvoE/MsnlAC2gdRYWAi2OB90e0O5xmGmIb+ysscnKl/HCDLhmyNbUg==" saltValue="BADkwKMbTDV4mHZwv/HZW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 priority="2">
      <formula>AND(#REF!&gt;0,B16="")</formula>
    </cfRule>
  </conditionalFormatting>
  <conditionalFormatting sqref="C28:J51">
    <cfRule type="expression" dxfId="1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0148837-A342-4675-98B6-56F4FA48FB3F}">
      <formula1>0</formula1>
    </dataValidation>
    <dataValidation type="list" allowBlank="1" showInputMessage="1" showErrorMessage="1" promptTitle="Year 2" prompt="For leadership programs only." sqref="E20" xr:uid="{9949AEBB-7D4B-48CB-B7C1-60173357D4E5}">
      <formula1>Lookup_Years</formula1>
    </dataValidation>
    <dataValidation type="list" allowBlank="1" showInputMessage="1" showErrorMessage="1" promptTitle="Year 1" prompt="For leadership programs only." sqref="B20" xr:uid="{B3D1299E-D859-47A9-A172-0492FE22D6F1}">
      <formula1>Lookup_Years</formula1>
    </dataValidation>
    <dataValidation type="list" allowBlank="1" showInputMessage="1" showErrorMessage="1" sqref="B28:B51" xr:uid="{1918A6E2-9239-47D8-BE9A-E28A0A3CB75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C5307CE-792B-4662-B4EE-7F49492FEC0E}">
      <formula1>100</formula1>
      <formula2>999999</formula2>
    </dataValidation>
    <dataValidation allowBlank="1" showInputMessage="1" showErrorMessage="1" error="Please enter the 6-digit facility NAICS code." sqref="H17" xr:uid="{9799C237-5420-454B-BD51-AE69BDB966A0}"/>
    <dataValidation type="date" operator="greaterThan" allowBlank="1" showInputMessage="1" showErrorMessage="1" errorTitle="Date Required" error="Please enter a date in mm/dd/yyyy format." sqref="B21" xr:uid="{EFDF849E-65ED-4367-BB86-F280E7A0B075}">
      <formula1>36526</formula1>
    </dataValidation>
    <dataValidation type="list" allowBlank="1" showInputMessage="1" showErrorMessage="1" promptTitle="EJ Community" prompt="Click on the drop-down arrow to the right." sqref="B19:G19" xr:uid="{700CAD52-03E3-4175-8EAA-AB5E6E49D74B}">
      <formula1>Lookup_YesNoUnknown</formula1>
    </dataValidation>
    <dataValidation allowBlank="1" showInputMessage="1" showErrorMessage="1" prompt="Either use the facility’s permit methodology or multiply wastewater gallons by 8.35 to get pounds and divide by 10,000 to eliminate water content" sqref="H27" xr:uid="{74616249-223C-4601-8BE9-1CDC66C69F87}"/>
    <dataValidation type="list" allowBlank="1" showInputMessage="1" showErrorMessage="1" promptTitle="NEA for this Facility" prompt="Click on the drop-down arrow to the right to select one NEA for this facility." sqref="B18:G18" xr:uid="{140F6112-06EC-4BFC-A422-120189AF0F54}">
      <formula1>Lookup_NEAs</formula1>
    </dataValidation>
    <dataValidation type="list" allowBlank="1" showDropDown="1" showInputMessage="1" showErrorMessage="1" sqref="B15 I15:J15" xr:uid="{E49F54FE-20FB-47E4-AE7D-334D6F190B43}">
      <formula1>Lookup_States</formula1>
    </dataValidation>
  </dataValidations>
  <hyperlinks>
    <hyperlink ref="H17" r:id="rId1" xr:uid="{0DEE1933-5038-43F4-831A-529FDF8C75A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57D4E-474F-452D-803F-68FD0250E0A2}">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272</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7KibWeWfn2N101FBvLMb4x+yqHEYevEEH/OUe3ULJNwVrlxx/1yTlXVqOikAIdrsdqDc0B17c2KbY+gOgPb9A==" saltValue="zIAWxWprL9P3mQmdIiSeS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 priority="2">
      <formula>AND(#REF!&gt;0,B16="")</formula>
    </cfRule>
  </conditionalFormatting>
  <conditionalFormatting sqref="C28:J51">
    <cfRule type="expression" dxfId="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7C41C7B-3EB4-4E16-8683-25D7777CF3CC}">
      <formula1>0</formula1>
    </dataValidation>
    <dataValidation type="list" allowBlank="1" showInputMessage="1" showErrorMessage="1" promptTitle="Year 2" prompt="For leadership programs only." sqref="E20" xr:uid="{9D96FB16-3DB8-4C55-9113-974083BF1A2B}">
      <formula1>Lookup_Years</formula1>
    </dataValidation>
    <dataValidation type="list" allowBlank="1" showInputMessage="1" showErrorMessage="1" promptTitle="Year 1" prompt="For leadership programs only." sqref="B20" xr:uid="{07A194D9-ED20-4146-8968-32D7BB352767}">
      <formula1>Lookup_Years</formula1>
    </dataValidation>
    <dataValidation type="list" allowBlank="1" showInputMessage="1" showErrorMessage="1" sqref="B28:B51" xr:uid="{90CBE648-C290-4A69-9C65-9E1317CFD5B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D50E2C5-AA05-4930-A635-CAF7B32B01B4}">
      <formula1>100</formula1>
      <formula2>999999</formula2>
    </dataValidation>
    <dataValidation allowBlank="1" showInputMessage="1" showErrorMessage="1" error="Please enter the 6-digit facility NAICS code." sqref="H17" xr:uid="{0DF761C0-C713-4B9A-9F1F-F1AAF7E3E150}"/>
    <dataValidation type="date" operator="greaterThan" allowBlank="1" showInputMessage="1" showErrorMessage="1" errorTitle="Date Required" error="Please enter a date in mm/dd/yyyy format." sqref="B21" xr:uid="{EDB823EE-E1DC-4F1A-960E-A784C65E32EE}">
      <formula1>36526</formula1>
    </dataValidation>
    <dataValidation type="list" allowBlank="1" showInputMessage="1" showErrorMessage="1" promptTitle="EJ Community" prompt="Click on the drop-down arrow to the right." sqref="B19:G19" xr:uid="{3FB5D718-CE20-4DAB-95D4-59DFDF114FC5}">
      <formula1>Lookup_YesNoUnknown</formula1>
    </dataValidation>
    <dataValidation allowBlank="1" showInputMessage="1" showErrorMessage="1" prompt="Either use the facility’s permit methodology or multiply wastewater gallons by 8.35 to get pounds and divide by 10,000 to eliminate water content" sqref="H27" xr:uid="{486F9CBC-2A6A-4578-A988-85CDF4AC44FE}"/>
    <dataValidation type="list" allowBlank="1" showInputMessage="1" showErrorMessage="1" promptTitle="NEA for this Facility" prompt="Click on the drop-down arrow to the right to select one NEA for this facility." sqref="B18:G18" xr:uid="{DC50A8A6-EC87-4031-A542-7B8E72A1435E}">
      <formula1>Lookup_NEAs</formula1>
    </dataValidation>
    <dataValidation type="list" allowBlank="1" showDropDown="1" showInputMessage="1" showErrorMessage="1" sqref="B15 I15:J15" xr:uid="{580B572C-252C-4440-9CAF-77DC01BC32EF}">
      <formula1>Lookup_States</formula1>
    </dataValidation>
  </dataValidations>
  <hyperlinks>
    <hyperlink ref="H17" r:id="rId1" xr:uid="{3ECFB813-27A9-461A-935A-34EEAC14483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46044-A7BD-457E-BBA9-806C5C6812BB}">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273</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DLmz44vXc0+dNLDiiRGy5EL8hcOVvSoIQBnkiLlcN5fSJ98UJtDW4c7I4/xh2Uj8hsMMBwiatwOcdwyQ67Skhw==" saltValue="G9glmp9OTuWzshPXRq/JH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 priority="2">
      <formula>AND(#REF!&gt;0,B16="")</formula>
    </cfRule>
  </conditionalFormatting>
  <conditionalFormatting sqref="C28:J51">
    <cfRule type="expression" dxfId="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84A22B3-1AD7-41BF-B6F1-CF0459F06353}">
      <formula1>0</formula1>
    </dataValidation>
    <dataValidation type="list" allowBlank="1" showInputMessage="1" showErrorMessage="1" promptTitle="Year 2" prompt="For leadership programs only." sqref="E20" xr:uid="{722ED06E-1ADE-45EA-A4B0-718796CA60DF}">
      <formula1>Lookup_Years</formula1>
    </dataValidation>
    <dataValidation type="list" allowBlank="1" showInputMessage="1" showErrorMessage="1" promptTitle="Year 1" prompt="For leadership programs only." sqref="B20" xr:uid="{047EC524-5C7D-4F46-ADC6-BEDDFC209927}">
      <formula1>Lookup_Years</formula1>
    </dataValidation>
    <dataValidation type="list" allowBlank="1" showInputMessage="1" showErrorMessage="1" sqref="B28:B51" xr:uid="{E6D27FA9-3210-4283-9AA7-9B73B4E233F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A21D439-EBFC-4EE7-810D-6E72BE866C81}">
      <formula1>100</formula1>
      <formula2>999999</formula2>
    </dataValidation>
    <dataValidation allowBlank="1" showInputMessage="1" showErrorMessage="1" error="Please enter the 6-digit facility NAICS code." sqref="H17" xr:uid="{FEB79651-F6EF-45E7-AF50-D26B11414886}"/>
    <dataValidation type="date" operator="greaterThan" allowBlank="1" showInputMessage="1" showErrorMessage="1" errorTitle="Date Required" error="Please enter a date in mm/dd/yyyy format." sqref="B21" xr:uid="{47987443-0725-4CF7-9659-5A96D4A2ED6E}">
      <formula1>36526</formula1>
    </dataValidation>
    <dataValidation type="list" allowBlank="1" showInputMessage="1" showErrorMessage="1" promptTitle="EJ Community" prompt="Click on the drop-down arrow to the right." sqref="B19:G19" xr:uid="{999BFAF8-9D50-4D4E-A139-E0514E52CAFE}">
      <formula1>Lookup_YesNoUnknown</formula1>
    </dataValidation>
    <dataValidation allowBlank="1" showInputMessage="1" showErrorMessage="1" prompt="Either use the facility’s permit methodology or multiply wastewater gallons by 8.35 to get pounds and divide by 10,000 to eliminate water content" sqref="H27" xr:uid="{71F1690C-AF66-4AB0-BD18-7D9B315FEE5D}"/>
    <dataValidation type="list" allowBlank="1" showInputMessage="1" showErrorMessage="1" promptTitle="NEA for this Facility" prompt="Click on the drop-down arrow to the right to select one NEA for this facility." sqref="B18:G18" xr:uid="{AEDB262C-E826-4755-9121-1460F7388CC5}">
      <formula1>Lookup_NEAs</formula1>
    </dataValidation>
    <dataValidation type="list" allowBlank="1" showDropDown="1" showInputMessage="1" showErrorMessage="1" sqref="B15 I15:J15" xr:uid="{362CB57E-14DD-4EEB-96AF-23E952727F22}">
      <formula1>Lookup_States</formula1>
    </dataValidation>
  </dataValidations>
  <hyperlinks>
    <hyperlink ref="H17" r:id="rId1" xr:uid="{DD4C5E46-5BC5-4931-8BB3-7D4A138690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014C9-4053-4E8C-BF44-4034FB75FEC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VxISk70P1Y7ErQB0h+oBEDsjYvvDtVDqtNRS+NzJB3NRHtfp5nRTcF7ULGnBKLisTDLAr3XSL7q9nZCKZtDqMg==" saltValue="Jx8diabaDkuwwoc6nApfd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 priority="2">
      <formula>AND(#REF!&gt;0,B16="")</formula>
    </cfRule>
  </conditionalFormatting>
  <conditionalFormatting sqref="C28:J51">
    <cfRule type="expression" dxfId="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BE5EB15-90F0-4282-AF54-29295DCC59ED}">
      <formula1>0</formula1>
    </dataValidation>
    <dataValidation type="list" allowBlank="1" showInputMessage="1" showErrorMessage="1" promptTitle="Year 2" prompt="For leadership programs only." sqref="E20" xr:uid="{7DBBB6A7-356C-4443-BB08-CBCF84F49ECF}">
      <formula1>Lookup_Years</formula1>
    </dataValidation>
    <dataValidation type="list" allowBlank="1" showInputMessage="1" showErrorMessage="1" promptTitle="Year 1" prompt="For leadership programs only." sqref="B20" xr:uid="{3B299B8E-4238-4E43-B21E-244FA2DB32EF}">
      <formula1>Lookup_Years</formula1>
    </dataValidation>
    <dataValidation type="list" allowBlank="1" showInputMessage="1" showErrorMessage="1" sqref="B28:B51" xr:uid="{085323A4-E967-4F6B-B125-96F60CAE709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8B7A82E-72C9-4DDD-9542-A12ABDA9A8DA}">
      <formula1>100</formula1>
      <formula2>999999</formula2>
    </dataValidation>
    <dataValidation allowBlank="1" showInputMessage="1" showErrorMessage="1" error="Please enter the 6-digit facility NAICS code." sqref="H17" xr:uid="{F27954ED-0A60-46C2-9741-84F579623AC8}"/>
    <dataValidation type="date" operator="greaterThan" allowBlank="1" showInputMessage="1" showErrorMessage="1" errorTitle="Date Required" error="Please enter a date in mm/dd/yyyy format." sqref="B21" xr:uid="{B715D096-4BC5-4A92-87CE-0582E27611D0}">
      <formula1>36526</formula1>
    </dataValidation>
    <dataValidation type="list" allowBlank="1" showInputMessage="1" showErrorMessage="1" promptTitle="EJ Community" prompt="Click on the drop-down arrow to the right." sqref="B19:G19" xr:uid="{EF9A4EDA-C30E-4124-AED0-AF1F6288365B}">
      <formula1>Lookup_YesNoUnknown</formula1>
    </dataValidation>
    <dataValidation allowBlank="1" showInputMessage="1" showErrorMessage="1" prompt="Either use the facility’s permit methodology or multiply wastewater gallons by 8.35 to get pounds and divide by 10,000 to eliminate water content" sqref="H27" xr:uid="{8F964795-5473-4583-8DDB-58020E3B65CA}"/>
    <dataValidation type="list" allowBlank="1" showInputMessage="1" showErrorMessage="1" promptTitle="NEA for this Facility" prompt="Click on the drop-down arrow to the right to select one NEA for this facility." sqref="B18:G18" xr:uid="{4F785B77-8592-484A-9A3E-37497B8130F7}">
      <formula1>Lookup_NEAs</formula1>
    </dataValidation>
    <dataValidation type="list" allowBlank="1" showDropDown="1" showInputMessage="1" showErrorMessage="1" sqref="B15 I15:J15" xr:uid="{34443A3F-1D21-4F13-B74F-27CC9ADE8343}">
      <formula1>Lookup_States</formula1>
    </dataValidation>
  </dataValidations>
  <hyperlinks>
    <hyperlink ref="H17" r:id="rId1" xr:uid="{8DCF09ED-370B-4DE1-869C-04569831CC8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E59A6-DEA4-481B-A34E-B4E6F9B09CD6}">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LwOODJKG2J7vaXxkQBuxuX1A4yQfGIEX9hmeGvdTu1r/SwMWFFR4gEL3oxhpRzoDmpdIjDhNrqSd/uQgsffrBg==" saltValue="Atg5SKV2KBqIWXCsqGl9x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 priority="2">
      <formula>AND(#REF!&gt;0,B16="")</formula>
    </cfRule>
  </conditionalFormatting>
  <conditionalFormatting sqref="C28:J51">
    <cfRule type="expression" dxfId="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CBB10AD-6C32-41D3-92C2-5080E1572E11}">
      <formula1>0</formula1>
    </dataValidation>
    <dataValidation type="list" allowBlank="1" showInputMessage="1" showErrorMessage="1" promptTitle="Year 2" prompt="For leadership programs only." sqref="E20" xr:uid="{9B049D33-9EC9-4B8B-93ED-A780EB9423B3}">
      <formula1>Lookup_Years</formula1>
    </dataValidation>
    <dataValidation type="list" allowBlank="1" showInputMessage="1" showErrorMessage="1" promptTitle="Year 1" prompt="For leadership programs only." sqref="B20" xr:uid="{20CBB5EF-7334-41A2-B1E4-77C99ABF2461}">
      <formula1>Lookup_Years</formula1>
    </dataValidation>
    <dataValidation type="list" allowBlank="1" showInputMessage="1" showErrorMessage="1" sqref="B28:B51" xr:uid="{31247B0F-4293-4763-8A47-8EDF86A1CA8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E81C462-2AA2-43C9-B14B-16031E7B2A1F}">
      <formula1>100</formula1>
      <formula2>999999</formula2>
    </dataValidation>
    <dataValidation allowBlank="1" showInputMessage="1" showErrorMessage="1" error="Please enter the 6-digit facility NAICS code." sqref="H17" xr:uid="{FB5F107E-5B03-4600-8EAD-DF72EC51E673}"/>
    <dataValidation type="date" operator="greaterThan" allowBlank="1" showInputMessage="1" showErrorMessage="1" errorTitle="Date Required" error="Please enter a date in mm/dd/yyyy format." sqref="B21" xr:uid="{0D603E65-8D14-42F5-B50F-9D91877E21AD}">
      <formula1>36526</formula1>
    </dataValidation>
    <dataValidation type="list" allowBlank="1" showInputMessage="1" showErrorMessage="1" promptTitle="EJ Community" prompt="Click on the drop-down arrow to the right." sqref="B19:G19" xr:uid="{3479999F-9E50-4652-AA52-586CC9528BE6}">
      <formula1>Lookup_YesNoUnknown</formula1>
    </dataValidation>
    <dataValidation allowBlank="1" showInputMessage="1" showErrorMessage="1" prompt="Either use the facility’s permit methodology or multiply wastewater gallons by 8.35 to get pounds and divide by 10,000 to eliminate water content" sqref="H27" xr:uid="{0CA7EB44-AA0E-475B-A5F4-62848A1EB8E0}"/>
    <dataValidation type="list" allowBlank="1" showInputMessage="1" showErrorMessage="1" promptTitle="NEA for this Facility" prompt="Click on the drop-down arrow to the right to select one NEA for this facility." sqref="B18:G18" xr:uid="{4CCCEBD5-2EB3-44B1-BBE8-15667577BB93}">
      <formula1>Lookup_NEAs</formula1>
    </dataValidation>
    <dataValidation type="list" allowBlank="1" showDropDown="1" showInputMessage="1" showErrorMessage="1" sqref="B15 I15:J15" xr:uid="{7930A3BD-AC8C-4FD4-B71D-6976B855B2F3}">
      <formula1>Lookup_States</formula1>
    </dataValidation>
  </dataValidations>
  <hyperlinks>
    <hyperlink ref="H17" r:id="rId1" xr:uid="{47C09E2C-3813-46AA-B12B-CB77154037D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DE9E8-8893-4FCE-A567-EAFA7B2C9DE5}">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204</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IjG3TztrOMK/sn0IL8Cd5IWFS1PPrMprO+NP/tjkV+R8LZOxuvbbWoo8EqforuhiiPhKtlSN60wstA1xKVATJA==" saltValue="GMbR4oE9hR73jVpKUTHXT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5" priority="2">
      <formula>AND(#REF!&gt;0,B16="")</formula>
    </cfRule>
  </conditionalFormatting>
  <conditionalFormatting sqref="C28:J51">
    <cfRule type="expression" dxfId="14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514F294-C457-4120-A305-BC622541B572}">
      <formula1>0</formula1>
    </dataValidation>
    <dataValidation type="list" allowBlank="1" showInputMessage="1" showErrorMessage="1" promptTitle="Year 2" prompt="For leadership programs only." sqref="E20" xr:uid="{E32B0460-B70C-4DDC-88D4-5B8620814149}">
      <formula1>Lookup_Years</formula1>
    </dataValidation>
    <dataValidation type="list" allowBlank="1" showInputMessage="1" showErrorMessage="1" promptTitle="Year 1" prompt="For leadership programs only." sqref="B20" xr:uid="{CE8FBD6F-E731-4B40-B729-BBEAC7FE87BF}">
      <formula1>Lookup_Years</formula1>
    </dataValidation>
    <dataValidation type="list" allowBlank="1" showInputMessage="1" showErrorMessage="1" sqref="B28:B51" xr:uid="{EFA60174-CCBD-4CCC-BF19-9E9FE8055BF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E736C10-77B0-4478-BBEA-E830DD733F9E}">
      <formula1>100</formula1>
      <formula2>999999</formula2>
    </dataValidation>
    <dataValidation allowBlank="1" showInputMessage="1" showErrorMessage="1" error="Please enter the 6-digit facility NAICS code." sqref="H17" xr:uid="{11B9A098-B744-4FC3-B085-7FD22EC03CE6}"/>
    <dataValidation type="date" operator="greaterThan" allowBlank="1" showInputMessage="1" showErrorMessage="1" errorTitle="Date Required" error="Please enter a date in mm/dd/yyyy format." sqref="B21" xr:uid="{E5D60C3B-F173-4AB3-9C98-B1BA0FB53D1A}">
      <formula1>36526</formula1>
    </dataValidation>
    <dataValidation type="list" allowBlank="1" showInputMessage="1" showErrorMessage="1" promptTitle="EJ Community" prompt="Click on the drop-down arrow to the right." sqref="B19:G19" xr:uid="{04B99D2D-8BC1-43D6-B820-F89DE4EF2E60}">
      <formula1>Lookup_YesNoUnknown</formula1>
    </dataValidation>
    <dataValidation allowBlank="1" showInputMessage="1" showErrorMessage="1" prompt="Either use the facility’s permit methodology or multiply wastewater gallons by 8.35 to get pounds and divide by 10,000 to eliminate water content" sqref="H27" xr:uid="{598AE99C-9633-4582-88CA-D66DD2A6F2D2}"/>
    <dataValidation type="list" allowBlank="1" showInputMessage="1" showErrorMessage="1" promptTitle="NEA for this Facility" prompt="Click on the drop-down arrow to the right to select one NEA for this facility." sqref="B18:G18" xr:uid="{816F4CDC-8375-48F6-AF18-06696E55EEB1}">
      <formula1>Lookup_NEAs</formula1>
    </dataValidation>
    <dataValidation type="list" allowBlank="1" showDropDown="1" showInputMessage="1" showErrorMessage="1" sqref="B15 I15:J15" xr:uid="{6727771B-9DBE-464A-A96A-640AAC8A81B8}">
      <formula1>Lookup_States</formula1>
    </dataValidation>
  </dataValidations>
  <hyperlinks>
    <hyperlink ref="H17" r:id="rId1" xr:uid="{3C50FDD3-DB62-4DAA-A172-46A9ABAF537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CD38D-35B3-493B-BC54-BED74CEC5DB0}">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276</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NCaXyXQEUvGpsEYm8ciJbhvsxCxSPEXg+rsfbpiSrh4Dz+HPkqnY2pczcq+t+cFE90LsP+Wqr6dZcET7BdasRg==" saltValue="P4VAltKziYrUadluMJ7gJ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 priority="2">
      <formula>AND(#REF!&gt;0,B16="")</formula>
    </cfRule>
  </conditionalFormatting>
  <conditionalFormatting sqref="C28:J51">
    <cfRule type="expression" dxfId="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03A305A-4F48-49D0-9A59-A87D89746A2B}">
      <formula1>0</formula1>
    </dataValidation>
    <dataValidation type="list" allowBlank="1" showInputMessage="1" showErrorMessage="1" promptTitle="Year 2" prompt="For leadership programs only." sqref="E20" xr:uid="{14FC4BEA-F9A5-4546-A6F2-C127B227CC11}">
      <formula1>Lookup_Years</formula1>
    </dataValidation>
    <dataValidation type="list" allowBlank="1" showInputMessage="1" showErrorMessage="1" promptTitle="Year 1" prompt="For leadership programs only." sqref="B20" xr:uid="{C5769336-1617-4999-8275-A315EF7FDC04}">
      <formula1>Lookup_Years</formula1>
    </dataValidation>
    <dataValidation type="list" allowBlank="1" showInputMessage="1" showErrorMessage="1" sqref="B28:B51" xr:uid="{6A523095-1398-488B-8C1B-2C750DC2C4D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5421BDB-8877-4FFB-8EA4-98A4439406C8}">
      <formula1>100</formula1>
      <formula2>999999</formula2>
    </dataValidation>
    <dataValidation allowBlank="1" showInputMessage="1" showErrorMessage="1" error="Please enter the 6-digit facility NAICS code." sqref="H17" xr:uid="{D5A54E58-9168-4300-977C-08269CC5CEA4}"/>
    <dataValidation type="date" operator="greaterThan" allowBlank="1" showInputMessage="1" showErrorMessage="1" errorTitle="Date Required" error="Please enter a date in mm/dd/yyyy format." sqref="B21" xr:uid="{05143ADF-E1CE-420D-B496-CBB74CAD1F63}">
      <formula1>36526</formula1>
    </dataValidation>
    <dataValidation type="list" allowBlank="1" showInputMessage="1" showErrorMessage="1" promptTitle="EJ Community" prompt="Click on the drop-down arrow to the right." sqref="B19:G19" xr:uid="{D784B71A-5866-4CB0-89C6-9CCF57DE3985}">
      <formula1>Lookup_YesNoUnknown</formula1>
    </dataValidation>
    <dataValidation allowBlank="1" showInputMessage="1" showErrorMessage="1" prompt="Either use the facility’s permit methodology or multiply wastewater gallons by 8.35 to get pounds and divide by 10,000 to eliminate water content" sqref="H27" xr:uid="{BAA79253-6671-43BB-81F1-19FD1E0EB270}"/>
    <dataValidation type="list" allowBlank="1" showInputMessage="1" showErrorMessage="1" promptTitle="NEA for this Facility" prompt="Click on the drop-down arrow to the right to select one NEA for this facility." sqref="B18:G18" xr:uid="{5A3E0499-E26B-4B19-B455-6F8DE58ABDA3}">
      <formula1>Lookup_NEAs</formula1>
    </dataValidation>
    <dataValidation type="list" allowBlank="1" showDropDown="1" showInputMessage="1" showErrorMessage="1" sqref="B15 I15:J15" xr:uid="{45D989C4-5619-4DF8-A6B1-3D13E961B405}">
      <formula1>Lookup_States</formula1>
    </dataValidation>
  </dataValidations>
  <hyperlinks>
    <hyperlink ref="H17" r:id="rId1" xr:uid="{7D7EF052-1575-4922-9180-6E57B35E44B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A63E5-3DA6-4F5F-8FB5-474840A53E6F}">
  <sheetPr codeName="Sheet5"/>
  <dimension ref="A1:L55"/>
  <sheetViews>
    <sheetView workbookViewId="0"/>
  </sheetViews>
  <sheetFormatPr defaultRowHeight="14.45"/>
  <cols>
    <col min="1" max="1" width="62" bestFit="1" customWidth="1"/>
    <col min="2" max="2" width="4.7109375" customWidth="1"/>
    <col min="3" max="3" width="9.140625" style="12"/>
    <col min="4" max="4" width="9.5703125" style="12" bestFit="1" customWidth="1"/>
    <col min="5" max="5" width="4.7109375" customWidth="1"/>
    <col min="6" max="6" width="10.5703125" style="12" customWidth="1"/>
    <col min="7" max="7" width="4.7109375" customWidth="1"/>
    <col min="8" max="8" width="9.7109375" customWidth="1"/>
    <col min="9" max="9" width="4.7109375" customWidth="1"/>
    <col min="11" max="11" width="4.7109375" customWidth="1"/>
    <col min="12" max="12" width="24.85546875" bestFit="1" customWidth="1"/>
  </cols>
  <sheetData>
    <row r="1" spans="1:12" ht="15" thickBot="1">
      <c r="A1" t="s">
        <v>277</v>
      </c>
      <c r="C1" s="12" t="s">
        <v>278</v>
      </c>
      <c r="D1" s="12" t="s">
        <v>279</v>
      </c>
      <c r="F1" s="12" t="s">
        <v>280</v>
      </c>
      <c r="H1" s="12" t="s">
        <v>281</v>
      </c>
      <c r="J1" s="12" t="s">
        <v>282</v>
      </c>
      <c r="L1" s="12" t="s">
        <v>283</v>
      </c>
    </row>
    <row r="2" spans="1:12">
      <c r="A2" s="15" t="s">
        <v>284</v>
      </c>
      <c r="C2" s="16" t="s">
        <v>285</v>
      </c>
      <c r="D2" s="109" t="s">
        <v>286</v>
      </c>
      <c r="F2" s="16" t="s">
        <v>141</v>
      </c>
      <c r="H2" s="16" t="s">
        <v>182</v>
      </c>
      <c r="J2" s="16">
        <v>2023</v>
      </c>
      <c r="L2" s="15" t="s">
        <v>144</v>
      </c>
    </row>
    <row r="3" spans="1:12" ht="15" thickBot="1">
      <c r="A3" s="17" t="s">
        <v>287</v>
      </c>
      <c r="C3" s="18" t="s">
        <v>288</v>
      </c>
      <c r="D3" s="110" t="s">
        <v>289</v>
      </c>
      <c r="F3" s="19" t="s">
        <v>146</v>
      </c>
      <c r="H3" s="18" t="s">
        <v>290</v>
      </c>
      <c r="J3" s="18">
        <v>2024</v>
      </c>
      <c r="L3" s="17" t="s">
        <v>291</v>
      </c>
    </row>
    <row r="4" spans="1:12" ht="15" thickBot="1">
      <c r="A4" s="17" t="s">
        <v>180</v>
      </c>
      <c r="C4" s="18" t="s">
        <v>292</v>
      </c>
      <c r="D4" s="110" t="s">
        <v>293</v>
      </c>
      <c r="H4" s="19" t="s">
        <v>294</v>
      </c>
      <c r="J4" s="18">
        <v>2025</v>
      </c>
      <c r="L4" s="17" t="s">
        <v>160</v>
      </c>
    </row>
    <row r="5" spans="1:12">
      <c r="A5" s="17" t="s">
        <v>295</v>
      </c>
      <c r="C5" s="18" t="s">
        <v>296</v>
      </c>
      <c r="D5" s="110" t="s">
        <v>297</v>
      </c>
      <c r="J5" s="18">
        <v>2026</v>
      </c>
      <c r="L5" s="17" t="s">
        <v>157</v>
      </c>
    </row>
    <row r="6" spans="1:12">
      <c r="A6" s="17" t="s">
        <v>298</v>
      </c>
      <c r="C6" s="18" t="s">
        <v>299</v>
      </c>
      <c r="D6" s="110" t="s">
        <v>297</v>
      </c>
      <c r="J6" s="18">
        <v>2027</v>
      </c>
      <c r="L6" s="17" t="s">
        <v>300</v>
      </c>
    </row>
    <row r="7" spans="1:12" ht="15" thickBot="1">
      <c r="A7" s="17" t="s">
        <v>301</v>
      </c>
      <c r="C7" s="18" t="s">
        <v>302</v>
      </c>
      <c r="D7" s="110" t="s">
        <v>303</v>
      </c>
      <c r="J7" s="19">
        <v>2028</v>
      </c>
      <c r="L7" s="17" t="s">
        <v>304</v>
      </c>
    </row>
    <row r="8" spans="1:12" ht="15" thickBot="1">
      <c r="A8" s="20" t="s">
        <v>305</v>
      </c>
      <c r="C8" s="18" t="s">
        <v>306</v>
      </c>
      <c r="D8" s="110" t="s">
        <v>307</v>
      </c>
      <c r="L8" s="17" t="s">
        <v>139</v>
      </c>
    </row>
    <row r="9" spans="1:12">
      <c r="C9" s="18" t="s">
        <v>308</v>
      </c>
      <c r="D9" s="110" t="s">
        <v>176</v>
      </c>
      <c r="L9" s="17" t="s">
        <v>153</v>
      </c>
    </row>
    <row r="10" spans="1:12" ht="15" thickBot="1">
      <c r="C10" s="18" t="s">
        <v>309</v>
      </c>
      <c r="D10" s="110" t="s">
        <v>176</v>
      </c>
      <c r="L10" s="20" t="s">
        <v>149</v>
      </c>
    </row>
    <row r="11" spans="1:12">
      <c r="C11" s="18" t="s">
        <v>310</v>
      </c>
      <c r="D11" s="110" t="s">
        <v>289</v>
      </c>
    </row>
    <row r="12" spans="1:12">
      <c r="C12" s="18" t="s">
        <v>311</v>
      </c>
      <c r="D12" s="110" t="s">
        <v>289</v>
      </c>
    </row>
    <row r="13" spans="1:12">
      <c r="C13" s="18" t="s">
        <v>312</v>
      </c>
      <c r="D13" s="110" t="s">
        <v>297</v>
      </c>
    </row>
    <row r="14" spans="1:12">
      <c r="C14" s="18" t="s">
        <v>313</v>
      </c>
      <c r="D14" s="110" t="s">
        <v>297</v>
      </c>
    </row>
    <row r="15" spans="1:12">
      <c r="C15" s="18" t="s">
        <v>314</v>
      </c>
      <c r="D15" s="110" t="s">
        <v>315</v>
      </c>
    </row>
    <row r="16" spans="1:12">
      <c r="C16" s="18" t="s">
        <v>316</v>
      </c>
      <c r="D16" s="110" t="s">
        <v>286</v>
      </c>
    </row>
    <row r="17" spans="3:4">
      <c r="C17" s="18" t="s">
        <v>317</v>
      </c>
      <c r="D17" s="110" t="s">
        <v>318</v>
      </c>
    </row>
    <row r="18" spans="3:4">
      <c r="C18" s="18" t="s">
        <v>319</v>
      </c>
      <c r="D18" s="110" t="s">
        <v>318</v>
      </c>
    </row>
    <row r="19" spans="3:4">
      <c r="C19" s="18" t="s">
        <v>320</v>
      </c>
      <c r="D19" s="110" t="s">
        <v>315</v>
      </c>
    </row>
    <row r="20" spans="3:4">
      <c r="C20" s="18" t="s">
        <v>321</v>
      </c>
      <c r="D20" s="110" t="s">
        <v>289</v>
      </c>
    </row>
    <row r="21" spans="3:4">
      <c r="C21" s="18" t="s">
        <v>322</v>
      </c>
      <c r="D21" s="110" t="s">
        <v>293</v>
      </c>
    </row>
    <row r="22" spans="3:4">
      <c r="C22" s="18" t="s">
        <v>323</v>
      </c>
      <c r="D22" s="110" t="s">
        <v>307</v>
      </c>
    </row>
    <row r="23" spans="3:4">
      <c r="C23" s="18" t="s">
        <v>324</v>
      </c>
      <c r="D23" s="110" t="s">
        <v>176</v>
      </c>
    </row>
    <row r="24" spans="3:4">
      <c r="C24" s="18" t="s">
        <v>325</v>
      </c>
      <c r="D24" s="110" t="s">
        <v>307</v>
      </c>
    </row>
    <row r="25" spans="3:4">
      <c r="C25" s="18" t="s">
        <v>326</v>
      </c>
      <c r="D25" s="110" t="s">
        <v>318</v>
      </c>
    </row>
    <row r="26" spans="3:4">
      <c r="C26" s="18" t="s">
        <v>327</v>
      </c>
      <c r="D26" s="110" t="s">
        <v>318</v>
      </c>
    </row>
    <row r="27" spans="3:4">
      <c r="C27" s="18" t="s">
        <v>328</v>
      </c>
      <c r="D27" s="110" t="s">
        <v>315</v>
      </c>
    </row>
    <row r="28" spans="3:4">
      <c r="C28" s="18" t="s">
        <v>329</v>
      </c>
      <c r="D28" s="110" t="s">
        <v>289</v>
      </c>
    </row>
    <row r="29" spans="3:4">
      <c r="C29" s="18" t="s">
        <v>330</v>
      </c>
      <c r="D29" s="110" t="s">
        <v>303</v>
      </c>
    </row>
    <row r="30" spans="3:4">
      <c r="C30" s="18" t="s">
        <v>331</v>
      </c>
      <c r="D30" s="110" t="s">
        <v>289</v>
      </c>
    </row>
    <row r="31" spans="3:4">
      <c r="C31" s="18" t="s">
        <v>332</v>
      </c>
      <c r="D31" s="110" t="s">
        <v>303</v>
      </c>
    </row>
    <row r="32" spans="3:4">
      <c r="C32" s="18" t="s">
        <v>333</v>
      </c>
      <c r="D32" s="110" t="s">
        <v>315</v>
      </c>
    </row>
    <row r="33" spans="3:4">
      <c r="C33" s="18" t="s">
        <v>334</v>
      </c>
      <c r="D33" s="110" t="s">
        <v>307</v>
      </c>
    </row>
    <row r="34" spans="3:4">
      <c r="C34" s="18" t="s">
        <v>335</v>
      </c>
      <c r="D34" s="110" t="s">
        <v>336</v>
      </c>
    </row>
    <row r="35" spans="3:4">
      <c r="C35" s="18" t="s">
        <v>337</v>
      </c>
      <c r="D35" s="110" t="s">
        <v>293</v>
      </c>
    </row>
    <row r="36" spans="3:4">
      <c r="C36" s="18" t="s">
        <v>338</v>
      </c>
      <c r="D36" s="110" t="s">
        <v>297</v>
      </c>
    </row>
    <row r="37" spans="3:4">
      <c r="C37" s="18" t="s">
        <v>339</v>
      </c>
      <c r="D37" s="110" t="s">
        <v>336</v>
      </c>
    </row>
    <row r="38" spans="3:4">
      <c r="C38" s="18" t="s">
        <v>340</v>
      </c>
      <c r="D38" s="110" t="s">
        <v>318</v>
      </c>
    </row>
    <row r="39" spans="3:4">
      <c r="C39" s="18" t="s">
        <v>341</v>
      </c>
      <c r="D39" s="110" t="s">
        <v>293</v>
      </c>
    </row>
    <row r="40" spans="3:4">
      <c r="C40" s="18" t="s">
        <v>342</v>
      </c>
      <c r="D40" s="110" t="s">
        <v>286</v>
      </c>
    </row>
    <row r="41" spans="3:4">
      <c r="C41" s="18" t="s">
        <v>343</v>
      </c>
      <c r="D41" s="110" t="s">
        <v>176</v>
      </c>
    </row>
    <row r="42" spans="3:4">
      <c r="C42" s="18" t="s">
        <v>344</v>
      </c>
      <c r="D42" s="110" t="s">
        <v>336</v>
      </c>
    </row>
    <row r="43" spans="3:4">
      <c r="C43" s="18" t="s">
        <v>345</v>
      </c>
      <c r="D43" s="110" t="s">
        <v>307</v>
      </c>
    </row>
    <row r="44" spans="3:4">
      <c r="C44" s="18" t="s">
        <v>346</v>
      </c>
      <c r="D44" s="110" t="s">
        <v>289</v>
      </c>
    </row>
    <row r="45" spans="3:4">
      <c r="C45" s="18" t="s">
        <v>347</v>
      </c>
      <c r="D45" s="110" t="s">
        <v>303</v>
      </c>
    </row>
    <row r="46" spans="3:4">
      <c r="C46" s="18" t="s">
        <v>348</v>
      </c>
      <c r="D46" s="110" t="s">
        <v>289</v>
      </c>
    </row>
    <row r="47" spans="3:4">
      <c r="C47" s="18" t="s">
        <v>349</v>
      </c>
      <c r="D47" s="110" t="s">
        <v>293</v>
      </c>
    </row>
    <row r="48" spans="3:4">
      <c r="C48" s="18" t="s">
        <v>350</v>
      </c>
      <c r="D48" s="110" t="s">
        <v>303</v>
      </c>
    </row>
    <row r="49" spans="3:4">
      <c r="C49" s="18" t="s">
        <v>174</v>
      </c>
      <c r="D49" s="110" t="s">
        <v>176</v>
      </c>
    </row>
    <row r="50" spans="3:4">
      <c r="C50" s="18" t="s">
        <v>351</v>
      </c>
      <c r="D50" s="110" t="s">
        <v>336</v>
      </c>
    </row>
    <row r="51" spans="3:4">
      <c r="C51" s="18" t="s">
        <v>352</v>
      </c>
      <c r="D51" s="110" t="s">
        <v>307</v>
      </c>
    </row>
    <row r="52" spans="3:4">
      <c r="C52" s="18" t="s">
        <v>353</v>
      </c>
      <c r="D52" s="110" t="s">
        <v>286</v>
      </c>
    </row>
    <row r="53" spans="3:4">
      <c r="C53" s="18" t="s">
        <v>354</v>
      </c>
      <c r="D53" s="110" t="s">
        <v>318</v>
      </c>
    </row>
    <row r="54" spans="3:4">
      <c r="C54" s="18" t="s">
        <v>355</v>
      </c>
      <c r="D54" s="110" t="s">
        <v>176</v>
      </c>
    </row>
    <row r="55" spans="3:4" ht="15" thickBot="1">
      <c r="C55" s="19" t="s">
        <v>356</v>
      </c>
      <c r="D55" s="111" t="s">
        <v>303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BE6B0-43E2-4F31-ADF6-F82ADE0D6CAD}">
  <sheetPr>
    <tabColor rgb="FF92D050"/>
    <pageSetUpPr fitToPage="1"/>
  </sheetPr>
  <dimension ref="A1:M66"/>
  <sheetViews>
    <sheetView showGridLines="0" zoomScaleNormal="100" workbookViewId="0">
      <selection activeCell="B11" sqref="B11:G11"/>
    </sheetView>
  </sheetViews>
  <sheetFormatPr defaultRowHeight="14.45"/>
  <cols>
    <col min="1" max="1" width="56.7109375" customWidth="1"/>
    <col min="2" max="10" width="15.28515625" customWidth="1"/>
    <col min="11" max="11" width="8.5703125" customWidth="1"/>
  </cols>
  <sheetData>
    <row r="1" spans="1:11" s="40" customFormat="1" ht="22.5" customHeight="1">
      <c r="A1" s="313" t="str">
        <f>TemplateTitle</f>
        <v>FY22-23 P2 Grants Template 2: Facility-Level Reporting for Green Certification, Leadership Programs or P2 Technical Assistance for Multiple Facilities</v>
      </c>
      <c r="B1" s="313"/>
      <c r="C1" s="313"/>
      <c r="D1" s="313"/>
      <c r="E1" s="313"/>
      <c r="F1" s="313"/>
      <c r="G1" s="313"/>
      <c r="H1" s="313"/>
      <c r="I1" s="313"/>
      <c r="J1" s="313"/>
    </row>
    <row r="2" spans="1:11" ht="17.100000000000001">
      <c r="A2" s="7" t="s">
        <v>205</v>
      </c>
      <c r="B2" s="21"/>
      <c r="C2" s="328"/>
      <c r="D2" s="328"/>
      <c r="E2" s="328"/>
      <c r="F2" s="328"/>
      <c r="G2" s="328"/>
      <c r="H2" s="328"/>
      <c r="I2" s="328"/>
      <c r="J2" s="328"/>
      <c r="K2" s="215"/>
    </row>
    <row r="3" spans="1:11" ht="9" customHeight="1">
      <c r="A3" s="72"/>
      <c r="B3" s="57"/>
      <c r="C3" s="58"/>
      <c r="D3" s="58"/>
      <c r="E3" s="58"/>
      <c r="F3" s="58"/>
      <c r="G3" s="58"/>
      <c r="H3" s="58"/>
      <c r="I3" s="58"/>
      <c r="J3" s="58"/>
      <c r="K3" s="59"/>
    </row>
    <row r="4" spans="1:11" ht="159.94999999999999" customHeight="1">
      <c r="A4" s="64" t="s">
        <v>17</v>
      </c>
      <c r="B4" s="315" t="s">
        <v>164</v>
      </c>
      <c r="C4" s="316"/>
      <c r="D4" s="316"/>
      <c r="E4" s="316"/>
      <c r="F4" s="316"/>
      <c r="G4" s="316"/>
      <c r="H4" s="316"/>
      <c r="I4" s="316"/>
      <c r="J4" s="317"/>
      <c r="K4" s="216"/>
    </row>
    <row r="5" spans="1:11" ht="9" customHeight="1">
      <c r="A5" s="73"/>
      <c r="B5" s="60"/>
      <c r="C5" s="61"/>
      <c r="D5" s="61"/>
      <c r="E5" s="61"/>
      <c r="F5" s="61"/>
      <c r="G5" s="61"/>
      <c r="H5" s="61"/>
      <c r="I5" s="61"/>
      <c r="J5" s="61"/>
      <c r="K5" s="65"/>
    </row>
    <row r="6" spans="1:11" ht="9" customHeight="1"/>
    <row r="7" spans="1:11">
      <c r="A7" s="66" t="s">
        <v>19</v>
      </c>
      <c r="B7" s="329" t="str">
        <f>IF('Grant Project Data'!D7&lt;&gt;"",'Grant Project Data'!D7,"")</f>
        <v/>
      </c>
      <c r="C7" s="330"/>
      <c r="D7" s="330"/>
      <c r="E7" s="330"/>
      <c r="F7" s="330"/>
      <c r="G7" s="331"/>
    </row>
    <row r="8" spans="1:11">
      <c r="A8" s="67" t="s">
        <v>20</v>
      </c>
      <c r="B8" s="329" t="str">
        <f>IF('Grant Project Data'!D8&lt;&gt;"",'Grant Project Data'!D8,"")</f>
        <v/>
      </c>
      <c r="C8" s="330"/>
      <c r="D8" s="330"/>
      <c r="E8" s="330"/>
      <c r="F8" s="330"/>
      <c r="G8" s="331"/>
    </row>
    <row r="9" spans="1:11" ht="8.1" customHeight="1">
      <c r="A9" s="6"/>
      <c r="B9" s="6"/>
      <c r="C9" s="6"/>
      <c r="D9" s="6"/>
      <c r="E9" s="6"/>
      <c r="F9" s="6"/>
      <c r="G9" s="6"/>
    </row>
    <row r="10" spans="1:11" ht="17.100000000000001">
      <c r="A10" s="7" t="s">
        <v>167</v>
      </c>
      <c r="B10" s="21"/>
      <c r="C10" s="235"/>
      <c r="D10" s="235"/>
      <c r="E10" s="235"/>
      <c r="F10" s="235"/>
      <c r="G10" s="23"/>
    </row>
    <row r="11" spans="1:11">
      <c r="A11" s="105" t="s">
        <v>168</v>
      </c>
      <c r="B11" s="322"/>
      <c r="C11" s="322"/>
      <c r="D11" s="322"/>
      <c r="E11" s="322"/>
      <c r="F11" s="322"/>
      <c r="G11" s="322"/>
      <c r="I11" s="28"/>
      <c r="J11" s="28"/>
    </row>
    <row r="12" spans="1:11" ht="15" customHeight="1">
      <c r="A12" s="106" t="s">
        <v>170</v>
      </c>
      <c r="B12" s="322"/>
      <c r="C12" s="322"/>
      <c r="D12" s="322"/>
      <c r="E12" s="322"/>
      <c r="F12" s="322"/>
      <c r="G12" s="322"/>
      <c r="H12" s="28"/>
      <c r="I12" s="28"/>
      <c r="J12" s="28"/>
    </row>
    <row r="13" spans="1:11" ht="15" customHeight="1">
      <c r="A13" s="106" t="s">
        <v>171</v>
      </c>
      <c r="B13" s="322"/>
      <c r="C13" s="322"/>
      <c r="D13" s="322"/>
      <c r="E13" s="322"/>
      <c r="F13" s="322"/>
      <c r="G13" s="322"/>
      <c r="H13" s="28"/>
      <c r="I13" s="28"/>
      <c r="J13" s="28"/>
    </row>
    <row r="14" spans="1:11" ht="15" customHeight="1">
      <c r="A14" s="106" t="s">
        <v>172</v>
      </c>
      <c r="B14" s="322"/>
      <c r="C14" s="322"/>
      <c r="D14" s="322"/>
      <c r="E14" s="322"/>
      <c r="F14" s="322"/>
      <c r="G14" s="322"/>
      <c r="H14" s="28"/>
      <c r="I14" s="28"/>
      <c r="J14" s="28"/>
    </row>
    <row r="15" spans="1:11" ht="15" customHeight="1">
      <c r="A15" s="107" t="s">
        <v>173</v>
      </c>
      <c r="B15" s="322"/>
      <c r="C15" s="322"/>
      <c r="D15" s="322"/>
      <c r="E15" s="322"/>
      <c r="F15" s="322"/>
      <c r="G15" s="322"/>
      <c r="H15" s="113"/>
      <c r="I15" s="29"/>
      <c r="J15" s="29"/>
      <c r="K15" s="24"/>
    </row>
    <row r="16" spans="1:11" ht="15" customHeight="1">
      <c r="A16" s="107" t="s">
        <v>175</v>
      </c>
      <c r="B16" s="321" t="str">
        <f>_xlfn.IFNA(VLOOKUP(B15,Lookup_Region,2,FALSE),"")</f>
        <v/>
      </c>
      <c r="C16" s="321"/>
      <c r="D16" s="321"/>
      <c r="E16" s="321"/>
      <c r="F16" s="321"/>
      <c r="G16" s="321"/>
      <c r="H16" s="30"/>
      <c r="I16" s="30"/>
      <c r="J16" s="30"/>
      <c r="K16" s="24"/>
    </row>
    <row r="17" spans="1:13" ht="15" customHeight="1">
      <c r="A17" s="107" t="s">
        <v>177</v>
      </c>
      <c r="B17" s="325"/>
      <c r="C17" s="326"/>
      <c r="D17" s="326"/>
      <c r="E17" s="326"/>
      <c r="F17" s="326"/>
      <c r="G17" s="327"/>
      <c r="H17" s="119" t="s">
        <v>178</v>
      </c>
      <c r="I17" s="29"/>
      <c r="K17" s="24"/>
    </row>
    <row r="18" spans="1:13" ht="15.75" customHeight="1">
      <c r="A18" s="106" t="s">
        <v>179</v>
      </c>
      <c r="B18" s="322"/>
      <c r="C18" s="322"/>
      <c r="D18" s="322"/>
      <c r="E18" s="322"/>
      <c r="F18" s="322"/>
      <c r="G18" s="322"/>
      <c r="H18" s="113"/>
      <c r="I18" s="29"/>
      <c r="J18" s="29"/>
      <c r="K18" s="25"/>
      <c r="L18" s="25"/>
      <c r="M18" s="25"/>
    </row>
    <row r="19" spans="1:13" ht="15.75" customHeight="1">
      <c r="A19" s="106" t="s">
        <v>181</v>
      </c>
      <c r="B19" s="323"/>
      <c r="C19" s="324"/>
      <c r="D19" s="324"/>
      <c r="E19" s="322"/>
      <c r="F19" s="322"/>
      <c r="G19" s="322"/>
      <c r="H19" s="113"/>
      <c r="I19" s="29"/>
      <c r="J19" s="29"/>
      <c r="K19" s="25"/>
      <c r="L19" s="25"/>
      <c r="M19" s="25"/>
    </row>
    <row r="20" spans="1:13" ht="29.1">
      <c r="A20" s="62" t="s">
        <v>183</v>
      </c>
      <c r="B20" s="323"/>
      <c r="C20" s="324"/>
      <c r="D20" s="337"/>
      <c r="E20" s="322"/>
      <c r="F20" s="322"/>
      <c r="G20" s="322"/>
      <c r="H20" s="338" t="str">
        <f>IF(AND(COUNTA(B20:G21)=0,COUNTA(B27:B50)&gt;0),"&lt;&lt; You must enter either the year(s) the facility reported to the grantee under a leadership program OR the date(s) of follow-up to Green Certification, trainings, webinars or roundtables.","")</f>
        <v/>
      </c>
      <c r="I20" s="339"/>
      <c r="J20" s="339"/>
      <c r="K20" s="25"/>
      <c r="L20" s="25"/>
      <c r="M20" s="25"/>
    </row>
    <row r="21" spans="1:13" s="8" customFormat="1" ht="29.1">
      <c r="A21" s="62" t="s">
        <v>184</v>
      </c>
      <c r="B21" s="332"/>
      <c r="C21" s="333"/>
      <c r="D21" s="332"/>
      <c r="E21" s="333"/>
      <c r="F21" s="332"/>
      <c r="G21" s="333"/>
      <c r="H21" s="338"/>
      <c r="I21" s="339"/>
      <c r="J21" s="339"/>
      <c r="K21" s="130"/>
    </row>
    <row r="22" spans="1:13" s="8" customFormat="1">
      <c r="A22" s="177" t="s">
        <v>185</v>
      </c>
      <c r="B22" s="340"/>
      <c r="C22" s="341"/>
      <c r="D22" s="341"/>
      <c r="E22" s="341"/>
      <c r="F22" s="341"/>
      <c r="G22" s="342"/>
      <c r="H22" s="240"/>
      <c r="I22" s="240"/>
      <c r="J22" s="240"/>
      <c r="K22" s="130"/>
    </row>
    <row r="23" spans="1:13" ht="15" customHeight="1">
      <c r="A23" s="108"/>
      <c r="B23" s="131">
        <f>IF(COUNTA(B20:G21)&gt;0,1,0)</f>
        <v>0</v>
      </c>
      <c r="C23" s="6"/>
      <c r="D23" s="6"/>
      <c r="E23" s="6"/>
      <c r="F23" s="6"/>
      <c r="G23" s="6"/>
      <c r="H23" s="68"/>
      <c r="I23" s="68"/>
      <c r="J23" s="68"/>
    </row>
    <row r="24" spans="1:13" ht="17.100000000000001">
      <c r="A24" s="26" t="s">
        <v>186</v>
      </c>
      <c r="B24" s="27"/>
      <c r="C24" s="10"/>
      <c r="D24" s="10"/>
      <c r="E24" s="10"/>
      <c r="F24" s="10"/>
      <c r="G24" s="10"/>
      <c r="H24" s="10"/>
      <c r="I24" s="10"/>
      <c r="J24" s="32"/>
    </row>
    <row r="25" spans="1:13" ht="27.75" customHeight="1">
      <c r="A25" s="346" t="s">
        <v>187</v>
      </c>
      <c r="B25" s="347"/>
      <c r="C25" s="347"/>
      <c r="D25" s="347"/>
      <c r="E25" s="347"/>
      <c r="F25" s="347"/>
      <c r="G25" s="347"/>
      <c r="H25" s="347"/>
      <c r="I25" s="347"/>
      <c r="J25" s="348"/>
    </row>
    <row r="26" spans="1:13" ht="18" customHeight="1">
      <c r="A26" s="343" t="s">
        <v>188</v>
      </c>
      <c r="B26" s="299" t="s">
        <v>189</v>
      </c>
      <c r="C26" s="345" t="s">
        <v>110</v>
      </c>
      <c r="D26" s="345"/>
      <c r="E26" s="334" t="s">
        <v>111</v>
      </c>
      <c r="F26" s="335"/>
      <c r="G26" s="335"/>
      <c r="H26" s="335"/>
      <c r="I26" s="335"/>
      <c r="J26" s="336"/>
    </row>
    <row r="27" spans="1:13" ht="36" customHeight="1">
      <c r="A27" s="344"/>
      <c r="B27" s="300"/>
      <c r="C27" s="63" t="s">
        <v>190</v>
      </c>
      <c r="D27" s="63" t="s">
        <v>191</v>
      </c>
      <c r="E27" s="63" t="s">
        <v>192</v>
      </c>
      <c r="F27" s="63" t="s">
        <v>193</v>
      </c>
      <c r="G27" s="63" t="s">
        <v>194</v>
      </c>
      <c r="H27" s="63" t="s">
        <v>195</v>
      </c>
      <c r="I27" s="63" t="s">
        <v>196</v>
      </c>
      <c r="J27" s="63" t="s">
        <v>197</v>
      </c>
    </row>
    <row r="28" spans="1:13">
      <c r="A28" s="1"/>
      <c r="B28" s="132"/>
      <c r="C28" s="41"/>
      <c r="D28" s="41"/>
      <c r="E28" s="42"/>
      <c r="F28" s="42"/>
      <c r="G28" s="42"/>
      <c r="H28" s="42"/>
      <c r="I28" s="42"/>
      <c r="J28" s="42"/>
      <c r="K28" s="31"/>
    </row>
    <row r="29" spans="1:13">
      <c r="A29" s="1"/>
      <c r="B29" s="132"/>
      <c r="C29" s="41"/>
      <c r="D29" s="41"/>
      <c r="E29" s="42"/>
      <c r="F29" s="42"/>
      <c r="G29" s="42"/>
      <c r="H29" s="42"/>
      <c r="I29" s="42"/>
      <c r="J29" s="42"/>
      <c r="K29" s="31"/>
    </row>
    <row r="30" spans="1:13">
      <c r="A30" s="1"/>
      <c r="B30" s="132"/>
      <c r="C30" s="41"/>
      <c r="D30" s="41"/>
      <c r="E30" s="42"/>
      <c r="F30" s="42"/>
      <c r="G30" s="42"/>
      <c r="H30" s="42"/>
      <c r="I30" s="42"/>
      <c r="J30" s="42"/>
      <c r="K30" s="31"/>
    </row>
    <row r="31" spans="1:13">
      <c r="A31" s="1"/>
      <c r="B31" s="132"/>
      <c r="C31" s="41"/>
      <c r="D31" s="41"/>
      <c r="E31" s="42"/>
      <c r="F31" s="42"/>
      <c r="G31" s="42"/>
      <c r="H31" s="42"/>
      <c r="I31" s="42"/>
      <c r="J31" s="42"/>
      <c r="K31" s="31"/>
    </row>
    <row r="32" spans="1:13">
      <c r="A32" s="1"/>
      <c r="B32" s="132"/>
      <c r="C32" s="41"/>
      <c r="D32" s="41"/>
      <c r="E32" s="42"/>
      <c r="F32" s="42"/>
      <c r="G32" s="42"/>
      <c r="H32" s="42"/>
      <c r="I32" s="42"/>
      <c r="J32" s="42"/>
      <c r="K32" s="31"/>
    </row>
    <row r="33" spans="1:11">
      <c r="A33" s="1"/>
      <c r="B33" s="132"/>
      <c r="C33" s="41"/>
      <c r="D33" s="41"/>
      <c r="E33" s="42"/>
      <c r="F33" s="42"/>
      <c r="G33" s="42"/>
      <c r="H33" s="42"/>
      <c r="I33" s="42"/>
      <c r="J33" s="42"/>
      <c r="K33" s="31"/>
    </row>
    <row r="34" spans="1:11">
      <c r="A34" s="1"/>
      <c r="B34" s="132"/>
      <c r="C34" s="41"/>
      <c r="D34" s="41"/>
      <c r="E34" s="42"/>
      <c r="F34" s="42"/>
      <c r="G34" s="42"/>
      <c r="H34" s="42"/>
      <c r="I34" s="42"/>
      <c r="J34" s="42"/>
      <c r="K34" s="31"/>
    </row>
    <row r="35" spans="1:11">
      <c r="A35" s="1"/>
      <c r="B35" s="132"/>
      <c r="C35" s="41"/>
      <c r="D35" s="41"/>
      <c r="E35" s="42"/>
      <c r="F35" s="42"/>
      <c r="G35" s="42"/>
      <c r="H35" s="42"/>
      <c r="I35" s="42"/>
      <c r="J35" s="42"/>
      <c r="K35" s="31"/>
    </row>
    <row r="36" spans="1:11">
      <c r="A36" s="1"/>
      <c r="B36" s="132"/>
      <c r="C36" s="41"/>
      <c r="D36" s="41"/>
      <c r="E36" s="42"/>
      <c r="F36" s="42"/>
      <c r="G36" s="42"/>
      <c r="H36" s="42"/>
      <c r="I36" s="42"/>
      <c r="J36" s="42"/>
      <c r="K36" s="31"/>
    </row>
    <row r="37" spans="1:11">
      <c r="A37" s="1"/>
      <c r="B37" s="132"/>
      <c r="C37" s="41"/>
      <c r="D37" s="41"/>
      <c r="E37" s="42"/>
      <c r="F37" s="42"/>
      <c r="G37" s="42"/>
      <c r="H37" s="42"/>
      <c r="I37" s="42"/>
      <c r="J37" s="42"/>
      <c r="K37" s="31"/>
    </row>
    <row r="38" spans="1:11">
      <c r="A38" s="1"/>
      <c r="B38" s="132"/>
      <c r="C38" s="41"/>
      <c r="D38" s="41"/>
      <c r="E38" s="42"/>
      <c r="F38" s="42"/>
      <c r="G38" s="42"/>
      <c r="H38" s="42"/>
      <c r="I38" s="42"/>
      <c r="J38" s="42"/>
      <c r="K38" s="31"/>
    </row>
    <row r="39" spans="1:11">
      <c r="A39" s="1"/>
      <c r="B39" s="132"/>
      <c r="C39" s="41"/>
      <c r="D39" s="41"/>
      <c r="E39" s="42"/>
      <c r="F39" s="42"/>
      <c r="G39" s="42"/>
      <c r="H39" s="42"/>
      <c r="I39" s="42"/>
      <c r="J39" s="42"/>
      <c r="K39" s="31"/>
    </row>
    <row r="40" spans="1:11">
      <c r="A40" s="1"/>
      <c r="B40" s="132"/>
      <c r="C40" s="41"/>
      <c r="D40" s="41"/>
      <c r="E40" s="42"/>
      <c r="F40" s="42"/>
      <c r="G40" s="42"/>
      <c r="H40" s="42"/>
      <c r="I40" s="42"/>
      <c r="J40" s="42"/>
      <c r="K40" s="31"/>
    </row>
    <row r="41" spans="1:11">
      <c r="A41" s="1"/>
      <c r="B41" s="132"/>
      <c r="C41" s="41"/>
      <c r="D41" s="41"/>
      <c r="E41" s="42"/>
      <c r="F41" s="42"/>
      <c r="G41" s="42"/>
      <c r="H41" s="42"/>
      <c r="I41" s="42"/>
      <c r="J41" s="42"/>
      <c r="K41" s="31"/>
    </row>
    <row r="42" spans="1:11">
      <c r="A42" s="1"/>
      <c r="B42" s="132"/>
      <c r="C42" s="41"/>
      <c r="D42" s="41"/>
      <c r="E42" s="42"/>
      <c r="F42" s="42"/>
      <c r="G42" s="42"/>
      <c r="H42" s="42"/>
      <c r="I42" s="42"/>
      <c r="J42" s="42"/>
      <c r="K42" s="31"/>
    </row>
    <row r="43" spans="1:11">
      <c r="A43" s="1"/>
      <c r="B43" s="132"/>
      <c r="C43" s="41"/>
      <c r="D43" s="41"/>
      <c r="E43" s="42"/>
      <c r="F43" s="42"/>
      <c r="G43" s="42"/>
      <c r="H43" s="42"/>
      <c r="I43" s="42"/>
      <c r="J43" s="42"/>
      <c r="K43" s="31"/>
    </row>
    <row r="44" spans="1:11">
      <c r="A44" s="1"/>
      <c r="B44" s="132"/>
      <c r="C44" s="41"/>
      <c r="D44" s="41"/>
      <c r="E44" s="42"/>
      <c r="F44" s="42"/>
      <c r="G44" s="42"/>
      <c r="H44" s="42"/>
      <c r="I44" s="42"/>
      <c r="J44" s="42"/>
      <c r="K44" s="31"/>
    </row>
    <row r="45" spans="1:11">
      <c r="A45" s="1"/>
      <c r="B45" s="132"/>
      <c r="C45" s="41"/>
      <c r="D45" s="41"/>
      <c r="E45" s="42"/>
      <c r="F45" s="42"/>
      <c r="G45" s="42"/>
      <c r="H45" s="42"/>
      <c r="I45" s="42"/>
      <c r="J45" s="42"/>
      <c r="K45" s="31"/>
    </row>
    <row r="46" spans="1:11">
      <c r="A46" s="1"/>
      <c r="B46" s="132"/>
      <c r="C46" s="41"/>
      <c r="D46" s="41"/>
      <c r="E46" s="42"/>
      <c r="F46" s="42"/>
      <c r="G46" s="42"/>
      <c r="H46" s="42"/>
      <c r="I46" s="42"/>
      <c r="J46" s="42"/>
      <c r="K46" s="31"/>
    </row>
    <row r="47" spans="1:11">
      <c r="A47" s="1"/>
      <c r="B47" s="132"/>
      <c r="C47" s="41"/>
      <c r="D47" s="41"/>
      <c r="E47" s="42"/>
      <c r="F47" s="42"/>
      <c r="G47" s="42"/>
      <c r="H47" s="42"/>
      <c r="I47" s="42"/>
      <c r="J47" s="42"/>
      <c r="K47" s="31"/>
    </row>
    <row r="48" spans="1:11">
      <c r="A48" s="1"/>
      <c r="B48" s="132"/>
      <c r="C48" s="41"/>
      <c r="D48" s="41"/>
      <c r="E48" s="42"/>
      <c r="F48" s="42"/>
      <c r="G48" s="42"/>
      <c r="H48" s="42"/>
      <c r="I48" s="42"/>
      <c r="J48" s="42"/>
      <c r="K48" s="31"/>
    </row>
    <row r="49" spans="1:11">
      <c r="A49" s="1"/>
      <c r="B49" s="132"/>
      <c r="C49" s="41"/>
      <c r="D49" s="41"/>
      <c r="E49" s="42"/>
      <c r="F49" s="42"/>
      <c r="G49" s="42"/>
      <c r="H49" s="42"/>
      <c r="I49" s="42"/>
      <c r="J49" s="42"/>
      <c r="K49" s="31"/>
    </row>
    <row r="50" spans="1:11">
      <c r="A50" s="1"/>
      <c r="B50" s="132"/>
      <c r="C50" s="41"/>
      <c r="D50" s="41"/>
      <c r="E50" s="42"/>
      <c r="F50" s="42"/>
      <c r="G50" s="42"/>
      <c r="H50" s="42"/>
      <c r="I50" s="42"/>
      <c r="J50" s="42"/>
      <c r="K50" s="31"/>
    </row>
    <row r="51" spans="1:11">
      <c r="A51" s="1"/>
      <c r="B51" s="132"/>
      <c r="C51" s="41"/>
      <c r="D51" s="41"/>
      <c r="E51" s="42"/>
      <c r="F51" s="42"/>
      <c r="G51" s="42"/>
      <c r="H51" s="42"/>
      <c r="I51" s="42"/>
      <c r="J51" s="42"/>
      <c r="K51" s="31"/>
    </row>
    <row r="52" spans="1:11" ht="15.6">
      <c r="A52" s="124" t="s">
        <v>201</v>
      </c>
      <c r="B52" s="133">
        <f>COUNTA(B11:G21,A28:J51)-1</f>
        <v>0</v>
      </c>
      <c r="C52" s="125">
        <f>SUM(C53:C58)</f>
        <v>0</v>
      </c>
      <c r="D52" s="125">
        <f t="shared" ref="D52:J52" si="0">SUM(D53:D58)</f>
        <v>0</v>
      </c>
      <c r="E52" s="126">
        <f t="shared" si="0"/>
        <v>0</v>
      </c>
      <c r="F52" s="126">
        <f t="shared" si="0"/>
        <v>0</v>
      </c>
      <c r="G52" s="126">
        <f t="shared" si="0"/>
        <v>0</v>
      </c>
      <c r="H52" s="126">
        <f t="shared" si="0"/>
        <v>0</v>
      </c>
      <c r="I52" s="126">
        <f t="shared" si="0"/>
        <v>0</v>
      </c>
      <c r="J52" s="126">
        <f t="shared" si="0"/>
        <v>0</v>
      </c>
    </row>
    <row r="53" spans="1:11" ht="15.6">
      <c r="A53" s="127" t="str">
        <f t="shared" ref="A53:A58" si="1">"TOTAL REPORTED " &amp; B53</f>
        <v>TOTAL REPORTED 2023</v>
      </c>
      <c r="B53" s="123">
        <v>2023</v>
      </c>
      <c r="C53" s="125">
        <f>IF($B$23=1,SUMIF($B$28:$B$51,$B53,C$28:C$51),0)</f>
        <v>0</v>
      </c>
      <c r="D53" s="125">
        <f>IF($B$23=1,SUMIF($B$28:$B$51,$B53,D$28:D$51),0)</f>
        <v>0</v>
      </c>
      <c r="E53" s="126">
        <f>IF($B$23=1,SUMIF($B$28:$B$51,$B53,E$28:E$51),0)</f>
        <v>0</v>
      </c>
      <c r="F53" s="126">
        <f t="shared" ref="F53:J58" si="2">IF($B$23=1,SUMIF($B$28:$B$51,$B53,F$28:F$51),0)</f>
        <v>0</v>
      </c>
      <c r="G53" s="126">
        <f t="shared" si="2"/>
        <v>0</v>
      </c>
      <c r="H53" s="126">
        <f t="shared" si="2"/>
        <v>0</v>
      </c>
      <c r="I53" s="126">
        <f t="shared" si="2"/>
        <v>0</v>
      </c>
      <c r="J53" s="126">
        <f t="shared" si="2"/>
        <v>0</v>
      </c>
    </row>
    <row r="54" spans="1:11" ht="15.6">
      <c r="A54" s="127" t="str">
        <f t="shared" si="1"/>
        <v>TOTAL REPORTED 2024</v>
      </c>
      <c r="B54" s="123">
        <v>2024</v>
      </c>
      <c r="C54" s="125">
        <f t="shared" ref="C54:E58" si="3">IF($B$23=1,SUMIF($B$28:$B$51,$B54,C$28:C$51),0)</f>
        <v>0</v>
      </c>
      <c r="D54" s="125">
        <f t="shared" si="3"/>
        <v>0</v>
      </c>
      <c r="E54" s="126">
        <f t="shared" si="3"/>
        <v>0</v>
      </c>
      <c r="F54" s="126">
        <f t="shared" si="2"/>
        <v>0</v>
      </c>
      <c r="G54" s="126">
        <f t="shared" si="2"/>
        <v>0</v>
      </c>
      <c r="H54" s="126">
        <f t="shared" si="2"/>
        <v>0</v>
      </c>
      <c r="I54" s="126">
        <f t="shared" si="2"/>
        <v>0</v>
      </c>
      <c r="J54" s="126">
        <f t="shared" si="2"/>
        <v>0</v>
      </c>
    </row>
    <row r="55" spans="1:11" ht="15.6">
      <c r="A55" s="127" t="str">
        <f t="shared" si="1"/>
        <v>TOTAL REPORTED 2025</v>
      </c>
      <c r="B55" s="123">
        <v>2025</v>
      </c>
      <c r="C55" s="125">
        <f t="shared" si="3"/>
        <v>0</v>
      </c>
      <c r="D55" s="125">
        <f t="shared" si="3"/>
        <v>0</v>
      </c>
      <c r="E55" s="126">
        <f t="shared" si="3"/>
        <v>0</v>
      </c>
      <c r="F55" s="126">
        <f t="shared" si="2"/>
        <v>0</v>
      </c>
      <c r="G55" s="126">
        <f t="shared" si="2"/>
        <v>0</v>
      </c>
      <c r="H55" s="126">
        <f t="shared" si="2"/>
        <v>0</v>
      </c>
      <c r="I55" s="126">
        <f t="shared" si="2"/>
        <v>0</v>
      </c>
      <c r="J55" s="126">
        <f t="shared" si="2"/>
        <v>0</v>
      </c>
    </row>
    <row r="56" spans="1:11" ht="15.6">
      <c r="A56" s="127" t="str">
        <f t="shared" si="1"/>
        <v>TOTAL REPORTED 2026</v>
      </c>
      <c r="B56" s="123">
        <v>2026</v>
      </c>
      <c r="C56" s="125">
        <f t="shared" si="3"/>
        <v>0</v>
      </c>
      <c r="D56" s="125">
        <f t="shared" si="3"/>
        <v>0</v>
      </c>
      <c r="E56" s="126">
        <f t="shared" si="3"/>
        <v>0</v>
      </c>
      <c r="F56" s="126">
        <f t="shared" si="2"/>
        <v>0</v>
      </c>
      <c r="G56" s="126">
        <f t="shared" si="2"/>
        <v>0</v>
      </c>
      <c r="H56" s="126">
        <f t="shared" si="2"/>
        <v>0</v>
      </c>
      <c r="I56" s="126">
        <f t="shared" si="2"/>
        <v>0</v>
      </c>
      <c r="J56" s="126">
        <f t="shared" si="2"/>
        <v>0</v>
      </c>
    </row>
    <row r="57" spans="1:11" ht="15.6">
      <c r="A57" s="127" t="str">
        <f t="shared" si="1"/>
        <v>TOTAL REPORTED 2027</v>
      </c>
      <c r="B57" s="123">
        <v>2027</v>
      </c>
      <c r="C57" s="125">
        <f t="shared" si="3"/>
        <v>0</v>
      </c>
      <c r="D57" s="125">
        <f t="shared" si="3"/>
        <v>0</v>
      </c>
      <c r="E57" s="126">
        <f t="shared" si="3"/>
        <v>0</v>
      </c>
      <c r="F57" s="126">
        <f t="shared" si="2"/>
        <v>0</v>
      </c>
      <c r="G57" s="126">
        <f t="shared" si="2"/>
        <v>0</v>
      </c>
      <c r="H57" s="126">
        <f t="shared" si="2"/>
        <v>0</v>
      </c>
      <c r="I57" s="126">
        <f t="shared" si="2"/>
        <v>0</v>
      </c>
      <c r="J57" s="126">
        <f t="shared" si="2"/>
        <v>0</v>
      </c>
    </row>
    <row r="58" spans="1:11" ht="15.6">
      <c r="A58" s="127" t="str">
        <f t="shared" si="1"/>
        <v>TOTAL REPORTED 2028</v>
      </c>
      <c r="B58" s="123">
        <v>2028</v>
      </c>
      <c r="C58" s="125">
        <f t="shared" si="3"/>
        <v>0</v>
      </c>
      <c r="D58" s="125">
        <f t="shared" si="3"/>
        <v>0</v>
      </c>
      <c r="E58" s="126">
        <f t="shared" si="3"/>
        <v>0</v>
      </c>
      <c r="F58" s="126">
        <f t="shared" si="2"/>
        <v>0</v>
      </c>
      <c r="G58" s="126">
        <f t="shared" si="2"/>
        <v>0</v>
      </c>
      <c r="H58" s="126">
        <f t="shared" si="2"/>
        <v>0</v>
      </c>
      <c r="I58" s="126">
        <f t="shared" si="2"/>
        <v>0</v>
      </c>
      <c r="J58" s="126">
        <f t="shared" si="2"/>
        <v>0</v>
      </c>
    </row>
    <row r="59" spans="1:11" ht="15.6">
      <c r="A59" s="127" t="s">
        <v>202</v>
      </c>
      <c r="B59" s="122">
        <f>COUNTA(B19:B30,A36:A58,C36:J58)-1</f>
        <v>64</v>
      </c>
      <c r="C59" s="128"/>
      <c r="D59" s="128"/>
      <c r="E59" s="129"/>
      <c r="F59" s="129"/>
      <c r="G59" s="129"/>
      <c r="H59" s="129"/>
      <c r="I59" s="129"/>
      <c r="J59" s="178"/>
    </row>
    <row r="60" spans="1:11" ht="15.6">
      <c r="A60" s="127" t="str">
        <f t="shared" ref="A60:A65" si="4">"TOTAL REPORTED " &amp; B60</f>
        <v>TOTAL REPORTED 2023</v>
      </c>
      <c r="B60" s="123">
        <v>2023</v>
      </c>
      <c r="C60" s="125">
        <f t="shared" ref="C60:J65" si="5">IF($B$19="Yes",C53,0)</f>
        <v>0</v>
      </c>
      <c r="D60" s="125">
        <f t="shared" si="5"/>
        <v>0</v>
      </c>
      <c r="E60" s="126">
        <f t="shared" si="5"/>
        <v>0</v>
      </c>
      <c r="F60" s="126">
        <f t="shared" si="5"/>
        <v>0</v>
      </c>
      <c r="G60" s="126">
        <f t="shared" si="5"/>
        <v>0</v>
      </c>
      <c r="H60" s="126">
        <f t="shared" si="5"/>
        <v>0</v>
      </c>
      <c r="I60" s="126">
        <f t="shared" si="5"/>
        <v>0</v>
      </c>
      <c r="J60" s="126">
        <f t="shared" si="5"/>
        <v>0</v>
      </c>
    </row>
    <row r="61" spans="1:11" ht="15.6">
      <c r="A61" s="127" t="str">
        <f t="shared" si="4"/>
        <v>TOTAL REPORTED 2024</v>
      </c>
      <c r="B61" s="123">
        <v>2024</v>
      </c>
      <c r="C61" s="125">
        <f t="shared" si="5"/>
        <v>0</v>
      </c>
      <c r="D61" s="125">
        <f t="shared" si="5"/>
        <v>0</v>
      </c>
      <c r="E61" s="126">
        <f t="shared" si="5"/>
        <v>0</v>
      </c>
      <c r="F61" s="126">
        <f t="shared" si="5"/>
        <v>0</v>
      </c>
      <c r="G61" s="126">
        <f t="shared" si="5"/>
        <v>0</v>
      </c>
      <c r="H61" s="126">
        <f t="shared" si="5"/>
        <v>0</v>
      </c>
      <c r="I61" s="126">
        <f t="shared" si="5"/>
        <v>0</v>
      </c>
      <c r="J61" s="126">
        <f t="shared" si="5"/>
        <v>0</v>
      </c>
    </row>
    <row r="62" spans="1:11" ht="15.6">
      <c r="A62" s="127" t="str">
        <f t="shared" si="4"/>
        <v>TOTAL REPORTED 2025</v>
      </c>
      <c r="B62" s="123">
        <v>2025</v>
      </c>
      <c r="C62" s="125">
        <f t="shared" si="5"/>
        <v>0</v>
      </c>
      <c r="D62" s="125">
        <f t="shared" si="5"/>
        <v>0</v>
      </c>
      <c r="E62" s="126">
        <f t="shared" si="5"/>
        <v>0</v>
      </c>
      <c r="F62" s="126">
        <f t="shared" si="5"/>
        <v>0</v>
      </c>
      <c r="G62" s="126">
        <f t="shared" si="5"/>
        <v>0</v>
      </c>
      <c r="H62" s="126">
        <f t="shared" si="5"/>
        <v>0</v>
      </c>
      <c r="I62" s="126">
        <f t="shared" si="5"/>
        <v>0</v>
      </c>
      <c r="J62" s="126">
        <f t="shared" si="5"/>
        <v>0</v>
      </c>
    </row>
    <row r="63" spans="1:11" ht="15.6">
      <c r="A63" s="127" t="str">
        <f t="shared" si="4"/>
        <v>TOTAL REPORTED 2026</v>
      </c>
      <c r="B63" s="123">
        <v>2026</v>
      </c>
      <c r="C63" s="125">
        <f t="shared" si="5"/>
        <v>0</v>
      </c>
      <c r="D63" s="125">
        <f t="shared" si="5"/>
        <v>0</v>
      </c>
      <c r="E63" s="126">
        <f t="shared" si="5"/>
        <v>0</v>
      </c>
      <c r="F63" s="126">
        <f t="shared" si="5"/>
        <v>0</v>
      </c>
      <c r="G63" s="126">
        <f t="shared" si="5"/>
        <v>0</v>
      </c>
      <c r="H63" s="126">
        <f t="shared" si="5"/>
        <v>0</v>
      </c>
      <c r="I63" s="126">
        <f t="shared" si="5"/>
        <v>0</v>
      </c>
      <c r="J63" s="126">
        <f t="shared" si="5"/>
        <v>0</v>
      </c>
    </row>
    <row r="64" spans="1:11" ht="15.6">
      <c r="A64" s="127" t="str">
        <f t="shared" si="4"/>
        <v>TOTAL REPORTED 2027</v>
      </c>
      <c r="B64" s="123">
        <v>2027</v>
      </c>
      <c r="C64" s="125">
        <f t="shared" si="5"/>
        <v>0</v>
      </c>
      <c r="D64" s="125">
        <f t="shared" si="5"/>
        <v>0</v>
      </c>
      <c r="E64" s="126">
        <f t="shared" si="5"/>
        <v>0</v>
      </c>
      <c r="F64" s="126">
        <f t="shared" si="5"/>
        <v>0</v>
      </c>
      <c r="G64" s="126">
        <f t="shared" si="5"/>
        <v>0</v>
      </c>
      <c r="H64" s="126">
        <f t="shared" si="5"/>
        <v>0</v>
      </c>
      <c r="I64" s="126">
        <f t="shared" si="5"/>
        <v>0</v>
      </c>
      <c r="J64" s="126">
        <f t="shared" si="5"/>
        <v>0</v>
      </c>
    </row>
    <row r="65" spans="1:10" ht="15.6">
      <c r="A65" s="127" t="str">
        <f t="shared" si="4"/>
        <v>TOTAL REPORTED 2028</v>
      </c>
      <c r="B65" s="123">
        <v>2028</v>
      </c>
      <c r="C65" s="125">
        <f t="shared" si="5"/>
        <v>0</v>
      </c>
      <c r="D65" s="125">
        <f t="shared" si="5"/>
        <v>0</v>
      </c>
      <c r="E65" s="126">
        <f t="shared" si="5"/>
        <v>0</v>
      </c>
      <c r="F65" s="126">
        <f t="shared" si="5"/>
        <v>0</v>
      </c>
      <c r="G65" s="126">
        <f t="shared" si="5"/>
        <v>0</v>
      </c>
      <c r="H65" s="126">
        <f t="shared" si="5"/>
        <v>0</v>
      </c>
      <c r="I65" s="126">
        <f t="shared" si="5"/>
        <v>0</v>
      </c>
      <c r="J65" s="126">
        <f t="shared" si="5"/>
        <v>0</v>
      </c>
    </row>
    <row r="66" spans="1:10" ht="15" customHeight="1">
      <c r="A66" s="290" t="str">
        <f>IF(AND(COUNTA($C$28:$J$51)&gt;0, OR(COUNTA($B$28:$B$51)=0, $B$23=0)),"The totals will not display until you enter year(s)/date(s) in rows 20 or 21 above AND enter a year in column B of this table.","")</f>
        <v/>
      </c>
      <c r="B66" s="290"/>
      <c r="C66" s="290"/>
      <c r="D66" s="290"/>
      <c r="E66" s="290"/>
      <c r="F66" s="290"/>
      <c r="G66" s="290"/>
      <c r="H66" s="290"/>
      <c r="I66" s="290"/>
      <c r="J66" s="290"/>
    </row>
  </sheetData>
  <sheetProtection algorithmName="SHA-512" hashValue="BUTVlgrqsc4XGzuBowgdAU7IFeMXRvcQrwpfpaPbdVa4BXbofVdw1g39WZH1OyKKdjcjhf7BE+JwB7VVmoktaA==" saltValue="b/Ub1JwCl1SJW45/OFCw6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3" priority="2">
      <formula>AND(#REF!&gt;0,B16="")</formula>
    </cfRule>
  </conditionalFormatting>
  <conditionalFormatting sqref="C28:J51">
    <cfRule type="expression" dxfId="14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D8C71DB-031F-4A93-B18B-9A449B089515}">
      <formula1>0</formula1>
    </dataValidation>
    <dataValidation type="list" allowBlank="1" showInputMessage="1" showErrorMessage="1" promptTitle="Year 2" prompt="For leadership programs only." sqref="E20" xr:uid="{6027F3EF-D32F-4E6B-95FA-AD17FCEEA5AD}">
      <formula1>Lookup_Years</formula1>
    </dataValidation>
    <dataValidation type="list" allowBlank="1" showInputMessage="1" showErrorMessage="1" promptTitle="Year 1" prompt="For leadership programs only." sqref="B20" xr:uid="{2A411FC7-C4B3-4719-B68D-63AF598C5A38}">
      <formula1>Lookup_Years</formula1>
    </dataValidation>
    <dataValidation type="list" allowBlank="1" showInputMessage="1" showErrorMessage="1" sqref="B28:B51" xr:uid="{EE510F55-C207-4747-B1B5-C55FB595D97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7A7ED0E-CEAF-429E-98C4-DAD04F9D5BE7}">
      <formula1>100</formula1>
      <formula2>999999</formula2>
    </dataValidation>
    <dataValidation allowBlank="1" showInputMessage="1" showErrorMessage="1" error="Please enter the 6-digit facility NAICS code." sqref="H17" xr:uid="{BF555FED-1EB7-47DE-B600-D5DE92B6A92C}"/>
    <dataValidation type="date" operator="greaterThan" allowBlank="1" showInputMessage="1" showErrorMessage="1" errorTitle="Date Required" error="Please enter a date in mm/dd/yyyy format." sqref="B21" xr:uid="{B45AC1C1-D2E4-40BF-9E60-DF17C4BB0178}">
      <formula1>36526</formula1>
    </dataValidation>
    <dataValidation type="list" allowBlank="1" showInputMessage="1" showErrorMessage="1" promptTitle="EJ Community" prompt="Click on the drop-down arrow to the right." sqref="B19:G19" xr:uid="{4EB70BD8-16FA-4F0F-9AF9-FCD7BD42EF00}">
      <formula1>Lookup_YesNoUnknown</formula1>
    </dataValidation>
    <dataValidation allowBlank="1" showInputMessage="1" showErrorMessage="1" prompt="Either use the facility’s permit methodology or multiply wastewater gallons by 8.35 to get pounds and divide by 10,000 to eliminate water content" sqref="H27" xr:uid="{5A7FC878-AFC8-4FF4-B0A6-E13EF6C17B47}"/>
    <dataValidation type="list" allowBlank="1" showInputMessage="1" showErrorMessage="1" promptTitle="NEA for this Facility" prompt="Click on the drop-down arrow to the right to select one NEA for this facility." sqref="B18:G18" xr:uid="{30B76603-BBE4-45C0-9A08-055D5BA32218}">
      <formula1>Lookup_NEAs</formula1>
    </dataValidation>
    <dataValidation type="list" allowBlank="1" showDropDown="1" showInputMessage="1" showErrorMessage="1" sqref="B15 I15:J15" xr:uid="{42C085A5-636E-4FB9-BEF6-7A07E94EA08A}">
      <formula1>Lookup_States</formula1>
    </dataValidation>
  </dataValidations>
  <hyperlinks>
    <hyperlink ref="H17" r:id="rId1" xr:uid="{6899B881-2E97-4E68-A846-F8E087BA7EB3}"/>
  </hyperlinks>
  <printOptions horizontalCentered="1"/>
  <pageMargins left="0.7" right="0.7" top="0.75" bottom="0.75" header="0.3" footer="0.3"/>
  <pageSetup scale="47" orientation="landscape" r:id="rId2"/>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P2 STAG Grant</TermName>
          <TermId xmlns="http://schemas.microsoft.com/office/infopath/2007/PartnerControls">3088854d-257d-433a-828f-e9cb90e711be</TermId>
        </TermInfo>
      </Terms>
    </TaxKeywordTaxHTField>
    <Record xmlns="4ffa91fb-a0ff-4ac5-b2db-65c790d184a4">Shared</Record>
    <Rights xmlns="4ffa91fb-a0ff-4ac5-b2db-65c790d184a4" xsi:nil="true"/>
    <Document_x0020_Creation_x0020_Date xmlns="4ffa91fb-a0ff-4ac5-b2db-65c790d184a4">2024-06-12T14:50:34+00:00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1</Value>
    </TaxCatchAll>
    <lcf76f155ced4ddcb4097134ff3c332f xmlns="ee434710-e10d-4d3b-be07-074d981ec8e4">
      <Terms xmlns="http://schemas.microsoft.com/office/infopath/2007/PartnerControls"/>
    </lcf76f155ced4ddcb4097134ff3c332f>
  </documentManagement>
</p:properti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461127F8FDDEEA4AA093F4C32BF30FCA" ma:contentTypeVersion="15" ma:contentTypeDescription="Create a new document." ma:contentTypeScope="" ma:versionID="da5be46a4bd86d6eefa0d14ba5cd643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e434710-e10d-4d3b-be07-074d981ec8e4" xmlns:ns6="cf22cc4e-2e04-4a80-afc7-f33c4ac8c850" targetNamespace="http://schemas.microsoft.com/office/2006/metadata/properties" ma:root="true" ma:fieldsID="94bd20af02aa900bd8fe0c98db1691d3" ns1:_="" ns2:_="" ns3:_="" ns4:_="" ns5:_="" ns6:_="">
    <xsd:import namespace="http://schemas.microsoft.com/sharepoint/v3"/>
    <xsd:import namespace="4ffa91fb-a0ff-4ac5-b2db-65c790d184a4"/>
    <xsd:import namespace="http://schemas.microsoft.com/sharepoint.v3"/>
    <xsd:import namespace="http://schemas.microsoft.com/sharepoint/v3/fields"/>
    <xsd:import namespace="ee434710-e10d-4d3b-be07-074d981ec8e4"/>
    <xsd:import namespace="cf22cc4e-2e04-4a80-afc7-f33c4ac8c850"/>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LengthInSeconds" minOccurs="0"/>
                <xsd:element ref="ns5:MediaServiceSearchProperties" minOccurs="0"/>
                <xsd:element ref="ns5:lcf76f155ced4ddcb4097134ff3c332f"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ce21f4b-2118-46e5-99ac-fda3b6874d4f}" ma:internalName="TaxCatchAllLabel" ma:readOnly="true" ma:showField="CatchAllDataLabel" ma:web="cf22cc4e-2e04-4a80-afc7-f33c4ac8c85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ce21f4b-2118-46e5-99ac-fda3b6874d4f}" ma:internalName="TaxCatchAll" ma:showField="CatchAllData" ma:web="cf22cc4e-2e04-4a80-afc7-f33c4ac8c8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434710-e10d-4d3b-be07-074d981ec8e4"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4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2cc4e-2e04-4a80-afc7-f33c4ac8c850"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A4BEE3-2E06-43E5-B88B-0FA675463C00}"/>
</file>

<file path=customXml/itemProps2.xml><?xml version="1.0" encoding="utf-8"?>
<ds:datastoreItem xmlns:ds="http://schemas.openxmlformats.org/officeDocument/2006/customXml" ds:itemID="{9EB721F5-1181-4BD2-9BAE-FA9224CDD017}"/>
</file>

<file path=customXml/itemProps3.xml><?xml version="1.0" encoding="utf-8"?>
<ds:datastoreItem xmlns:ds="http://schemas.openxmlformats.org/officeDocument/2006/customXml" ds:itemID="{D97791BB-E72A-4D34-BAB0-C89304A6C153}"/>
</file>

<file path=customXml/itemProps4.xml><?xml version="1.0" encoding="utf-8"?>
<ds:datastoreItem xmlns:ds="http://schemas.openxmlformats.org/officeDocument/2006/customXml" ds:itemID="{C79842E3-F255-4244-A70E-E85A670A3AF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subject/>
  <dc:creator>EPA P2 Program</dc:creator>
  <cp:keywords>P2 STAG Grant</cp:keywords>
  <dc:description/>
  <cp:lastModifiedBy>Stachel, Becca</cp:lastModifiedBy>
  <cp:revision/>
  <dcterms:created xsi:type="dcterms:W3CDTF">2018-01-03T16:44:04Z</dcterms:created>
  <dcterms:modified xsi:type="dcterms:W3CDTF">2024-08-29T16:07:04Z</dcterms:modified>
  <cp:category>P2, Pollution Prevention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0x010100461127F8FDDEEA4AA093F4C32BF30FCA</vt:lpwstr>
  </property>
  <property fmtid="{D5CDD505-2E9C-101B-9397-08002B2CF9AE}" pid="3" name="TaxKeyword">
    <vt:lpwstr>1;#P2 STAG Grant|3088854d-257d-433a-828f-e9cb90e711be</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