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smbollo_imls_gov/Documents/FR Notices/Information Literacy Programs/OMB Documents/"/>
    </mc:Choice>
  </mc:AlternateContent>
  <xr:revisionPtr revIDLastSave="198" documentId="13_ncr:1_{8BB7F14F-ECDE-8746-AA9D-2FA3FBBF8814}" xr6:coauthVersionLast="47" xr6:coauthVersionMax="47" xr10:uidLastSave="{FF0C47DE-AF9F-4842-90D5-189D5DF2C349}"/>
  <bookViews>
    <workbookView xWindow="-108" yWindow="-108" windowWidth="23256" windowHeight="12576" xr2:uid="{00000000-000D-0000-FFFF-FFFF00000000}"/>
  </bookViews>
  <sheets>
    <sheet name="Exernal OM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D7" i="2"/>
  <c r="E5" i="2"/>
  <c r="E6" i="2"/>
  <c r="F5" i="2"/>
  <c r="F6" i="2"/>
  <c r="F20" i="2"/>
  <c r="F24" i="2"/>
  <c r="E24" i="2"/>
  <c r="D25" i="2"/>
  <c r="D24" i="2"/>
  <c r="B6" i="2"/>
  <c r="E22" i="2"/>
  <c r="B40" i="2"/>
  <c r="B39" i="2"/>
  <c r="B24" i="2" l="1"/>
  <c r="E20" i="2"/>
  <c r="E23" i="2"/>
  <c r="E21" i="2"/>
  <c r="C31" i="2"/>
  <c r="C30" i="2"/>
  <c r="E4" i="2"/>
  <c r="F23" i="2" l="1"/>
  <c r="F21" i="2"/>
  <c r="F22" i="2"/>
  <c r="F4" i="2" l="1"/>
  <c r="B42" i="2" l="1"/>
</calcChain>
</file>

<file path=xl/sharedStrings.xml><?xml version="1.0" encoding="utf-8"?>
<sst xmlns="http://schemas.openxmlformats.org/spreadsheetml/2006/main" count="53" uniqueCount="40">
  <si>
    <t>InformationLiteracy.gov Community Spotlights</t>
  </si>
  <si>
    <t xml:space="preserve">           Estimated Annual Reporting Burden</t>
  </si>
  <si>
    <t xml:space="preserve">Respondent </t>
  </si>
  <si>
    <t>No. of Respondents</t>
  </si>
  <si>
    <t>Annual Frequency per Response</t>
  </si>
  <si>
    <t>Hours per Response</t>
  </si>
  <si>
    <t>Total Hours</t>
  </si>
  <si>
    <t>Cost</t>
  </si>
  <si>
    <t>TOTALS</t>
  </si>
  <si>
    <t>Average</t>
  </si>
  <si>
    <t xml:space="preserve">Cost based on average mean of Museum and Library Professionals </t>
  </si>
  <si>
    <t>May 2023 US Bureau of Labor Statistics</t>
  </si>
  <si>
    <t>https://www.bls.gov/oes/current/oes254012.htm</t>
  </si>
  <si>
    <t>Museum Curator</t>
  </si>
  <si>
    <t>https://www.bls.gov/oes/current/oes254022.htm</t>
  </si>
  <si>
    <t>Librarian</t>
  </si>
  <si>
    <t>IMLS Staff - Amount</t>
  </si>
  <si>
    <t>Staff</t>
  </si>
  <si>
    <t>Review documents for No. of Respondents</t>
  </si>
  <si>
    <t>hourly rate from table below</t>
  </si>
  <si>
    <t>TOTAL FEDERAL AMOUNT FOR SALARY</t>
  </si>
  <si>
    <t>IMLS Staff Salary Calculations</t>
  </si>
  <si>
    <t>Salary</t>
  </si>
  <si>
    <t>Hourly Rate</t>
  </si>
  <si>
    <t>IMLS Staff 1</t>
  </si>
  <si>
    <t>IMLS Staff 2</t>
  </si>
  <si>
    <t>IMLS Contract Support - Amount</t>
  </si>
  <si>
    <t>Contractor Support Calculations</t>
  </si>
  <si>
    <t>Amount</t>
  </si>
  <si>
    <t>CommunicateHealth - Base Year - CLIN 1A (Vignettes/Case Studies)</t>
  </si>
  <si>
    <t>CommunicateHealth - Option Year 1 - CLIN 1A (Vignettes/Case Studies)</t>
  </si>
  <si>
    <t>CommunicateHealth - Option Year 2 - CLIN 1A (Vignettes/Case Studies)</t>
  </si>
  <si>
    <t>TOTAL</t>
  </si>
  <si>
    <t>GRAND TOTAL Annual Federal Cost</t>
  </si>
  <si>
    <t>Museum Curator/Librarian: Screener (recruitment email)</t>
  </si>
  <si>
    <t>Museum Curator/Librarian: Questionnaire (full form)</t>
  </si>
  <si>
    <t>IMLS Staff 1: Questionnaire (full form)</t>
  </si>
  <si>
    <t>IMLS Staff 1: Screener (recruitment email)</t>
  </si>
  <si>
    <t>IMLS Staff 2: Questionnaire (full form)</t>
  </si>
  <si>
    <t>IMLS Staff 2: Screener (recruitment email)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</si>
</sst>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" fontId="0" fillId="2" borderId="1" xfId="0" applyNumberFormat="1" applyFill="1" applyBorder="1"/>
    <xf numFmtId="4" fontId="0" fillId="2" borderId="1" xfId="0" applyNumberFormat="1" applyFill="1" applyBorder="1"/>
    <xf numFmtId="0" fontId="1" fillId="2" borderId="1" xfId="0" applyFont="1" applyFill="1" applyBorder="1"/>
    <xf numFmtId="0" fontId="2" fillId="0" borderId="1" xfId="0" applyFont="1" applyBorder="1" applyAlignment="1">
      <alignment vertical="top" wrapText="1"/>
    </xf>
    <xf numFmtId="0" fontId="5" fillId="0" borderId="0" xfId="1" applyFont="1"/>
    <xf numFmtId="3" fontId="0" fillId="0" borderId="1" xfId="0" applyNumberFormat="1" applyBorder="1"/>
    <xf numFmtId="0" fontId="6" fillId="0" borderId="0" xfId="0" applyFont="1" applyAlignment="1">
      <alignment vertical="center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2" fontId="0" fillId="0" borderId="1" xfId="0" applyNumberFormat="1" applyBorder="1"/>
    <xf numFmtId="2" fontId="9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8" fillId="0" borderId="1" xfId="0" applyNumberFormat="1" applyFont="1" applyBorder="1"/>
    <xf numFmtId="0" fontId="1" fillId="2" borderId="2" xfId="0" applyFont="1" applyFill="1" applyBorder="1"/>
    <xf numFmtId="3" fontId="1" fillId="2" borderId="2" xfId="0" applyNumberFormat="1" applyFont="1" applyFill="1" applyBorder="1"/>
    <xf numFmtId="2" fontId="10" fillId="2" borderId="2" xfId="0" applyNumberFormat="1" applyFont="1" applyFill="1" applyBorder="1"/>
    <xf numFmtId="2" fontId="1" fillId="2" borderId="2" xfId="0" applyNumberFormat="1" applyFont="1" applyFill="1" applyBorder="1"/>
    <xf numFmtId="164" fontId="10" fillId="0" borderId="2" xfId="0" applyNumberFormat="1" applyFont="1" applyBorder="1"/>
    <xf numFmtId="164" fontId="7" fillId="0" borderId="0" xfId="0" applyNumberFormat="1" applyFont="1" applyAlignment="1">
      <alignment horizontal="right" wrapText="1"/>
    </xf>
    <xf numFmtId="164" fontId="7" fillId="0" borderId="3" xfId="0" applyNumberFormat="1" applyFont="1" applyBorder="1"/>
    <xf numFmtId="164" fontId="1" fillId="0" borderId="0" xfId="0" applyNumberFormat="1" applyFont="1"/>
    <xf numFmtId="0" fontId="1" fillId="0" borderId="0" xfId="0" applyFont="1"/>
    <xf numFmtId="3" fontId="0" fillId="0" borderId="0" xfId="0" applyNumberFormat="1"/>
    <xf numFmtId="0" fontId="1" fillId="2" borderId="4" xfId="0" applyFont="1" applyFill="1" applyBorder="1"/>
    <xf numFmtId="3" fontId="0" fillId="2" borderId="4" xfId="0" applyNumberFormat="1" applyFill="1" applyBorder="1"/>
    <xf numFmtId="4" fontId="0" fillId="2" borderId="4" xfId="0" applyNumberFormat="1" applyFill="1" applyBorder="1"/>
    <xf numFmtId="3" fontId="0" fillId="0" borderId="4" xfId="0" applyNumberFormat="1" applyBorder="1"/>
    <xf numFmtId="4" fontId="0" fillId="0" borderId="0" xfId="0" applyNumberFormat="1"/>
    <xf numFmtId="164" fontId="1" fillId="0" borderId="1" xfId="0" applyNumberFormat="1" applyFont="1" applyBorder="1"/>
    <xf numFmtId="0" fontId="3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0" fillId="0" borderId="3" xfId="0" applyBorder="1"/>
    <xf numFmtId="0" fontId="4" fillId="0" borderId="0" xfId="1"/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12" fillId="0" borderId="0" xfId="0" applyFont="1"/>
    <xf numFmtId="0" fontId="12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12" fillId="5" borderId="1" xfId="0" applyFont="1" applyFill="1" applyBorder="1"/>
    <xf numFmtId="49" fontId="12" fillId="0" borderId="5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0" fillId="0" borderId="5" xfId="0" applyBorder="1" applyAlignment="1">
      <alignment horizontal="right"/>
    </xf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164" fontId="0" fillId="0" borderId="6" xfId="0" applyNumberFormat="1" applyBorder="1"/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0" fillId="0" borderId="1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s.gov/oes/current/oes254012.htm" TargetMode="External"/><Relationship Id="rId1" Type="http://schemas.openxmlformats.org/officeDocument/2006/relationships/hyperlink" Target="https://www.bls.gov/oes/current/oes2540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F15" sqref="F15"/>
    </sheetView>
  </sheetViews>
  <sheetFormatPr defaultColWidth="19.33203125" defaultRowHeight="14.4" x14ac:dyDescent="0.3"/>
  <cols>
    <col min="1" max="1" width="36.6640625" customWidth="1"/>
  </cols>
  <sheetData>
    <row r="1" spans="1:7" x14ac:dyDescent="0.3">
      <c r="A1" t="s">
        <v>0</v>
      </c>
    </row>
    <row r="2" spans="1:7" x14ac:dyDescent="0.3">
      <c r="A2" s="54" t="s">
        <v>1</v>
      </c>
      <c r="B2" s="54"/>
      <c r="C2" s="54"/>
      <c r="D2" s="54"/>
      <c r="E2" s="55"/>
      <c r="F2" s="56"/>
    </row>
    <row r="3" spans="1:7" ht="27.6" x14ac:dyDescent="0.3">
      <c r="A3" s="33" t="s">
        <v>2</v>
      </c>
      <c r="B3" s="33" t="s">
        <v>3</v>
      </c>
      <c r="C3" s="33" t="s">
        <v>4</v>
      </c>
      <c r="D3" s="33" t="s">
        <v>5</v>
      </c>
      <c r="E3" s="33" t="s">
        <v>6</v>
      </c>
      <c r="F3" s="33" t="s">
        <v>7</v>
      </c>
    </row>
    <row r="4" spans="1:7" ht="27.6" x14ac:dyDescent="0.3">
      <c r="A4" s="5" t="s">
        <v>34</v>
      </c>
      <c r="B4" s="9">
        <v>50</v>
      </c>
      <c r="C4" s="10">
        <v>1</v>
      </c>
      <c r="D4" s="14">
        <v>0.15</v>
      </c>
      <c r="E4" s="13">
        <f>B4*D4</f>
        <v>7.5</v>
      </c>
      <c r="F4" s="16">
        <f>E4*33.52</f>
        <v>251.40000000000003</v>
      </c>
    </row>
    <row r="5" spans="1:7" ht="27.6" x14ac:dyDescent="0.3">
      <c r="A5" s="5" t="s">
        <v>35</v>
      </c>
      <c r="B5" s="9">
        <v>25</v>
      </c>
      <c r="C5" s="10">
        <v>1</v>
      </c>
      <c r="D5" s="14">
        <v>1.5</v>
      </c>
      <c r="E5" s="13">
        <f>B5*D5</f>
        <v>37.5</v>
      </c>
      <c r="F5" s="16">
        <f>E5*33.52</f>
        <v>1257.0000000000002</v>
      </c>
    </row>
    <row r="6" spans="1:7" x14ac:dyDescent="0.3">
      <c r="A6" s="17" t="s">
        <v>8</v>
      </c>
      <c r="B6" s="18">
        <f>SUM(B4:B5)</f>
        <v>75</v>
      </c>
      <c r="C6" s="18">
        <v>1</v>
      </c>
      <c r="D6" s="19"/>
      <c r="E6" s="20">
        <f>SUM(E4:E5)</f>
        <v>45</v>
      </c>
      <c r="F6" s="21">
        <f>SUM(F4:F5)</f>
        <v>1508.4000000000003</v>
      </c>
    </row>
    <row r="7" spans="1:7" x14ac:dyDescent="0.3">
      <c r="A7" s="4" t="s">
        <v>9</v>
      </c>
      <c r="B7" s="2"/>
      <c r="C7" s="2"/>
      <c r="D7" s="3">
        <f>AVERAGE(D4:D5)</f>
        <v>0.82499999999999996</v>
      </c>
      <c r="E7" s="2"/>
      <c r="F7" s="7"/>
    </row>
    <row r="8" spans="1:7" x14ac:dyDescent="0.3">
      <c r="A8" s="1"/>
    </row>
    <row r="9" spans="1:7" x14ac:dyDescent="0.3">
      <c r="A9" s="8"/>
      <c r="F9" s="40"/>
    </row>
    <row r="10" spans="1:7" x14ac:dyDescent="0.3">
      <c r="A10" s="1" t="s">
        <v>10</v>
      </c>
    </row>
    <row r="11" spans="1:7" x14ac:dyDescent="0.3">
      <c r="A11" s="1" t="s">
        <v>11</v>
      </c>
    </row>
    <row r="12" spans="1:7" x14ac:dyDescent="0.3">
      <c r="A12" s="6" t="s">
        <v>12</v>
      </c>
      <c r="B12" s="1"/>
      <c r="C12" s="1"/>
      <c r="D12" s="1"/>
      <c r="F12" s="22">
        <v>34.07</v>
      </c>
      <c r="G12" t="s">
        <v>13</v>
      </c>
    </row>
    <row r="13" spans="1:7" x14ac:dyDescent="0.3">
      <c r="A13" s="36" t="s">
        <v>14</v>
      </c>
      <c r="B13" s="1"/>
      <c r="C13" s="1"/>
      <c r="D13" s="1"/>
      <c r="F13" s="23">
        <v>32.97</v>
      </c>
      <c r="G13" t="s">
        <v>15</v>
      </c>
    </row>
    <row r="14" spans="1:7" x14ac:dyDescent="0.3">
      <c r="F14" s="24">
        <f>AVERAGE(F12:F13)</f>
        <v>33.519999999999996</v>
      </c>
      <c r="G14" s="25" t="s">
        <v>9</v>
      </c>
    </row>
    <row r="15" spans="1:7" ht="15" thickBot="1" x14ac:dyDescent="0.35">
      <c r="A15" s="35"/>
      <c r="B15" s="35"/>
      <c r="C15" s="35"/>
      <c r="D15" s="35"/>
      <c r="E15" s="35"/>
      <c r="F15" s="35"/>
      <c r="G15" s="35"/>
    </row>
    <row r="17" spans="1:7" x14ac:dyDescent="0.3">
      <c r="A17" s="25" t="s">
        <v>16</v>
      </c>
    </row>
    <row r="18" spans="1:7" x14ac:dyDescent="0.3">
      <c r="A18" s="54" t="s">
        <v>1</v>
      </c>
      <c r="B18" s="54"/>
      <c r="C18" s="54"/>
      <c r="D18" s="54"/>
      <c r="E18" s="55"/>
      <c r="F18" s="56"/>
    </row>
    <row r="19" spans="1:7" ht="27.6" x14ac:dyDescent="0.3">
      <c r="A19" s="33" t="s">
        <v>17</v>
      </c>
      <c r="B19" s="33" t="s">
        <v>18</v>
      </c>
      <c r="C19" s="33" t="s">
        <v>4</v>
      </c>
      <c r="D19" s="33" t="s">
        <v>5</v>
      </c>
      <c r="E19" s="33" t="s">
        <v>6</v>
      </c>
      <c r="F19" s="37" t="s">
        <v>7</v>
      </c>
    </row>
    <row r="20" spans="1:7" x14ac:dyDescent="0.3">
      <c r="A20" s="5" t="s">
        <v>37</v>
      </c>
      <c r="B20" s="11">
        <v>50</v>
      </c>
      <c r="C20" s="11">
        <v>1</v>
      </c>
      <c r="D20" s="14">
        <v>0.17</v>
      </c>
      <c r="E20" s="13">
        <f>B20*C20*D20</f>
        <v>8.5</v>
      </c>
      <c r="F20" s="16">
        <f>E20*C30</f>
        <v>670.04519230769233</v>
      </c>
      <c r="G20" t="s">
        <v>19</v>
      </c>
    </row>
    <row r="21" spans="1:7" x14ac:dyDescent="0.3">
      <c r="A21" s="5" t="s">
        <v>36</v>
      </c>
      <c r="B21" s="9">
        <v>25</v>
      </c>
      <c r="C21" s="10">
        <v>1</v>
      </c>
      <c r="D21" s="14">
        <v>0.33</v>
      </c>
      <c r="E21" s="13">
        <f>B21*C21*D21</f>
        <v>8.25</v>
      </c>
      <c r="F21" s="16">
        <f>E21*C30</f>
        <v>650.33798076923085</v>
      </c>
      <c r="G21" t="s">
        <v>19</v>
      </c>
    </row>
    <row r="22" spans="1:7" x14ac:dyDescent="0.3">
      <c r="A22" s="5" t="s">
        <v>39</v>
      </c>
      <c r="B22" s="11">
        <v>50</v>
      </c>
      <c r="C22" s="11">
        <v>1</v>
      </c>
      <c r="D22" s="14">
        <v>0.17</v>
      </c>
      <c r="E22" s="13">
        <f>B22*C22*D22</f>
        <v>8.5</v>
      </c>
      <c r="F22" s="16">
        <f>E22*C31</f>
        <v>405.38461538461542</v>
      </c>
      <c r="G22" t="s">
        <v>19</v>
      </c>
    </row>
    <row r="23" spans="1:7" x14ac:dyDescent="0.3">
      <c r="A23" s="5" t="s">
        <v>38</v>
      </c>
      <c r="B23" s="11">
        <v>25</v>
      </c>
      <c r="C23" s="11">
        <v>1</v>
      </c>
      <c r="D23" s="12">
        <v>0.33</v>
      </c>
      <c r="E23" s="13">
        <f t="shared" ref="E23" si="0">B23*C23*D23</f>
        <v>8.25</v>
      </c>
      <c r="F23" s="16">
        <f>E23*C31</f>
        <v>393.46153846153845</v>
      </c>
      <c r="G23" t="s">
        <v>19</v>
      </c>
    </row>
    <row r="24" spans="1:7" x14ac:dyDescent="0.3">
      <c r="A24" s="17" t="s">
        <v>8</v>
      </c>
      <c r="B24" s="18">
        <f>75</f>
        <v>75</v>
      </c>
      <c r="C24" s="18">
        <v>1</v>
      </c>
      <c r="D24" s="19">
        <f>SUM(D20:D23)</f>
        <v>1</v>
      </c>
      <c r="E24" s="20">
        <f>SUM(E20:E23)</f>
        <v>33.5</v>
      </c>
      <c r="F24" s="21">
        <f>SUM(F20:F23)</f>
        <v>2119.2293269230772</v>
      </c>
      <c r="G24" s="25" t="s">
        <v>20</v>
      </c>
    </row>
    <row r="25" spans="1:7" x14ac:dyDescent="0.3">
      <c r="A25" s="27" t="s">
        <v>9</v>
      </c>
      <c r="B25" s="28"/>
      <c r="C25" s="28"/>
      <c r="D25" s="29">
        <f>AVERAGE(D20:D23)</f>
        <v>0.25</v>
      </c>
      <c r="E25" s="28"/>
      <c r="F25" s="30"/>
    </row>
    <row r="26" spans="1:7" x14ac:dyDescent="0.3">
      <c r="B26" s="26"/>
      <c r="C26" s="26"/>
      <c r="D26" s="31"/>
      <c r="E26" s="26"/>
      <c r="F26" s="26"/>
    </row>
    <row r="27" spans="1:7" x14ac:dyDescent="0.3">
      <c r="A27" s="25"/>
      <c r="B27" s="26"/>
      <c r="C27" s="26"/>
      <c r="D27" s="31"/>
      <c r="E27" s="26"/>
      <c r="F27" s="26"/>
    </row>
    <row r="28" spans="1:7" x14ac:dyDescent="0.3">
      <c r="A28" s="25" t="s">
        <v>21</v>
      </c>
    </row>
    <row r="29" spans="1:7" x14ac:dyDescent="0.3">
      <c r="A29" s="34" t="s">
        <v>17</v>
      </c>
      <c r="B29" s="34" t="s">
        <v>22</v>
      </c>
      <c r="C29" s="34" t="s">
        <v>23</v>
      </c>
      <c r="D29" s="39"/>
      <c r="E29" s="39"/>
      <c r="F29" s="39"/>
    </row>
    <row r="30" spans="1:7" x14ac:dyDescent="0.3">
      <c r="A30" s="38" t="s">
        <v>24</v>
      </c>
      <c r="B30" s="15">
        <v>163964</v>
      </c>
      <c r="C30" s="15">
        <f>B30/2080</f>
        <v>78.828846153846158</v>
      </c>
      <c r="D30" s="40"/>
      <c r="E30" s="40"/>
      <c r="F30" s="24"/>
    </row>
    <row r="31" spans="1:7" x14ac:dyDescent="0.3">
      <c r="A31" s="38" t="s">
        <v>25</v>
      </c>
      <c r="B31" s="15">
        <v>99200</v>
      </c>
      <c r="C31" s="15">
        <f>B31/2080</f>
        <v>47.692307692307693</v>
      </c>
      <c r="D31" s="40"/>
      <c r="E31" s="40"/>
      <c r="F31" s="24"/>
    </row>
    <row r="32" spans="1:7" x14ac:dyDescent="0.3">
      <c r="B32" s="40"/>
      <c r="C32" s="40"/>
      <c r="D32" s="40"/>
      <c r="E32" s="40"/>
      <c r="F32" s="24"/>
    </row>
    <row r="34" spans="1:5" x14ac:dyDescent="0.3">
      <c r="A34" s="41" t="s">
        <v>26</v>
      </c>
    </row>
    <row r="35" spans="1:5" x14ac:dyDescent="0.3">
      <c r="A35" s="44" t="s">
        <v>27</v>
      </c>
      <c r="B35" s="42" t="s">
        <v>28</v>
      </c>
      <c r="C35" s="45"/>
      <c r="D35" s="46"/>
      <c r="E35" s="46"/>
    </row>
    <row r="36" spans="1:5" ht="28.8" x14ac:dyDescent="0.3">
      <c r="A36" s="43" t="s">
        <v>29</v>
      </c>
      <c r="B36" s="15">
        <v>31398.27</v>
      </c>
      <c r="C36" s="47"/>
      <c r="D36" s="48"/>
      <c r="E36" s="48"/>
    </row>
    <row r="37" spans="1:5" ht="28.8" x14ac:dyDescent="0.3">
      <c r="A37" s="43" t="s">
        <v>30</v>
      </c>
      <c r="B37" s="15">
        <v>43120.24</v>
      </c>
      <c r="C37" s="47"/>
      <c r="D37" s="48"/>
      <c r="E37" s="48"/>
    </row>
    <row r="38" spans="1:5" ht="28.8" x14ac:dyDescent="0.3">
      <c r="A38" s="43" t="s">
        <v>31</v>
      </c>
      <c r="B38" s="15">
        <v>44412.44</v>
      </c>
      <c r="C38" s="47"/>
      <c r="D38" s="48"/>
      <c r="E38" s="48"/>
    </row>
    <row r="39" spans="1:5" x14ac:dyDescent="0.3">
      <c r="A39" s="50" t="s">
        <v>32</v>
      </c>
      <c r="B39" s="32">
        <f>SUM(B36:B38)</f>
        <v>118930.95</v>
      </c>
      <c r="C39" s="47"/>
      <c r="D39" s="48"/>
      <c r="E39" s="48"/>
    </row>
    <row r="40" spans="1:5" x14ac:dyDescent="0.3">
      <c r="A40" s="52" t="s">
        <v>9</v>
      </c>
      <c r="B40" s="53">
        <f>AVERAGE(B36:B38)</f>
        <v>39643.65</v>
      </c>
      <c r="C40" s="49"/>
      <c r="D40" s="48"/>
      <c r="E40" s="48"/>
    </row>
    <row r="42" spans="1:5" x14ac:dyDescent="0.3">
      <c r="A42" s="51" t="s">
        <v>33</v>
      </c>
      <c r="B42" s="24">
        <f>F24+B40</f>
        <v>41762.879326923081</v>
      </c>
    </row>
  </sheetData>
  <mergeCells count="2">
    <mergeCell ref="A2:F2"/>
    <mergeCell ref="A18:F18"/>
  </mergeCells>
  <phoneticPr fontId="11" type="noConversion"/>
  <hyperlinks>
    <hyperlink ref="A13" r:id="rId1" xr:uid="{00000000-0004-0000-0000-000000000000}"/>
    <hyperlink ref="A12" r:id="rId2" xr:uid="{00000000-0004-0000-0000-000001000000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  <SharedWithUsers xmlns="c2a11cf1-abf9-4d2d-a6e3-e7bef8c89609">
      <UserInfo>
        <DisplayName/>
        <AccountId xsi:nil="true"/>
        <AccountType/>
      </UserInfo>
    </SharedWithUsers>
    <MediaLengthInSeconds xmlns="a42abfcf-437c-4ce1-b5c2-14af7889cdd1" xsi:nil="true"/>
    <ExpirationDate xmlns="a42abfcf-437c-4ce1-b5c2-14af7889cdd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7" ma:contentTypeDescription="Create a new document." ma:contentTypeScope="" ma:versionID="b659603b7d952e006ee51f86dae0011a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fd1932a0460c3333047f8a00a2adaa78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ExpirationDate" ma:index="24" nillable="true" ma:displayName="Expiration Date" ma:format="DateOnly" ma:internalName="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B7647-8451-4243-AA40-DDAD0561B9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358A4D-6C7D-4F66-A6C2-7ED9900746A4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2a11cf1-abf9-4d2d-a6e3-e7bef8c89609"/>
    <ds:schemaRef ds:uri="http://purl.org/dc/dcmitype/"/>
    <ds:schemaRef ds:uri="http://schemas.microsoft.com/office/2006/documentManagement/types"/>
    <ds:schemaRef ds:uri="a42abfcf-437c-4ce1-b5c2-14af7889cdd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C158B95-E1D1-47CC-B583-70B4C4E0C8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Exernal OMB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A. Miller</dc:creator>
  <cp:keywords/>
  <dc:description/>
  <cp:lastModifiedBy>Suzanne Mbollo</cp:lastModifiedBy>
  <cp:revision/>
  <dcterms:created xsi:type="dcterms:W3CDTF">2014-01-28T20:49:28Z</dcterms:created>
  <dcterms:modified xsi:type="dcterms:W3CDTF">2024-09-05T23:04:41Z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Order">
    <vt:r8>58304500</vt:r8>
  </property>
  <property fmtid="{D5CDD505-2E9C-101B-9397-08002B2CF9AE}" pid="4" name="ComplianceAssetId">
    <vt:lpwstr/>
  </property>
  <property fmtid="{D5CDD505-2E9C-101B-9397-08002B2CF9AE}" pid="5" name="_activity">
    <vt:lpwstr>{"FileActivityType":"9","FileActivityTimeStamp":"2024-05-29T20:09:30.367Z","FileActivityUsersOnPage":[{"DisplayName":"Katherine Maas","Id":"kmaas@imls.gov"}],"FileActivityNavigationId":null}</vt:lpwstr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MediaServiceImageTags">
    <vt:lpwstr/>
  </property>
</Properties>
</file>