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AAPMDRD3FPMR\Info\Maryland\Riverdale\ITD\IMC\ICS - VS\0430\2025\IMB\"/>
    </mc:Choice>
  </mc:AlternateContent>
  <xr:revisionPtr revIDLastSave="0" documentId="13_ncr:1_{353D36D7-9864-4F19-85B9-871A811A5229}" xr6:coauthVersionLast="47" xr6:coauthVersionMax="47" xr10:uidLastSave="{00000000-0000-0000-0000-000000000000}"/>
  <bookViews>
    <workbookView xWindow="-120" yWindow="-120" windowWidth="29040" windowHeight="17520" tabRatio="389" xr2:uid="{F38D79EA-36B0-400D-84E7-32D0B3AB86E3}"/>
  </bookViews>
  <sheets>
    <sheet name="APHIS 71" sheetId="1" r:id="rId1"/>
  </sheets>
  <definedNames>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1" l="1"/>
  <c r="L9" i="1"/>
  <c r="L8" i="1"/>
  <c r="L6" i="1"/>
  <c r="L5" i="1"/>
  <c r="L25" i="1" l="1"/>
  <c r="L26" i="1"/>
  <c r="L21" i="1"/>
  <c r="L22" i="1"/>
  <c r="L23" i="1"/>
  <c r="L24" i="1"/>
  <c r="L15" i="1" l="1"/>
  <c r="L16" i="1"/>
  <c r="L17" i="1"/>
  <c r="L18" i="1"/>
  <c r="L19" i="1"/>
  <c r="L20" i="1"/>
  <c r="L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<sst xmlns="http://schemas.openxmlformats.org/spreadsheetml/2006/main" count="136" uniqueCount="57">
  <si>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</si>
  <si>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</si>
  <si>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</si>
  <si>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</si>
  <si>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</si>
  <si>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</si>
  <si>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</si>
  <si>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</si>
  <si>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</si>
  <si>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</si>
  <si>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</si>
  <si>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</si>
  <si>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</si>
  <si>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</si>
  <si>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</si>
  <si>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</si>
  <si>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</si>
  <si>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</si>
  <si>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</si>
  <si>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</si>
  <si>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</si>
  <si>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</si>
  <si>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</si>
  <si>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</si>
  <si>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</si>
  <si>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</si>
  <si>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</si>
  <si>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</si>
  <si>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</si>
  <si>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</si>
  <si>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</si>
  <si>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</si>
  <si>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National Veterinary Services Laboratories Request Forms</t>
  </si>
  <si>
    <t>Renewal</t>
  </si>
  <si>
    <t>Lori Swiderski</t>
  </si>
  <si>
    <t>Request for Reagents or Supplies</t>
  </si>
  <si>
    <t>9 CFR part 130</t>
  </si>
  <si>
    <t>VS from 4-9</t>
  </si>
  <si>
    <t>E</t>
  </si>
  <si>
    <t>P1</t>
  </si>
  <si>
    <t>I</t>
  </si>
  <si>
    <t>S1</t>
  </si>
  <si>
    <t>FG</t>
  </si>
  <si>
    <t>NVSL Customer Contact Update</t>
  </si>
  <si>
    <t>VS from 4-10</t>
  </si>
  <si>
    <t>VS form 4-10</t>
  </si>
  <si>
    <t>P3</t>
  </si>
  <si>
    <t>Request for Training at the NVSL</t>
  </si>
  <si>
    <t>VS form 4-11</t>
  </si>
  <si>
    <t>NVSL Laboratories Kit and Instrument Order Form</t>
  </si>
  <si>
    <t>VS form 4-12</t>
  </si>
  <si>
    <t>0579-0430</t>
  </si>
  <si>
    <t>X</t>
  </si>
  <si>
    <t>Adobe PDF</t>
  </si>
  <si>
    <t>(515) 337-7405</t>
  </si>
  <si>
    <t>APHIS-2024-0036</t>
  </si>
  <si>
    <t>89 FR 57843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</si>
</sst>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7">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78">
    <xf numFmtId="0" fontId="0" fillId="0" borderId="0" xfId="0"/>
    <xf numFmtId="0" fontId="2" fillId="0" borderId="0" xfId="0" applyFont="1" applyAlignment="1">
      <alignment horizontal="center" wrapText="1"/>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Border="1" applyAlignment="1">
      <alignment horizontal="center"/>
    </xf>
    <xf numFmtId="1" fontId="0" fillId="0" borderId="19" xfId="0" applyNumberFormat="1" applyBorder="1" applyAlignment="1">
      <alignment horizontal="center"/>
    </xf>
    <xf numFmtId="164" fontId="0" fillId="0" borderId="19" xfId="0" applyNumberForma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Border="1"/>
    <xf numFmtId="0" fontId="0" fillId="0" borderId="18" xfId="0" applyBorder="1"/>
    <xf numFmtId="0" fontId="0" fillId="0" borderId="21" xfId="0" applyBorder="1"/>
    <xf numFmtId="0" fontId="0" fillId="0" borderId="19" xfId="0" applyBorder="1"/>
    <xf numFmtId="0" fontId="0" fillId="0" borderId="23" xfId="0" applyBorder="1"/>
    <xf numFmtId="0" fontId="0" fillId="0" borderId="24" xfId="0" applyBorder="1"/>
    <xf numFmtId="0" fontId="0" fillId="0" borderId="22" xfId="0" applyBorder="1" applyAlignment="1">
      <alignment horizontal="center"/>
    </xf>
    <xf numFmtId="0" fontId="9" fillId="0" borderId="11" xfId="0" applyFont="1" applyBorder="1"/>
    <xf numFmtId="0" fontId="9" fillId="0" borderId="11" xfId="0" applyFont="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9" fillId="0" borderId="2" xfId="0" applyFont="1" applyBorder="1" applyAlignment="1">
      <alignment horizontal="left"/>
    </xf>
    <xf numFmtId="0" fontId="9" fillId="0" borderId="2" xfId="0" applyFont="1" applyBorder="1"/>
    <xf numFmtId="0" fontId="10" fillId="0" borderId="2" xfId="0" applyFont="1" applyBorder="1" applyAlignment="1">
      <alignment horizontal="right"/>
    </xf>
    <xf numFmtId="0" fontId="9" fillId="0" borderId="3" xfId="0" applyFont="1" applyBorder="1" applyAlignment="1">
      <alignment horizontal="left"/>
    </xf>
    <xf numFmtId="0" fontId="9" fillId="0" borderId="5" xfId="0" applyFont="1" applyBorder="1"/>
    <xf numFmtId="0" fontId="10" fillId="0" borderId="5" xfId="0" applyFont="1" applyBorder="1" applyAlignment="1">
      <alignment horizontal="right"/>
    </xf>
    <xf numFmtId="0" fontId="9" fillId="0" borderId="5" xfId="0" applyFont="1" applyBorder="1" applyAlignment="1">
      <alignment horizontal="center"/>
    </xf>
    <xf numFmtId="14" fontId="9" fillId="0" borderId="6" xfId="0" applyNumberFormat="1" applyFont="1" applyBorder="1" applyAlignment="1">
      <alignment horizontal="left"/>
    </xf>
    <xf numFmtId="0" fontId="0" fillId="0" borderId="18" xfId="0" applyBorder="1" applyAlignment="1">
      <alignment horizontal="left" indent="1"/>
    </xf>
    <xf numFmtId="14" fontId="0" fillId="0" borderId="18" xfId="0" applyNumberFormat="1" applyBorder="1" applyAlignment="1">
      <alignment horizontal="left" indent="1"/>
    </xf>
    <xf numFmtId="0" fontId="0" fillId="0" borderId="15" xfId="0"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1" xfId="0" applyFont="1" applyFill="1" applyBorder="1"/>
    <xf numFmtId="0" fontId="9" fillId="2" borderId="10" xfId="0" applyFont="1" applyFill="1" applyBorder="1" applyAlignment="1">
      <alignment horizontal="center"/>
    </xf>
    <xf numFmtId="0" fontId="10" fillId="2" borderId="11" xfId="0" applyFont="1" applyFill="1" applyBorder="1" applyAlignment="1">
      <alignment horizontal="center"/>
    </xf>
    <xf numFmtId="0" fontId="9" fillId="2" borderId="13" xfId="0" applyFont="1" applyFill="1" applyBorder="1" applyAlignment="1">
      <alignment horizontal="center"/>
    </xf>
    <xf numFmtId="0" fontId="10" fillId="2" borderId="10" xfId="0"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2" xfId="0" applyFont="1" applyFill="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2" fontId="4" fillId="0" borderId="8" xfId="0" applyNumberFormat="1" applyFont="1" applyBorder="1" applyAlignment="1">
      <alignment horizontal="center" vertical="center"/>
    </xf>
    <xf numFmtId="2"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4" fillId="0" borderId="0" xfId="0" applyFont="1" applyAlignment="1">
      <alignment wrapText="1"/>
    </xf>
    <xf numFmtId="0" fontId="13" fillId="0" borderId="9" xfId="0" applyFont="1" applyBorder="1" applyAlignment="1">
      <alignment horizontal="center" wrapText="1"/>
    </xf>
    <xf numFmtId="0" fontId="9" fillId="0" borderId="2" xfId="0" applyFont="1" applyBorder="1" applyAlignment="1">
      <alignment horizontal="left" vertical="center"/>
    </xf>
    <xf numFmtId="0" fontId="9" fillId="0" borderId="11" xfId="0" applyFont="1" applyBorder="1" applyAlignment="1">
      <alignment horizontal="left" vertical="center" indent="1"/>
    </xf>
    <xf numFmtId="14" fontId="9" fillId="0" borderId="12" xfId="0" applyNumberFormat="1" applyFont="1" applyBorder="1" applyAlignment="1">
      <alignment horizontal="left" vertical="center" indent="1"/>
    </xf>
    <xf numFmtId="0" fontId="9" fillId="0" borderId="5" xfId="0" applyFont="1" applyBorder="1" applyAlignment="1">
      <alignment horizontal="left" vertical="center"/>
    </xf>
    <xf numFmtId="0" fontId="9" fillId="0" borderId="5" xfId="0" applyFont="1" applyBorder="1" applyAlignment="1">
      <alignment vertical="center"/>
    </xf>
    <xf numFmtId="9" fontId="0" fillId="0" borderId="19" xfId="1" applyFont="1" applyFill="1" applyBorder="1" applyAlignment="1">
      <alignment horizontal="center"/>
    </xf>
    <xf numFmtId="9" fontId="0" fillId="0" borderId="22" xfId="1" applyFont="1" applyFill="1" applyBorder="1" applyAlignment="1">
      <alignment horizont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14" fontId="0" fillId="0" borderId="21" xfId="0" applyNumberFormat="1" applyBorder="1" applyAlignment="1">
      <alignment horizontal="left" indent="1"/>
    </xf>
  </cellXfs>
  <cellStyles count="7">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26"/>
  <sheetViews>
    <sheetView tabSelected="1" zoomScale="80" zoomScaleNormal="80" zoomScaleSheetLayoutView="100" workbookViewId="0"/>
  </sheetViews>
  <sheetFormatPr defaultRowHeight="15" x14ac:dyDescent="0.25"/>
  <cols>
    <col min="1" max="1" width="40.7109375" style="59" customWidth="1"/>
    <col min="2" max="2" width="21.7109375" style="59" customWidth="1"/>
    <col min="3" max="4" width="12.7109375" style="66" customWidth="1"/>
    <col min="5" max="8" width="5.7109375" style="59" customWidth="1"/>
    <col min="9" max="12" width="15.7109375" style="60" customWidth="1"/>
  </cols>
  <sheetData>
    <row r="1" spans="1:14" ht="24" customHeight="1" thickBot="1" x14ac:dyDescent="0.3">
      <c r="A1" s="64" t="s">
        <v>27</v>
      </c>
      <c r="B1" s="69" t="s">
        <v>51</v>
      </c>
      <c r="C1" s="25"/>
      <c r="D1" s="25"/>
      <c r="E1" s="25"/>
      <c r="F1" s="25"/>
      <c r="G1" s="25"/>
      <c r="H1" s="25"/>
      <c r="I1" s="25"/>
      <c r="J1" s="26"/>
      <c r="K1" s="65" t="s">
        <v>3</v>
      </c>
      <c r="L1" s="70">
        <v>45567</v>
      </c>
    </row>
    <row r="2" spans="1:14" ht="45" customHeight="1" x14ac:dyDescent="0.25">
      <c r="A2" s="61" t="s">
        <v>26</v>
      </c>
      <c r="B2" s="68" t="s">
        <v>32</v>
      </c>
      <c r="C2" s="59"/>
      <c r="D2" s="31"/>
      <c r="E2" s="31"/>
      <c r="F2" s="31"/>
      <c r="G2" s="31"/>
      <c r="H2" s="31"/>
      <c r="I2" s="32"/>
      <c r="J2" s="30"/>
      <c r="K2" s="32"/>
      <c r="L2" s="33"/>
      <c r="N2" s="63"/>
    </row>
    <row r="3" spans="1:14" ht="36" customHeight="1" thickBot="1" x14ac:dyDescent="0.3">
      <c r="A3" s="62" t="s">
        <v>30</v>
      </c>
      <c r="B3" s="71"/>
      <c r="C3" s="72"/>
      <c r="D3" s="34"/>
      <c r="E3" s="34"/>
      <c r="F3" s="34"/>
      <c r="G3" s="34"/>
      <c r="H3" s="34"/>
      <c r="I3" s="35"/>
      <c r="J3" s="36"/>
      <c r="K3" s="35"/>
      <c r="L3" s="37"/>
    </row>
    <row r="4" spans="1:14" ht="21" customHeight="1" thickBot="1" x14ac:dyDescent="0.3">
      <c r="A4" s="41" t="s">
        <v>31</v>
      </c>
      <c r="B4" s="42"/>
      <c r="C4" s="43"/>
      <c r="D4" s="43"/>
      <c r="E4" s="44"/>
      <c r="F4" s="44"/>
      <c r="G4" s="44"/>
      <c r="H4" s="44"/>
      <c r="I4" s="44"/>
      <c r="J4" s="45"/>
      <c r="K4" s="46" t="s">
        <v>28</v>
      </c>
      <c r="L4" s="47"/>
      <c r="N4" s="63"/>
    </row>
    <row r="5" spans="1:14" x14ac:dyDescent="0.25">
      <c r="A5" s="28" t="s">
        <v>0</v>
      </c>
      <c r="B5" s="40" t="s">
        <v>33</v>
      </c>
      <c r="C5" s="18"/>
      <c r="D5" s="18"/>
      <c r="E5" s="18"/>
      <c r="F5" s="22"/>
      <c r="G5" s="22"/>
      <c r="H5" s="22"/>
      <c r="I5" s="23"/>
      <c r="J5" s="8"/>
      <c r="K5" s="9" t="s">
        <v>29</v>
      </c>
      <c r="L5" s="10">
        <f>SUMIF(G14:G26,"*X*",I14:I26)</f>
        <v>970</v>
      </c>
      <c r="N5" s="58"/>
    </row>
    <row r="6" spans="1:14" x14ac:dyDescent="0.25">
      <c r="A6" s="27" t="s">
        <v>1</v>
      </c>
      <c r="B6" s="38" t="s">
        <v>34</v>
      </c>
      <c r="C6" s="19"/>
      <c r="D6" s="19"/>
      <c r="E6" s="19"/>
      <c r="F6" s="19"/>
      <c r="G6" s="19"/>
      <c r="H6" s="19"/>
      <c r="I6" s="21"/>
      <c r="J6" s="11"/>
      <c r="K6" s="12" t="s">
        <v>15</v>
      </c>
      <c r="L6" s="13">
        <f>SUM(J14:J26)</f>
        <v>4079</v>
      </c>
    </row>
    <row r="7" spans="1:14" x14ac:dyDescent="0.25">
      <c r="A7" s="27" t="s">
        <v>2</v>
      </c>
      <c r="B7" s="38" t="s">
        <v>54</v>
      </c>
      <c r="C7" s="19"/>
      <c r="D7" s="19"/>
      <c r="E7" s="19"/>
      <c r="F7" s="19"/>
      <c r="G7" s="19"/>
      <c r="H7" s="19"/>
      <c r="I7" s="21"/>
      <c r="J7" s="11"/>
      <c r="K7" s="12" t="s">
        <v>16</v>
      </c>
      <c r="L7" s="73">
        <v>1</v>
      </c>
    </row>
    <row r="8" spans="1:14" x14ac:dyDescent="0.25">
      <c r="A8" s="27" t="s">
        <v>3</v>
      </c>
      <c r="B8" s="39">
        <v>45446</v>
      </c>
      <c r="C8" s="19"/>
      <c r="D8" s="19"/>
      <c r="E8" s="19"/>
      <c r="F8" s="19"/>
      <c r="G8" s="19"/>
      <c r="H8" s="19"/>
      <c r="I8" s="21"/>
      <c r="J8" s="11"/>
      <c r="K8" s="12" t="s">
        <v>17</v>
      </c>
      <c r="L8" s="14">
        <f>L6/L5</f>
        <v>4.2051546391752579</v>
      </c>
    </row>
    <row r="9" spans="1:14" x14ac:dyDescent="0.25">
      <c r="A9" s="27" t="s">
        <v>4</v>
      </c>
      <c r="B9" s="38" t="s">
        <v>55</v>
      </c>
      <c r="C9" s="19"/>
      <c r="D9" s="19"/>
      <c r="E9" s="19"/>
      <c r="F9" s="19"/>
      <c r="G9" s="19"/>
      <c r="H9" s="19"/>
      <c r="I9" s="21"/>
      <c r="J9" s="11"/>
      <c r="K9" s="12" t="s">
        <v>18</v>
      </c>
      <c r="L9" s="13">
        <f>SUM(L14:L26)</f>
        <v>1013</v>
      </c>
    </row>
    <row r="10" spans="1:14" x14ac:dyDescent="0.25">
      <c r="A10" s="27" t="s">
        <v>5</v>
      </c>
      <c r="B10" s="38" t="s">
        <v>56</v>
      </c>
      <c r="C10" s="19"/>
      <c r="D10" s="19"/>
      <c r="E10" s="19"/>
      <c r="F10" s="19"/>
      <c r="G10" s="19"/>
      <c r="H10" s="19"/>
      <c r="I10" s="21"/>
      <c r="J10" s="11"/>
      <c r="K10" s="12" t="s">
        <v>19</v>
      </c>
      <c r="L10" s="15">
        <f>L9/L6</f>
        <v>0.24834518264280461</v>
      </c>
    </row>
    <row r="11" spans="1:14" ht="15.75" thickBot="1" x14ac:dyDescent="0.3">
      <c r="A11" s="29" t="s">
        <v>6</v>
      </c>
      <c r="B11" s="77">
        <v>45489</v>
      </c>
      <c r="C11" s="20"/>
      <c r="D11" s="20"/>
      <c r="E11" s="20"/>
      <c r="F11" s="20"/>
      <c r="G11" s="20"/>
      <c r="H11" s="20"/>
      <c r="I11" s="24"/>
      <c r="J11" s="16"/>
      <c r="K11" s="17" t="s">
        <v>20</v>
      </c>
      <c r="L11" s="74">
        <v>0.7</v>
      </c>
    </row>
    <row r="12" spans="1:14" ht="21" customHeight="1" thickBot="1" x14ac:dyDescent="0.3">
      <c r="A12" s="48" t="s">
        <v>25</v>
      </c>
      <c r="B12" s="49"/>
      <c r="C12" s="49"/>
      <c r="D12" s="49"/>
      <c r="E12" s="49"/>
      <c r="F12" s="49"/>
      <c r="G12" s="49"/>
      <c r="H12" s="49"/>
      <c r="I12" s="50"/>
      <c r="J12" s="50"/>
      <c r="K12" s="50"/>
      <c r="L12" s="51"/>
    </row>
    <row r="13" spans="1:14" ht="107.25" customHeight="1" thickBot="1" x14ac:dyDescent="0.3">
      <c r="A13" s="6" t="s">
        <v>7</v>
      </c>
      <c r="B13" s="6" t="s">
        <v>8</v>
      </c>
      <c r="C13" s="6" t="s">
        <v>13</v>
      </c>
      <c r="D13" s="6" t="s">
        <v>14</v>
      </c>
      <c r="E13" s="7" t="s">
        <v>9</v>
      </c>
      <c r="F13" s="7" t="s">
        <v>12</v>
      </c>
      <c r="G13" s="7" t="s">
        <v>11</v>
      </c>
      <c r="H13" s="7" t="s">
        <v>10</v>
      </c>
      <c r="I13" s="67" t="s">
        <v>24</v>
      </c>
      <c r="J13" s="6" t="s">
        <v>21</v>
      </c>
      <c r="K13" s="67" t="s">
        <v>22</v>
      </c>
      <c r="L13" s="6" t="s">
        <v>23</v>
      </c>
      <c r="M13" s="1"/>
    </row>
    <row r="14" spans="1:14" ht="39.950000000000003" customHeight="1" x14ac:dyDescent="0.25">
      <c r="A14" s="52" t="s">
        <v>35</v>
      </c>
      <c r="B14" s="53" t="s">
        <v>36</v>
      </c>
      <c r="C14" s="4" t="s">
        <v>37</v>
      </c>
      <c r="D14" s="4" t="s">
        <v>53</v>
      </c>
      <c r="E14" s="4" t="s">
        <v>38</v>
      </c>
      <c r="F14" s="4" t="s">
        <v>39</v>
      </c>
      <c r="G14" s="75" t="s">
        <v>52</v>
      </c>
      <c r="H14" s="4" t="s">
        <v>40</v>
      </c>
      <c r="I14" s="5">
        <v>767</v>
      </c>
      <c r="J14" s="5">
        <v>2301</v>
      </c>
      <c r="K14" s="56">
        <v>0.25</v>
      </c>
      <c r="L14" s="5">
        <f>ROUNDUP(J14*K14,0)</f>
        <v>576</v>
      </c>
    </row>
    <row r="15" spans="1:14" ht="39.950000000000003" customHeight="1" x14ac:dyDescent="0.25">
      <c r="A15" s="52" t="s">
        <v>35</v>
      </c>
      <c r="B15" s="55" t="s">
        <v>36</v>
      </c>
      <c r="C15" s="55" t="s">
        <v>37</v>
      </c>
      <c r="D15" s="4" t="s">
        <v>53</v>
      </c>
      <c r="E15" s="2" t="s">
        <v>38</v>
      </c>
      <c r="F15" s="2" t="s">
        <v>41</v>
      </c>
      <c r="G15" s="76" t="s">
        <v>52</v>
      </c>
      <c r="H15" s="2" t="s">
        <v>40</v>
      </c>
      <c r="I15" s="3">
        <v>109</v>
      </c>
      <c r="J15" s="3">
        <v>327</v>
      </c>
      <c r="K15" s="57">
        <v>0.25</v>
      </c>
      <c r="L15" s="5">
        <f t="shared" ref="L15:L20" si="0">ROUNDUP(J15*K15,0)</f>
        <v>82</v>
      </c>
    </row>
    <row r="16" spans="1:14" ht="39.950000000000003" customHeight="1" x14ac:dyDescent="0.25">
      <c r="A16" s="52" t="s">
        <v>35</v>
      </c>
      <c r="B16" s="55" t="s">
        <v>36</v>
      </c>
      <c r="C16" s="55" t="s">
        <v>37</v>
      </c>
      <c r="D16" s="4" t="s">
        <v>53</v>
      </c>
      <c r="E16" s="2" t="s">
        <v>38</v>
      </c>
      <c r="F16" s="2" t="s">
        <v>42</v>
      </c>
      <c r="G16" s="76" t="s">
        <v>52</v>
      </c>
      <c r="H16" s="2" t="s">
        <v>40</v>
      </c>
      <c r="I16" s="3">
        <v>92</v>
      </c>
      <c r="J16" s="3">
        <v>276</v>
      </c>
      <c r="K16" s="57">
        <v>0.25</v>
      </c>
      <c r="L16" s="5">
        <f t="shared" si="0"/>
        <v>69</v>
      </c>
    </row>
    <row r="17" spans="1:12" ht="39.950000000000003" customHeight="1" x14ac:dyDescent="0.25">
      <c r="A17" s="54" t="s">
        <v>43</v>
      </c>
      <c r="B17" s="55" t="s">
        <v>36</v>
      </c>
      <c r="C17" s="55" t="s">
        <v>44</v>
      </c>
      <c r="D17" s="4" t="s">
        <v>53</v>
      </c>
      <c r="E17" s="2" t="s">
        <v>38</v>
      </c>
      <c r="F17" s="2" t="s">
        <v>39</v>
      </c>
      <c r="G17" s="76"/>
      <c r="H17" s="2" t="s">
        <v>40</v>
      </c>
      <c r="I17" s="3">
        <v>1</v>
      </c>
      <c r="J17" s="3">
        <v>1</v>
      </c>
      <c r="K17" s="57">
        <v>1</v>
      </c>
      <c r="L17" s="5">
        <f t="shared" si="0"/>
        <v>1</v>
      </c>
    </row>
    <row r="18" spans="1:12" ht="39.950000000000003" customHeight="1" x14ac:dyDescent="0.25">
      <c r="A18" s="54" t="s">
        <v>43</v>
      </c>
      <c r="B18" s="55" t="s">
        <v>36</v>
      </c>
      <c r="C18" s="55" t="s">
        <v>45</v>
      </c>
      <c r="D18" s="4" t="s">
        <v>53</v>
      </c>
      <c r="E18" s="2" t="s">
        <v>38</v>
      </c>
      <c r="F18" s="2" t="s">
        <v>41</v>
      </c>
      <c r="G18" s="76"/>
      <c r="H18" s="2" t="s">
        <v>40</v>
      </c>
      <c r="I18" s="3">
        <v>1</v>
      </c>
      <c r="J18" s="3">
        <v>1</v>
      </c>
      <c r="K18" s="57">
        <v>1</v>
      </c>
      <c r="L18" s="5">
        <f t="shared" si="0"/>
        <v>1</v>
      </c>
    </row>
    <row r="19" spans="1:12" ht="39.950000000000003" customHeight="1" x14ac:dyDescent="0.25">
      <c r="A19" s="54" t="s">
        <v>43</v>
      </c>
      <c r="B19" s="55" t="s">
        <v>36</v>
      </c>
      <c r="C19" s="55" t="s">
        <v>45</v>
      </c>
      <c r="D19" s="4" t="s">
        <v>53</v>
      </c>
      <c r="E19" s="2" t="s">
        <v>38</v>
      </c>
      <c r="F19" s="2" t="s">
        <v>42</v>
      </c>
      <c r="G19" s="76"/>
      <c r="H19" s="2" t="s">
        <v>40</v>
      </c>
      <c r="I19" s="3">
        <v>1</v>
      </c>
      <c r="J19" s="3">
        <v>1</v>
      </c>
      <c r="K19" s="57">
        <v>1</v>
      </c>
      <c r="L19" s="5">
        <f t="shared" si="0"/>
        <v>1</v>
      </c>
    </row>
    <row r="20" spans="1:12" ht="39.950000000000003" customHeight="1" x14ac:dyDescent="0.25">
      <c r="A20" s="54" t="s">
        <v>43</v>
      </c>
      <c r="B20" s="55" t="s">
        <v>36</v>
      </c>
      <c r="C20" s="55" t="s">
        <v>45</v>
      </c>
      <c r="D20" s="4" t="s">
        <v>53</v>
      </c>
      <c r="E20" s="2" t="s">
        <v>38</v>
      </c>
      <c r="F20" s="2" t="s">
        <v>40</v>
      </c>
      <c r="G20" s="76" t="s">
        <v>52</v>
      </c>
      <c r="H20" s="2" t="s">
        <v>40</v>
      </c>
      <c r="I20" s="3">
        <v>1</v>
      </c>
      <c r="J20" s="3">
        <v>1</v>
      </c>
      <c r="K20" s="57">
        <v>1</v>
      </c>
      <c r="L20" s="5">
        <f t="shared" si="0"/>
        <v>1</v>
      </c>
    </row>
    <row r="21" spans="1:12" ht="39.950000000000003" customHeight="1" x14ac:dyDescent="0.25">
      <c r="A21" s="54" t="s">
        <v>43</v>
      </c>
      <c r="B21" s="55" t="s">
        <v>36</v>
      </c>
      <c r="C21" s="55" t="s">
        <v>45</v>
      </c>
      <c r="D21" s="4" t="s">
        <v>53</v>
      </c>
      <c r="E21" s="2" t="s">
        <v>38</v>
      </c>
      <c r="F21" s="2" t="s">
        <v>46</v>
      </c>
      <c r="G21" s="76" t="s">
        <v>52</v>
      </c>
      <c r="H21" s="2" t="s">
        <v>40</v>
      </c>
      <c r="I21" s="3">
        <v>1</v>
      </c>
      <c r="J21" s="3">
        <v>1</v>
      </c>
      <c r="K21" s="57">
        <v>1</v>
      </c>
      <c r="L21" s="5">
        <f t="shared" ref="L21:L26" si="1">ROUNDUP(J21*K21,0)</f>
        <v>1</v>
      </c>
    </row>
    <row r="22" spans="1:12" ht="39.950000000000003" customHeight="1" x14ac:dyDescent="0.25">
      <c r="A22" s="54" t="s">
        <v>47</v>
      </c>
      <c r="B22" s="55" t="s">
        <v>36</v>
      </c>
      <c r="C22" s="55" t="s">
        <v>48</v>
      </c>
      <c r="D22" s="4" t="s">
        <v>53</v>
      </c>
      <c r="E22" s="2" t="s">
        <v>38</v>
      </c>
      <c r="F22" s="2" t="s">
        <v>39</v>
      </c>
      <c r="G22" s="76"/>
      <c r="H22" s="2" t="s">
        <v>40</v>
      </c>
      <c r="I22" s="3">
        <v>275</v>
      </c>
      <c r="J22" s="3">
        <v>825</v>
      </c>
      <c r="K22" s="57">
        <v>0.25</v>
      </c>
      <c r="L22" s="5">
        <f t="shared" si="1"/>
        <v>207</v>
      </c>
    </row>
    <row r="23" spans="1:12" ht="39.950000000000003" customHeight="1" x14ac:dyDescent="0.25">
      <c r="A23" s="54" t="s">
        <v>47</v>
      </c>
      <c r="B23" s="55" t="s">
        <v>36</v>
      </c>
      <c r="C23" s="55" t="s">
        <v>48</v>
      </c>
      <c r="D23" s="4" t="s">
        <v>53</v>
      </c>
      <c r="E23" s="2" t="s">
        <v>38</v>
      </c>
      <c r="F23" s="2" t="s">
        <v>41</v>
      </c>
      <c r="G23" s="76"/>
      <c r="H23" s="2" t="s">
        <v>40</v>
      </c>
      <c r="I23" s="3">
        <v>85</v>
      </c>
      <c r="J23" s="3">
        <v>255</v>
      </c>
      <c r="K23" s="57">
        <v>0.25</v>
      </c>
      <c r="L23" s="5">
        <f t="shared" si="1"/>
        <v>64</v>
      </c>
    </row>
    <row r="24" spans="1:12" ht="39.950000000000003" customHeight="1" x14ac:dyDescent="0.25">
      <c r="A24" s="54" t="s">
        <v>47</v>
      </c>
      <c r="B24" s="55" t="s">
        <v>36</v>
      </c>
      <c r="C24" s="55" t="s">
        <v>48</v>
      </c>
      <c r="D24" s="4" t="s">
        <v>53</v>
      </c>
      <c r="E24" s="2" t="s">
        <v>38</v>
      </c>
      <c r="F24" s="2" t="s">
        <v>42</v>
      </c>
      <c r="G24" s="76"/>
      <c r="H24" s="2" t="s">
        <v>40</v>
      </c>
      <c r="I24" s="3">
        <v>9</v>
      </c>
      <c r="J24" s="3">
        <v>27</v>
      </c>
      <c r="K24" s="57">
        <v>0.25</v>
      </c>
      <c r="L24" s="5">
        <f t="shared" si="1"/>
        <v>7</v>
      </c>
    </row>
    <row r="25" spans="1:12" ht="39.950000000000003" customHeight="1" x14ac:dyDescent="0.25">
      <c r="A25" s="54" t="s">
        <v>49</v>
      </c>
      <c r="B25" s="55" t="s">
        <v>36</v>
      </c>
      <c r="C25" s="55" t="s">
        <v>50</v>
      </c>
      <c r="D25" s="4" t="s">
        <v>53</v>
      </c>
      <c r="E25" s="2" t="s">
        <v>38</v>
      </c>
      <c r="F25" s="2" t="s">
        <v>39</v>
      </c>
      <c r="G25" s="76"/>
      <c r="H25" s="2" t="s">
        <v>40</v>
      </c>
      <c r="I25" s="3">
        <v>10</v>
      </c>
      <c r="J25" s="3">
        <v>30</v>
      </c>
      <c r="K25" s="57">
        <v>3.3000000000000002E-2</v>
      </c>
      <c r="L25" s="5">
        <f t="shared" si="1"/>
        <v>1</v>
      </c>
    </row>
    <row r="26" spans="1:12" ht="39.950000000000003" customHeight="1" x14ac:dyDescent="0.25">
      <c r="A26" s="54" t="s">
        <v>49</v>
      </c>
      <c r="B26" s="55" t="s">
        <v>36</v>
      </c>
      <c r="C26" s="55" t="s">
        <v>50</v>
      </c>
      <c r="D26" s="4" t="s">
        <v>53</v>
      </c>
      <c r="E26" s="2" t="s">
        <v>38</v>
      </c>
      <c r="F26" s="2" t="s">
        <v>41</v>
      </c>
      <c r="G26" s="76"/>
      <c r="H26" s="2" t="s">
        <v>40</v>
      </c>
      <c r="I26" s="3">
        <v>11</v>
      </c>
      <c r="J26" s="3">
        <v>33</v>
      </c>
      <c r="K26" s="57">
        <v>3.3000000000000002E-2</v>
      </c>
      <c r="L26" s="5">
        <f t="shared" si="1"/>
        <v>2</v>
      </c>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APHIS 71</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Keegan, Regina - MRP-APHIS</cp:lastModifiedBy>
  <cp:lastPrinted>2022-04-25T18:52:28Z</cp:lastPrinted>
  <dcterms:created xsi:type="dcterms:W3CDTF">2021-07-01T18:06:57Z</dcterms:created>
  <dcterms:modified xsi:type="dcterms:W3CDTF">2024-10-02T11:54:02Z</dcterms:modified>
</cp:coreProperties>
</file>