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ECIP\QSR\Final Documents for 30-day and OMB\Sent to PRA office\"/>
    </mc:Choice>
  </mc:AlternateContent>
  <xr:revisionPtr revIDLastSave="0" documentId="8_{8B12262C-AA62-4F79-95B6-364B98F6215C}" xr6:coauthVersionLast="47" xr6:coauthVersionMax="47" xr10:uidLastSave="{00000000-0000-0000-0000-000000000000}"/>
  <bookViews>
    <workbookView xWindow="-21720" yWindow="90" windowWidth="21840" windowHeight="12930" tabRatio="738" xr2:uid="{67F84308-6B8D-44B8-84F2-1B77991140BD}"/>
  </bookViews>
  <sheets>
    <sheet name="Baseline Qual Lend (B&amp;HC)" sheetId="9" r:id="rId1"/>
    <sheet name="ISR Summary Validations (B&amp;HC)" sheetId="18" state="hidden" r:id="rId2"/>
    <sheet name="ISR Summary Sch Form (B&amp;HC)" sheetId="14" state="hidden" r:id="rId3"/>
    <sheet name="ISR Alt Validations (B&amp;HC)" sheetId="19" state="hidden" r:id="rId4"/>
    <sheet name="ISR Alt Sch Form (B&amp;HC)" sheetId="15" state="hidden"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O18" i="19" l="1"/>
  <c r="AM18" i="19"/>
  <c r="AK18" i="19"/>
  <c r="AI18" i="19"/>
  <c r="AG18" i="19"/>
  <c r="AE18" i="19"/>
  <c r="AC18" i="19"/>
  <c r="AA18" i="19"/>
  <c r="Y18" i="19"/>
  <c r="W18" i="19"/>
  <c r="U18" i="19"/>
  <c r="S18" i="19"/>
  <c r="Q18" i="19"/>
  <c r="O18" i="19"/>
  <c r="M18" i="19"/>
  <c r="K18" i="19"/>
  <c r="AQ18" i="19" s="1"/>
  <c r="AS18" i="19" s="1"/>
  <c r="I18" i="19"/>
  <c r="G18" i="19"/>
  <c r="E18" i="19"/>
  <c r="AO17" i="19"/>
  <c r="AM17" i="19"/>
  <c r="AK17" i="19"/>
  <c r="AI17" i="19"/>
  <c r="AG17" i="19"/>
  <c r="AE17" i="19"/>
  <c r="AC17" i="19"/>
  <c r="AA17" i="19"/>
  <c r="Y17" i="19"/>
  <c r="W17" i="19"/>
  <c r="U17" i="19"/>
  <c r="AQ17" i="19" s="1"/>
  <c r="AS17" i="19" s="1"/>
  <c r="S17" i="19"/>
  <c r="Q17" i="19"/>
  <c r="O17" i="19"/>
  <c r="M17" i="19"/>
  <c r="K17" i="19"/>
  <c r="I17" i="19"/>
  <c r="G17" i="19"/>
  <c r="E17" i="19"/>
  <c r="AO16" i="19"/>
  <c r="AM16" i="19"/>
  <c r="AK16" i="19"/>
  <c r="AI16" i="19"/>
  <c r="AG16" i="19"/>
  <c r="AE16" i="19"/>
  <c r="AC16" i="19"/>
  <c r="AA16" i="19"/>
  <c r="Y16" i="19"/>
  <c r="W16" i="19"/>
  <c r="U16" i="19"/>
  <c r="S16" i="19"/>
  <c r="Q16" i="19"/>
  <c r="O16" i="19"/>
  <c r="M16" i="19"/>
  <c r="K16" i="19"/>
  <c r="I16" i="19"/>
  <c r="G16" i="19"/>
  <c r="AQ16" i="19" s="1"/>
  <c r="AS16" i="19" s="1"/>
  <c r="E16" i="19"/>
  <c r="AO15" i="19"/>
  <c r="AM15" i="19"/>
  <c r="AK15" i="19"/>
  <c r="AI15" i="19"/>
  <c r="AG15" i="19"/>
  <c r="AE15" i="19"/>
  <c r="AC15" i="19"/>
  <c r="AA15" i="19"/>
  <c r="Y15" i="19"/>
  <c r="W15" i="19"/>
  <c r="U15" i="19"/>
  <c r="S15" i="19"/>
  <c r="Q15" i="19"/>
  <c r="O15" i="19"/>
  <c r="M15" i="19"/>
  <c r="K15" i="19"/>
  <c r="I15" i="19"/>
  <c r="AQ15" i="19" s="1"/>
  <c r="AS15" i="19" s="1"/>
  <c r="G15" i="19"/>
  <c r="E15" i="19"/>
  <c r="AO14" i="19"/>
  <c r="AM14" i="19"/>
  <c r="AK14" i="19"/>
  <c r="AI14" i="19"/>
  <c r="AG14" i="19"/>
  <c r="AE14" i="19"/>
  <c r="AC14" i="19"/>
  <c r="AA14" i="19"/>
  <c r="Y14" i="19"/>
  <c r="W14" i="19"/>
  <c r="U14" i="19"/>
  <c r="S14" i="19"/>
  <c r="Q14" i="19"/>
  <c r="O14" i="19"/>
  <c r="M14" i="19"/>
  <c r="K14" i="19"/>
  <c r="I14" i="19"/>
  <c r="AQ14" i="19" s="1"/>
  <c r="AS14" i="19" s="1"/>
  <c r="G14" i="19"/>
  <c r="E14" i="19"/>
  <c r="AQ13" i="19"/>
  <c r="AS13" i="19" s="1"/>
  <c r="AO13" i="19"/>
  <c r="AM13" i="19"/>
  <c r="AK13" i="19"/>
  <c r="AI13" i="19"/>
  <c r="AG13" i="19"/>
  <c r="AE13" i="19"/>
  <c r="AC13" i="19"/>
  <c r="AA13" i="19"/>
  <c r="Y13" i="19"/>
  <c r="W13" i="19"/>
  <c r="U13" i="19"/>
  <c r="S13" i="19"/>
  <c r="Q13" i="19"/>
  <c r="O13" i="19"/>
  <c r="M13" i="19"/>
  <c r="K13" i="19"/>
  <c r="I13" i="19"/>
  <c r="G13" i="19"/>
  <c r="E13" i="19"/>
  <c r="AO12" i="19"/>
  <c r="AM12" i="19"/>
  <c r="AK12" i="19"/>
  <c r="AI12" i="19"/>
  <c r="AG12" i="19"/>
  <c r="AE12" i="19"/>
  <c r="AC12" i="19"/>
  <c r="AA12" i="19"/>
  <c r="Y12" i="19"/>
  <c r="W12" i="19"/>
  <c r="U12" i="19"/>
  <c r="S12" i="19"/>
  <c r="Q12" i="19"/>
  <c r="O12" i="19"/>
  <c r="M12" i="19"/>
  <c r="K12" i="19"/>
  <c r="I12" i="19"/>
  <c r="G12" i="19"/>
  <c r="AQ12" i="19" s="1"/>
  <c r="AS12" i="19" s="1"/>
  <c r="E12" i="19"/>
  <c r="AO11" i="19"/>
  <c r="AM11" i="19"/>
  <c r="AK11" i="19"/>
  <c r="AI11" i="19"/>
  <c r="AG11" i="19"/>
  <c r="AG19" i="19" s="1"/>
  <c r="AE11" i="19"/>
  <c r="AC11" i="19"/>
  <c r="AA11" i="19"/>
  <c r="Y11" i="19"/>
  <c r="W11" i="19"/>
  <c r="U11" i="19"/>
  <c r="S11" i="19"/>
  <c r="Q11" i="19"/>
  <c r="Q19" i="19" s="1"/>
  <c r="O11" i="19"/>
  <c r="M11" i="19"/>
  <c r="K11" i="19"/>
  <c r="I11" i="19"/>
  <c r="G11" i="19"/>
  <c r="AQ11" i="19" s="1"/>
  <c r="AS11" i="19" s="1"/>
  <c r="E11" i="19"/>
  <c r="AO10" i="19"/>
  <c r="AM10" i="19"/>
  <c r="AK10" i="19"/>
  <c r="AI10" i="19"/>
  <c r="AG10" i="19"/>
  <c r="AE10" i="19"/>
  <c r="AC10" i="19"/>
  <c r="AA10" i="19"/>
  <c r="Y10" i="19"/>
  <c r="W10" i="19"/>
  <c r="U10" i="19"/>
  <c r="S10" i="19"/>
  <c r="Q10" i="19"/>
  <c r="O10" i="19"/>
  <c r="M10" i="19"/>
  <c r="K10" i="19"/>
  <c r="I10" i="19"/>
  <c r="AQ10" i="19" s="1"/>
  <c r="AS10" i="19" s="1"/>
  <c r="G10" i="19"/>
  <c r="E10" i="19"/>
  <c r="AO9" i="19"/>
  <c r="AM9" i="19"/>
  <c r="AK9" i="19"/>
  <c r="AI9" i="19"/>
  <c r="AI19" i="19" s="1"/>
  <c r="AG9" i="19"/>
  <c r="AE9" i="19"/>
  <c r="AC9" i="19"/>
  <c r="AA9" i="19"/>
  <c r="Y9" i="19"/>
  <c r="W9" i="19"/>
  <c r="W19" i="19" s="1"/>
  <c r="U9" i="19"/>
  <c r="S9" i="19"/>
  <c r="AQ9" i="19" s="1"/>
  <c r="AS9" i="19" s="1"/>
  <c r="Q9" i="19"/>
  <c r="O9" i="19"/>
  <c r="M9" i="19"/>
  <c r="K9" i="19"/>
  <c r="I9" i="19"/>
  <c r="G9" i="19"/>
  <c r="G19" i="19" s="1"/>
  <c r="E9" i="19"/>
  <c r="AO8" i="19"/>
  <c r="AO19" i="19" s="1"/>
  <c r="AM8" i="19"/>
  <c r="AM19" i="19" s="1"/>
  <c r="AK8" i="19"/>
  <c r="AK19" i="19" s="1"/>
  <c r="AI8" i="19"/>
  <c r="AG8" i="19"/>
  <c r="AE8" i="19"/>
  <c r="AE19" i="19" s="1"/>
  <c r="AC8" i="19"/>
  <c r="AC19" i="19" s="1"/>
  <c r="AA8" i="19"/>
  <c r="AA19" i="19" s="1"/>
  <c r="Y8" i="19"/>
  <c r="Y19" i="19" s="1"/>
  <c r="W8" i="19"/>
  <c r="U8" i="19"/>
  <c r="U19" i="19" s="1"/>
  <c r="S8" i="19"/>
  <c r="Q8" i="19"/>
  <c r="O8" i="19"/>
  <c r="O19" i="19" s="1"/>
  <c r="M8" i="19"/>
  <c r="M19" i="19" s="1"/>
  <c r="K8" i="19"/>
  <c r="K19" i="19" s="1"/>
  <c r="I8" i="19"/>
  <c r="I19" i="19" s="1"/>
  <c r="G8" i="19"/>
  <c r="AQ8" i="19" s="1"/>
  <c r="AS8" i="19" s="1"/>
  <c r="E8" i="19"/>
  <c r="E19" i="19" s="1"/>
  <c r="AQ19" i="19" l="1"/>
  <c r="AS19" i="19" s="1"/>
  <c r="S19" i="19"/>
  <c r="K16" i="18" l="1"/>
  <c r="I16" i="18"/>
  <c r="G16" i="18"/>
  <c r="M16" i="18" s="1"/>
  <c r="O16" i="18" s="1"/>
  <c r="E16" i="18"/>
  <c r="M15" i="18"/>
  <c r="O15" i="18" s="1"/>
  <c r="K15" i="18"/>
  <c r="I15" i="18"/>
  <c r="G15" i="18"/>
  <c r="E15" i="18"/>
  <c r="K14" i="18"/>
  <c r="I14" i="18"/>
  <c r="G14" i="18"/>
  <c r="M14" i="18" s="1"/>
  <c r="O14" i="18" s="1"/>
  <c r="E14" i="18"/>
  <c r="K13" i="18"/>
  <c r="I13" i="18"/>
  <c r="G13" i="18"/>
  <c r="M13" i="18" s="1"/>
  <c r="O13" i="18" s="1"/>
  <c r="E13" i="18"/>
  <c r="K12" i="18"/>
  <c r="I12" i="18"/>
  <c r="M12" i="18" s="1"/>
  <c r="O12" i="18" s="1"/>
  <c r="G12" i="18"/>
  <c r="E12" i="18"/>
  <c r="M11" i="18"/>
  <c r="O11" i="18" s="1"/>
  <c r="K11" i="18"/>
  <c r="I11" i="18"/>
  <c r="G11" i="18"/>
  <c r="E11" i="18"/>
  <c r="K10" i="18"/>
  <c r="I10" i="18"/>
  <c r="G10" i="18"/>
  <c r="M10" i="18" s="1"/>
  <c r="O10" i="18" s="1"/>
  <c r="E10" i="18"/>
  <c r="M9" i="18"/>
  <c r="O9" i="18" s="1"/>
  <c r="K9" i="18"/>
  <c r="I9" i="18"/>
  <c r="G9" i="18"/>
  <c r="E9" i="18"/>
  <c r="K8" i="18"/>
  <c r="I8" i="18"/>
  <c r="M8" i="18" s="1"/>
  <c r="O8" i="18" s="1"/>
  <c r="G8" i="18"/>
  <c r="E8" i="18"/>
  <c r="M7" i="18"/>
  <c r="O7" i="18" s="1"/>
  <c r="K7" i="18"/>
  <c r="I7" i="18"/>
  <c r="G7" i="18"/>
  <c r="E7" i="18"/>
  <c r="E17" i="18" s="1"/>
  <c r="K6" i="18"/>
  <c r="I6" i="18"/>
  <c r="G6" i="18"/>
  <c r="M6" i="18" s="1"/>
  <c r="E6" i="18"/>
  <c r="G177" i="15"/>
  <c r="G176" i="15"/>
  <c r="G175" i="15"/>
  <c r="G173" i="15"/>
  <c r="G172" i="15"/>
  <c r="G171" i="15"/>
  <c r="G170" i="15"/>
  <c r="D141" i="15"/>
  <c r="D140" i="15"/>
  <c r="D138" i="15"/>
  <c r="D137" i="15"/>
  <c r="D134" i="15"/>
  <c r="C138" i="15"/>
  <c r="D98" i="14"/>
  <c r="C100" i="14"/>
  <c r="C99" i="14"/>
  <c r="C98" i="14"/>
  <c r="C95" i="14"/>
  <c r="C94" i="14"/>
  <c r="C93" i="14"/>
  <c r="C92" i="14"/>
  <c r="D91" i="14"/>
  <c r="D95" i="14" s="1"/>
  <c r="C91" i="14"/>
  <c r="C90" i="14"/>
  <c r="C87" i="14"/>
  <c r="C86" i="14"/>
  <c r="C85" i="14"/>
  <c r="C84" i="14"/>
  <c r="D83" i="14"/>
  <c r="D87" i="14" s="1"/>
  <c r="C83" i="14"/>
  <c r="C82" i="14"/>
  <c r="C79" i="14"/>
  <c r="C78" i="14"/>
  <c r="C77" i="14"/>
  <c r="C76" i="14"/>
  <c r="D75" i="14"/>
  <c r="D79" i="14" s="1"/>
  <c r="C75" i="14"/>
  <c r="C74" i="14"/>
  <c r="C71" i="14"/>
  <c r="C70" i="14"/>
  <c r="C69" i="14"/>
  <c r="C68" i="14"/>
  <c r="D67" i="14"/>
  <c r="D71" i="14" s="1"/>
  <c r="C67" i="14"/>
  <c r="C66" i="14"/>
  <c r="C63" i="14"/>
  <c r="C62" i="14"/>
  <c r="C61" i="14"/>
  <c r="C60" i="14"/>
  <c r="D59" i="14"/>
  <c r="D63" i="14" s="1"/>
  <c r="C59" i="14"/>
  <c r="C58" i="14"/>
  <c r="C55" i="14"/>
  <c r="C54" i="14"/>
  <c r="C53" i="14"/>
  <c r="C52" i="14"/>
  <c r="D51" i="14"/>
  <c r="D55" i="14" s="1"/>
  <c r="C51" i="14"/>
  <c r="C50" i="14"/>
  <c r="C47" i="14"/>
  <c r="C46" i="14"/>
  <c r="C45" i="14"/>
  <c r="C44" i="14"/>
  <c r="D43" i="14"/>
  <c r="D47" i="14" s="1"/>
  <c r="C43" i="14"/>
  <c r="C42" i="14"/>
  <c r="C39" i="14"/>
  <c r="C38" i="14"/>
  <c r="C37" i="14"/>
  <c r="C36" i="14"/>
  <c r="D35" i="14"/>
  <c r="D39" i="14" s="1"/>
  <c r="C35" i="14"/>
  <c r="C34" i="14"/>
  <c r="C31" i="14"/>
  <c r="C30" i="14"/>
  <c r="C29" i="14"/>
  <c r="C28" i="14"/>
  <c r="D27" i="14"/>
  <c r="D31" i="14" s="1"/>
  <c r="C27" i="14"/>
  <c r="C26" i="14"/>
  <c r="C23" i="14"/>
  <c r="C22" i="14"/>
  <c r="C21" i="14"/>
  <c r="C20" i="14"/>
  <c r="C19" i="14"/>
  <c r="C18" i="14"/>
  <c r="M153" i="15"/>
  <c r="M152" i="15"/>
  <c r="M151" i="15"/>
  <c r="M149" i="15"/>
  <c r="M148" i="15"/>
  <c r="M145" i="15"/>
  <c r="L154" i="15"/>
  <c r="L153" i="15"/>
  <c r="L152" i="15"/>
  <c r="L151" i="15"/>
  <c r="L150" i="15"/>
  <c r="L149" i="15"/>
  <c r="L148" i="15"/>
  <c r="L147" i="15"/>
  <c r="L146" i="15"/>
  <c r="L145" i="15"/>
  <c r="L142" i="15"/>
  <c r="L141" i="15"/>
  <c r="L140" i="15"/>
  <c r="L139" i="15"/>
  <c r="M138" i="15"/>
  <c r="L138" i="15"/>
  <c r="L137" i="15"/>
  <c r="L136" i="15"/>
  <c r="M135" i="15"/>
  <c r="L135" i="15"/>
  <c r="L134" i="15"/>
  <c r="L133" i="15"/>
  <c r="L130" i="15"/>
  <c r="L129" i="15"/>
  <c r="L128" i="15"/>
  <c r="L127" i="15"/>
  <c r="M126" i="15"/>
  <c r="L126" i="15"/>
  <c r="L125" i="15"/>
  <c r="L124" i="15"/>
  <c r="M123" i="15"/>
  <c r="L123" i="15"/>
  <c r="L122" i="15"/>
  <c r="L121" i="15"/>
  <c r="L118" i="15"/>
  <c r="L117" i="15"/>
  <c r="L116" i="15"/>
  <c r="L115" i="15"/>
  <c r="M114" i="15"/>
  <c r="L114" i="15"/>
  <c r="L113" i="15"/>
  <c r="L112" i="15"/>
  <c r="M111" i="15"/>
  <c r="M110" i="15" s="1"/>
  <c r="M118" i="15" s="1"/>
  <c r="L111" i="15"/>
  <c r="L110" i="15"/>
  <c r="L109" i="15"/>
  <c r="L106" i="15"/>
  <c r="L105" i="15"/>
  <c r="L104" i="15"/>
  <c r="L103" i="15"/>
  <c r="M102" i="15"/>
  <c r="L102" i="15"/>
  <c r="L101" i="15"/>
  <c r="L100" i="15"/>
  <c r="M99" i="15"/>
  <c r="L99" i="15"/>
  <c r="L98" i="15"/>
  <c r="L97" i="15"/>
  <c r="L94" i="15"/>
  <c r="L93" i="15"/>
  <c r="L92" i="15"/>
  <c r="L91" i="15"/>
  <c r="M90" i="15"/>
  <c r="L90" i="15"/>
  <c r="L89" i="15"/>
  <c r="L88" i="15"/>
  <c r="M87" i="15"/>
  <c r="L87" i="15"/>
  <c r="L86" i="15"/>
  <c r="L85" i="15"/>
  <c r="L82" i="15"/>
  <c r="L81" i="15"/>
  <c r="L80" i="15"/>
  <c r="L79" i="15"/>
  <c r="M78" i="15"/>
  <c r="L78" i="15"/>
  <c r="L77" i="15"/>
  <c r="L76" i="15"/>
  <c r="M75" i="15"/>
  <c r="L75" i="15"/>
  <c r="L74" i="15"/>
  <c r="L73" i="15"/>
  <c r="L70" i="15"/>
  <c r="L69" i="15"/>
  <c r="L68" i="15"/>
  <c r="L67" i="15"/>
  <c r="M66" i="15"/>
  <c r="L66" i="15"/>
  <c r="L65" i="15"/>
  <c r="L64" i="15"/>
  <c r="M63" i="15"/>
  <c r="M62" i="15" s="1"/>
  <c r="M70" i="15" s="1"/>
  <c r="L63" i="15"/>
  <c r="L62" i="15"/>
  <c r="L61" i="15"/>
  <c r="L58" i="15"/>
  <c r="L57" i="15"/>
  <c r="L56" i="15"/>
  <c r="L55" i="15"/>
  <c r="M54" i="15"/>
  <c r="L54" i="15"/>
  <c r="L53" i="15"/>
  <c r="L52" i="15"/>
  <c r="M51" i="15"/>
  <c r="L51" i="15"/>
  <c r="L50" i="15"/>
  <c r="L49" i="15"/>
  <c r="L46" i="15"/>
  <c r="L45" i="15"/>
  <c r="L44" i="15"/>
  <c r="L43" i="15"/>
  <c r="M42" i="15"/>
  <c r="L42" i="15"/>
  <c r="L41" i="15"/>
  <c r="L40" i="15"/>
  <c r="M39" i="15"/>
  <c r="M38" i="15" s="1"/>
  <c r="M46" i="15" s="1"/>
  <c r="L39" i="15"/>
  <c r="L38" i="15"/>
  <c r="L37" i="15"/>
  <c r="L34" i="15"/>
  <c r="L33" i="15"/>
  <c r="L32" i="15"/>
  <c r="L31" i="15"/>
  <c r="L30" i="15"/>
  <c r="L29" i="15"/>
  <c r="L28" i="15"/>
  <c r="L27" i="15"/>
  <c r="L26" i="15"/>
  <c r="L25" i="15"/>
  <c r="M30" i="15"/>
  <c r="M27" i="15"/>
  <c r="M15" i="15"/>
  <c r="M14" i="15" s="1"/>
  <c r="M22" i="15" s="1"/>
  <c r="M18" i="15"/>
  <c r="J117" i="15"/>
  <c r="J115" i="15"/>
  <c r="J112" i="15"/>
  <c r="I118" i="15"/>
  <c r="I117" i="15"/>
  <c r="I116" i="15"/>
  <c r="I115" i="15"/>
  <c r="I114" i="15"/>
  <c r="I113" i="15"/>
  <c r="I112" i="15"/>
  <c r="I109" i="15"/>
  <c r="I108" i="15"/>
  <c r="J107" i="15"/>
  <c r="I107" i="15"/>
  <c r="I106" i="15"/>
  <c r="J105" i="15"/>
  <c r="I105" i="15"/>
  <c r="I104" i="15"/>
  <c r="I103" i="15"/>
  <c r="I100" i="15"/>
  <c r="I99" i="15"/>
  <c r="J98" i="15"/>
  <c r="J95" i="15" s="1"/>
  <c r="J100" i="15" s="1"/>
  <c r="I98" i="15"/>
  <c r="I97" i="15"/>
  <c r="J96" i="15"/>
  <c r="I96" i="15"/>
  <c r="I95" i="15"/>
  <c r="I94" i="15"/>
  <c r="I91" i="15"/>
  <c r="I90" i="15"/>
  <c r="J89" i="15"/>
  <c r="I89" i="15"/>
  <c r="I88" i="15"/>
  <c r="J87" i="15"/>
  <c r="I87" i="15"/>
  <c r="I86" i="15"/>
  <c r="I85" i="15"/>
  <c r="I82" i="15"/>
  <c r="I81" i="15"/>
  <c r="J80" i="15"/>
  <c r="I80" i="15"/>
  <c r="I79" i="15"/>
  <c r="J78" i="15"/>
  <c r="I78" i="15"/>
  <c r="I77" i="15"/>
  <c r="I76" i="15"/>
  <c r="I73" i="15"/>
  <c r="I72" i="15"/>
  <c r="J71" i="15"/>
  <c r="I71" i="15"/>
  <c r="I70" i="15"/>
  <c r="J69" i="15"/>
  <c r="I69" i="15"/>
  <c r="J68" i="15"/>
  <c r="J73" i="15" s="1"/>
  <c r="I68" i="15"/>
  <c r="I67" i="15"/>
  <c r="I64" i="15"/>
  <c r="I63" i="15"/>
  <c r="J62" i="15"/>
  <c r="I62" i="15"/>
  <c r="I61" i="15"/>
  <c r="J60" i="15"/>
  <c r="J59" i="15" s="1"/>
  <c r="J64" i="15" s="1"/>
  <c r="I60" i="15"/>
  <c r="I59" i="15"/>
  <c r="I58" i="15"/>
  <c r="I55" i="15"/>
  <c r="I54" i="15"/>
  <c r="J53" i="15"/>
  <c r="I53" i="15"/>
  <c r="I52" i="15"/>
  <c r="J51" i="15"/>
  <c r="J50" i="15" s="1"/>
  <c r="J55" i="15" s="1"/>
  <c r="I51" i="15"/>
  <c r="I50" i="15"/>
  <c r="I49" i="15"/>
  <c r="I46" i="15"/>
  <c r="I45" i="15"/>
  <c r="J44" i="15"/>
  <c r="I44" i="15"/>
  <c r="I43" i="15"/>
  <c r="J42" i="15"/>
  <c r="I42" i="15"/>
  <c r="I41" i="15"/>
  <c r="I40" i="15"/>
  <c r="I37" i="15"/>
  <c r="I36" i="15"/>
  <c r="J35" i="15"/>
  <c r="I35" i="15"/>
  <c r="I34" i="15"/>
  <c r="J33" i="15"/>
  <c r="I33" i="15"/>
  <c r="I32" i="15"/>
  <c r="I31" i="15"/>
  <c r="I28" i="15"/>
  <c r="I27" i="15"/>
  <c r="I26" i="15"/>
  <c r="I25" i="15"/>
  <c r="I24" i="15"/>
  <c r="I23" i="15"/>
  <c r="I22" i="15"/>
  <c r="J26" i="15"/>
  <c r="J24" i="15"/>
  <c r="J17" i="15"/>
  <c r="J15" i="15"/>
  <c r="G167" i="15"/>
  <c r="F178" i="15"/>
  <c r="F177" i="15"/>
  <c r="F176" i="15"/>
  <c r="F175" i="15"/>
  <c r="F174" i="15"/>
  <c r="F173" i="15"/>
  <c r="F172" i="15"/>
  <c r="F171" i="15"/>
  <c r="F170" i="15"/>
  <c r="F169" i="15"/>
  <c r="F168" i="15"/>
  <c r="F167" i="15"/>
  <c r="F164" i="15"/>
  <c r="F163" i="15"/>
  <c r="F162" i="15"/>
  <c r="F161" i="15"/>
  <c r="G160" i="15"/>
  <c r="F160" i="15"/>
  <c r="F159" i="15"/>
  <c r="F158" i="15"/>
  <c r="F157" i="15"/>
  <c r="F156" i="15"/>
  <c r="G155" i="15"/>
  <c r="F155" i="15"/>
  <c r="F154" i="15"/>
  <c r="F153" i="15"/>
  <c r="F150" i="15"/>
  <c r="F149" i="15"/>
  <c r="F148" i="15"/>
  <c r="F147" i="15"/>
  <c r="G146" i="15"/>
  <c r="F146" i="15"/>
  <c r="F145" i="15"/>
  <c r="F144" i="15"/>
  <c r="F143" i="15"/>
  <c r="F142" i="15"/>
  <c r="G141" i="15"/>
  <c r="F141" i="15"/>
  <c r="F140" i="15"/>
  <c r="F139" i="15"/>
  <c r="F136" i="15"/>
  <c r="F135" i="15"/>
  <c r="F134" i="15"/>
  <c r="F133" i="15"/>
  <c r="G132" i="15"/>
  <c r="F132" i="15"/>
  <c r="F131" i="15"/>
  <c r="F130" i="15"/>
  <c r="F129" i="15"/>
  <c r="F128" i="15"/>
  <c r="G127" i="15"/>
  <c r="F127" i="15"/>
  <c r="F126" i="15"/>
  <c r="F125" i="15"/>
  <c r="F122" i="15"/>
  <c r="F121" i="15"/>
  <c r="F120" i="15"/>
  <c r="F119" i="15"/>
  <c r="G118" i="15"/>
  <c r="F118" i="15"/>
  <c r="F117" i="15"/>
  <c r="F116" i="15"/>
  <c r="F115" i="15"/>
  <c r="F114" i="15"/>
  <c r="G113" i="15"/>
  <c r="F113" i="15"/>
  <c r="F112" i="15"/>
  <c r="F111" i="15"/>
  <c r="F108" i="15"/>
  <c r="F107" i="15"/>
  <c r="F106" i="15"/>
  <c r="F105" i="15"/>
  <c r="G104" i="15"/>
  <c r="F104" i="15"/>
  <c r="F103" i="15"/>
  <c r="F102" i="15"/>
  <c r="F101" i="15"/>
  <c r="F100" i="15"/>
  <c r="G99" i="15"/>
  <c r="F99" i="15"/>
  <c r="F98" i="15"/>
  <c r="F97" i="15"/>
  <c r="F94" i="15"/>
  <c r="F93" i="15"/>
  <c r="F92" i="15"/>
  <c r="F91" i="15"/>
  <c r="G90" i="15"/>
  <c r="F90" i="15"/>
  <c r="F89" i="15"/>
  <c r="F88" i="15"/>
  <c r="F87" i="15"/>
  <c r="F86" i="15"/>
  <c r="G85" i="15"/>
  <c r="F85" i="15"/>
  <c r="F84" i="15"/>
  <c r="F83" i="15"/>
  <c r="F80" i="15"/>
  <c r="F79" i="15"/>
  <c r="F78" i="15"/>
  <c r="F77" i="15"/>
  <c r="G76" i="15"/>
  <c r="F76" i="15"/>
  <c r="F75" i="15"/>
  <c r="F74" i="15"/>
  <c r="F73" i="15"/>
  <c r="F72" i="15"/>
  <c r="G71" i="15"/>
  <c r="F71" i="15"/>
  <c r="F70" i="15"/>
  <c r="F69" i="15"/>
  <c r="F66" i="15"/>
  <c r="F65" i="15"/>
  <c r="F64" i="15"/>
  <c r="F63" i="15"/>
  <c r="G62" i="15"/>
  <c r="F62" i="15"/>
  <c r="F61" i="15"/>
  <c r="F60" i="15"/>
  <c r="F59" i="15"/>
  <c r="F58" i="15"/>
  <c r="G57" i="15"/>
  <c r="F57" i="15"/>
  <c r="F56" i="15"/>
  <c r="F55" i="15"/>
  <c r="F38" i="15"/>
  <c r="F52" i="15" s="1"/>
  <c r="F51" i="15"/>
  <c r="F50" i="15"/>
  <c r="F49" i="15"/>
  <c r="G48" i="15"/>
  <c r="F48" i="15"/>
  <c r="F47" i="15"/>
  <c r="F46" i="15"/>
  <c r="F45" i="15"/>
  <c r="F44" i="15"/>
  <c r="G43" i="15"/>
  <c r="F43" i="15"/>
  <c r="F42" i="15"/>
  <c r="F41" i="15"/>
  <c r="F37" i="15"/>
  <c r="F36" i="15"/>
  <c r="F35" i="15"/>
  <c r="F34" i="15"/>
  <c r="F33" i="15"/>
  <c r="F32" i="15"/>
  <c r="F31" i="15"/>
  <c r="F30" i="15"/>
  <c r="F29" i="15"/>
  <c r="F28" i="15"/>
  <c r="F27" i="15"/>
  <c r="G15" i="15"/>
  <c r="G20" i="15"/>
  <c r="C141" i="15"/>
  <c r="C140" i="15"/>
  <c r="D139" i="15"/>
  <c r="C137" i="15"/>
  <c r="D136" i="15"/>
  <c r="C130" i="15"/>
  <c r="C129" i="15"/>
  <c r="D128" i="15"/>
  <c r="C127" i="15"/>
  <c r="C126" i="15"/>
  <c r="D125" i="15"/>
  <c r="C119" i="15"/>
  <c r="C118" i="15"/>
  <c r="D117" i="15"/>
  <c r="C116" i="15"/>
  <c r="C115" i="15"/>
  <c r="D114" i="15"/>
  <c r="C108" i="15"/>
  <c r="C107" i="15"/>
  <c r="D106" i="15"/>
  <c r="C105" i="15"/>
  <c r="C104" i="15"/>
  <c r="D103" i="15"/>
  <c r="C97" i="15"/>
  <c r="C96" i="15"/>
  <c r="D95" i="15"/>
  <c r="C94" i="15"/>
  <c r="C93" i="15"/>
  <c r="D92" i="15"/>
  <c r="C86" i="15"/>
  <c r="C85" i="15"/>
  <c r="D84" i="15"/>
  <c r="C83" i="15"/>
  <c r="C82" i="15"/>
  <c r="D81" i="15"/>
  <c r="C75" i="15"/>
  <c r="C74" i="15"/>
  <c r="D73" i="15"/>
  <c r="C72" i="15"/>
  <c r="C71" i="15"/>
  <c r="D70" i="15"/>
  <c r="C64" i="15"/>
  <c r="C63" i="15"/>
  <c r="D62" i="15"/>
  <c r="C61" i="15"/>
  <c r="C60" i="15"/>
  <c r="D59" i="15"/>
  <c r="C53" i="15"/>
  <c r="C52" i="15"/>
  <c r="D51" i="15"/>
  <c r="C50" i="15"/>
  <c r="C49" i="15"/>
  <c r="D48" i="15"/>
  <c r="C42" i="15"/>
  <c r="C41" i="15"/>
  <c r="D40" i="15"/>
  <c r="C39" i="15"/>
  <c r="C38" i="15"/>
  <c r="D37" i="15"/>
  <c r="C31" i="15"/>
  <c r="C30" i="15"/>
  <c r="C28" i="15"/>
  <c r="C27" i="15"/>
  <c r="G34" i="15"/>
  <c r="G29" i="15"/>
  <c r="D29" i="15"/>
  <c r="D26" i="15"/>
  <c r="D18" i="15"/>
  <c r="D15" i="15"/>
  <c r="D19" i="14"/>
  <c r="D23" i="14" s="1"/>
  <c r="D11" i="14"/>
  <c r="D15" i="14" s="1"/>
  <c r="K24" i="9" l="1"/>
  <c r="K23" i="9"/>
  <c r="M17" i="18"/>
  <c r="O17" i="18" s="1"/>
  <c r="O6" i="18"/>
  <c r="M134" i="15"/>
  <c r="M142" i="15" s="1"/>
  <c r="M150" i="15"/>
  <c r="J77" i="15"/>
  <c r="J82" i="15" s="1"/>
  <c r="J32" i="15"/>
  <c r="J37" i="15" s="1"/>
  <c r="D99" i="14"/>
  <c r="D100" i="14" s="1"/>
  <c r="J23" i="15"/>
  <c r="J28" i="15" s="1"/>
  <c r="M26" i="15"/>
  <c r="M34" i="15" s="1"/>
  <c r="J116" i="15"/>
  <c r="M50" i="15"/>
  <c r="M58" i="15" s="1"/>
  <c r="M74" i="15"/>
  <c r="M82" i="15" s="1"/>
  <c r="M86" i="15"/>
  <c r="M94" i="15" s="1"/>
  <c r="M98" i="15"/>
  <c r="M106" i="15" s="1"/>
  <c r="M122" i="15"/>
  <c r="M130" i="15" s="1"/>
  <c r="M147" i="15"/>
  <c r="J104" i="15"/>
  <c r="J109" i="15" s="1"/>
  <c r="J114" i="15"/>
  <c r="J41" i="15"/>
  <c r="J46" i="15" s="1"/>
  <c r="J86" i="15"/>
  <c r="J91" i="15" s="1"/>
  <c r="G174" i="15"/>
  <c r="G126" i="15"/>
  <c r="G136" i="15" s="1"/>
  <c r="G154" i="15"/>
  <c r="G164" i="15" s="1"/>
  <c r="G169" i="15"/>
  <c r="J14" i="15"/>
  <c r="J19" i="15" s="1"/>
  <c r="G140" i="15"/>
  <c r="G150" i="15" s="1"/>
  <c r="G98" i="15"/>
  <c r="G108" i="15" s="1"/>
  <c r="G84" i="15"/>
  <c r="G94" i="15" s="1"/>
  <c r="G112" i="15"/>
  <c r="G122" i="15" s="1"/>
  <c r="G56" i="15"/>
  <c r="G66" i="15" s="1"/>
  <c r="G70" i="15"/>
  <c r="G80" i="15" s="1"/>
  <c r="G42" i="15"/>
  <c r="G52" i="15" s="1"/>
  <c r="D135" i="15"/>
  <c r="D142" i="15" s="1"/>
  <c r="D80" i="15"/>
  <c r="D87" i="15" s="1"/>
  <c r="D58" i="15"/>
  <c r="D65" i="15" s="1"/>
  <c r="D25" i="15"/>
  <c r="D32" i="15" s="1"/>
  <c r="D36" i="15"/>
  <c r="D43" i="15" s="1"/>
  <c r="D124" i="15"/>
  <c r="D131" i="15" s="1"/>
  <c r="G28" i="15"/>
  <c r="G38" i="15" s="1"/>
  <c r="D47" i="15"/>
  <c r="D54" i="15" s="1"/>
  <c r="D102" i="15"/>
  <c r="D109" i="15" s="1"/>
  <c r="D69" i="15"/>
  <c r="D76" i="15" s="1"/>
  <c r="D91" i="15"/>
  <c r="D98" i="15" s="1"/>
  <c r="D14" i="15"/>
  <c r="D21" i="15" s="1"/>
  <c r="D113" i="15"/>
  <c r="D120" i="15" s="1"/>
  <c r="G14" i="15"/>
  <c r="G24" i="15" s="1"/>
  <c r="M146" i="15" l="1"/>
  <c r="M154" i="15" s="1"/>
  <c r="J113" i="15"/>
  <c r="J118" i="15" s="1"/>
  <c r="G168" i="15"/>
  <c r="G178"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tc={11D4FFA4-D7DA-4B06-ABF4-4406F199F3FE}</author>
    <author>tc={863C1686-B9D0-4BCD-80A5-619F35F5BB5A}</author>
  </authors>
  <commentList>
    <comment ref="F5" authorId="0" shapeId="0" xr:uid="{11D4FFA4-D7DA-4B06-ABF4-4406F199F3FE}">
      <text>
        <t>[Threaded comment]
Your version of Excel allows you to read this threaded comment; however, any edits to it will get removed if the file is opened in a newer version of Excel. Learn more: https://go.microsoft.com/fwlink/?linkid=870924
Comment:
    Combine</t>
      </text>
    </comment>
    <comment ref="J5" authorId="1" shapeId="0" xr:uid="{863C1686-B9D0-4BCD-80A5-619F35F5BB5A}">
      <text>
        <t>[Threaded comment]
Your version of Excel allows you to read this threaded comment; however, any edits to it will get removed if the file is opened in a newer version of Excel. Learn more: https://go.microsoft.com/fwlink/?linkid=870924
Comment:
    Combine</t>
      </text>
    </comment>
  </commentList>
</comments>
</file>

<file path=xl/sharedStrings.xml><?xml version="1.0" encoding="utf-8"?>
<sst xmlns="http://schemas.openxmlformats.org/spreadsheetml/2006/main" count="669" uniqueCount="436">
  <si>
    <t>ISR ID</t>
  </si>
  <si>
    <t>Loans secured by construction, land development, and other land loans*</t>
  </si>
  <si>
    <t>Loans secured by farmland*</t>
  </si>
  <si>
    <t>Loans secured by multifamily (5 or more) residential properties*</t>
  </si>
  <si>
    <t>Loans secured by nonfarm nonresidential properties*</t>
  </si>
  <si>
    <t>Loans to finance agricultural production and other loans to farmers*</t>
  </si>
  <si>
    <t>Commercial and industrial loans*</t>
  </si>
  <si>
    <t>Lease financing receivables*</t>
  </si>
  <si>
    <t>*Within these loan categories, exclude:</t>
  </si>
  <si>
    <t>A. any loans made under the Paycheck Protection Program;</t>
  </si>
  <si>
    <t>B. the portion of any loans held by the issuer for which the risk is assumed by a third party other than the U.S. Small Business Administration, any other U.S. government agency, or a U.S. government-sponsored enterprise (for example, the portion of loans that have been participated); and</t>
  </si>
  <si>
    <t>C. any loan that is an extension or re-write of any existing loan unless it involves an increase of 20% or more in the principal amount of the loan, in which case the entire loan amount, including the increase, is eligible for inclusion in qualified lending.</t>
  </si>
  <si>
    <t>Businesses</t>
  </si>
  <si>
    <t>People</t>
  </si>
  <si>
    <t>Qualified Lending Originations (including Deep Impact Lending Originations)</t>
  </si>
  <si>
    <r>
      <rPr>
        <vertAlign val="superscript"/>
        <sz val="10"/>
        <color theme="1"/>
        <rFont val="Arial"/>
        <family val="2"/>
      </rPr>
      <t>1</t>
    </r>
    <r>
      <rPr>
        <sz val="10"/>
        <color theme="1"/>
        <rFont val="Arial"/>
        <family val="2"/>
      </rPr>
      <t xml:space="preserve"> if they primarily benefit LMI individuals or communities</t>
    </r>
  </si>
  <si>
    <r>
      <rPr>
        <vertAlign val="superscript"/>
        <sz val="10"/>
        <color theme="1"/>
        <rFont val="Arial"/>
        <family val="2"/>
      </rPr>
      <t>2</t>
    </r>
    <r>
      <rPr>
        <sz val="10"/>
        <color theme="1"/>
        <rFont val="Arial"/>
        <family val="2"/>
      </rPr>
      <t xml:space="preserve"> if they primarily benefit Low Income or Minority individuals or businesses</t>
    </r>
  </si>
  <si>
    <t>Places</t>
  </si>
  <si>
    <t>Deep Impact Lending</t>
  </si>
  <si>
    <t>Borrowers or projects that create direct benefits for LMI communities or to Other Targeted Populations</t>
  </si>
  <si>
    <t xml:space="preserve">Total </t>
  </si>
  <si>
    <t>*Within these loan categories, include:</t>
  </si>
  <si>
    <t>B. Purchases of, or participations in, loans made by non-depository CDFI loan funds that were originated within one year of the purchase by the 
participating financial institution .</t>
  </si>
  <si>
    <t xml:space="preserve">A. Aggregate amount of payments subject to forbearance provided, for loans where payments were first paused in the period covered by this report. </t>
  </si>
  <si>
    <t>A. any loans made under the Paycheck Protection Program; [FN1]</t>
  </si>
  <si>
    <t xml:space="preserve">FN1: May need to include for credit unions. </t>
  </si>
  <si>
    <t>Loans to individuals for household, family, and other personal expenditures*</t>
  </si>
  <si>
    <t>Loans secured by 1-4 family residential properties*</t>
  </si>
  <si>
    <t>Direct and indirect investments in real estate ventures</t>
  </si>
  <si>
    <t>Equity investments without readily determinable fair values</t>
  </si>
  <si>
    <t>Lending Activity Categories</t>
  </si>
  <si>
    <t>Total</t>
  </si>
  <si>
    <t>1a</t>
  </si>
  <si>
    <t>2b</t>
  </si>
  <si>
    <t>4d</t>
  </si>
  <si>
    <t>2a</t>
  </si>
  <si>
    <t>3a</t>
  </si>
  <si>
    <t>4a</t>
  </si>
  <si>
    <t>5a</t>
  </si>
  <si>
    <t>6a</t>
  </si>
  <si>
    <t>8a</t>
  </si>
  <si>
    <t>9a</t>
  </si>
  <si>
    <t>7a</t>
  </si>
  <si>
    <t>10a</t>
  </si>
  <si>
    <t>11a</t>
  </si>
  <si>
    <t>12a</t>
  </si>
  <si>
    <t>1b</t>
  </si>
  <si>
    <t>3b</t>
  </si>
  <si>
    <t>4b</t>
  </si>
  <si>
    <t>5b</t>
  </si>
  <si>
    <t>6b</t>
  </si>
  <si>
    <t>7b</t>
  </si>
  <si>
    <t>8b</t>
  </si>
  <si>
    <t>9b</t>
  </si>
  <si>
    <t>10b</t>
  </si>
  <si>
    <t>11b</t>
  </si>
  <si>
    <t>12b</t>
  </si>
  <si>
    <t>1c</t>
  </si>
  <si>
    <t>2c</t>
  </si>
  <si>
    <t>3c</t>
  </si>
  <si>
    <t>4c</t>
  </si>
  <si>
    <t>5c</t>
  </si>
  <si>
    <t>6c</t>
  </si>
  <si>
    <t>7c</t>
  </si>
  <si>
    <t>8c</t>
  </si>
  <si>
    <t>9c</t>
  </si>
  <si>
    <t>10c</t>
  </si>
  <si>
    <t>11c</t>
  </si>
  <si>
    <t>12c</t>
  </si>
  <si>
    <t>1d</t>
  </si>
  <si>
    <t>2d</t>
  </si>
  <si>
    <t>3d</t>
  </si>
  <si>
    <t>5d</t>
  </si>
  <si>
    <t>6d</t>
  </si>
  <si>
    <t>7d</t>
  </si>
  <si>
    <t>8d</t>
  </si>
  <si>
    <t>9d</t>
  </si>
  <si>
    <t>10d</t>
  </si>
  <si>
    <t>11d</t>
  </si>
  <si>
    <t>12d</t>
  </si>
  <si>
    <t>1e</t>
  </si>
  <si>
    <t>2e</t>
  </si>
  <si>
    <t>3e</t>
  </si>
  <si>
    <t>4e</t>
  </si>
  <si>
    <t>4f</t>
  </si>
  <si>
    <t>5e</t>
  </si>
  <si>
    <t>6e</t>
  </si>
  <si>
    <t>7e</t>
  </si>
  <si>
    <t>8e</t>
  </si>
  <si>
    <t>9e</t>
  </si>
  <si>
    <t>10e</t>
  </si>
  <si>
    <t>11e</t>
  </si>
  <si>
    <t>12e</t>
  </si>
  <si>
    <t>1f</t>
  </si>
  <si>
    <t>2f</t>
  </si>
  <si>
    <t>3f</t>
  </si>
  <si>
    <t>5f</t>
  </si>
  <si>
    <t>6f</t>
  </si>
  <si>
    <t>7f</t>
  </si>
  <si>
    <t>8f</t>
  </si>
  <si>
    <t>9f</t>
  </si>
  <si>
    <t>10f</t>
  </si>
  <si>
    <t>11f</t>
  </si>
  <si>
    <t>12f</t>
  </si>
  <si>
    <t>$ in thousands</t>
  </si>
  <si>
    <t>%</t>
  </si>
  <si>
    <t>7m</t>
  </si>
  <si>
    <t>10r</t>
  </si>
  <si>
    <t>11u</t>
  </si>
  <si>
    <t>12t</t>
  </si>
  <si>
    <t>3i</t>
  </si>
  <si>
    <t>4i</t>
  </si>
  <si>
    <t>5i</t>
  </si>
  <si>
    <t>8r</t>
  </si>
  <si>
    <t>9l</t>
  </si>
  <si>
    <t>11l</t>
  </si>
  <si>
    <t>12o</t>
  </si>
  <si>
    <t>9g</t>
  </si>
  <si>
    <t>1g</t>
  </si>
  <si>
    <t>2g</t>
  </si>
  <si>
    <t>3g</t>
  </si>
  <si>
    <t>4g</t>
  </si>
  <si>
    <t>5g</t>
  </si>
  <si>
    <t>6g</t>
  </si>
  <si>
    <t>7g</t>
  </si>
  <si>
    <t>8g</t>
  </si>
  <si>
    <t>10g</t>
  </si>
  <si>
    <t>11g</t>
  </si>
  <si>
    <t>12g</t>
  </si>
  <si>
    <t>1h</t>
  </si>
  <si>
    <t>2h</t>
  </si>
  <si>
    <t>3h</t>
  </si>
  <si>
    <t>4h</t>
  </si>
  <si>
    <t>5h</t>
  </si>
  <si>
    <t>6h</t>
  </si>
  <si>
    <t>7h</t>
  </si>
  <si>
    <t>8h</t>
  </si>
  <si>
    <t>9h</t>
  </si>
  <si>
    <t>10h</t>
  </si>
  <si>
    <t>11h</t>
  </si>
  <si>
    <t>12h</t>
  </si>
  <si>
    <t>1i</t>
  </si>
  <si>
    <t>2i</t>
  </si>
  <si>
    <t>6i</t>
  </si>
  <si>
    <t>7i</t>
  </si>
  <si>
    <t>(Column F) 
Rural Communities</t>
  </si>
  <si>
    <t>(Column G) 
Urban Low-Income Communities</t>
  </si>
  <si>
    <t>(Column H) Underserved Communities</t>
  </si>
  <si>
    <t xml:space="preserve">(Column I) Minority Communities
</t>
  </si>
  <si>
    <t>(Column J) Persistent Povery Counties</t>
  </si>
  <si>
    <t>(Column K) 
[Indian Country] / 
[Indian Reservations and Native Hawaiian Homelands]</t>
  </si>
  <si>
    <t>(Column L) 
U.S. Territories</t>
  </si>
  <si>
    <t>(Column N) Underserved Small Businesses</t>
  </si>
  <si>
    <t>(Column O) Affordable Housing</t>
  </si>
  <si>
    <r>
      <t>(Column P) 
Public Welfare and Community Development Investments</t>
    </r>
    <r>
      <rPr>
        <b/>
        <vertAlign val="superscript"/>
        <sz val="10"/>
        <color theme="1"/>
        <rFont val="Arial"/>
        <family val="2"/>
      </rPr>
      <t>1</t>
    </r>
  </si>
  <si>
    <t>(Column Q) Community Service Facility</t>
  </si>
  <si>
    <t>(Column R) 
Deeply Affordable Housing</t>
  </si>
  <si>
    <r>
      <t>(Column S) 
Public Welfare and Community Development Investments</t>
    </r>
    <r>
      <rPr>
        <b/>
        <vertAlign val="superscript"/>
        <sz val="10"/>
        <rFont val="Arial"/>
        <family val="2"/>
      </rPr>
      <t>2</t>
    </r>
  </si>
  <si>
    <t>1j</t>
  </si>
  <si>
    <t>1k</t>
  </si>
  <si>
    <t>1l</t>
  </si>
  <si>
    <t>1m</t>
  </si>
  <si>
    <t>1n</t>
  </si>
  <si>
    <t>1o</t>
  </si>
  <si>
    <t>1p</t>
  </si>
  <si>
    <t>1q</t>
  </si>
  <si>
    <t>1r</t>
  </si>
  <si>
    <t>1s</t>
  </si>
  <si>
    <t>1t</t>
  </si>
  <si>
    <t>1u</t>
  </si>
  <si>
    <t>2j</t>
  </si>
  <si>
    <t>2k</t>
  </si>
  <si>
    <t>2l</t>
  </si>
  <si>
    <t>2m</t>
  </si>
  <si>
    <t>2n</t>
  </si>
  <si>
    <t>2o</t>
  </si>
  <si>
    <t>2p</t>
  </si>
  <si>
    <t>2q</t>
  </si>
  <si>
    <t>2r</t>
  </si>
  <si>
    <t>2s</t>
  </si>
  <si>
    <t>2t</t>
  </si>
  <si>
    <t>2u</t>
  </si>
  <si>
    <t>3j</t>
  </si>
  <si>
    <t>3k</t>
  </si>
  <si>
    <t>3l</t>
  </si>
  <si>
    <t>3m</t>
  </si>
  <si>
    <t>3n</t>
  </si>
  <si>
    <t>3o</t>
  </si>
  <si>
    <t>3p</t>
  </si>
  <si>
    <t>3q</t>
  </si>
  <si>
    <t>3r</t>
  </si>
  <si>
    <t>3s</t>
  </si>
  <si>
    <t>3t</t>
  </si>
  <si>
    <t>3u</t>
  </si>
  <si>
    <t>4j</t>
  </si>
  <si>
    <t>4k</t>
  </si>
  <si>
    <t>4l</t>
  </si>
  <si>
    <t>4m</t>
  </si>
  <si>
    <t>4n</t>
  </si>
  <si>
    <t>4o</t>
  </si>
  <si>
    <t>4p</t>
  </si>
  <si>
    <t>4q</t>
  </si>
  <si>
    <t>4r</t>
  </si>
  <si>
    <t>4s</t>
  </si>
  <si>
    <t>4t</t>
  </si>
  <si>
    <t>4u</t>
  </si>
  <si>
    <t>5j</t>
  </si>
  <si>
    <t>5k</t>
  </si>
  <si>
    <t>5l</t>
  </si>
  <si>
    <t>5m</t>
  </si>
  <si>
    <t>5n</t>
  </si>
  <si>
    <t>5o</t>
  </si>
  <si>
    <t>5p</t>
  </si>
  <si>
    <t>5q</t>
  </si>
  <si>
    <t>5r</t>
  </si>
  <si>
    <t>5s</t>
  </si>
  <si>
    <t>5t</t>
  </si>
  <si>
    <t>5u</t>
  </si>
  <si>
    <t>6j</t>
  </si>
  <si>
    <t>6k</t>
  </si>
  <si>
    <t>6l</t>
  </si>
  <si>
    <t>6m</t>
  </si>
  <si>
    <t>6n</t>
  </si>
  <si>
    <t>6o</t>
  </si>
  <si>
    <t>6p</t>
  </si>
  <si>
    <t>6q</t>
  </si>
  <si>
    <t>6r</t>
  </si>
  <si>
    <t>6s</t>
  </si>
  <si>
    <t>6t</t>
  </si>
  <si>
    <t>6u</t>
  </si>
  <si>
    <t>7j</t>
  </si>
  <si>
    <t>7k</t>
  </si>
  <si>
    <t>7l</t>
  </si>
  <si>
    <t>7n</t>
  </si>
  <si>
    <t>7o</t>
  </si>
  <si>
    <t>7p</t>
  </si>
  <si>
    <t>7q</t>
  </si>
  <si>
    <t>7r</t>
  </si>
  <si>
    <t>7s</t>
  </si>
  <si>
    <t>7t</t>
  </si>
  <si>
    <t>7u</t>
  </si>
  <si>
    <t>8i</t>
  </si>
  <si>
    <t>8j</t>
  </si>
  <si>
    <t>8k</t>
  </si>
  <si>
    <t>8l</t>
  </si>
  <si>
    <t>8m</t>
  </si>
  <si>
    <t>8n</t>
  </si>
  <si>
    <t>8o</t>
  </si>
  <si>
    <t>8p</t>
  </si>
  <si>
    <t>8q</t>
  </si>
  <si>
    <t>8s</t>
  </si>
  <si>
    <t>8t</t>
  </si>
  <si>
    <t>8u</t>
  </si>
  <si>
    <t>9i</t>
  </si>
  <si>
    <t>9j</t>
  </si>
  <si>
    <t>9k</t>
  </si>
  <si>
    <t>9m</t>
  </si>
  <si>
    <t>9n</t>
  </si>
  <si>
    <t>9o</t>
  </si>
  <si>
    <t>9p</t>
  </si>
  <si>
    <t>9q</t>
  </si>
  <si>
    <t>9r</t>
  </si>
  <si>
    <t>9s</t>
  </si>
  <si>
    <t>9t</t>
  </si>
  <si>
    <t>9u</t>
  </si>
  <si>
    <t>10i</t>
  </si>
  <si>
    <t>10j</t>
  </si>
  <si>
    <t>10k</t>
  </si>
  <si>
    <t>10l</t>
  </si>
  <si>
    <t>10m</t>
  </si>
  <si>
    <t>10n</t>
  </si>
  <si>
    <t>10o</t>
  </si>
  <si>
    <t>10p</t>
  </si>
  <si>
    <t>10q</t>
  </si>
  <si>
    <t>10s</t>
  </si>
  <si>
    <t>10t</t>
  </si>
  <si>
    <t>10u</t>
  </si>
  <si>
    <t>11i</t>
  </si>
  <si>
    <t>11j</t>
  </si>
  <si>
    <t>11k</t>
  </si>
  <si>
    <t>11m</t>
  </si>
  <si>
    <t>11n</t>
  </si>
  <si>
    <t>11o</t>
  </si>
  <si>
    <t>11p</t>
  </si>
  <si>
    <t>11q</t>
  </si>
  <si>
    <t>11r</t>
  </si>
  <si>
    <t>11s</t>
  </si>
  <si>
    <t>11t</t>
  </si>
  <si>
    <t>12i</t>
  </si>
  <si>
    <t>12j</t>
  </si>
  <si>
    <t>12k</t>
  </si>
  <si>
    <t>12l</t>
  </si>
  <si>
    <t>12m</t>
  </si>
  <si>
    <t>12n</t>
  </si>
  <si>
    <t>12p</t>
  </si>
  <si>
    <t>12q</t>
  </si>
  <si>
    <t>12r</t>
  </si>
  <si>
    <t>12s</t>
  </si>
  <si>
    <t>12u</t>
  </si>
  <si>
    <t>(Column M) 
Small Businesses or Farms</t>
  </si>
  <si>
    <t>(Column B)
Data Level 1</t>
  </si>
  <si>
    <t>(Column C)
Data Level 2</t>
  </si>
  <si>
    <t>(Column D)
Data Level 3</t>
  </si>
  <si>
    <t>Data Level 1</t>
  </si>
  <si>
    <t>Data Level 2</t>
  </si>
  <si>
    <t>Data Level 3</t>
  </si>
  <si>
    <t>3. Loans secured by 1-4 family residential properties*</t>
  </si>
  <si>
    <t>4. Loans secured by multifamily (5 or more) residential properties*</t>
  </si>
  <si>
    <t>5. Loans secured by nonfarm nonresidential properties*</t>
  </si>
  <si>
    <t>6. Loans to finance agricultural production and other loans to farmers*</t>
  </si>
  <si>
    <t>7. Commercial and industrial loans*</t>
  </si>
  <si>
    <t>8. Loans to individuals for household, family, and other personal expenditures*</t>
  </si>
  <si>
    <t>9. Lease financing receivables*</t>
  </si>
  <si>
    <t>10. Direct and indirect investments in real estate ventures</t>
  </si>
  <si>
    <t>11. Equity investments without readily determinable fair values</t>
  </si>
  <si>
    <t>12. Summary</t>
  </si>
  <si>
    <t>1. Loans secured by construction, land development, and other land loans</t>
  </si>
  <si>
    <t>Total Loan Originations</t>
  </si>
  <si>
    <t>Total Qualified Lending</t>
  </si>
  <si>
    <t>2. Loans secured by farmland</t>
  </si>
  <si>
    <t>Notes</t>
  </si>
  <si>
    <t>Total Qualified Lending as % of Total Loan Originations</t>
  </si>
  <si>
    <t>Amounts should be reported in thousands, i.e., any number less than $500 should be $0</t>
  </si>
  <si>
    <t>Percentage must be less than 100%</t>
  </si>
  <si>
    <t>LMI Borrowers</t>
  </si>
  <si>
    <t>Total Qualified Lending excluding Deep Impact Lending</t>
  </si>
  <si>
    <t>Total Qualified Deep Impact Lending</t>
  </si>
  <si>
    <t>Low-Income Borrowers</t>
  </si>
  <si>
    <t>Mortgage Lending to Other Targeted Populations</t>
  </si>
  <si>
    <t>Rural Communities</t>
  </si>
  <si>
    <t>Urban Low-Income Communities</t>
  </si>
  <si>
    <t>Underserved Communities</t>
  </si>
  <si>
    <t>Minority Communities</t>
  </si>
  <si>
    <t>Persistent Povery Counties</t>
  </si>
  <si>
    <t>[Indian Country] / 
[Indian Reservations and Native Hawaiian Homelands]</t>
  </si>
  <si>
    <t>U.S. Territories</t>
  </si>
  <si>
    <t>Small Businesses or Farms</t>
  </si>
  <si>
    <t>Underserved Small Businesses</t>
  </si>
  <si>
    <t>Affordable Housing</t>
  </si>
  <si>
    <t>Public Welfare and Community Development Investments1</t>
  </si>
  <si>
    <t>Community Service Facility</t>
  </si>
  <si>
    <t>Deeply Affordable Housing</t>
  </si>
  <si>
    <t>Public Welfare and Community Development Investments2</t>
  </si>
  <si>
    <r>
      <rPr>
        <b/>
        <i/>
        <sz val="10"/>
        <color theme="1"/>
        <rFont val="Arial"/>
        <family val="2"/>
      </rPr>
      <t xml:space="preserve">White </t>
    </r>
    <r>
      <rPr>
        <i/>
        <sz val="10"/>
        <color theme="1"/>
        <rFont val="Arial"/>
        <family val="2"/>
      </rPr>
      <t>fields need to be populated</t>
    </r>
  </si>
  <si>
    <r>
      <rPr>
        <b/>
        <i/>
        <sz val="10"/>
        <color theme="1"/>
        <rFont val="Arial"/>
        <family val="2"/>
      </rPr>
      <t xml:space="preserve">Blue </t>
    </r>
    <r>
      <rPr>
        <i/>
        <sz val="10"/>
        <color theme="1"/>
        <rFont val="Arial"/>
        <family val="2"/>
      </rPr>
      <t>fields are calculated</t>
    </r>
  </si>
  <si>
    <r>
      <t xml:space="preserve">Amounts should </t>
    </r>
    <r>
      <rPr>
        <b/>
        <i/>
        <sz val="10"/>
        <color theme="1"/>
        <rFont val="Arial"/>
        <family val="2"/>
      </rPr>
      <t xml:space="preserve">NOT </t>
    </r>
    <r>
      <rPr>
        <i/>
        <sz val="10"/>
        <color theme="1"/>
        <rFont val="Arial"/>
        <family val="2"/>
      </rPr>
      <t>have decimals</t>
    </r>
  </si>
  <si>
    <t>Total Qualified Lending (Excluding Deep Impact Lending)</t>
  </si>
  <si>
    <t>Total Deep Impact Lending</t>
  </si>
  <si>
    <t>Other Targeted Population</t>
  </si>
  <si>
    <t xml:space="preserve">Qualified Lending Originations </t>
  </si>
  <si>
    <t>Total by Lending Activity Category</t>
  </si>
  <si>
    <t>% of Total Loan Originations</t>
  </si>
  <si>
    <t xml:space="preserve">Other Targeted Populations </t>
  </si>
  <si>
    <t xml:space="preserve"> Mortgage Lending to Other Targeted Populations</t>
  </si>
  <si>
    <t>ID</t>
  </si>
  <si>
    <t>1A</t>
  </si>
  <si>
    <t>2A</t>
  </si>
  <si>
    <t>3A</t>
  </si>
  <si>
    <t>4A</t>
  </si>
  <si>
    <t>5A</t>
  </si>
  <si>
    <t>6A</t>
  </si>
  <si>
    <t>7A</t>
  </si>
  <si>
    <t>8A</t>
  </si>
  <si>
    <t>9A</t>
  </si>
  <si>
    <t>10A</t>
  </si>
  <si>
    <t>11A</t>
  </si>
  <si>
    <t>12A</t>
  </si>
  <si>
    <t>1B</t>
  </si>
  <si>
    <t>2B</t>
  </si>
  <si>
    <t>3B</t>
  </si>
  <si>
    <t>4B</t>
  </si>
  <si>
    <t>5B</t>
  </si>
  <si>
    <t>6B</t>
  </si>
  <si>
    <t>7B</t>
  </si>
  <si>
    <t>8B</t>
  </si>
  <si>
    <t>9B</t>
  </si>
  <si>
    <t>10B</t>
  </si>
  <si>
    <t>11B</t>
  </si>
  <si>
    <t>12B</t>
  </si>
  <si>
    <t>1C</t>
  </si>
  <si>
    <t>2C</t>
  </si>
  <si>
    <t>3C</t>
  </si>
  <si>
    <t>4C</t>
  </si>
  <si>
    <t>5C</t>
  </si>
  <si>
    <t>6C</t>
  </si>
  <si>
    <t>7C</t>
  </si>
  <si>
    <t>8C</t>
  </si>
  <si>
    <t>9C</t>
  </si>
  <si>
    <t>10C</t>
  </si>
  <si>
    <t>11C</t>
  </si>
  <si>
    <t>1D</t>
  </si>
  <si>
    <t>2D</t>
  </si>
  <si>
    <t>3D</t>
  </si>
  <si>
    <t>4D</t>
  </si>
  <si>
    <t>5D</t>
  </si>
  <si>
    <t>6D</t>
  </si>
  <si>
    <t>7D</t>
  </si>
  <si>
    <t>8D</t>
  </si>
  <si>
    <t>9D</t>
  </si>
  <si>
    <t>10D</t>
  </si>
  <si>
    <t>11D</t>
  </si>
  <si>
    <t>Baseline Qualified Lending</t>
  </si>
  <si>
    <t>13A</t>
  </si>
  <si>
    <t>13B</t>
  </si>
  <si>
    <t>13C</t>
  </si>
  <si>
    <t>Qualified Lending Originations 
(including Deep Impact Lending Originations)</t>
  </si>
  <si>
    <t>(Column A)
# of Originations</t>
  </si>
  <si>
    <t>(Column B)
$ of Originations</t>
  </si>
  <si>
    <t>(Column C)
# of Originations</t>
  </si>
  <si>
    <t>(Column D)
$ of Originations</t>
  </si>
  <si>
    <t>Total Originations</t>
  </si>
  <si>
    <t>Loans secured by construction, land development, and other land loans</t>
  </si>
  <si>
    <t>Loans secured by farmland</t>
  </si>
  <si>
    <t>Loans secured by 1-4 family residential properties</t>
  </si>
  <si>
    <t>Loans secured by multifamily (5 or more) residential properties</t>
  </si>
  <si>
    <t>Loans secured by nonfarm nonresidential properties</t>
  </si>
  <si>
    <t>Loans to finance agricultural production and other loans to farmers</t>
  </si>
  <si>
    <t>Commercial and industrial loans</t>
  </si>
  <si>
    <t>Loans to individuals for household, family, and other personal expenditures</t>
  </si>
  <si>
    <t>Lease financing receivables</t>
  </si>
  <si>
    <t>Data Output</t>
  </si>
  <si>
    <t>Recipient Input</t>
  </si>
  <si>
    <t>Input by Recipient</t>
  </si>
  <si>
    <t>Output by Portal</t>
  </si>
  <si>
    <t>Legend</t>
  </si>
  <si>
    <t>Data Upload*</t>
  </si>
  <si>
    <t>*Dummy data provided in Data Upload table below for illustrative purposes.  Users will be provided a .csv template and will upload their data in a prior step.</t>
  </si>
  <si>
    <t>Enter the title of the person certifying this report.</t>
  </si>
  <si>
    <r>
      <t xml:space="preserve">Enter the Recipient </t>
    </r>
    <r>
      <rPr>
        <sz val="10"/>
        <rFont val="Arial"/>
        <family val="2"/>
      </rPr>
      <t>determination</t>
    </r>
    <r>
      <rPr>
        <sz val="10"/>
        <color theme="1"/>
        <rFont val="Arial"/>
        <family val="2"/>
      </rPr>
      <t xml:space="preserve"> of Baseline Qualified Lending in whole dollars.</t>
    </r>
  </si>
  <si>
    <t>I, the undersigned CEO or CFO (or equivalents) of the Recipient, attest that this Initial Supplemental Report has been prepared in conformance with the instructions issued by Treasury and is true and correct to the best of my knowledge and belief.</t>
  </si>
  <si>
    <t>Total Originations Reported by Recipient (sum of Column B)</t>
  </si>
  <si>
    <t>Total Qualified Lending Reported by Recipient (sum of Column D)</t>
  </si>
  <si>
    <t>Upload a narrative explanation of the metholodogy the Recipient used to generate the data provided in items 1 - 11 to the Supplemental Data tab (see here).</t>
  </si>
  <si>
    <t>13D</t>
  </si>
  <si>
    <t>13E</t>
  </si>
  <si>
    <t>Enter a narrative explanation if amount Recipient entered in item 13A is different than the amount in item 12B.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</si>
</sst>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29" x14ac:knownFonts="1">
    <font>
      <sz val="11"/>
      <color theme="1"/>
      <name val="Calibri"/>
      <family val="2"/>
      <scheme val="minor"/>
    </font>
    <font>
      <sz val="10"/>
      <color theme="1"/>
      <name val="Arial"/>
      <family val="2"/>
    </font>
    <font>
      <b/>
      <sz val="10"/>
      <color theme="0"/>
      <name val="Arial"/>
      <family val="2"/>
    </font>
    <font>
      <sz val="10"/>
      <name val="Arial"/>
      <family val="2"/>
    </font>
    <font>
      <b/>
      <sz val="10"/>
      <color theme="1"/>
      <name val="Arial"/>
      <family val="2"/>
    </font>
    <font>
      <vertAlign val="superscript"/>
      <sz val="10"/>
      <color theme="1"/>
      <name val="Arial"/>
      <family val="2"/>
    </font>
    <font>
      <i/>
      <sz val="10"/>
      <color theme="1"/>
      <name val="Arial"/>
      <family val="2"/>
    </font>
    <font>
      <b/>
      <vertAlign val="superscript"/>
      <sz val="10"/>
      <color theme="1"/>
      <name val="Arial"/>
      <family val="2"/>
    </font>
    <font>
      <b/>
      <sz val="10"/>
      <name val="Arial"/>
      <family val="2"/>
    </font>
    <font>
      <b/>
      <vertAlign val="superscript"/>
      <sz val="10"/>
      <name val="Arial"/>
      <family val="2"/>
    </font>
    <font>
      <sz val="11"/>
      <color theme="1"/>
      <name val="Calibri"/>
      <family val="2"/>
      <scheme val="minor"/>
    </font>
    <font>
      <sz val="8"/>
      <name val="Calibri"/>
      <family val="2"/>
      <scheme val="minor"/>
    </font>
    <font>
      <b/>
      <sz val="11"/>
      <color theme="0"/>
      <name val="Arial"/>
      <family val="2"/>
    </font>
    <font>
      <sz val="11"/>
      <color theme="0"/>
      <name val="Arial"/>
      <family val="2"/>
    </font>
    <font>
      <sz val="11"/>
      <color theme="1"/>
      <name val="Arial"/>
      <family val="2"/>
    </font>
    <font>
      <b/>
      <sz val="11"/>
      <color theme="1"/>
      <name val="Arial"/>
      <family val="2"/>
    </font>
    <font>
      <i/>
      <sz val="11"/>
      <color theme="1"/>
      <name val="Arial"/>
      <family val="2"/>
    </font>
    <font>
      <b/>
      <sz val="11"/>
      <color theme="0"/>
      <name val="Arial"/>
      <family val="2"/>
    </font>
    <font>
      <b/>
      <sz val="11"/>
      <color theme="1"/>
      <name val="Arial"/>
      <family val="2"/>
    </font>
    <font>
      <i/>
      <sz val="11"/>
      <color theme="1"/>
      <name val="Arial"/>
      <family val="2"/>
    </font>
    <font>
      <b/>
      <i/>
      <sz val="11"/>
      <color theme="1"/>
      <name val="Arial"/>
      <family val="2"/>
    </font>
    <font>
      <sz val="11"/>
      <name val="Arial"/>
      <family val="2"/>
    </font>
    <font>
      <sz val="11"/>
      <color theme="0"/>
      <name val="Arial"/>
      <family val="2"/>
    </font>
    <font>
      <b/>
      <i/>
      <sz val="10"/>
      <color theme="1"/>
      <name val="Arial"/>
      <family val="2"/>
    </font>
    <font>
      <sz val="20"/>
      <color theme="1"/>
      <name val="Arial"/>
      <family val="2"/>
    </font>
    <font>
      <b/>
      <sz val="20"/>
      <name val="Arial"/>
      <family val="2"/>
    </font>
    <font>
      <b/>
      <sz val="14"/>
      <name val="Arial"/>
      <family val="2"/>
    </font>
    <font>
      <b/>
      <sz val="11"/>
      <name val="Arial"/>
      <family val="2"/>
    </font>
    <font>
      <b/>
      <sz val="12"/>
      <color theme="1"/>
      <name val="Arial"/>
      <family val="2"/>
    </font>
  </fonts>
  <fills count="18">
    <fill>
      <patternFill patternType="none"/>
    </fill>
    <fill>
      <patternFill patternType="gray125"/>
    </fill>
    <fill>
      <patternFill patternType="solid">
        <fgColor theme="4" tint="-0.499984740745262"/>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249977111117893"/>
        <bgColor indexed="64"/>
      </patternFill>
    </fill>
    <fill>
      <patternFill patternType="solid">
        <fgColor theme="1"/>
        <bgColor indexed="64"/>
      </patternFill>
    </fill>
    <fill>
      <patternFill patternType="solid">
        <fgColor theme="2" tint="-0.499984740745262"/>
        <bgColor indexed="64"/>
      </patternFill>
    </fill>
    <fill>
      <patternFill patternType="solid">
        <fgColor theme="0" tint="-0.249977111117893"/>
        <bgColor indexed="64"/>
      </patternFill>
    </fill>
    <fill>
      <patternFill patternType="solid">
        <fgColor theme="8"/>
      </patternFill>
    </fill>
    <fill>
      <patternFill patternType="solid">
        <fgColor theme="2" tint="-9.9978637043366805E-2"/>
        <bgColor indexed="64"/>
      </patternFill>
    </fill>
    <fill>
      <patternFill patternType="solid">
        <fgColor theme="8"/>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F0F7FE"/>
        <bgColor indexed="64"/>
      </patternFill>
    </fill>
    <fill>
      <patternFill patternType="solid">
        <fgColor theme="9"/>
        <bgColor indexed="64"/>
      </patternFill>
    </fill>
    <fill>
      <patternFill patternType="solid">
        <fgColor theme="9" tint="0.79998168889431442"/>
        <bgColor indexed="64"/>
      </patternFill>
    </fill>
    <fill>
      <patternFill patternType="solid">
        <fgColor theme="7" tint="0.79998168889431442"/>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top/>
      <bottom style="medium">
        <color indexed="64"/>
      </bottom>
      <diagonal/>
    </border>
    <border>
      <left/>
      <right/>
      <top style="medium">
        <color indexed="64"/>
      </top>
      <bottom/>
      <diagonal/>
    </border>
    <border>
      <left style="thin">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s>
  <cellStyleXfs count="4">
    <xf numFmtId="0" fontId="0" fillId="0" borderId="0"/>
    <xf numFmtId="44" fontId="10" fillId="0" borderId="0" applyFont="0" applyFill="0" applyBorder="0" applyAlignment="0" applyProtection="0"/>
    <xf numFmtId="9" fontId="10" fillId="0" borderId="0" applyFont="0" applyFill="0" applyBorder="0" applyAlignment="0" applyProtection="0"/>
    <xf numFmtId="0" fontId="13" fillId="9" borderId="0" applyNumberFormat="0" applyBorder="0" applyAlignment="0" applyProtection="0"/>
  </cellStyleXfs>
  <cellXfs count="276">
    <xf numFmtId="0" fontId="0" fillId="0" borderId="0" xfId="0"/>
    <xf numFmtId="0" fontId="1" fillId="0" borderId="0" xfId="0" applyFont="1"/>
    <xf numFmtId="0" fontId="1" fillId="0" borderId="1" xfId="0" applyFont="1" applyBorder="1"/>
    <xf numFmtId="0" fontId="4" fillId="0" borderId="0" xfId="0" applyFont="1"/>
    <xf numFmtId="0" fontId="1" fillId="0" borderId="0" xfId="0" applyFont="1" applyBorder="1" applyAlignment="1">
      <alignment horizontal="center" vertical="center"/>
    </xf>
    <xf numFmtId="0" fontId="1" fillId="0" borderId="0" xfId="0" applyFont="1" applyFill="1"/>
    <xf numFmtId="0" fontId="1" fillId="0" borderId="15" xfId="0" applyFont="1" applyBorder="1"/>
    <xf numFmtId="0" fontId="1" fillId="0" borderId="6" xfId="0" applyFont="1" applyBorder="1"/>
    <xf numFmtId="0" fontId="1" fillId="0" borderId="0" xfId="0" applyFont="1" applyAlignment="1"/>
    <xf numFmtId="0" fontId="1" fillId="0" borderId="0" xfId="0" applyFont="1" applyBorder="1"/>
    <xf numFmtId="0" fontId="1" fillId="0" borderId="7" xfId="0" applyFont="1" applyBorder="1" applyAlignment="1">
      <alignment vertical="center"/>
    </xf>
    <xf numFmtId="0" fontId="1" fillId="0" borderId="0" xfId="0" applyFont="1" applyFill="1" applyBorder="1"/>
    <xf numFmtId="14" fontId="4" fillId="0" borderId="0" xfId="0" applyNumberFormat="1" applyFont="1" applyFill="1" applyBorder="1" applyAlignment="1">
      <alignment horizontal="center"/>
    </xf>
    <xf numFmtId="0" fontId="1" fillId="0" borderId="1" xfId="0" applyFont="1" applyBorder="1" applyAlignment="1">
      <alignment horizontal="left"/>
    </xf>
    <xf numFmtId="0" fontId="1" fillId="0" borderId="6" xfId="0" applyFont="1" applyBorder="1" applyAlignment="1">
      <alignment horizontal="left"/>
    </xf>
    <xf numFmtId="0" fontId="1" fillId="0" borderId="3" xfId="0" applyFont="1" applyBorder="1" applyAlignment="1">
      <alignment horizontal="left"/>
    </xf>
    <xf numFmtId="0" fontId="1" fillId="0" borderId="4" xfId="0" applyFont="1" applyBorder="1" applyAlignment="1">
      <alignment horizontal="left"/>
    </xf>
    <xf numFmtId="0" fontId="1" fillId="0" borderId="4" xfId="0" applyFont="1" applyBorder="1"/>
    <xf numFmtId="0" fontId="1" fillId="0" borderId="3" xfId="0" applyFont="1" applyBorder="1"/>
    <xf numFmtId="0" fontId="1" fillId="0" borderId="0" xfId="0" applyFont="1" applyBorder="1" applyAlignment="1">
      <alignment horizontal="left"/>
    </xf>
    <xf numFmtId="0" fontId="1" fillId="0" borderId="6" xfId="0" applyFont="1" applyBorder="1" applyAlignment="1">
      <alignment horizontal="center" vertical="center"/>
    </xf>
    <xf numFmtId="0" fontId="1" fillId="0" borderId="7" xfId="0" applyFont="1" applyBorder="1" applyAlignment="1">
      <alignment horizontal="left" vertical="center"/>
    </xf>
    <xf numFmtId="0" fontId="4" fillId="8" borderId="10" xfId="0" applyFont="1" applyFill="1" applyBorder="1" applyAlignment="1">
      <alignment vertical="center"/>
    </xf>
    <xf numFmtId="0" fontId="1" fillId="0" borderId="6" xfId="0" applyFont="1" applyBorder="1" applyAlignment="1">
      <alignment horizontal="left" vertical="top"/>
    </xf>
    <xf numFmtId="0" fontId="1" fillId="0" borderId="7" xfId="0" applyFont="1" applyBorder="1" applyAlignment="1">
      <alignment horizontal="left" vertical="top"/>
    </xf>
    <xf numFmtId="0" fontId="4" fillId="8" borderId="10" xfId="0" applyFont="1" applyFill="1" applyBorder="1" applyAlignment="1">
      <alignment horizontal="left" vertical="top"/>
    </xf>
    <xf numFmtId="0" fontId="1" fillId="0" borderId="23" xfId="0" applyFont="1" applyBorder="1" applyAlignment="1">
      <alignment horizontal="left" vertical="top"/>
    </xf>
    <xf numFmtId="0" fontId="1" fillId="0" borderId="11" xfId="0" applyFont="1" applyBorder="1" applyAlignment="1">
      <alignment horizontal="left" vertical="top"/>
    </xf>
    <xf numFmtId="0" fontId="1" fillId="0" borderId="30" xfId="0" applyFont="1" applyBorder="1" applyAlignment="1">
      <alignment horizontal="left" vertical="top"/>
    </xf>
    <xf numFmtId="0" fontId="1" fillId="0" borderId="25" xfId="0" applyFont="1" applyBorder="1" applyAlignment="1">
      <alignment horizontal="left" vertical="top"/>
    </xf>
    <xf numFmtId="0" fontId="1" fillId="0" borderId="43" xfId="0" applyFont="1" applyBorder="1"/>
    <xf numFmtId="0" fontId="4" fillId="8" borderId="8" xfId="0" applyFont="1" applyFill="1" applyBorder="1" applyAlignment="1">
      <alignment horizontal="left" vertical="top"/>
    </xf>
    <xf numFmtId="0" fontId="4" fillId="8" borderId="8" xfId="0" applyFont="1" applyFill="1" applyBorder="1" applyAlignment="1">
      <alignment horizontal="center" vertical="center"/>
    </xf>
    <xf numFmtId="0" fontId="4" fillId="6" borderId="42" xfId="0" applyFont="1" applyFill="1" applyBorder="1" applyAlignment="1">
      <alignment horizontal="left" vertical="top"/>
    </xf>
    <xf numFmtId="0" fontId="4" fillId="6" borderId="33" xfId="0" applyFont="1" applyFill="1" applyBorder="1" applyAlignment="1">
      <alignment horizontal="left" vertical="top"/>
    </xf>
    <xf numFmtId="0" fontId="4" fillId="6" borderId="20" xfId="0" applyFont="1" applyFill="1" applyBorder="1" applyAlignment="1">
      <alignment horizontal="left" vertical="top"/>
    </xf>
    <xf numFmtId="0" fontId="4" fillId="8" borderId="20" xfId="0" applyFont="1" applyFill="1" applyBorder="1" applyAlignment="1">
      <alignment horizontal="left" vertical="top"/>
    </xf>
    <xf numFmtId="0" fontId="4" fillId="8" borderId="8" xfId="0" applyFont="1" applyFill="1" applyBorder="1" applyAlignment="1">
      <alignment horizontal="left"/>
    </xf>
    <xf numFmtId="0" fontId="4" fillId="8" borderId="8" xfId="0" applyFont="1" applyFill="1" applyBorder="1"/>
    <xf numFmtId="0" fontId="4" fillId="8" borderId="9" xfId="0" applyFont="1" applyFill="1" applyBorder="1"/>
    <xf numFmtId="0" fontId="4" fillId="8" borderId="16" xfId="0" applyFont="1" applyFill="1" applyBorder="1"/>
    <xf numFmtId="44" fontId="1" fillId="0" borderId="31" xfId="1" applyFont="1" applyBorder="1" applyAlignment="1">
      <alignment horizontal="left" vertical="top"/>
    </xf>
    <xf numFmtId="44" fontId="1" fillId="0" borderId="28" xfId="1" applyFont="1" applyBorder="1" applyAlignment="1">
      <alignment horizontal="left" vertical="top"/>
    </xf>
    <xf numFmtId="44" fontId="1" fillId="0" borderId="28" xfId="0" applyNumberFormat="1" applyFont="1" applyBorder="1" applyAlignment="1">
      <alignment horizontal="left" vertical="top"/>
    </xf>
    <xf numFmtId="9" fontId="1" fillId="0" borderId="31" xfId="2" applyFont="1" applyBorder="1" applyAlignment="1">
      <alignment horizontal="right" vertical="top"/>
    </xf>
    <xf numFmtId="44" fontId="4" fillId="8" borderId="34" xfId="0" applyNumberFormat="1" applyFont="1" applyFill="1" applyBorder="1" applyAlignment="1">
      <alignment horizontal="left" vertical="top"/>
    </xf>
    <xf numFmtId="44" fontId="4" fillId="8" borderId="33" xfId="0" applyNumberFormat="1" applyFont="1" applyFill="1" applyBorder="1" applyAlignment="1">
      <alignment horizontal="left" vertical="top"/>
    </xf>
    <xf numFmtId="9" fontId="4" fillId="8" borderId="34" xfId="2" applyFont="1" applyFill="1" applyBorder="1" applyAlignment="1">
      <alignment horizontal="right" vertical="top"/>
    </xf>
    <xf numFmtId="44" fontId="1" fillId="0" borderId="5" xfId="1" applyFont="1" applyBorder="1" applyAlignment="1">
      <alignment horizontal="left"/>
    </xf>
    <xf numFmtId="44" fontId="4" fillId="8" borderId="10" xfId="0" applyNumberFormat="1" applyFont="1" applyFill="1" applyBorder="1"/>
    <xf numFmtId="44" fontId="4" fillId="8" borderId="9" xfId="0" applyNumberFormat="1" applyFont="1" applyFill="1" applyBorder="1"/>
    <xf numFmtId="9" fontId="4" fillId="8" borderId="10" xfId="2" applyFont="1" applyFill="1" applyBorder="1"/>
    <xf numFmtId="44" fontId="1" fillId="0" borderId="4" xfId="1" applyFont="1" applyBorder="1" applyAlignment="1">
      <alignment horizontal="left"/>
    </xf>
    <xf numFmtId="44" fontId="1" fillId="0" borderId="4" xfId="0" applyNumberFormat="1" applyFont="1" applyBorder="1" applyAlignment="1">
      <alignment horizontal="left"/>
    </xf>
    <xf numFmtId="9" fontId="1" fillId="0" borderId="5" xfId="2" applyFont="1" applyBorder="1" applyAlignment="1">
      <alignment horizontal="right"/>
    </xf>
    <xf numFmtId="0" fontId="0" fillId="0" borderId="0" xfId="0" applyBorder="1"/>
    <xf numFmtId="44" fontId="0" fillId="0" borderId="0" xfId="1" applyFont="1"/>
    <xf numFmtId="0" fontId="14" fillId="0" borderId="0" xfId="0" applyFont="1"/>
    <xf numFmtId="0" fontId="15" fillId="0" borderId="6" xfId="0" applyFont="1" applyBorder="1" applyAlignment="1">
      <alignment horizontal="left" indent="1"/>
    </xf>
    <xf numFmtId="164" fontId="14" fillId="0" borderId="7" xfId="1" applyNumberFormat="1" applyFont="1" applyBorder="1"/>
    <xf numFmtId="0" fontId="12" fillId="11" borderId="6" xfId="0" applyFont="1" applyFill="1" applyBorder="1" applyAlignment="1">
      <alignment horizontal="left" indent="1"/>
    </xf>
    <xf numFmtId="164" fontId="13" fillId="11" borderId="7" xfId="3" applyNumberFormat="1" applyFill="1" applyBorder="1"/>
    <xf numFmtId="164" fontId="21" fillId="12" borderId="7" xfId="3" applyNumberFormat="1" applyFont="1" applyFill="1" applyBorder="1"/>
    <xf numFmtId="0" fontId="16" fillId="0" borderId="6" xfId="0" applyFont="1" applyBorder="1" applyAlignment="1">
      <alignment horizontal="left" indent="2"/>
    </xf>
    <xf numFmtId="164" fontId="14" fillId="12" borderId="7" xfId="1" applyNumberFormat="1" applyFont="1" applyFill="1" applyBorder="1"/>
    <xf numFmtId="0" fontId="0" fillId="0" borderId="36" xfId="0" applyFont="1" applyBorder="1"/>
    <xf numFmtId="0" fontId="0" fillId="0" borderId="35" xfId="0" applyFont="1" applyBorder="1"/>
    <xf numFmtId="0" fontId="0" fillId="0" borderId="36" xfId="0" applyBorder="1"/>
    <xf numFmtId="0" fontId="0" fillId="0" borderId="35" xfId="0" applyBorder="1"/>
    <xf numFmtId="0" fontId="12" fillId="11" borderId="8" xfId="0" applyFont="1" applyFill="1" applyBorder="1" applyAlignment="1">
      <alignment horizontal="left" indent="1"/>
    </xf>
    <xf numFmtId="0" fontId="0" fillId="0" borderId="0" xfId="0" applyAlignment="1">
      <alignment vertical="center"/>
    </xf>
    <xf numFmtId="0" fontId="18" fillId="0" borderId="6" xfId="0" applyFont="1" applyBorder="1" applyAlignment="1">
      <alignment horizontal="left" indent="1"/>
    </xf>
    <xf numFmtId="0" fontId="19" fillId="0" borderId="6" xfId="0" applyFont="1" applyBorder="1" applyAlignment="1">
      <alignment horizontal="left" indent="2"/>
    </xf>
    <xf numFmtId="0" fontId="17" fillId="11" borderId="6" xfId="0" applyFont="1" applyFill="1" applyBorder="1" applyAlignment="1">
      <alignment horizontal="left" indent="1"/>
    </xf>
    <xf numFmtId="0" fontId="24" fillId="0" borderId="0" xfId="0" applyFont="1" applyAlignment="1">
      <alignment vertical="center"/>
    </xf>
    <xf numFmtId="44" fontId="0" fillId="0" borderId="35" xfId="1" applyFont="1" applyBorder="1"/>
    <xf numFmtId="10" fontId="13" fillId="11" borderId="7" xfId="2" applyNumberFormat="1" applyFont="1" applyFill="1" applyBorder="1"/>
    <xf numFmtId="10" fontId="13" fillId="11" borderId="10" xfId="2" applyNumberFormat="1" applyFont="1" applyFill="1" applyBorder="1"/>
    <xf numFmtId="164" fontId="13" fillId="11" borderId="7" xfId="1" applyNumberFormat="1" applyFont="1" applyFill="1" applyBorder="1"/>
    <xf numFmtId="164" fontId="22" fillId="11" borderId="7" xfId="1" applyNumberFormat="1" applyFont="1" applyFill="1" applyBorder="1"/>
    <xf numFmtId="0" fontId="12" fillId="11" borderId="6" xfId="0" applyFont="1" applyFill="1" applyBorder="1" applyAlignment="1">
      <alignment horizontal="left" indent="2"/>
    </xf>
    <xf numFmtId="0" fontId="20" fillId="12" borderId="6" xfId="0" applyFont="1" applyFill="1" applyBorder="1" applyAlignment="1">
      <alignment horizontal="left" indent="3"/>
    </xf>
    <xf numFmtId="0" fontId="16" fillId="0" borderId="6" xfId="0" applyFont="1" applyBorder="1" applyAlignment="1">
      <alignment horizontal="left" indent="4"/>
    </xf>
    <xf numFmtId="10" fontId="13" fillId="11" borderId="7" xfId="3" applyNumberFormat="1" applyFill="1" applyBorder="1"/>
    <xf numFmtId="10" fontId="13" fillId="11" borderId="10" xfId="3" applyNumberFormat="1" applyFill="1" applyBorder="1"/>
    <xf numFmtId="0" fontId="16" fillId="14" borderId="6" xfId="0" applyFont="1" applyFill="1" applyBorder="1" applyAlignment="1">
      <alignment horizontal="left" indent="4"/>
    </xf>
    <xf numFmtId="164" fontId="14" fillId="14" borderId="7" xfId="1" applyNumberFormat="1" applyFont="1" applyFill="1" applyBorder="1"/>
    <xf numFmtId="0" fontId="16" fillId="0" borderId="6" xfId="0" applyFont="1" applyFill="1" applyBorder="1" applyAlignment="1">
      <alignment horizontal="left" indent="4"/>
    </xf>
    <xf numFmtId="164" fontId="14" fillId="0" borderId="7" xfId="1" applyNumberFormat="1" applyFont="1" applyFill="1" applyBorder="1"/>
    <xf numFmtId="164" fontId="1" fillId="0" borderId="0" xfId="0" applyNumberFormat="1" applyFont="1" applyBorder="1"/>
    <xf numFmtId="0" fontId="4" fillId="0" borderId="0" xfId="0" applyFont="1" applyFill="1" applyBorder="1" applyAlignment="1">
      <alignment horizontal="left" vertical="top"/>
    </xf>
    <xf numFmtId="164" fontId="4" fillId="0" borderId="0" xfId="0" applyNumberFormat="1" applyFont="1" applyFill="1" applyBorder="1" applyAlignment="1">
      <alignment horizontal="left" vertical="top"/>
    </xf>
    <xf numFmtId="0" fontId="1" fillId="0" borderId="6" xfId="0" applyFont="1" applyFill="1" applyBorder="1" applyAlignment="1">
      <alignment horizontal="left" vertical="top"/>
    </xf>
    <xf numFmtId="0" fontId="1" fillId="0" borderId="2" xfId="0" applyFont="1" applyBorder="1" applyAlignment="1">
      <alignment horizontal="left" vertical="top"/>
    </xf>
    <xf numFmtId="0" fontId="3" fillId="0" borderId="3" xfId="0" applyFont="1" applyFill="1" applyBorder="1" applyAlignment="1">
      <alignment horizontal="left" vertical="top"/>
    </xf>
    <xf numFmtId="0" fontId="1" fillId="0" borderId="0" xfId="0" applyFont="1" applyBorder="1" applyAlignment="1">
      <alignment horizontal="left" vertical="top" wrapText="1"/>
    </xf>
    <xf numFmtId="0" fontId="4" fillId="0" borderId="0" xfId="0" applyNumberFormat="1" applyFont="1" applyFill="1" applyBorder="1" applyAlignment="1">
      <alignment horizontal="left" vertical="top"/>
    </xf>
    <xf numFmtId="0" fontId="4" fillId="0" borderId="0" xfId="0" applyFont="1" applyFill="1" applyBorder="1"/>
    <xf numFmtId="0" fontId="1" fillId="0" borderId="8" xfId="0" applyFont="1" applyBorder="1" applyAlignment="1">
      <alignment horizontal="left" vertical="top"/>
    </xf>
    <xf numFmtId="0" fontId="1" fillId="0" borderId="20" xfId="0" applyFont="1" applyBorder="1" applyAlignment="1">
      <alignment horizontal="left" vertical="top"/>
    </xf>
    <xf numFmtId="0" fontId="1" fillId="0" borderId="8" xfId="0" applyFont="1" applyFill="1" applyBorder="1" applyAlignment="1">
      <alignment horizontal="left" vertical="top"/>
    </xf>
    <xf numFmtId="0" fontId="3" fillId="0" borderId="0" xfId="0" applyFont="1" applyBorder="1" applyAlignment="1">
      <alignment horizontal="left"/>
    </xf>
    <xf numFmtId="0" fontId="1" fillId="16" borderId="5" xfId="1" applyNumberFormat="1" applyFont="1" applyFill="1" applyBorder="1" applyAlignment="1">
      <alignment horizontal="right" vertical="top"/>
    </xf>
    <xf numFmtId="0" fontId="1" fillId="16" borderId="7" xfId="1" applyNumberFormat="1" applyFont="1" applyFill="1" applyBorder="1" applyAlignment="1">
      <alignment horizontal="right" vertical="top"/>
    </xf>
    <xf numFmtId="0" fontId="1" fillId="16" borderId="10" xfId="1" applyNumberFormat="1" applyFont="1" applyFill="1" applyBorder="1" applyAlignment="1">
      <alignment horizontal="right" vertical="top"/>
    </xf>
    <xf numFmtId="0" fontId="3" fillId="16" borderId="4" xfId="0" applyFont="1" applyFill="1" applyBorder="1" applyAlignment="1">
      <alignment horizontal="right" vertical="top"/>
    </xf>
    <xf numFmtId="0" fontId="1" fillId="16" borderId="1" xfId="0" applyFont="1" applyFill="1" applyBorder="1" applyAlignment="1">
      <alignment horizontal="right" vertical="top"/>
    </xf>
    <xf numFmtId="0" fontId="1" fillId="16" borderId="9" xfId="0" applyFont="1" applyFill="1" applyBorder="1" applyAlignment="1">
      <alignment horizontal="right" vertical="top"/>
    </xf>
    <xf numFmtId="0" fontId="15" fillId="0" borderId="53" xfId="0" applyFont="1" applyBorder="1" applyAlignment="1">
      <alignment horizontal="center"/>
    </xf>
    <xf numFmtId="0" fontId="1" fillId="16" borderId="55" xfId="0" applyFont="1" applyFill="1" applyBorder="1" applyAlignment="1">
      <alignment horizontal="center"/>
    </xf>
    <xf numFmtId="0" fontId="1" fillId="17" borderId="54" xfId="0" applyFont="1" applyFill="1" applyBorder="1" applyAlignment="1">
      <alignment horizontal="center"/>
    </xf>
    <xf numFmtId="0" fontId="1" fillId="0" borderId="0" xfId="0" applyFont="1" applyBorder="1" applyAlignment="1">
      <alignment horizontal="left" vertical="top" wrapText="1"/>
    </xf>
    <xf numFmtId="0" fontId="1" fillId="0" borderId="6" xfId="0" applyFont="1" applyBorder="1" applyAlignment="1">
      <alignment horizontal="left" vertical="top"/>
    </xf>
    <xf numFmtId="0" fontId="1" fillId="4" borderId="6" xfId="0" applyFont="1" applyFill="1" applyBorder="1" applyAlignment="1">
      <alignment horizontal="left" vertical="top"/>
    </xf>
    <xf numFmtId="0" fontId="1" fillId="0" borderId="8" xfId="0" applyFont="1" applyBorder="1" applyAlignment="1">
      <alignment vertical="top"/>
    </xf>
    <xf numFmtId="0" fontId="1" fillId="4" borderId="11" xfId="0" applyFont="1" applyFill="1" applyBorder="1" applyAlignment="1">
      <alignment horizontal="left" vertical="top"/>
    </xf>
    <xf numFmtId="164" fontId="4" fillId="16" borderId="7" xfId="1" applyNumberFormat="1" applyFont="1" applyFill="1" applyBorder="1" applyAlignment="1">
      <alignment vertical="top"/>
    </xf>
    <xf numFmtId="164" fontId="4" fillId="16" borderId="10" xfId="1" applyNumberFormat="1" applyFont="1" applyFill="1" applyBorder="1" applyAlignment="1">
      <alignment horizontal="left" vertical="top"/>
    </xf>
    <xf numFmtId="164" fontId="1" fillId="17" borderId="7" xfId="0" applyNumberFormat="1" applyFont="1" applyFill="1" applyBorder="1" applyAlignment="1">
      <alignment vertical="top"/>
    </xf>
    <xf numFmtId="164" fontId="1" fillId="17" borderId="10" xfId="0" applyNumberFormat="1" applyFont="1" applyFill="1" applyBorder="1" applyAlignment="1">
      <alignment vertical="top"/>
    </xf>
    <xf numFmtId="0" fontId="1" fillId="0" borderId="4" xfId="0" applyNumberFormat="1" applyFont="1" applyFill="1" applyBorder="1" applyAlignment="1">
      <alignment horizontal="left" vertical="top"/>
    </xf>
    <xf numFmtId="0" fontId="1" fillId="0" borderId="3" xfId="0" applyFont="1" applyBorder="1" applyAlignment="1">
      <alignment horizontal="left" vertical="top"/>
    </xf>
    <xf numFmtId="0" fontId="1" fillId="16" borderId="4" xfId="0" applyNumberFormat="1" applyFont="1" applyFill="1" applyBorder="1" applyAlignment="1">
      <alignment horizontal="right" vertical="top"/>
    </xf>
    <xf numFmtId="0" fontId="1" fillId="0" borderId="4" xfId="0" applyFont="1" applyBorder="1" applyAlignment="1">
      <alignment horizontal="left" vertical="top"/>
    </xf>
    <xf numFmtId="0" fontId="1" fillId="0" borderId="1" xfId="0" applyNumberFormat="1" applyFont="1" applyFill="1" applyBorder="1" applyAlignment="1">
      <alignment horizontal="left" vertical="top"/>
    </xf>
    <xf numFmtId="0" fontId="1" fillId="16" borderId="1" xfId="0" applyNumberFormat="1" applyFont="1" applyFill="1" applyBorder="1" applyAlignment="1">
      <alignment horizontal="right" vertical="top"/>
    </xf>
    <xf numFmtId="0" fontId="1" fillId="0" borderId="1" xfId="0" applyFont="1" applyBorder="1" applyAlignment="1">
      <alignment horizontal="left" vertical="top"/>
    </xf>
    <xf numFmtId="0" fontId="1" fillId="0" borderId="9" xfId="0" applyNumberFormat="1" applyFont="1" applyFill="1" applyBorder="1" applyAlignment="1">
      <alignment horizontal="left" vertical="top"/>
    </xf>
    <xf numFmtId="0" fontId="1" fillId="16" borderId="9" xfId="0" applyNumberFormat="1" applyFont="1" applyFill="1" applyBorder="1" applyAlignment="1">
      <alignment horizontal="right" vertical="top"/>
    </xf>
    <xf numFmtId="0" fontId="1" fillId="0" borderId="9" xfId="0" applyFont="1" applyBorder="1" applyAlignment="1">
      <alignment vertical="top"/>
    </xf>
    <xf numFmtId="0" fontId="4" fillId="0" borderId="0" xfId="0" applyFont="1" applyAlignment="1">
      <alignment horizontal="center" wrapText="1"/>
    </xf>
    <xf numFmtId="0" fontId="1" fillId="0" borderId="9" xfId="0" applyFont="1" applyBorder="1" applyAlignment="1">
      <alignment horizontal="left" vertical="top"/>
    </xf>
    <xf numFmtId="0" fontId="1" fillId="16" borderId="1" xfId="0" applyFont="1" applyFill="1" applyBorder="1" applyAlignment="1">
      <alignment horizontal="left" vertical="top" wrapText="1"/>
    </xf>
    <xf numFmtId="0" fontId="1" fillId="16" borderId="7" xfId="0" applyFont="1" applyFill="1" applyBorder="1" applyAlignment="1">
      <alignment horizontal="left" vertical="top" wrapText="1"/>
    </xf>
    <xf numFmtId="0" fontId="2" fillId="2" borderId="26" xfId="0" applyFont="1" applyFill="1" applyBorder="1" applyAlignment="1">
      <alignment horizontal="center" vertical="center"/>
    </xf>
    <xf numFmtId="0" fontId="0" fillId="0" borderId="32" xfId="0" applyBorder="1" applyAlignment="1"/>
    <xf numFmtId="0" fontId="0" fillId="0" borderId="13" xfId="0" applyBorder="1" applyAlignment="1"/>
    <xf numFmtId="0" fontId="26" fillId="15" borderId="48" xfId="0" applyFont="1" applyFill="1" applyBorder="1" applyAlignment="1">
      <alignment horizontal="center"/>
    </xf>
    <xf numFmtId="0" fontId="26" fillId="15" borderId="49" xfId="0" applyFont="1" applyFill="1" applyBorder="1" applyAlignment="1">
      <alignment horizontal="center"/>
    </xf>
    <xf numFmtId="0" fontId="26" fillId="15" borderId="37" xfId="0" applyFont="1" applyFill="1" applyBorder="1" applyAlignment="1">
      <alignment horizontal="center"/>
    </xf>
    <xf numFmtId="0" fontId="27" fillId="4" borderId="48" xfId="0" applyFont="1" applyFill="1" applyBorder="1" applyAlignment="1">
      <alignment horizontal="center"/>
    </xf>
    <xf numFmtId="0" fontId="27" fillId="4" borderId="49" xfId="0" applyFont="1" applyFill="1" applyBorder="1" applyAlignment="1">
      <alignment horizontal="center"/>
    </xf>
    <xf numFmtId="0" fontId="27" fillId="4" borderId="37" xfId="0" applyFont="1" applyFill="1" applyBorder="1" applyAlignment="1">
      <alignment horizontal="center"/>
    </xf>
    <xf numFmtId="0" fontId="2" fillId="5" borderId="30" xfId="0" applyFont="1" applyFill="1" applyBorder="1" applyAlignment="1">
      <alignment horizontal="center" vertical="center" wrapText="1"/>
    </xf>
    <xf numFmtId="0" fontId="2" fillId="5" borderId="28" xfId="0" applyFont="1" applyFill="1" applyBorder="1" applyAlignment="1">
      <alignment horizontal="center" vertical="center" wrapText="1"/>
    </xf>
    <xf numFmtId="0" fontId="2" fillId="5" borderId="31" xfId="0" applyFont="1" applyFill="1" applyBorder="1" applyAlignment="1">
      <alignment horizontal="center" vertical="center" wrapText="1"/>
    </xf>
    <xf numFmtId="0" fontId="2" fillId="5" borderId="39"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40"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8" fillId="8" borderId="30" xfId="0" applyFont="1" applyFill="1" applyBorder="1" applyAlignment="1">
      <alignment horizontal="center" vertical="center" wrapText="1"/>
    </xf>
    <xf numFmtId="0" fontId="8" fillId="8" borderId="50" xfId="0" applyFont="1" applyFill="1" applyBorder="1" applyAlignment="1">
      <alignment horizontal="center" vertical="center" wrapText="1"/>
    </xf>
    <xf numFmtId="0" fontId="8" fillId="8" borderId="39" xfId="0" applyFont="1" applyFill="1" applyBorder="1" applyAlignment="1">
      <alignment horizontal="center" vertical="center" wrapText="1"/>
    </xf>
    <xf numFmtId="0" fontId="8" fillId="8" borderId="51" xfId="0" applyFont="1" applyFill="1" applyBorder="1" applyAlignment="1">
      <alignment horizontal="center" vertical="center" wrapText="1"/>
    </xf>
    <xf numFmtId="0" fontId="8" fillId="8" borderId="25" xfId="0" applyFont="1" applyFill="1" applyBorder="1" applyAlignment="1">
      <alignment horizontal="center" vertical="center" wrapText="1"/>
    </xf>
    <xf numFmtId="0" fontId="8" fillId="8" borderId="31" xfId="0" applyFont="1" applyFill="1" applyBorder="1" applyAlignment="1">
      <alignment horizontal="center" vertical="center" wrapText="1"/>
    </xf>
    <xf numFmtId="0" fontId="8" fillId="8" borderId="52" xfId="0" applyFont="1" applyFill="1" applyBorder="1" applyAlignment="1">
      <alignment horizontal="center" vertical="center" wrapText="1"/>
    </xf>
    <xf numFmtId="0" fontId="8" fillId="8" borderId="40" xfId="0" applyFont="1" applyFill="1" applyBorder="1" applyAlignment="1">
      <alignment horizontal="center" vertical="center" wrapText="1"/>
    </xf>
    <xf numFmtId="0" fontId="1" fillId="4" borderId="2" xfId="0" applyFont="1" applyFill="1" applyBorder="1" applyAlignment="1">
      <alignment horizontal="left" vertical="top"/>
    </xf>
    <xf numFmtId="0" fontId="1" fillId="4" borderId="22" xfId="0" applyFont="1" applyFill="1" applyBorder="1" applyAlignment="1">
      <alignment horizontal="left" vertical="top"/>
    </xf>
    <xf numFmtId="0" fontId="1" fillId="4" borderId="21" xfId="0" applyFont="1" applyFill="1" applyBorder="1" applyAlignment="1">
      <alignment horizontal="left" vertical="top"/>
    </xf>
    <xf numFmtId="0" fontId="1" fillId="0" borderId="11" xfId="0" applyFont="1" applyBorder="1" applyAlignment="1">
      <alignment horizontal="left" vertical="top"/>
    </xf>
    <xf numFmtId="0" fontId="1" fillId="0" borderId="12" xfId="0" applyFont="1" applyBorder="1" applyAlignment="1">
      <alignment horizontal="left" vertical="top"/>
    </xf>
    <xf numFmtId="0" fontId="1" fillId="0" borderId="57" xfId="0" applyFont="1" applyBorder="1" applyAlignment="1">
      <alignment horizontal="left" vertical="top" wrapText="1"/>
    </xf>
    <xf numFmtId="0" fontId="1" fillId="0" borderId="58" xfId="0" applyFont="1" applyBorder="1" applyAlignment="1">
      <alignment horizontal="left" vertical="top" wrapText="1"/>
    </xf>
    <xf numFmtId="0" fontId="1" fillId="0" borderId="60" xfId="0" applyFont="1" applyBorder="1" applyAlignment="1">
      <alignment horizontal="left" vertical="top" wrapText="1"/>
    </xf>
    <xf numFmtId="0" fontId="1" fillId="0" borderId="44" xfId="0" applyFont="1" applyBorder="1" applyAlignment="1">
      <alignment horizontal="left" vertical="top" wrapText="1"/>
    </xf>
    <xf numFmtId="0" fontId="1" fillId="0" borderId="59" xfId="0" applyFont="1" applyBorder="1" applyAlignment="1">
      <alignment horizontal="left" vertical="top" wrapText="1"/>
    </xf>
    <xf numFmtId="0" fontId="1" fillId="0" borderId="45" xfId="0" applyFont="1" applyBorder="1" applyAlignment="1">
      <alignment horizontal="left" vertical="top" wrapText="1"/>
    </xf>
    <xf numFmtId="164" fontId="4" fillId="16" borderId="56" xfId="1" applyNumberFormat="1" applyFont="1" applyFill="1" applyBorder="1" applyAlignment="1">
      <alignment horizontal="center" vertical="top"/>
    </xf>
    <xf numFmtId="164" fontId="4" fillId="16" borderId="13" xfId="1" applyNumberFormat="1" applyFont="1" applyFill="1" applyBorder="1" applyAlignment="1">
      <alignment horizontal="center" vertical="top"/>
    </xf>
    <xf numFmtId="0" fontId="1" fillId="0" borderId="1" xfId="0" applyFont="1" applyFill="1" applyBorder="1" applyAlignment="1">
      <alignment horizontal="left" vertical="top" wrapText="1"/>
    </xf>
    <xf numFmtId="0" fontId="1" fillId="0" borderId="7" xfId="0" applyFont="1" applyFill="1" applyBorder="1" applyAlignment="1">
      <alignment horizontal="left" vertical="top" wrapText="1"/>
    </xf>
    <xf numFmtId="0" fontId="1" fillId="0" borderId="24" xfId="0" applyFont="1" applyBorder="1" applyAlignment="1">
      <alignment horizontal="left" vertical="top"/>
    </xf>
    <xf numFmtId="0" fontId="28" fillId="0" borderId="0" xfId="0" applyFont="1" applyBorder="1" applyAlignment="1">
      <alignment horizontal="left" vertical="top" wrapText="1"/>
    </xf>
    <xf numFmtId="0" fontId="1" fillId="4" borderId="1" xfId="0" applyFont="1" applyFill="1" applyBorder="1" applyAlignment="1">
      <alignment horizontal="left" vertical="top"/>
    </xf>
    <xf numFmtId="0" fontId="27" fillId="4" borderId="3" xfId="0" applyFont="1" applyFill="1" applyBorder="1" applyAlignment="1">
      <alignment horizontal="center"/>
    </xf>
    <xf numFmtId="0" fontId="27" fillId="4" borderId="4" xfId="0" applyFont="1" applyFill="1" applyBorder="1" applyAlignment="1">
      <alignment horizontal="center"/>
    </xf>
    <xf numFmtId="0" fontId="27" fillId="4" borderId="5" xfId="0" applyFont="1" applyFill="1" applyBorder="1" applyAlignment="1">
      <alignment horizontal="center"/>
    </xf>
    <xf numFmtId="0" fontId="3" fillId="0" borderId="1" xfId="0" applyFont="1" applyBorder="1" applyAlignment="1">
      <alignment horizontal="left" vertical="top"/>
    </xf>
    <xf numFmtId="0" fontId="3" fillId="0" borderId="9" xfId="0" applyFont="1" applyBorder="1" applyAlignment="1">
      <alignment horizontal="left" vertical="top"/>
    </xf>
    <xf numFmtId="14" fontId="3" fillId="0" borderId="29" xfId="0" applyNumberFormat="1" applyFont="1" applyFill="1" applyBorder="1" applyAlignment="1">
      <alignment horizontal="center" vertical="center" wrapText="1"/>
    </xf>
    <xf numFmtId="14" fontId="3" fillId="0" borderId="35" xfId="0" applyNumberFormat="1" applyFont="1" applyFill="1" applyBorder="1" applyAlignment="1">
      <alignment horizontal="center" vertical="center" wrapText="1"/>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13" xfId="0" applyFont="1" applyFill="1" applyBorder="1" applyAlignment="1">
      <alignment horizontal="center" vertical="center"/>
    </xf>
    <xf numFmtId="0" fontId="2" fillId="5" borderId="3" xfId="0" applyFont="1" applyFill="1" applyBorder="1" applyAlignment="1">
      <alignment horizontal="center" vertical="center" wrapText="1"/>
    </xf>
    <xf numFmtId="0" fontId="2" fillId="5" borderId="5" xfId="0" applyFont="1" applyFill="1" applyBorder="1" applyAlignment="1">
      <alignment horizontal="center" vertical="center"/>
    </xf>
    <xf numFmtId="0" fontId="2" fillId="5" borderId="8" xfId="0" applyFont="1" applyFill="1" applyBorder="1" applyAlignment="1">
      <alignment horizontal="center" vertical="center"/>
    </xf>
    <xf numFmtId="0" fontId="2" fillId="5" borderId="10"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4" xfId="0" applyFont="1" applyFill="1" applyBorder="1" applyAlignment="1">
      <alignment horizontal="center" vertical="center"/>
    </xf>
    <xf numFmtId="14" fontId="2" fillId="7" borderId="8" xfId="0" applyNumberFormat="1" applyFont="1" applyFill="1" applyBorder="1" applyAlignment="1">
      <alignment horizontal="center" vertical="center" wrapText="1"/>
    </xf>
    <xf numFmtId="14" fontId="2" fillId="7" borderId="9" xfId="0" applyNumberFormat="1" applyFont="1" applyFill="1" applyBorder="1" applyAlignment="1">
      <alignment horizontal="center" vertical="center"/>
    </xf>
    <xf numFmtId="14" fontId="2" fillId="7" borderId="9" xfId="0" applyNumberFormat="1" applyFont="1" applyFill="1" applyBorder="1" applyAlignment="1">
      <alignment horizontal="center" vertical="center" wrapText="1"/>
    </xf>
    <xf numFmtId="14" fontId="2" fillId="7" borderId="20" xfId="0" applyNumberFormat="1" applyFont="1" applyFill="1" applyBorder="1" applyAlignment="1">
      <alignment horizontal="center" vertical="center" wrapText="1"/>
    </xf>
    <xf numFmtId="14" fontId="2" fillId="7" borderId="16" xfId="0" applyNumberFormat="1" applyFont="1" applyFill="1" applyBorder="1" applyAlignment="1">
      <alignment horizontal="center" vertical="center" wrapText="1"/>
    </xf>
    <xf numFmtId="14" fontId="2" fillId="7" borderId="34" xfId="0" applyNumberFormat="1"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41" xfId="0" applyFont="1" applyFill="1" applyBorder="1" applyAlignment="1">
      <alignment horizontal="center" vertical="center"/>
    </xf>
    <xf numFmtId="0" fontId="17" fillId="2" borderId="38" xfId="0" applyFont="1" applyFill="1" applyBorder="1" applyAlignment="1">
      <alignment horizontal="left"/>
    </xf>
    <xf numFmtId="0" fontId="17" fillId="2" borderId="21" xfId="0" applyFont="1" applyFill="1" applyBorder="1" applyAlignment="1">
      <alignment horizontal="left"/>
    </xf>
    <xf numFmtId="0" fontId="6" fillId="10" borderId="29" xfId="0" applyFont="1" applyFill="1" applyBorder="1" applyAlignment="1">
      <alignment horizontal="left"/>
    </xf>
    <xf numFmtId="0" fontId="6" fillId="10" borderId="41" xfId="0" applyFont="1" applyFill="1" applyBorder="1" applyAlignment="1">
      <alignment horizontal="left"/>
    </xf>
    <xf numFmtId="0" fontId="6" fillId="10" borderId="44" xfId="0" applyFont="1" applyFill="1" applyBorder="1" applyAlignment="1">
      <alignment horizontal="left"/>
    </xf>
    <xf numFmtId="0" fontId="6" fillId="10" borderId="45" xfId="0" applyFont="1" applyFill="1" applyBorder="1" applyAlignment="1">
      <alignment horizontal="left"/>
    </xf>
    <xf numFmtId="0" fontId="17" fillId="2" borderId="17" xfId="0" applyFont="1" applyFill="1" applyBorder="1" applyAlignment="1">
      <alignment horizontal="left"/>
    </xf>
    <xf numFmtId="0" fontId="17" fillId="2" borderId="19" xfId="0" applyFont="1" applyFill="1" applyBorder="1" applyAlignment="1">
      <alignment horizontal="left"/>
    </xf>
    <xf numFmtId="0" fontId="12" fillId="7" borderId="2" xfId="0" applyFont="1" applyFill="1" applyBorder="1" applyAlignment="1">
      <alignment horizontal="left"/>
    </xf>
    <xf numFmtId="0" fontId="12" fillId="7" borderId="15" xfId="0" applyFont="1" applyFill="1" applyBorder="1" applyAlignment="1">
      <alignment horizontal="left"/>
    </xf>
    <xf numFmtId="0" fontId="8" fillId="3" borderId="2" xfId="0" applyFont="1" applyFill="1" applyBorder="1" applyAlignment="1">
      <alignment horizontal="center"/>
    </xf>
    <xf numFmtId="0" fontId="8" fillId="3" borderId="22" xfId="0" applyFont="1" applyFill="1" applyBorder="1" applyAlignment="1">
      <alignment horizontal="center"/>
    </xf>
    <xf numFmtId="0" fontId="8" fillId="3" borderId="21" xfId="0" applyFont="1" applyFill="1" applyBorder="1" applyAlignment="1">
      <alignment horizontal="center"/>
    </xf>
    <xf numFmtId="0" fontId="8" fillId="0" borderId="38" xfId="0" applyFont="1" applyFill="1" applyBorder="1" applyAlignment="1">
      <alignment horizontal="center"/>
    </xf>
    <xf numFmtId="0" fontId="8" fillId="0" borderId="15" xfId="0" applyFont="1" applyFill="1" applyBorder="1" applyAlignment="1">
      <alignment horizontal="center"/>
    </xf>
    <xf numFmtId="0" fontId="8" fillId="3" borderId="2" xfId="0" applyFont="1" applyFill="1" applyBorder="1" applyAlignment="1">
      <alignment horizontal="center" wrapText="1"/>
    </xf>
    <xf numFmtId="0" fontId="8" fillId="3" borderId="21" xfId="0" applyFont="1" applyFill="1" applyBorder="1" applyAlignment="1">
      <alignment horizontal="center" wrapText="1"/>
    </xf>
    <xf numFmtId="0" fontId="1" fillId="0" borderId="29" xfId="0" applyFont="1" applyBorder="1" applyAlignment="1">
      <alignment horizontal="center" wrapText="1"/>
    </xf>
    <xf numFmtId="0" fontId="1" fillId="0" borderId="35" xfId="0" applyFont="1" applyBorder="1" applyAlignment="1">
      <alignment horizontal="center" wrapText="1"/>
    </xf>
    <xf numFmtId="0" fontId="8" fillId="3" borderId="20" xfId="0" applyFont="1" applyFill="1" applyBorder="1" applyAlignment="1">
      <alignment horizontal="center" vertical="top" wrapText="1"/>
    </xf>
    <xf numFmtId="0" fontId="8" fillId="3" borderId="16" xfId="0" applyFont="1" applyFill="1" applyBorder="1" applyAlignment="1">
      <alignment horizontal="center" vertical="top" wrapText="1"/>
    </xf>
    <xf numFmtId="0" fontId="8" fillId="3" borderId="34" xfId="0" applyFont="1" applyFill="1" applyBorder="1" applyAlignment="1">
      <alignment horizontal="center" vertical="top" wrapText="1"/>
    </xf>
    <xf numFmtId="0" fontId="4" fillId="0" borderId="42" xfId="0" applyFont="1" applyFill="1" applyBorder="1" applyAlignment="1">
      <alignment horizontal="center" vertical="top" wrapText="1"/>
    </xf>
    <xf numFmtId="0" fontId="4" fillId="0" borderId="16" xfId="0" applyFont="1" applyFill="1" applyBorder="1" applyAlignment="1">
      <alignment horizontal="center" vertical="top" wrapText="1"/>
    </xf>
    <xf numFmtId="0" fontId="4" fillId="0" borderId="42" xfId="0" applyFont="1" applyBorder="1" applyAlignment="1">
      <alignment horizontal="center" vertical="top" wrapText="1"/>
    </xf>
    <xf numFmtId="0" fontId="4" fillId="0" borderId="16" xfId="0" applyFont="1" applyBorder="1" applyAlignment="1">
      <alignment horizontal="center" vertical="top" wrapText="1"/>
    </xf>
    <xf numFmtId="0" fontId="4" fillId="0" borderId="20" xfId="0" applyFont="1" applyBorder="1" applyAlignment="1">
      <alignment horizontal="center" vertical="top" wrapText="1"/>
    </xf>
    <xf numFmtId="0" fontId="8" fillId="3" borderId="33" xfId="0" applyFont="1" applyFill="1" applyBorder="1" applyAlignment="1">
      <alignment horizontal="center" vertical="top" wrapText="1"/>
    </xf>
    <xf numFmtId="0" fontId="1" fillId="0" borderId="24" xfId="0" applyFont="1" applyBorder="1" applyAlignment="1">
      <alignment horizontal="center" wrapText="1"/>
    </xf>
    <xf numFmtId="0" fontId="1" fillId="0" borderId="14" xfId="0" applyFont="1" applyBorder="1" applyAlignment="1">
      <alignment horizontal="center" wrapText="1"/>
    </xf>
    <xf numFmtId="14" fontId="2" fillId="4" borderId="38" xfId="0" applyNumberFormat="1" applyFont="1" applyFill="1" applyBorder="1" applyAlignment="1">
      <alignment horizontal="center"/>
    </xf>
    <xf numFmtId="14" fontId="2" fillId="4" borderId="22" xfId="0" applyNumberFormat="1" applyFont="1" applyFill="1" applyBorder="1" applyAlignment="1">
      <alignment horizontal="center"/>
    </xf>
    <xf numFmtId="14" fontId="2" fillId="4" borderId="15" xfId="0" applyNumberFormat="1" applyFont="1" applyFill="1" applyBorder="1" applyAlignment="1">
      <alignment horizontal="center"/>
    </xf>
    <xf numFmtId="0" fontId="8" fillId="0" borderId="22" xfId="0" applyFont="1" applyFill="1" applyBorder="1" applyAlignment="1">
      <alignment horizontal="center"/>
    </xf>
    <xf numFmtId="0" fontId="2" fillId="2" borderId="3"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5" borderId="36" xfId="0" applyFont="1" applyFill="1" applyBorder="1" applyAlignment="1">
      <alignment horizontal="center" vertical="center" wrapText="1"/>
    </xf>
    <xf numFmtId="0" fontId="2" fillId="5" borderId="35" xfId="0" applyFont="1" applyFill="1" applyBorder="1" applyAlignment="1">
      <alignment horizontal="center" vertical="center" wrapText="1"/>
    </xf>
    <xf numFmtId="0" fontId="2" fillId="5" borderId="30" xfId="0" applyFont="1" applyFill="1" applyBorder="1" applyAlignment="1">
      <alignment horizontal="center"/>
    </xf>
    <xf numFmtId="0" fontId="2" fillId="5" borderId="28" xfId="0" applyFont="1" applyFill="1" applyBorder="1" applyAlignment="1">
      <alignment horizontal="center"/>
    </xf>
    <xf numFmtId="0" fontId="2" fillId="5" borderId="31" xfId="0" applyFont="1" applyFill="1" applyBorder="1" applyAlignment="1">
      <alignment horizontal="center"/>
    </xf>
    <xf numFmtId="14" fontId="2" fillId="7" borderId="3" xfId="0" applyNumberFormat="1" applyFont="1" applyFill="1" applyBorder="1" applyAlignment="1">
      <alignment horizontal="center"/>
    </xf>
    <xf numFmtId="14" fontId="2" fillId="7" borderId="4" xfId="0" applyNumberFormat="1" applyFont="1" applyFill="1" applyBorder="1" applyAlignment="1">
      <alignment horizontal="center"/>
    </xf>
    <xf numFmtId="0" fontId="2" fillId="7" borderId="4" xfId="0" applyFont="1" applyFill="1" applyBorder="1" applyAlignment="1">
      <alignment horizontal="center"/>
    </xf>
    <xf numFmtId="0" fontId="2" fillId="7" borderId="5" xfId="0" applyFont="1" applyFill="1" applyBorder="1" applyAlignment="1">
      <alignment horizontal="center"/>
    </xf>
    <xf numFmtId="14" fontId="2" fillId="7" borderId="17" xfId="0" applyNumberFormat="1" applyFont="1" applyFill="1" applyBorder="1" applyAlignment="1">
      <alignment horizontal="center"/>
    </xf>
    <xf numFmtId="14" fontId="2" fillId="7" borderId="18" xfId="0" applyNumberFormat="1" applyFont="1" applyFill="1" applyBorder="1" applyAlignment="1">
      <alignment horizontal="center"/>
    </xf>
    <xf numFmtId="14" fontId="2" fillId="7" borderId="19" xfId="0" applyNumberFormat="1" applyFont="1" applyFill="1" applyBorder="1" applyAlignment="1">
      <alignment horizontal="center"/>
    </xf>
    <xf numFmtId="14" fontId="2" fillId="7" borderId="17" xfId="0" applyNumberFormat="1" applyFont="1" applyFill="1" applyBorder="1" applyAlignment="1">
      <alignment horizontal="center" wrapText="1"/>
    </xf>
    <xf numFmtId="14" fontId="2" fillId="7" borderId="18" xfId="0" applyNumberFormat="1" applyFont="1" applyFill="1" applyBorder="1" applyAlignment="1">
      <alignment horizontal="center" wrapText="1"/>
    </xf>
    <xf numFmtId="0" fontId="2" fillId="7" borderId="1" xfId="0" applyFont="1" applyFill="1" applyBorder="1" applyAlignment="1">
      <alignment horizontal="center" vertical="center" wrapText="1"/>
    </xf>
    <xf numFmtId="0" fontId="2" fillId="7" borderId="9"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2" fillId="7" borderId="10" xfId="0" applyFont="1" applyFill="1" applyBorder="1" applyAlignment="1">
      <alignment horizontal="center" vertical="center" wrapText="1"/>
    </xf>
    <xf numFmtId="0" fontId="8" fillId="0" borderId="38" xfId="0" applyFont="1" applyFill="1" applyBorder="1" applyAlignment="1">
      <alignment horizontal="center" wrapText="1"/>
    </xf>
    <xf numFmtId="0" fontId="8" fillId="0" borderId="22" xfId="0" applyFont="1" applyFill="1" applyBorder="1" applyAlignment="1">
      <alignment horizontal="center" wrapText="1"/>
    </xf>
    <xf numFmtId="0" fontId="8" fillId="0" borderId="15" xfId="0" applyFont="1" applyFill="1" applyBorder="1" applyAlignment="1">
      <alignment horizontal="center" wrapText="1"/>
    </xf>
    <xf numFmtId="0" fontId="8" fillId="3" borderId="22" xfId="0" applyFont="1" applyFill="1" applyBorder="1" applyAlignment="1">
      <alignment horizontal="center" wrapText="1"/>
    </xf>
    <xf numFmtId="0" fontId="17" fillId="7" borderId="2" xfId="0" applyFont="1" applyFill="1" applyBorder="1" applyAlignment="1">
      <alignment horizontal="left"/>
    </xf>
    <xf numFmtId="0" fontId="17" fillId="7" borderId="15" xfId="0" applyFont="1" applyFill="1" applyBorder="1" applyAlignment="1">
      <alignment horizontal="left"/>
    </xf>
    <xf numFmtId="0" fontId="25" fillId="13" borderId="30" xfId="0" applyFont="1" applyFill="1" applyBorder="1" applyAlignment="1">
      <alignment horizontal="center" vertical="center"/>
    </xf>
    <xf numFmtId="0" fontId="25" fillId="13" borderId="31" xfId="0" applyFont="1" applyFill="1" applyBorder="1" applyAlignment="1">
      <alignment horizontal="center" vertical="center"/>
    </xf>
    <xf numFmtId="0" fontId="25" fillId="13" borderId="46" xfId="0" applyFont="1" applyFill="1" applyBorder="1" applyAlignment="1">
      <alignment horizontal="center" vertical="center"/>
    </xf>
    <xf numFmtId="0" fontId="25" fillId="13" borderId="47" xfId="0" applyFont="1" applyFill="1" applyBorder="1" applyAlignment="1">
      <alignment horizontal="center" vertical="center"/>
    </xf>
    <xf numFmtId="0" fontId="25" fillId="13" borderId="30" xfId="0" applyFont="1" applyFill="1" applyBorder="1" applyAlignment="1">
      <alignment horizontal="center" vertical="center" wrapText="1"/>
    </xf>
    <xf numFmtId="0" fontId="25" fillId="13" borderId="31" xfId="0" applyFont="1" applyFill="1" applyBorder="1" applyAlignment="1">
      <alignment horizontal="center" vertical="center" wrapText="1"/>
    </xf>
    <xf numFmtId="0" fontId="25" fillId="13" borderId="46" xfId="0" applyFont="1" applyFill="1" applyBorder="1" applyAlignment="1">
      <alignment horizontal="center" vertical="center" wrapText="1"/>
    </xf>
    <xf numFmtId="0" fontId="25" fillId="13" borderId="47" xfId="0" applyFont="1" applyFill="1" applyBorder="1" applyAlignment="1">
      <alignment horizontal="center" vertical="center" wrapText="1"/>
    </xf>
    <xf numFmtId="0" fontId="17" fillId="2" borderId="38" xfId="0" applyFont="1" applyFill="1" applyBorder="1" applyAlignment="1">
      <alignment horizontal="left" wrapText="1"/>
    </xf>
    <xf numFmtId="0" fontId="17" fillId="2" borderId="21" xfId="0" applyFont="1" applyFill="1" applyBorder="1" applyAlignment="1">
      <alignment horizontal="left" wrapText="1"/>
    </xf>
  </cellXfs>
  <cellStyles count="4">
    <cellStyle name="Accent5" xfId="3" builtinId="45" customBuiltin="1"/>
    <cellStyle name="Currency" xfId="1" builtinId="4"/>
    <cellStyle name="Normal" xfId="0" builtinId="0"/>
    <cellStyle name="Percent" xfId="2" builtinId="5"/>
  </cellStyles>
  <dxfs count="0"/>
  <tableStyles count="0" defaultTableStyle="TableStyleMedium2" defaultPivotStyle="PivotStyleLight16"/>
  <colors>
    <mruColors>
      <color rgb="FFF0F7FE"/>
      <color rgb="FFDBEBFD"/>
      <color rgb="FFE6EF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 Id="rId14" Type="http://schemas.openxmlformats.org/officeDocument/2006/relationships/customXml" Target="../customXml/item4.xml"/></Relationships>
</file>

<file path=xl/persons/person.xml><?xml version="1.0" encoding="utf-8"?>
<personList xmlns="http://schemas.microsoft.com/office/spreadsheetml/2018/threadedcomments" xmlns:x="http://schemas.openxmlformats.org/spreadsheetml/2006/main">
  <person displayName="Amit Upadhyay" id="{EBFAADC7-AE7A-440D-B7AC-E81746E79A0F}" userId="S::aupadhyay@guidehouse.com::dc247e83-99d6-4621-9099-4533998f1e9c"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5" dT="2021-10-26T21:35:38.60" personId="{EBFAADC7-AE7A-440D-B7AC-E81746E79A0F}" id="{11D4FFA4-D7DA-4B06-ABF4-4406F199F3FE}">
    <text>Combine</text>
  </threadedComment>
  <threadedComment ref="J5" dT="2021-10-26T21:35:49.77" personId="{EBFAADC7-AE7A-440D-B7AC-E81746E79A0F}" id="{863C1686-B9D0-4BCD-80A5-619F35F5BB5A}">
    <text>Combine</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F0EAAF-F0F5-4A94-B294-2E91797EDC25}">
  <dimension ref="B2:S48"/>
  <sheetViews>
    <sheetView showGridLines="0" tabSelected="1" topLeftCell="A8" zoomScale="120" zoomScaleNormal="120" workbookViewId="0">
      <selection activeCell="B26" sqref="B26:K36"/>
    </sheetView>
  </sheetViews>
  <sheetFormatPr defaultColWidth="8.85546875" defaultRowHeight="12.75" x14ac:dyDescent="0.2"/>
  <cols>
    <col min="1" max="1" width="8.85546875" style="1"/>
    <col min="2" max="2" width="4.5703125" style="1" bestFit="1" customWidth="1"/>
    <col min="3" max="3" width="67" style="1" bestFit="1" customWidth="1"/>
    <col min="4" max="4" width="4.28515625" style="1" bestFit="1" customWidth="1"/>
    <col min="5" max="5" width="15.7109375" style="1" customWidth="1"/>
    <col min="6" max="6" width="4.28515625" style="1" customWidth="1"/>
    <col min="7" max="7" width="15.7109375" style="1" customWidth="1"/>
    <col min="8" max="8" width="4.28515625" style="1" customWidth="1"/>
    <col min="9" max="9" width="15.7109375" style="1" customWidth="1"/>
    <col min="10" max="10" width="4.28515625" style="1" customWidth="1"/>
    <col min="11" max="11" width="15.7109375" style="1" customWidth="1"/>
    <col min="12" max="12" width="8.85546875" style="1" customWidth="1"/>
    <col min="13" max="13" width="9.85546875" style="1" customWidth="1"/>
    <col min="14" max="16384" width="8.85546875" style="1"/>
  </cols>
  <sheetData>
    <row r="2" spans="2:14" x14ac:dyDescent="0.2">
      <c r="B2" s="130" t="s">
        <v>426</v>
      </c>
      <c r="C2" s="130"/>
      <c r="D2" s="130"/>
      <c r="E2" s="130"/>
      <c r="F2" s="130"/>
      <c r="G2" s="130"/>
      <c r="H2" s="130"/>
      <c r="I2" s="130"/>
      <c r="J2" s="130"/>
      <c r="K2" s="130"/>
    </row>
    <row r="3" spans="2:14" ht="13.5" thickBot="1" x14ac:dyDescent="0.25"/>
    <row r="4" spans="2:14" ht="18.75" thickBot="1" x14ac:dyDescent="0.3">
      <c r="B4" s="137" t="s">
        <v>401</v>
      </c>
      <c r="C4" s="138"/>
      <c r="D4" s="138"/>
      <c r="E4" s="138"/>
      <c r="F4" s="138"/>
      <c r="G4" s="138"/>
      <c r="H4" s="138"/>
      <c r="I4" s="138"/>
      <c r="J4" s="138"/>
      <c r="K4" s="139"/>
    </row>
    <row r="5" spans="2:14" ht="15.75" thickBot="1" x14ac:dyDescent="0.3">
      <c r="B5" s="140" t="s">
        <v>425</v>
      </c>
      <c r="C5" s="141"/>
      <c r="D5" s="141"/>
      <c r="E5" s="141"/>
      <c r="F5" s="141"/>
      <c r="G5" s="141"/>
      <c r="H5" s="141"/>
      <c r="I5" s="141"/>
      <c r="J5" s="141"/>
      <c r="K5" s="142"/>
    </row>
    <row r="6" spans="2:14" ht="91.15" customHeight="1" x14ac:dyDescent="0.2">
      <c r="B6" s="149" t="s">
        <v>354</v>
      </c>
      <c r="C6" s="134" t="s">
        <v>30</v>
      </c>
      <c r="D6" s="143" t="s">
        <v>410</v>
      </c>
      <c r="E6" s="144"/>
      <c r="F6" s="144"/>
      <c r="G6" s="145"/>
      <c r="H6" s="143" t="s">
        <v>405</v>
      </c>
      <c r="I6" s="144"/>
      <c r="J6" s="144"/>
      <c r="K6" s="145"/>
    </row>
    <row r="7" spans="2:14" ht="12.95" customHeight="1" thickBot="1" x14ac:dyDescent="0.25">
      <c r="B7" s="150"/>
      <c r="C7" s="135"/>
      <c r="D7" s="146"/>
      <c r="E7" s="147"/>
      <c r="F7" s="147"/>
      <c r="G7" s="148"/>
      <c r="H7" s="146"/>
      <c r="I7" s="147"/>
      <c r="J7" s="147"/>
      <c r="K7" s="148"/>
    </row>
    <row r="8" spans="2:14" ht="14.45" customHeight="1" x14ac:dyDescent="0.2">
      <c r="B8" s="150"/>
      <c r="C8" s="135"/>
      <c r="D8" s="152" t="s">
        <v>406</v>
      </c>
      <c r="E8" s="153"/>
      <c r="F8" s="156" t="s">
        <v>407</v>
      </c>
      <c r="G8" s="157"/>
      <c r="H8" s="152" t="s">
        <v>408</v>
      </c>
      <c r="I8" s="153"/>
      <c r="J8" s="156" t="s">
        <v>409</v>
      </c>
      <c r="K8" s="157"/>
    </row>
    <row r="9" spans="2:14" ht="28.5" customHeight="1" thickBot="1" x14ac:dyDescent="0.25">
      <c r="B9" s="151"/>
      <c r="C9" s="136"/>
      <c r="D9" s="154"/>
      <c r="E9" s="155"/>
      <c r="F9" s="158"/>
      <c r="G9" s="159"/>
      <c r="H9" s="154"/>
      <c r="I9" s="155"/>
      <c r="J9" s="158"/>
      <c r="K9" s="159"/>
    </row>
    <row r="10" spans="2:14" x14ac:dyDescent="0.2">
      <c r="B10" s="112">
        <v>1</v>
      </c>
      <c r="C10" s="93" t="s">
        <v>411</v>
      </c>
      <c r="D10" s="94" t="s">
        <v>355</v>
      </c>
      <c r="E10" s="105">
        <v>23</v>
      </c>
      <c r="F10" s="120" t="s">
        <v>367</v>
      </c>
      <c r="G10" s="102">
        <v>5780152</v>
      </c>
      <c r="H10" s="121" t="s">
        <v>379</v>
      </c>
      <c r="I10" s="122">
        <v>10</v>
      </c>
      <c r="J10" s="123" t="s">
        <v>390</v>
      </c>
      <c r="K10" s="102">
        <v>2457876</v>
      </c>
      <c r="L10" s="9"/>
      <c r="M10" s="176"/>
      <c r="N10" s="176"/>
    </row>
    <row r="11" spans="2:14" x14ac:dyDescent="0.2">
      <c r="B11" s="112">
        <v>2</v>
      </c>
      <c r="C11" s="93" t="s">
        <v>412</v>
      </c>
      <c r="D11" s="92" t="s">
        <v>356</v>
      </c>
      <c r="E11" s="106">
        <v>0</v>
      </c>
      <c r="F11" s="124" t="s">
        <v>368</v>
      </c>
      <c r="G11" s="103">
        <v>0</v>
      </c>
      <c r="H11" s="112" t="s">
        <v>380</v>
      </c>
      <c r="I11" s="125">
        <v>0</v>
      </c>
      <c r="J11" s="126" t="s">
        <v>391</v>
      </c>
      <c r="K11" s="103">
        <v>0</v>
      </c>
      <c r="L11" s="9"/>
      <c r="M11" s="176"/>
      <c r="N11" s="176"/>
    </row>
    <row r="12" spans="2:14" x14ac:dyDescent="0.2">
      <c r="B12" s="112">
        <v>3</v>
      </c>
      <c r="C12" s="93" t="s">
        <v>413</v>
      </c>
      <c r="D12" s="92" t="s">
        <v>357</v>
      </c>
      <c r="E12" s="106">
        <v>384</v>
      </c>
      <c r="F12" s="124" t="s">
        <v>369</v>
      </c>
      <c r="G12" s="103">
        <v>115204608</v>
      </c>
      <c r="H12" s="112" t="s">
        <v>381</v>
      </c>
      <c r="I12" s="125">
        <v>284</v>
      </c>
      <c r="J12" s="126" t="s">
        <v>392</v>
      </c>
      <c r="K12" s="103">
        <v>70315276</v>
      </c>
      <c r="L12" s="9"/>
      <c r="M12" s="176"/>
      <c r="N12" s="176"/>
    </row>
    <row r="13" spans="2:14" x14ac:dyDescent="0.2">
      <c r="B13" s="112">
        <v>4</v>
      </c>
      <c r="C13" s="93" t="s">
        <v>414</v>
      </c>
      <c r="D13" s="92" t="s">
        <v>358</v>
      </c>
      <c r="E13" s="106">
        <v>9</v>
      </c>
      <c r="F13" s="124" t="s">
        <v>370</v>
      </c>
      <c r="G13" s="103">
        <v>14500000</v>
      </c>
      <c r="H13" s="112" t="s">
        <v>382</v>
      </c>
      <c r="I13" s="125">
        <v>0</v>
      </c>
      <c r="J13" s="126" t="s">
        <v>393</v>
      </c>
      <c r="K13" s="103">
        <v>0</v>
      </c>
      <c r="L13" s="9"/>
      <c r="M13" s="176"/>
      <c r="N13" s="176"/>
    </row>
    <row r="14" spans="2:14" x14ac:dyDescent="0.2">
      <c r="B14" s="112">
        <v>5</v>
      </c>
      <c r="C14" s="93" t="s">
        <v>415</v>
      </c>
      <c r="D14" s="92" t="s">
        <v>359</v>
      </c>
      <c r="E14" s="106">
        <v>19</v>
      </c>
      <c r="F14" s="124" t="s">
        <v>371</v>
      </c>
      <c r="G14" s="103">
        <v>69000000</v>
      </c>
      <c r="H14" s="112" t="s">
        <v>383</v>
      </c>
      <c r="I14" s="125">
        <v>3</v>
      </c>
      <c r="J14" s="126" t="s">
        <v>394</v>
      </c>
      <c r="K14" s="103">
        <v>18000000</v>
      </c>
      <c r="L14" s="9"/>
      <c r="M14" s="176"/>
      <c r="N14" s="176"/>
    </row>
    <row r="15" spans="2:14" x14ac:dyDescent="0.2">
      <c r="B15" s="112">
        <v>6</v>
      </c>
      <c r="C15" s="93" t="s">
        <v>416</v>
      </c>
      <c r="D15" s="92" t="s">
        <v>360</v>
      </c>
      <c r="E15" s="106">
        <v>0</v>
      </c>
      <c r="F15" s="124" t="s">
        <v>372</v>
      </c>
      <c r="G15" s="103">
        <v>0</v>
      </c>
      <c r="H15" s="112" t="s">
        <v>384</v>
      </c>
      <c r="I15" s="125">
        <v>0</v>
      </c>
      <c r="J15" s="126" t="s">
        <v>395</v>
      </c>
      <c r="K15" s="103">
        <v>0</v>
      </c>
      <c r="L15" s="9"/>
      <c r="M15" s="176"/>
      <c r="N15" s="176"/>
    </row>
    <row r="16" spans="2:14" x14ac:dyDescent="0.2">
      <c r="B16" s="112">
        <v>7</v>
      </c>
      <c r="C16" s="93" t="s">
        <v>417</v>
      </c>
      <c r="D16" s="92" t="s">
        <v>361</v>
      </c>
      <c r="E16" s="106">
        <v>12</v>
      </c>
      <c r="F16" s="124" t="s">
        <v>373</v>
      </c>
      <c r="G16" s="103">
        <v>25500000</v>
      </c>
      <c r="H16" s="112" t="s">
        <v>385</v>
      </c>
      <c r="I16" s="125">
        <v>2</v>
      </c>
      <c r="J16" s="126" t="s">
        <v>396</v>
      </c>
      <c r="K16" s="103">
        <v>10000000</v>
      </c>
      <c r="L16" s="9"/>
      <c r="M16" s="176"/>
      <c r="N16" s="176"/>
    </row>
    <row r="17" spans="2:19" x14ac:dyDescent="0.2">
      <c r="B17" s="112">
        <v>8</v>
      </c>
      <c r="C17" s="93" t="s">
        <v>418</v>
      </c>
      <c r="D17" s="92" t="s">
        <v>362</v>
      </c>
      <c r="E17" s="106">
        <v>148</v>
      </c>
      <c r="F17" s="124" t="s">
        <v>374</v>
      </c>
      <c r="G17" s="103">
        <v>740000</v>
      </c>
      <c r="H17" s="112" t="s">
        <v>386</v>
      </c>
      <c r="I17" s="125">
        <v>35</v>
      </c>
      <c r="J17" s="126" t="s">
        <v>397</v>
      </c>
      <c r="K17" s="103">
        <v>75000</v>
      </c>
      <c r="L17" s="9"/>
      <c r="M17" s="176"/>
      <c r="N17" s="176"/>
    </row>
    <row r="18" spans="2:19" x14ac:dyDescent="0.2">
      <c r="B18" s="112">
        <v>9</v>
      </c>
      <c r="C18" s="93" t="s">
        <v>419</v>
      </c>
      <c r="D18" s="92" t="s">
        <v>363</v>
      </c>
      <c r="E18" s="106">
        <v>0</v>
      </c>
      <c r="F18" s="124" t="s">
        <v>375</v>
      </c>
      <c r="G18" s="103">
        <v>0</v>
      </c>
      <c r="H18" s="112" t="s">
        <v>387</v>
      </c>
      <c r="I18" s="125">
        <v>0</v>
      </c>
      <c r="J18" s="126" t="s">
        <v>398</v>
      </c>
      <c r="K18" s="103">
        <v>0</v>
      </c>
      <c r="L18" s="9"/>
      <c r="M18" s="176"/>
      <c r="N18" s="176"/>
    </row>
    <row r="19" spans="2:19" x14ac:dyDescent="0.2">
      <c r="B19" s="112">
        <v>10</v>
      </c>
      <c r="C19" s="93" t="s">
        <v>28</v>
      </c>
      <c r="D19" s="92" t="s">
        <v>364</v>
      </c>
      <c r="E19" s="106">
        <v>0</v>
      </c>
      <c r="F19" s="124" t="s">
        <v>376</v>
      </c>
      <c r="G19" s="103">
        <v>0</v>
      </c>
      <c r="H19" s="112" t="s">
        <v>388</v>
      </c>
      <c r="I19" s="125">
        <v>0</v>
      </c>
      <c r="J19" s="126" t="s">
        <v>399</v>
      </c>
      <c r="K19" s="103">
        <v>0</v>
      </c>
      <c r="L19" s="9"/>
      <c r="M19" s="176"/>
      <c r="N19" s="176"/>
    </row>
    <row r="20" spans="2:19" ht="13.5" thickBot="1" x14ac:dyDescent="0.25">
      <c r="B20" s="98">
        <v>11</v>
      </c>
      <c r="C20" s="99" t="s">
        <v>29</v>
      </c>
      <c r="D20" s="100" t="s">
        <v>365</v>
      </c>
      <c r="E20" s="107">
        <v>0</v>
      </c>
      <c r="F20" s="127" t="s">
        <v>377</v>
      </c>
      <c r="G20" s="104">
        <v>0</v>
      </c>
      <c r="H20" s="114" t="s">
        <v>389</v>
      </c>
      <c r="I20" s="128">
        <v>0</v>
      </c>
      <c r="J20" s="129" t="s">
        <v>400</v>
      </c>
      <c r="K20" s="104">
        <v>0</v>
      </c>
      <c r="L20" s="9"/>
      <c r="M20" s="176"/>
      <c r="N20" s="176"/>
    </row>
    <row r="21" spans="2:19" ht="13.5" thickBot="1" x14ac:dyDescent="0.25">
      <c r="B21" s="90"/>
      <c r="C21" s="90"/>
      <c r="D21" s="90"/>
      <c r="E21" s="90"/>
      <c r="F21" s="96"/>
      <c r="G21" s="91"/>
      <c r="H21" s="97"/>
      <c r="I21" s="91"/>
      <c r="J21" s="97"/>
      <c r="K21" s="91"/>
      <c r="L21" s="9"/>
    </row>
    <row r="22" spans="2:19" ht="15" x14ac:dyDescent="0.25">
      <c r="B22" s="178" t="s">
        <v>420</v>
      </c>
      <c r="C22" s="179"/>
      <c r="D22" s="179"/>
      <c r="E22" s="179"/>
      <c r="F22" s="179"/>
      <c r="G22" s="179"/>
      <c r="H22" s="179"/>
      <c r="I22" s="179"/>
      <c r="J22" s="179"/>
      <c r="K22" s="180"/>
      <c r="L22" s="9"/>
    </row>
    <row r="23" spans="2:19" ht="15" customHeight="1" x14ac:dyDescent="0.2">
      <c r="B23" s="112" t="s">
        <v>366</v>
      </c>
      <c r="C23" s="181" t="s">
        <v>430</v>
      </c>
      <c r="D23" s="181"/>
      <c r="E23" s="181"/>
      <c r="F23" s="181"/>
      <c r="G23" s="181"/>
      <c r="H23" s="181"/>
      <c r="I23" s="181"/>
      <c r="J23" s="181"/>
      <c r="K23" s="118">
        <f>SUM(G10:G20)</f>
        <v>230724760</v>
      </c>
      <c r="L23" s="19"/>
      <c r="M23" s="19"/>
    </row>
    <row r="24" spans="2:19" ht="15" customHeight="1" thickBot="1" x14ac:dyDescent="0.25">
      <c r="B24" s="98" t="s">
        <v>378</v>
      </c>
      <c r="C24" s="182" t="s">
        <v>431</v>
      </c>
      <c r="D24" s="182"/>
      <c r="E24" s="182"/>
      <c r="F24" s="182"/>
      <c r="G24" s="182"/>
      <c r="H24" s="182"/>
      <c r="I24" s="182"/>
      <c r="J24" s="182"/>
      <c r="K24" s="119">
        <f>SUM(K10:K20)</f>
        <v>100848152</v>
      </c>
      <c r="L24" s="19"/>
      <c r="M24" s="19"/>
    </row>
    <row r="25" spans="2:19" ht="15" customHeight="1" thickBot="1" x14ac:dyDescent="0.25">
      <c r="B25" s="19"/>
      <c r="C25" s="101"/>
      <c r="D25" s="101"/>
      <c r="E25" s="101"/>
      <c r="F25" s="101"/>
      <c r="G25" s="101"/>
      <c r="H25" s="101"/>
      <c r="I25" s="101"/>
      <c r="J25" s="101"/>
      <c r="K25" s="89"/>
      <c r="L25" s="19"/>
      <c r="M25" s="19"/>
    </row>
    <row r="26" spans="2:19" ht="15" x14ac:dyDescent="0.25">
      <c r="B26" s="178" t="s">
        <v>421</v>
      </c>
      <c r="C26" s="179"/>
      <c r="D26" s="179"/>
      <c r="E26" s="179"/>
      <c r="F26" s="179"/>
      <c r="G26" s="179"/>
      <c r="H26" s="179"/>
      <c r="I26" s="179"/>
      <c r="J26" s="179"/>
      <c r="K26" s="180"/>
      <c r="L26" s="9"/>
      <c r="M26" s="9"/>
    </row>
    <row r="27" spans="2:19" ht="15" customHeight="1" x14ac:dyDescent="0.2">
      <c r="B27" s="113" t="s">
        <v>402</v>
      </c>
      <c r="C27" s="177" t="s">
        <v>428</v>
      </c>
      <c r="D27" s="177"/>
      <c r="E27" s="177"/>
      <c r="F27" s="177"/>
      <c r="G27" s="177"/>
      <c r="H27" s="177"/>
      <c r="I27" s="177"/>
      <c r="J27" s="177"/>
      <c r="K27" s="116"/>
      <c r="L27" s="19"/>
      <c r="M27" s="95"/>
      <c r="N27" s="95"/>
      <c r="O27" s="95"/>
      <c r="P27" s="95"/>
      <c r="Q27" s="95"/>
      <c r="R27" s="95"/>
      <c r="S27" s="95"/>
    </row>
    <row r="28" spans="2:19" ht="15" customHeight="1" x14ac:dyDescent="0.2">
      <c r="B28" s="115" t="s">
        <v>403</v>
      </c>
      <c r="C28" s="160" t="s">
        <v>432</v>
      </c>
      <c r="D28" s="161"/>
      <c r="E28" s="161"/>
      <c r="F28" s="161"/>
      <c r="G28" s="161"/>
      <c r="H28" s="161"/>
      <c r="I28" s="161"/>
      <c r="J28" s="161"/>
      <c r="K28" s="162"/>
      <c r="L28" s="19"/>
      <c r="M28" s="111"/>
      <c r="N28" s="111"/>
      <c r="O28" s="111"/>
      <c r="P28" s="111"/>
      <c r="Q28" s="111"/>
      <c r="R28" s="111"/>
      <c r="S28" s="111"/>
    </row>
    <row r="29" spans="2:19" ht="15" customHeight="1" x14ac:dyDescent="0.2">
      <c r="B29" s="163" t="s">
        <v>404</v>
      </c>
      <c r="C29" s="173" t="s">
        <v>435</v>
      </c>
      <c r="D29" s="173"/>
      <c r="E29" s="173"/>
      <c r="F29" s="173"/>
      <c r="G29" s="173"/>
      <c r="H29" s="173"/>
      <c r="I29" s="173"/>
      <c r="J29" s="173"/>
      <c r="K29" s="174"/>
      <c r="L29" s="19"/>
      <c r="M29" s="111"/>
      <c r="N29" s="111"/>
      <c r="O29" s="111"/>
      <c r="P29" s="111"/>
      <c r="Q29" s="111"/>
      <c r="R29" s="111"/>
      <c r="S29" s="111"/>
    </row>
    <row r="30" spans="2:19" ht="15" customHeight="1" x14ac:dyDescent="0.2">
      <c r="B30" s="175"/>
      <c r="C30" s="132"/>
      <c r="D30" s="132"/>
      <c r="E30" s="132"/>
      <c r="F30" s="132"/>
      <c r="G30" s="132"/>
      <c r="H30" s="132"/>
      <c r="I30" s="132"/>
      <c r="J30" s="132"/>
      <c r="K30" s="133"/>
      <c r="M30" s="95"/>
      <c r="N30" s="95"/>
      <c r="O30" s="95"/>
      <c r="P30" s="95"/>
      <c r="Q30" s="95"/>
      <c r="R30" s="95"/>
      <c r="S30" s="95"/>
    </row>
    <row r="31" spans="2:19" ht="15" customHeight="1" x14ac:dyDescent="0.2">
      <c r="B31" s="175"/>
      <c r="C31" s="132"/>
      <c r="D31" s="132"/>
      <c r="E31" s="132"/>
      <c r="F31" s="132"/>
      <c r="G31" s="132"/>
      <c r="H31" s="132"/>
      <c r="I31" s="132"/>
      <c r="J31" s="132"/>
      <c r="K31" s="133"/>
      <c r="M31" s="95"/>
      <c r="N31" s="95"/>
      <c r="O31" s="95"/>
      <c r="P31" s="95"/>
      <c r="Q31" s="95"/>
      <c r="R31" s="95"/>
      <c r="S31" s="95"/>
    </row>
    <row r="32" spans="2:19" ht="15" customHeight="1" x14ac:dyDescent="0.2">
      <c r="B32" s="175"/>
      <c r="C32" s="132"/>
      <c r="D32" s="132"/>
      <c r="E32" s="132"/>
      <c r="F32" s="132"/>
      <c r="G32" s="132"/>
      <c r="H32" s="132"/>
      <c r="I32" s="132"/>
      <c r="J32" s="132"/>
      <c r="K32" s="133"/>
      <c r="M32" s="95"/>
      <c r="N32" s="95"/>
      <c r="O32" s="95"/>
      <c r="P32" s="95"/>
      <c r="Q32" s="95"/>
      <c r="R32" s="95"/>
      <c r="S32" s="95"/>
    </row>
    <row r="33" spans="2:11" x14ac:dyDescent="0.2">
      <c r="B33" s="164"/>
      <c r="C33" s="132"/>
      <c r="D33" s="132"/>
      <c r="E33" s="132"/>
      <c r="F33" s="132"/>
      <c r="G33" s="132"/>
      <c r="H33" s="132"/>
      <c r="I33" s="132"/>
      <c r="J33" s="132"/>
      <c r="K33" s="133"/>
    </row>
    <row r="34" spans="2:11" x14ac:dyDescent="0.2">
      <c r="B34" s="163" t="s">
        <v>433</v>
      </c>
      <c r="C34" s="165" t="s">
        <v>429</v>
      </c>
      <c r="D34" s="166"/>
      <c r="E34" s="166"/>
      <c r="F34" s="166"/>
      <c r="G34" s="166"/>
      <c r="H34" s="166"/>
      <c r="I34" s="166"/>
      <c r="J34" s="167"/>
      <c r="K34" s="171"/>
    </row>
    <row r="35" spans="2:11" x14ac:dyDescent="0.2">
      <c r="B35" s="164"/>
      <c r="C35" s="168"/>
      <c r="D35" s="169"/>
      <c r="E35" s="169"/>
      <c r="F35" s="169"/>
      <c r="G35" s="169"/>
      <c r="H35" s="169"/>
      <c r="I35" s="169"/>
      <c r="J35" s="170"/>
      <c r="K35" s="172"/>
    </row>
    <row r="36" spans="2:11" ht="15.75" customHeight="1" thickBot="1" x14ac:dyDescent="0.25">
      <c r="B36" s="114" t="s">
        <v>434</v>
      </c>
      <c r="C36" s="131" t="s">
        <v>427</v>
      </c>
      <c r="D36" s="131"/>
      <c r="E36" s="131"/>
      <c r="F36" s="131"/>
      <c r="G36" s="131"/>
      <c r="H36" s="131"/>
      <c r="I36" s="131"/>
      <c r="J36" s="131"/>
      <c r="K36" s="117"/>
    </row>
    <row r="37" spans="2:11" ht="13.5" thickBot="1" x14ac:dyDescent="0.25">
      <c r="K37" s="9"/>
    </row>
    <row r="38" spans="2:11" ht="15" x14ac:dyDescent="0.25">
      <c r="C38" s="108" t="s">
        <v>424</v>
      </c>
    </row>
    <row r="39" spans="2:11" x14ac:dyDescent="0.2">
      <c r="C39" s="109" t="s">
        <v>422</v>
      </c>
    </row>
    <row r="40" spans="2:11" x14ac:dyDescent="0.2">
      <c r="C40" s="110" t="s">
        <v>423</v>
      </c>
    </row>
    <row r="48" spans="2:11" x14ac:dyDescent="0.2">
      <c r="C48" s="3"/>
    </row>
  </sheetData>
  <mergeCells count="25">
    <mergeCell ref="K34:K35"/>
    <mergeCell ref="C29:K29"/>
    <mergeCell ref="B29:B33"/>
    <mergeCell ref="M10:N20"/>
    <mergeCell ref="C27:J27"/>
    <mergeCell ref="B22:K22"/>
    <mergeCell ref="B26:K26"/>
    <mergeCell ref="C23:J23"/>
    <mergeCell ref="C24:J24"/>
    <mergeCell ref="B2:K2"/>
    <mergeCell ref="C36:J36"/>
    <mergeCell ref="C30:K33"/>
    <mergeCell ref="C6:C9"/>
    <mergeCell ref="B4:K4"/>
    <mergeCell ref="B5:K5"/>
    <mergeCell ref="D6:G7"/>
    <mergeCell ref="B6:B9"/>
    <mergeCell ref="H6:K7"/>
    <mergeCell ref="D8:E9"/>
    <mergeCell ref="F8:G9"/>
    <mergeCell ref="H8:I9"/>
    <mergeCell ref="J8:K9"/>
    <mergeCell ref="C28:K28"/>
    <mergeCell ref="B34:B35"/>
    <mergeCell ref="C34:J3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AAA2B-E545-463D-9510-A28728EAF8E5}">
  <sheetPr>
    <tabColor theme="9"/>
  </sheetPr>
  <dimension ref="B2:P35"/>
  <sheetViews>
    <sheetView zoomScale="110" zoomScaleNormal="110" workbookViewId="0">
      <selection activeCell="E22" sqref="E22"/>
    </sheetView>
  </sheetViews>
  <sheetFormatPr defaultColWidth="8.85546875" defaultRowHeight="12.75" x14ac:dyDescent="0.2"/>
  <cols>
    <col min="1" max="2" width="8.85546875" style="1"/>
    <col min="3" max="3" width="67" style="1" bestFit="1" customWidth="1"/>
    <col min="4" max="4" width="4" style="1" customWidth="1"/>
    <col min="5" max="5" width="22.5703125" style="1" customWidth="1"/>
    <col min="6" max="6" width="4" style="1" hidden="1" customWidth="1"/>
    <col min="7" max="7" width="12.7109375" style="1" hidden="1" customWidth="1"/>
    <col min="8" max="8" width="4" style="1" hidden="1" customWidth="1"/>
    <col min="9" max="9" width="12.7109375" style="1" hidden="1" customWidth="1"/>
    <col min="10" max="10" width="4" style="1" hidden="1" customWidth="1"/>
    <col min="11" max="11" width="12.7109375" style="1" hidden="1" customWidth="1"/>
    <col min="12" max="12" width="4" style="1" customWidth="1"/>
    <col min="13" max="13" width="12.7109375" style="1" customWidth="1"/>
    <col min="14" max="14" width="4" style="1" customWidth="1"/>
    <col min="15" max="15" width="12.7109375" style="1" customWidth="1"/>
    <col min="16" max="16" width="22.85546875" style="1" customWidth="1"/>
    <col min="17" max="17" width="26.5703125" style="1" customWidth="1"/>
    <col min="18" max="16384" width="8.85546875" style="1"/>
  </cols>
  <sheetData>
    <row r="2" spans="2:16" ht="13.5" thickBot="1" x14ac:dyDescent="0.25"/>
    <row r="3" spans="2:16" ht="24" customHeight="1" x14ac:dyDescent="0.2">
      <c r="B3" s="185" t="s">
        <v>0</v>
      </c>
      <c r="C3" s="134" t="s">
        <v>30</v>
      </c>
      <c r="D3" s="190" t="s">
        <v>317</v>
      </c>
      <c r="E3" s="191"/>
      <c r="F3" s="194" t="s">
        <v>349</v>
      </c>
      <c r="G3" s="195"/>
      <c r="H3" s="195"/>
      <c r="I3" s="195"/>
      <c r="J3" s="195"/>
      <c r="K3" s="195"/>
      <c r="L3" s="195"/>
      <c r="M3" s="195"/>
      <c r="N3" s="195"/>
      <c r="O3" s="191"/>
    </row>
    <row r="4" spans="2:16" ht="49.9" customHeight="1" thickBot="1" x14ac:dyDescent="0.25">
      <c r="B4" s="186"/>
      <c r="C4" s="188"/>
      <c r="D4" s="192"/>
      <c r="E4" s="193"/>
      <c r="F4" s="196" t="s">
        <v>300</v>
      </c>
      <c r="G4" s="197"/>
      <c r="H4" s="198" t="s">
        <v>301</v>
      </c>
      <c r="I4" s="197"/>
      <c r="J4" s="198" t="s">
        <v>302</v>
      </c>
      <c r="K4" s="197"/>
      <c r="L4" s="199" t="s">
        <v>350</v>
      </c>
      <c r="M4" s="200"/>
      <c r="N4" s="199" t="s">
        <v>351</v>
      </c>
      <c r="O4" s="201"/>
    </row>
    <row r="5" spans="2:16" ht="13.5" thickBot="1" x14ac:dyDescent="0.25">
      <c r="B5" s="187"/>
      <c r="C5" s="189"/>
      <c r="D5" s="202" t="s">
        <v>104</v>
      </c>
      <c r="E5" s="202"/>
      <c r="F5" s="202"/>
      <c r="G5" s="202"/>
      <c r="H5" s="202"/>
      <c r="I5" s="202"/>
      <c r="J5" s="202"/>
      <c r="K5" s="202"/>
      <c r="L5" s="202"/>
      <c r="M5" s="203"/>
      <c r="N5" s="183" t="s">
        <v>105</v>
      </c>
      <c r="O5" s="184"/>
    </row>
    <row r="6" spans="2:16" ht="13.5" thickBot="1" x14ac:dyDescent="0.25">
      <c r="B6" s="23">
        <v>1</v>
      </c>
      <c r="C6" s="24" t="s">
        <v>1</v>
      </c>
      <c r="D6" s="26" t="s">
        <v>32</v>
      </c>
      <c r="E6" s="41">
        <f>'ISR Summary Sch Form (B&amp;HC)'!D10</f>
        <v>100000</v>
      </c>
      <c r="F6" s="28" t="s">
        <v>46</v>
      </c>
      <c r="G6" s="42">
        <f>'ISR Summary Sch Form (B&amp;HC)'!D12</f>
        <v>40000</v>
      </c>
      <c r="H6" s="29" t="s">
        <v>57</v>
      </c>
      <c r="I6" s="42">
        <f>'ISR Summary Sch Form (B&amp;HC)'!D13</f>
        <v>10000</v>
      </c>
      <c r="J6" s="29" t="s">
        <v>69</v>
      </c>
      <c r="K6" s="42">
        <f>'ISR Summary Sch Form (B&amp;HC)'!D14</f>
        <v>0</v>
      </c>
      <c r="L6" s="29" t="s">
        <v>80</v>
      </c>
      <c r="M6" s="43">
        <f>G6+I6+K6</f>
        <v>50000</v>
      </c>
      <c r="N6" s="29" t="s">
        <v>93</v>
      </c>
      <c r="O6" s="44">
        <f>IFERROR(M6/E6,0)</f>
        <v>0.5</v>
      </c>
      <c r="P6" s="9"/>
    </row>
    <row r="7" spans="2:16" ht="13.5" thickBot="1" x14ac:dyDescent="0.25">
      <c r="B7" s="23">
        <v>2</v>
      </c>
      <c r="C7" s="24" t="s">
        <v>2</v>
      </c>
      <c r="D7" s="27" t="s">
        <v>35</v>
      </c>
      <c r="E7" s="41">
        <f>'ISR Summary Sch Form (B&amp;HC)'!D18</f>
        <v>0</v>
      </c>
      <c r="F7" s="28" t="s">
        <v>46</v>
      </c>
      <c r="G7" s="42">
        <f>'ISR Summary Sch Form (B&amp;HC)'!D20</f>
        <v>0</v>
      </c>
      <c r="H7" s="29" t="s">
        <v>57</v>
      </c>
      <c r="I7" s="42">
        <f>'ISR Summary Sch Form (B&amp;HC)'!D21</f>
        <v>0</v>
      </c>
      <c r="J7" s="29" t="s">
        <v>69</v>
      </c>
      <c r="K7" s="42">
        <f>'ISR Summary Sch Form (B&amp;HC)'!D22</f>
        <v>0</v>
      </c>
      <c r="L7" s="29" t="s">
        <v>80</v>
      </c>
      <c r="M7" s="43">
        <f t="shared" ref="M7:M16" si="0">G7+I7+K7</f>
        <v>0</v>
      </c>
      <c r="N7" s="29" t="s">
        <v>93</v>
      </c>
      <c r="O7" s="44">
        <f t="shared" ref="O7:O16" si="1">IFERROR(M7/E7,0)</f>
        <v>0</v>
      </c>
      <c r="P7" s="9"/>
    </row>
    <row r="8" spans="2:16" ht="13.5" thickBot="1" x14ac:dyDescent="0.25">
      <c r="B8" s="23">
        <v>3</v>
      </c>
      <c r="C8" s="24" t="s">
        <v>27</v>
      </c>
      <c r="D8" s="23" t="s">
        <v>36</v>
      </c>
      <c r="E8" s="41">
        <f>'ISR Summary Sch Form (B&amp;HC)'!D26</f>
        <v>0</v>
      </c>
      <c r="F8" s="28" t="s">
        <v>46</v>
      </c>
      <c r="G8" s="42">
        <f>'ISR Summary Sch Form (B&amp;HC)'!D28</f>
        <v>0</v>
      </c>
      <c r="H8" s="29" t="s">
        <v>57</v>
      </c>
      <c r="I8" s="42">
        <f>'ISR Summary Sch Form (B&amp;HC)'!D29</f>
        <v>0</v>
      </c>
      <c r="J8" s="29" t="s">
        <v>69</v>
      </c>
      <c r="K8" s="42">
        <f>'ISR Summary Sch Form (B&amp;HC)'!D30</f>
        <v>0</v>
      </c>
      <c r="L8" s="29" t="s">
        <v>80</v>
      </c>
      <c r="M8" s="43">
        <f t="shared" si="0"/>
        <v>0</v>
      </c>
      <c r="N8" s="29" t="s">
        <v>93</v>
      </c>
      <c r="O8" s="44">
        <f t="shared" si="1"/>
        <v>0</v>
      </c>
      <c r="P8" s="9"/>
    </row>
    <row r="9" spans="2:16" ht="13.5" thickBot="1" x14ac:dyDescent="0.25">
      <c r="B9" s="23">
        <v>4</v>
      </c>
      <c r="C9" s="24" t="s">
        <v>3</v>
      </c>
      <c r="D9" s="23" t="s">
        <v>37</v>
      </c>
      <c r="E9" s="41">
        <f>'ISR Summary Sch Form (B&amp;HC)'!D34</f>
        <v>0</v>
      </c>
      <c r="F9" s="28" t="s">
        <v>46</v>
      </c>
      <c r="G9" s="42">
        <f>'ISR Summary Sch Form (B&amp;HC)'!D36</f>
        <v>0</v>
      </c>
      <c r="H9" s="29" t="s">
        <v>57</v>
      </c>
      <c r="I9" s="42">
        <f>'ISR Summary Sch Form (B&amp;HC)'!D37</f>
        <v>0</v>
      </c>
      <c r="J9" s="29" t="s">
        <v>69</v>
      </c>
      <c r="K9" s="42">
        <f>'ISR Summary Sch Form (B&amp;HC)'!D38</f>
        <v>0</v>
      </c>
      <c r="L9" s="29" t="s">
        <v>80</v>
      </c>
      <c r="M9" s="43">
        <f t="shared" si="0"/>
        <v>0</v>
      </c>
      <c r="N9" s="29" t="s">
        <v>93</v>
      </c>
      <c r="O9" s="44">
        <f t="shared" si="1"/>
        <v>0</v>
      </c>
      <c r="P9" s="9"/>
    </row>
    <row r="10" spans="2:16" ht="13.5" thickBot="1" x14ac:dyDescent="0.25">
      <c r="B10" s="23">
        <v>5</v>
      </c>
      <c r="C10" s="24" t="s">
        <v>4</v>
      </c>
      <c r="D10" s="23" t="s">
        <v>38</v>
      </c>
      <c r="E10" s="41">
        <f>'ISR Summary Sch Form (B&amp;HC)'!D42</f>
        <v>0</v>
      </c>
      <c r="F10" s="28" t="s">
        <v>46</v>
      </c>
      <c r="G10" s="42">
        <f>'ISR Summary Sch Form (B&amp;HC)'!D44</f>
        <v>0</v>
      </c>
      <c r="H10" s="29" t="s">
        <v>57</v>
      </c>
      <c r="I10" s="42">
        <f>'ISR Summary Sch Form (B&amp;HC)'!D45</f>
        <v>0</v>
      </c>
      <c r="J10" s="29" t="s">
        <v>69</v>
      </c>
      <c r="K10" s="42">
        <f>'ISR Summary Sch Form (B&amp;HC)'!D46</f>
        <v>0</v>
      </c>
      <c r="L10" s="29" t="s">
        <v>80</v>
      </c>
      <c r="M10" s="43">
        <f t="shared" si="0"/>
        <v>0</v>
      </c>
      <c r="N10" s="29" t="s">
        <v>93</v>
      </c>
      <c r="O10" s="44">
        <f t="shared" si="1"/>
        <v>0</v>
      </c>
      <c r="P10" s="9"/>
    </row>
    <row r="11" spans="2:16" ht="13.5" thickBot="1" x14ac:dyDescent="0.25">
      <c r="B11" s="23">
        <v>6</v>
      </c>
      <c r="C11" s="24" t="s">
        <v>5</v>
      </c>
      <c r="D11" s="23" t="s">
        <v>39</v>
      </c>
      <c r="E11" s="41">
        <f>'ISR Summary Sch Form (B&amp;HC)'!D50</f>
        <v>0</v>
      </c>
      <c r="F11" s="28" t="s">
        <v>46</v>
      </c>
      <c r="G11" s="42">
        <f>'ISR Summary Sch Form (B&amp;HC)'!D52</f>
        <v>0</v>
      </c>
      <c r="H11" s="29" t="s">
        <v>57</v>
      </c>
      <c r="I11" s="42">
        <f>'ISR Summary Sch Form (B&amp;HC)'!D53</f>
        <v>0</v>
      </c>
      <c r="J11" s="29" t="s">
        <v>69</v>
      </c>
      <c r="K11" s="42">
        <f>'ISR Summary Sch Form (B&amp;HC)'!D54</f>
        <v>0</v>
      </c>
      <c r="L11" s="29" t="s">
        <v>80</v>
      </c>
      <c r="M11" s="43">
        <f t="shared" si="0"/>
        <v>0</v>
      </c>
      <c r="N11" s="29" t="s">
        <v>93</v>
      </c>
      <c r="O11" s="44">
        <f t="shared" si="1"/>
        <v>0</v>
      </c>
      <c r="P11" s="9"/>
    </row>
    <row r="12" spans="2:16" ht="13.5" thickBot="1" x14ac:dyDescent="0.25">
      <c r="B12" s="23">
        <v>7</v>
      </c>
      <c r="C12" s="24" t="s">
        <v>6</v>
      </c>
      <c r="D12" s="23" t="s">
        <v>42</v>
      </c>
      <c r="E12" s="41">
        <f>'ISR Summary Sch Form (B&amp;HC)'!D58</f>
        <v>0</v>
      </c>
      <c r="F12" s="28" t="s">
        <v>46</v>
      </c>
      <c r="G12" s="42">
        <f>'ISR Summary Sch Form (B&amp;HC)'!D60</f>
        <v>0</v>
      </c>
      <c r="H12" s="29" t="s">
        <v>57</v>
      </c>
      <c r="I12" s="42">
        <f>'ISR Summary Sch Form (B&amp;HC)'!D61</f>
        <v>0</v>
      </c>
      <c r="J12" s="29" t="s">
        <v>69</v>
      </c>
      <c r="K12" s="42">
        <f>'ISR Summary Sch Form (B&amp;HC)'!D62</f>
        <v>0</v>
      </c>
      <c r="L12" s="29" t="s">
        <v>80</v>
      </c>
      <c r="M12" s="43">
        <f t="shared" si="0"/>
        <v>0</v>
      </c>
      <c r="N12" s="29" t="s">
        <v>93</v>
      </c>
      <c r="O12" s="44">
        <f t="shared" si="1"/>
        <v>0</v>
      </c>
      <c r="P12" s="9"/>
    </row>
    <row r="13" spans="2:16" ht="13.5" thickBot="1" x14ac:dyDescent="0.25">
      <c r="B13" s="23">
        <v>8</v>
      </c>
      <c r="C13" s="24" t="s">
        <v>26</v>
      </c>
      <c r="D13" s="23" t="s">
        <v>40</v>
      </c>
      <c r="E13" s="41">
        <f>'ISR Summary Sch Form (B&amp;HC)'!D66</f>
        <v>0</v>
      </c>
      <c r="F13" s="28" t="s">
        <v>46</v>
      </c>
      <c r="G13" s="42">
        <f>'ISR Summary Sch Form (B&amp;HC)'!D68</f>
        <v>0</v>
      </c>
      <c r="H13" s="29" t="s">
        <v>57</v>
      </c>
      <c r="I13" s="42">
        <f>'ISR Summary Sch Form (B&amp;HC)'!D69</f>
        <v>0</v>
      </c>
      <c r="J13" s="29" t="s">
        <v>69</v>
      </c>
      <c r="K13" s="42">
        <f>'ISR Summary Sch Form (B&amp;HC)'!D70</f>
        <v>0</v>
      </c>
      <c r="L13" s="29" t="s">
        <v>80</v>
      </c>
      <c r="M13" s="43">
        <f t="shared" si="0"/>
        <v>0</v>
      </c>
      <c r="N13" s="29" t="s">
        <v>93</v>
      </c>
      <c r="O13" s="44">
        <f t="shared" si="1"/>
        <v>0</v>
      </c>
      <c r="P13" s="9"/>
    </row>
    <row r="14" spans="2:16" ht="13.5" thickBot="1" x14ac:dyDescent="0.25">
      <c r="B14" s="23">
        <v>9</v>
      </c>
      <c r="C14" s="24" t="s">
        <v>7</v>
      </c>
      <c r="D14" s="23" t="s">
        <v>41</v>
      </c>
      <c r="E14" s="41">
        <f>'ISR Summary Sch Form (B&amp;HC)'!D74</f>
        <v>0</v>
      </c>
      <c r="F14" s="28" t="s">
        <v>46</v>
      </c>
      <c r="G14" s="42">
        <f>'ISR Summary Sch Form (B&amp;HC)'!D76</f>
        <v>0</v>
      </c>
      <c r="H14" s="29" t="s">
        <v>57</v>
      </c>
      <c r="I14" s="42">
        <f>'ISR Summary Sch Form (B&amp;HC)'!D77</f>
        <v>0</v>
      </c>
      <c r="J14" s="29" t="s">
        <v>69</v>
      </c>
      <c r="K14" s="42">
        <f>'ISR Summary Sch Form (B&amp;HC)'!D78</f>
        <v>0</v>
      </c>
      <c r="L14" s="29" t="s">
        <v>80</v>
      </c>
      <c r="M14" s="43">
        <f t="shared" si="0"/>
        <v>0</v>
      </c>
      <c r="N14" s="29" t="s">
        <v>93</v>
      </c>
      <c r="O14" s="44">
        <f t="shared" si="1"/>
        <v>0</v>
      </c>
      <c r="P14" s="9"/>
    </row>
    <row r="15" spans="2:16" ht="13.5" thickBot="1" x14ac:dyDescent="0.25">
      <c r="B15" s="23">
        <v>10</v>
      </c>
      <c r="C15" s="24" t="s">
        <v>28</v>
      </c>
      <c r="D15" s="27" t="s">
        <v>43</v>
      </c>
      <c r="E15" s="41">
        <f>'ISR Summary Sch Form (B&amp;HC)'!D82</f>
        <v>0</v>
      </c>
      <c r="F15" s="28" t="s">
        <v>46</v>
      </c>
      <c r="G15" s="42">
        <f>'ISR Summary Sch Form (B&amp;HC)'!D84</f>
        <v>0</v>
      </c>
      <c r="H15" s="29" t="s">
        <v>57</v>
      </c>
      <c r="I15" s="42">
        <f>'ISR Summary Sch Form (B&amp;HC)'!D85</f>
        <v>0</v>
      </c>
      <c r="J15" s="29" t="s">
        <v>69</v>
      </c>
      <c r="K15" s="42">
        <f>'ISR Summary Sch Form (B&amp;HC)'!D86</f>
        <v>0</v>
      </c>
      <c r="L15" s="29" t="s">
        <v>80</v>
      </c>
      <c r="M15" s="43">
        <f t="shared" si="0"/>
        <v>0</v>
      </c>
      <c r="N15" s="29" t="s">
        <v>93</v>
      </c>
      <c r="O15" s="44">
        <f t="shared" si="1"/>
        <v>0</v>
      </c>
      <c r="P15" s="9"/>
    </row>
    <row r="16" spans="2:16" x14ac:dyDescent="0.2">
      <c r="B16" s="23">
        <v>11</v>
      </c>
      <c r="C16" s="24" t="s">
        <v>29</v>
      </c>
      <c r="D16" s="27" t="s">
        <v>44</v>
      </c>
      <c r="E16" s="41">
        <f>'ISR Summary Sch Form (B&amp;HC)'!D90</f>
        <v>0</v>
      </c>
      <c r="F16" s="28" t="s">
        <v>46</v>
      </c>
      <c r="G16" s="42">
        <f>'ISR Summary Sch Form (B&amp;HC)'!D92</f>
        <v>0</v>
      </c>
      <c r="H16" s="29" t="s">
        <v>57</v>
      </c>
      <c r="I16" s="42">
        <f>'ISR Summary Sch Form (B&amp;HC)'!D93</f>
        <v>0</v>
      </c>
      <c r="J16" s="29" t="s">
        <v>69</v>
      </c>
      <c r="K16" s="42">
        <f>'ISR Summary Sch Form (B&amp;HC)'!D94</f>
        <v>0</v>
      </c>
      <c r="L16" s="29" t="s">
        <v>80</v>
      </c>
      <c r="M16" s="43">
        <f t="shared" si="0"/>
        <v>0</v>
      </c>
      <c r="N16" s="29" t="s">
        <v>93</v>
      </c>
      <c r="O16" s="44">
        <f t="shared" si="1"/>
        <v>0</v>
      </c>
      <c r="P16" s="9"/>
    </row>
    <row r="17" spans="2:16" ht="13.5" thickBot="1" x14ac:dyDescent="0.25">
      <c r="B17" s="31">
        <v>12</v>
      </c>
      <c r="C17" s="25" t="s">
        <v>20</v>
      </c>
      <c r="D17" s="31" t="s">
        <v>45</v>
      </c>
      <c r="E17" s="45">
        <f>SUM(E6:E16)</f>
        <v>100000</v>
      </c>
      <c r="F17" s="33"/>
      <c r="G17" s="34"/>
      <c r="H17" s="35"/>
      <c r="I17" s="34"/>
      <c r="J17" s="35"/>
      <c r="K17" s="34"/>
      <c r="L17" s="36" t="s">
        <v>92</v>
      </c>
      <c r="M17" s="46">
        <f>SUM(M6:M16)</f>
        <v>50000</v>
      </c>
      <c r="N17" s="36" t="s">
        <v>103</v>
      </c>
      <c r="O17" s="47">
        <f>IFERROR(M17/E17,0)</f>
        <v>0.5</v>
      </c>
      <c r="P17" s="9"/>
    </row>
    <row r="18" spans="2:16" x14ac:dyDescent="0.2">
      <c r="D18" s="9"/>
      <c r="E18" s="9"/>
      <c r="F18" s="9"/>
      <c r="G18" s="9"/>
      <c r="H18" s="9"/>
      <c r="I18" s="9"/>
      <c r="J18" s="9"/>
      <c r="K18" s="9"/>
      <c r="L18" s="9"/>
      <c r="M18" s="9"/>
      <c r="N18" s="9"/>
      <c r="O18" s="9"/>
    </row>
    <row r="20" spans="2:16" x14ac:dyDescent="0.2">
      <c r="C20" s="1" t="s">
        <v>8</v>
      </c>
    </row>
    <row r="21" spans="2:16" x14ac:dyDescent="0.2">
      <c r="C21" s="5" t="s">
        <v>24</v>
      </c>
    </row>
    <row r="22" spans="2:16" x14ac:dyDescent="0.2">
      <c r="C22" s="1" t="s">
        <v>10</v>
      </c>
    </row>
    <row r="23" spans="2:16" x14ac:dyDescent="0.2">
      <c r="C23" s="1" t="s">
        <v>11</v>
      </c>
    </row>
    <row r="25" spans="2:16" x14ac:dyDescent="0.2">
      <c r="C25" s="1" t="s">
        <v>21</v>
      </c>
    </row>
    <row r="26" spans="2:16" x14ac:dyDescent="0.2">
      <c r="C26" s="1" t="s">
        <v>23</v>
      </c>
    </row>
    <row r="27" spans="2:16" x14ac:dyDescent="0.2">
      <c r="C27" s="8" t="s">
        <v>22</v>
      </c>
    </row>
    <row r="29" spans="2:16" x14ac:dyDescent="0.2">
      <c r="C29" s="1" t="s">
        <v>25</v>
      </c>
    </row>
    <row r="35" spans="3:3" x14ac:dyDescent="0.2">
      <c r="C35" s="3"/>
    </row>
  </sheetData>
  <mergeCells count="11">
    <mergeCell ref="N5:O5"/>
    <mergeCell ref="B3:B5"/>
    <mergeCell ref="C3:C5"/>
    <mergeCell ref="D3:E4"/>
    <mergeCell ref="F3:O3"/>
    <mergeCell ref="F4:G4"/>
    <mergeCell ref="H4:I4"/>
    <mergeCell ref="J4:K4"/>
    <mergeCell ref="L4:M4"/>
    <mergeCell ref="N4:O4"/>
    <mergeCell ref="D5:M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2154D-446D-4357-B4AD-12D1E96F5640}">
  <dimension ref="C1:K100"/>
  <sheetViews>
    <sheetView zoomScale="115" zoomScaleNormal="115" workbookViewId="0">
      <selection activeCell="E15" sqref="E15"/>
    </sheetView>
  </sheetViews>
  <sheetFormatPr defaultRowHeight="15" x14ac:dyDescent="0.25"/>
  <cols>
    <col min="3" max="3" width="57.85546875" customWidth="1"/>
    <col min="4" max="4" width="22.28515625" style="56" customWidth="1"/>
    <col min="5" max="5" width="42.7109375" style="56" customWidth="1"/>
    <col min="9" max="9" width="21.28515625" customWidth="1"/>
    <col min="10" max="10" width="7.7109375" customWidth="1"/>
    <col min="11" max="11" width="82.28515625" bestFit="1" customWidth="1"/>
  </cols>
  <sheetData>
    <row r="1" spans="3:11" x14ac:dyDescent="0.25">
      <c r="C1" s="212" t="s">
        <v>320</v>
      </c>
      <c r="D1" s="213"/>
      <c r="E1" s="55"/>
    </row>
    <row r="2" spans="3:11" x14ac:dyDescent="0.25">
      <c r="C2" s="206" t="s">
        <v>104</v>
      </c>
      <c r="D2" s="207"/>
      <c r="E2" s="55"/>
    </row>
    <row r="3" spans="3:11" x14ac:dyDescent="0.25">
      <c r="C3" s="206" t="s">
        <v>343</v>
      </c>
      <c r="D3" s="207"/>
      <c r="E3" s="55"/>
    </row>
    <row r="4" spans="3:11" x14ac:dyDescent="0.25">
      <c r="C4" s="206" t="s">
        <v>344</v>
      </c>
      <c r="D4" s="207"/>
      <c r="E4" s="55"/>
    </row>
    <row r="5" spans="3:11" x14ac:dyDescent="0.25">
      <c r="C5" s="206" t="s">
        <v>345</v>
      </c>
      <c r="D5" s="207"/>
      <c r="E5" s="55"/>
    </row>
    <row r="6" spans="3:11" x14ac:dyDescent="0.25">
      <c r="C6" s="206" t="s">
        <v>322</v>
      </c>
      <c r="D6" s="207"/>
      <c r="E6" s="55"/>
    </row>
    <row r="7" spans="3:11" x14ac:dyDescent="0.25">
      <c r="C7" s="208" t="s">
        <v>323</v>
      </c>
      <c r="D7" s="209"/>
      <c r="E7"/>
      <c r="K7" s="57"/>
    </row>
    <row r="8" spans="3:11" ht="15.75" thickBot="1" x14ac:dyDescent="0.3">
      <c r="E8"/>
      <c r="K8" s="57"/>
    </row>
    <row r="9" spans="3:11" x14ac:dyDescent="0.25">
      <c r="C9" s="210" t="s">
        <v>316</v>
      </c>
      <c r="D9" s="211"/>
      <c r="E9"/>
      <c r="K9" s="57"/>
    </row>
    <row r="10" spans="3:11" x14ac:dyDescent="0.25">
      <c r="C10" s="58" t="s">
        <v>317</v>
      </c>
      <c r="D10" s="59">
        <v>100000</v>
      </c>
      <c r="E10"/>
      <c r="K10" s="57"/>
    </row>
    <row r="11" spans="3:11" x14ac:dyDescent="0.25">
      <c r="C11" s="60" t="s">
        <v>318</v>
      </c>
      <c r="D11" s="78">
        <f>SUM(D12:D14)</f>
        <v>50000</v>
      </c>
      <c r="E11"/>
      <c r="K11" s="57"/>
    </row>
    <row r="12" spans="3:11" x14ac:dyDescent="0.25">
      <c r="C12" s="63" t="s">
        <v>303</v>
      </c>
      <c r="D12" s="59">
        <v>40000</v>
      </c>
      <c r="E12"/>
      <c r="K12" s="57"/>
    </row>
    <row r="13" spans="3:11" x14ac:dyDescent="0.25">
      <c r="C13" s="63" t="s">
        <v>304</v>
      </c>
      <c r="D13" s="59">
        <v>10000</v>
      </c>
      <c r="E13"/>
      <c r="K13" s="57"/>
    </row>
    <row r="14" spans="3:11" x14ac:dyDescent="0.25">
      <c r="C14" s="63" t="s">
        <v>305</v>
      </c>
      <c r="D14" s="59">
        <v>0</v>
      </c>
      <c r="E14"/>
      <c r="K14" s="57"/>
    </row>
    <row r="15" spans="3:11" x14ac:dyDescent="0.25">
      <c r="C15" s="60" t="s">
        <v>321</v>
      </c>
      <c r="D15" s="76">
        <f>IFERROR(D11/D10,0)</f>
        <v>0.5</v>
      </c>
      <c r="E15"/>
      <c r="K15" s="57"/>
    </row>
    <row r="16" spans="3:11" x14ac:dyDescent="0.25">
      <c r="C16" s="65"/>
      <c r="D16" s="75"/>
      <c r="E16"/>
      <c r="K16" s="57"/>
    </row>
    <row r="17" spans="3:11" x14ac:dyDescent="0.25">
      <c r="C17" s="204" t="s">
        <v>319</v>
      </c>
      <c r="D17" s="205"/>
      <c r="E17"/>
      <c r="K17" s="57"/>
    </row>
    <row r="18" spans="3:11" x14ac:dyDescent="0.25">
      <c r="C18" s="71" t="str">
        <f>$C$10</f>
        <v>Total Loan Originations</v>
      </c>
      <c r="D18" s="59">
        <v>0</v>
      </c>
      <c r="E18"/>
      <c r="K18" s="57"/>
    </row>
    <row r="19" spans="3:11" x14ac:dyDescent="0.25">
      <c r="C19" s="60" t="str">
        <f>$C$11</f>
        <v>Total Qualified Lending</v>
      </c>
      <c r="D19" s="78">
        <f>SUM(D20:D22)</f>
        <v>0</v>
      </c>
      <c r="E19"/>
      <c r="K19" s="57"/>
    </row>
    <row r="20" spans="3:11" x14ac:dyDescent="0.25">
      <c r="C20" s="72" t="str">
        <f>$C$12</f>
        <v>Data Level 1</v>
      </c>
      <c r="D20" s="59">
        <v>0</v>
      </c>
      <c r="E20"/>
      <c r="K20" s="57"/>
    </row>
    <row r="21" spans="3:11" x14ac:dyDescent="0.25">
      <c r="C21" s="72" t="str">
        <f>$C$13</f>
        <v>Data Level 2</v>
      </c>
      <c r="D21" s="59">
        <v>0</v>
      </c>
      <c r="E21"/>
      <c r="K21" s="57"/>
    </row>
    <row r="22" spans="3:11" x14ac:dyDescent="0.25">
      <c r="C22" s="72" t="str">
        <f>$C$14</f>
        <v>Data Level 3</v>
      </c>
      <c r="D22" s="59">
        <v>0</v>
      </c>
      <c r="E22"/>
    </row>
    <row r="23" spans="3:11" x14ac:dyDescent="0.25">
      <c r="C23" s="60" t="str">
        <f>$C$15</f>
        <v>Total Qualified Lending as % of Total Loan Originations</v>
      </c>
      <c r="D23" s="76">
        <f>IFERROR(D19/D18,0)</f>
        <v>0</v>
      </c>
      <c r="E23"/>
    </row>
    <row r="24" spans="3:11" x14ac:dyDescent="0.25">
      <c r="C24" s="67"/>
      <c r="D24" s="75"/>
      <c r="E24"/>
    </row>
    <row r="25" spans="3:11" x14ac:dyDescent="0.25">
      <c r="C25" s="204" t="s">
        <v>306</v>
      </c>
      <c r="D25" s="205"/>
      <c r="E25"/>
    </row>
    <row r="26" spans="3:11" x14ac:dyDescent="0.25">
      <c r="C26" s="71" t="str">
        <f>$C$10</f>
        <v>Total Loan Originations</v>
      </c>
      <c r="D26" s="59">
        <v>0</v>
      </c>
      <c r="E26"/>
    </row>
    <row r="27" spans="3:11" x14ac:dyDescent="0.25">
      <c r="C27" s="60" t="str">
        <f>$C$11</f>
        <v>Total Qualified Lending</v>
      </c>
      <c r="D27" s="78">
        <f>SUM(D28:D30)</f>
        <v>0</v>
      </c>
      <c r="E27"/>
    </row>
    <row r="28" spans="3:11" x14ac:dyDescent="0.25">
      <c r="C28" s="72" t="str">
        <f>$C$12</f>
        <v>Data Level 1</v>
      </c>
      <c r="D28" s="59">
        <v>0</v>
      </c>
      <c r="E28"/>
    </row>
    <row r="29" spans="3:11" x14ac:dyDescent="0.25">
      <c r="C29" s="72" t="str">
        <f>$C$13</f>
        <v>Data Level 2</v>
      </c>
      <c r="D29" s="59">
        <v>0</v>
      </c>
      <c r="E29"/>
    </row>
    <row r="30" spans="3:11" x14ac:dyDescent="0.25">
      <c r="C30" s="72" t="str">
        <f>$C$14</f>
        <v>Data Level 3</v>
      </c>
      <c r="D30" s="59">
        <v>0</v>
      </c>
      <c r="E30"/>
    </row>
    <row r="31" spans="3:11" x14ac:dyDescent="0.25">
      <c r="C31" s="60" t="str">
        <f>$C$15</f>
        <v>Total Qualified Lending as % of Total Loan Originations</v>
      </c>
      <c r="D31" s="76">
        <f>IFERROR(D27/D26,0)</f>
        <v>0</v>
      </c>
      <c r="E31"/>
    </row>
    <row r="32" spans="3:11" x14ac:dyDescent="0.25">
      <c r="C32" s="67"/>
      <c r="D32" s="75"/>
      <c r="E32"/>
    </row>
    <row r="33" spans="3:5" x14ac:dyDescent="0.25">
      <c r="C33" s="204" t="s">
        <v>307</v>
      </c>
      <c r="D33" s="205"/>
      <c r="E33"/>
    </row>
    <row r="34" spans="3:5" x14ac:dyDescent="0.25">
      <c r="C34" s="71" t="str">
        <f>$C$10</f>
        <v>Total Loan Originations</v>
      </c>
      <c r="D34" s="59">
        <v>0</v>
      </c>
      <c r="E34"/>
    </row>
    <row r="35" spans="3:5" x14ac:dyDescent="0.25">
      <c r="C35" s="60" t="str">
        <f>$C$11</f>
        <v>Total Qualified Lending</v>
      </c>
      <c r="D35" s="78">
        <f>SUM(D36:D38)</f>
        <v>0</v>
      </c>
      <c r="E35"/>
    </row>
    <row r="36" spans="3:5" x14ac:dyDescent="0.25">
      <c r="C36" s="72" t="str">
        <f>$C$12</f>
        <v>Data Level 1</v>
      </c>
      <c r="D36" s="59">
        <v>0</v>
      </c>
      <c r="E36"/>
    </row>
    <row r="37" spans="3:5" x14ac:dyDescent="0.25">
      <c r="C37" s="72" t="str">
        <f>$C$13</f>
        <v>Data Level 2</v>
      </c>
      <c r="D37" s="59">
        <v>0</v>
      </c>
      <c r="E37"/>
    </row>
    <row r="38" spans="3:5" x14ac:dyDescent="0.25">
      <c r="C38" s="72" t="str">
        <f>$C$14</f>
        <v>Data Level 3</v>
      </c>
      <c r="D38" s="59">
        <v>0</v>
      </c>
      <c r="E38"/>
    </row>
    <row r="39" spans="3:5" x14ac:dyDescent="0.25">
      <c r="C39" s="60" t="str">
        <f>$C$15</f>
        <v>Total Qualified Lending as % of Total Loan Originations</v>
      </c>
      <c r="D39" s="76">
        <f>IFERROR(D35/D34,0)</f>
        <v>0</v>
      </c>
      <c r="E39"/>
    </row>
    <row r="40" spans="3:5" x14ac:dyDescent="0.25">
      <c r="C40" s="67"/>
      <c r="D40" s="75"/>
      <c r="E40"/>
    </row>
    <row r="41" spans="3:5" x14ac:dyDescent="0.25">
      <c r="C41" s="204" t="s">
        <v>308</v>
      </c>
      <c r="D41" s="205"/>
      <c r="E41"/>
    </row>
    <row r="42" spans="3:5" x14ac:dyDescent="0.25">
      <c r="C42" s="71" t="str">
        <f>$C$10</f>
        <v>Total Loan Originations</v>
      </c>
      <c r="D42" s="59">
        <v>0</v>
      </c>
      <c r="E42"/>
    </row>
    <row r="43" spans="3:5" x14ac:dyDescent="0.25">
      <c r="C43" s="60" t="str">
        <f>$C$11</f>
        <v>Total Qualified Lending</v>
      </c>
      <c r="D43" s="78">
        <f>SUM(D44:D46)</f>
        <v>0</v>
      </c>
      <c r="E43"/>
    </row>
    <row r="44" spans="3:5" x14ac:dyDescent="0.25">
      <c r="C44" s="72" t="str">
        <f>$C$12</f>
        <v>Data Level 1</v>
      </c>
      <c r="D44" s="59">
        <v>0</v>
      </c>
      <c r="E44"/>
    </row>
    <row r="45" spans="3:5" x14ac:dyDescent="0.25">
      <c r="C45" s="72" t="str">
        <f>$C$13</f>
        <v>Data Level 2</v>
      </c>
      <c r="D45" s="59">
        <v>0</v>
      </c>
      <c r="E45"/>
    </row>
    <row r="46" spans="3:5" x14ac:dyDescent="0.25">
      <c r="C46" s="72" t="str">
        <f>$C$14</f>
        <v>Data Level 3</v>
      </c>
      <c r="D46" s="59">
        <v>0</v>
      </c>
      <c r="E46"/>
    </row>
    <row r="47" spans="3:5" x14ac:dyDescent="0.25">
      <c r="C47" s="60" t="str">
        <f>$C$15</f>
        <v>Total Qualified Lending as % of Total Loan Originations</v>
      </c>
      <c r="D47" s="76">
        <f>IFERROR(D43/D42,0)</f>
        <v>0</v>
      </c>
      <c r="E47"/>
    </row>
    <row r="48" spans="3:5" x14ac:dyDescent="0.25">
      <c r="C48" s="67"/>
      <c r="D48" s="75"/>
      <c r="E48"/>
    </row>
    <row r="49" spans="3:5" x14ac:dyDescent="0.25">
      <c r="C49" s="204" t="s">
        <v>309</v>
      </c>
      <c r="D49" s="205"/>
      <c r="E49"/>
    </row>
    <row r="50" spans="3:5" x14ac:dyDescent="0.25">
      <c r="C50" s="71" t="str">
        <f>$C$10</f>
        <v>Total Loan Originations</v>
      </c>
      <c r="D50" s="59">
        <v>0</v>
      </c>
      <c r="E50"/>
    </row>
    <row r="51" spans="3:5" x14ac:dyDescent="0.25">
      <c r="C51" s="60" t="str">
        <f>$C$11</f>
        <v>Total Qualified Lending</v>
      </c>
      <c r="D51" s="78">
        <f>SUM(D52:D54)</f>
        <v>0</v>
      </c>
      <c r="E51"/>
    </row>
    <row r="52" spans="3:5" x14ac:dyDescent="0.25">
      <c r="C52" s="72" t="str">
        <f>$C$12</f>
        <v>Data Level 1</v>
      </c>
      <c r="D52" s="59">
        <v>0</v>
      </c>
      <c r="E52"/>
    </row>
    <row r="53" spans="3:5" x14ac:dyDescent="0.25">
      <c r="C53" s="72" t="str">
        <f>$C$13</f>
        <v>Data Level 2</v>
      </c>
      <c r="D53" s="59">
        <v>0</v>
      </c>
      <c r="E53"/>
    </row>
    <row r="54" spans="3:5" x14ac:dyDescent="0.25">
      <c r="C54" s="72" t="str">
        <f>$C$14</f>
        <v>Data Level 3</v>
      </c>
      <c r="D54" s="59">
        <v>0</v>
      </c>
      <c r="E54"/>
    </row>
    <row r="55" spans="3:5" x14ac:dyDescent="0.25">
      <c r="C55" s="60" t="str">
        <f>$C$15</f>
        <v>Total Qualified Lending as % of Total Loan Originations</v>
      </c>
      <c r="D55" s="76">
        <f>IFERROR(D51/D50,0)</f>
        <v>0</v>
      </c>
      <c r="E55"/>
    </row>
    <row r="56" spans="3:5" x14ac:dyDescent="0.25">
      <c r="C56" s="67"/>
      <c r="D56" s="75"/>
      <c r="E56"/>
    </row>
    <row r="57" spans="3:5" x14ac:dyDescent="0.25">
      <c r="C57" s="204" t="s">
        <v>310</v>
      </c>
      <c r="D57" s="205"/>
      <c r="E57"/>
    </row>
    <row r="58" spans="3:5" x14ac:dyDescent="0.25">
      <c r="C58" s="71" t="str">
        <f>$C$10</f>
        <v>Total Loan Originations</v>
      </c>
      <c r="D58" s="59">
        <v>0</v>
      </c>
      <c r="E58"/>
    </row>
    <row r="59" spans="3:5" x14ac:dyDescent="0.25">
      <c r="C59" s="60" t="str">
        <f>$C$11</f>
        <v>Total Qualified Lending</v>
      </c>
      <c r="D59" s="78">
        <f>SUM(D60:D62)</f>
        <v>0</v>
      </c>
      <c r="E59"/>
    </row>
    <row r="60" spans="3:5" x14ac:dyDescent="0.25">
      <c r="C60" s="72" t="str">
        <f>$C$12</f>
        <v>Data Level 1</v>
      </c>
      <c r="D60" s="59">
        <v>0</v>
      </c>
      <c r="E60"/>
    </row>
    <row r="61" spans="3:5" x14ac:dyDescent="0.25">
      <c r="C61" s="72" t="str">
        <f>$C$13</f>
        <v>Data Level 2</v>
      </c>
      <c r="D61" s="59">
        <v>0</v>
      </c>
      <c r="E61"/>
    </row>
    <row r="62" spans="3:5" x14ac:dyDescent="0.25">
      <c r="C62" s="72" t="str">
        <f>$C$14</f>
        <v>Data Level 3</v>
      </c>
      <c r="D62" s="59">
        <v>0</v>
      </c>
      <c r="E62"/>
    </row>
    <row r="63" spans="3:5" x14ac:dyDescent="0.25">
      <c r="C63" s="60" t="str">
        <f>$C$15</f>
        <v>Total Qualified Lending as % of Total Loan Originations</v>
      </c>
      <c r="D63" s="76">
        <f>IFERROR(D59/D58,0)</f>
        <v>0</v>
      </c>
      <c r="E63"/>
    </row>
    <row r="64" spans="3:5" x14ac:dyDescent="0.25">
      <c r="C64" s="67"/>
      <c r="D64" s="75"/>
      <c r="E64"/>
    </row>
    <row r="65" spans="3:5" x14ac:dyDescent="0.25">
      <c r="C65" s="204" t="s">
        <v>311</v>
      </c>
      <c r="D65" s="205"/>
      <c r="E65"/>
    </row>
    <row r="66" spans="3:5" x14ac:dyDescent="0.25">
      <c r="C66" s="71" t="str">
        <f>$C$10</f>
        <v>Total Loan Originations</v>
      </c>
      <c r="D66" s="59">
        <v>0</v>
      </c>
      <c r="E66"/>
    </row>
    <row r="67" spans="3:5" x14ac:dyDescent="0.25">
      <c r="C67" s="60" t="str">
        <f>$C$11</f>
        <v>Total Qualified Lending</v>
      </c>
      <c r="D67" s="78">
        <f>SUM(D68:D70)</f>
        <v>0</v>
      </c>
      <c r="E67"/>
    </row>
    <row r="68" spans="3:5" x14ac:dyDescent="0.25">
      <c r="C68" s="72" t="str">
        <f>$C$12</f>
        <v>Data Level 1</v>
      </c>
      <c r="D68" s="59">
        <v>0</v>
      </c>
      <c r="E68"/>
    </row>
    <row r="69" spans="3:5" x14ac:dyDescent="0.25">
      <c r="C69" s="72" t="str">
        <f>$C$13</f>
        <v>Data Level 2</v>
      </c>
      <c r="D69" s="59">
        <v>0</v>
      </c>
      <c r="E69"/>
    </row>
    <row r="70" spans="3:5" x14ac:dyDescent="0.25">
      <c r="C70" s="72" t="str">
        <f>$C$14</f>
        <v>Data Level 3</v>
      </c>
      <c r="D70" s="59">
        <v>0</v>
      </c>
      <c r="E70"/>
    </row>
    <row r="71" spans="3:5" x14ac:dyDescent="0.25">
      <c r="C71" s="60" t="str">
        <f>$C$15</f>
        <v>Total Qualified Lending as % of Total Loan Originations</v>
      </c>
      <c r="D71" s="76">
        <f>IFERROR(D67/D66,0)</f>
        <v>0</v>
      </c>
      <c r="E71"/>
    </row>
    <row r="72" spans="3:5" x14ac:dyDescent="0.25">
      <c r="C72" s="67"/>
      <c r="D72" s="75"/>
      <c r="E72"/>
    </row>
    <row r="73" spans="3:5" x14ac:dyDescent="0.25">
      <c r="C73" s="204" t="s">
        <v>312</v>
      </c>
      <c r="D73" s="205"/>
      <c r="E73"/>
    </row>
    <row r="74" spans="3:5" x14ac:dyDescent="0.25">
      <c r="C74" s="71" t="str">
        <f>$C$10</f>
        <v>Total Loan Originations</v>
      </c>
      <c r="D74" s="59">
        <v>0</v>
      </c>
      <c r="E74"/>
    </row>
    <row r="75" spans="3:5" x14ac:dyDescent="0.25">
      <c r="C75" s="60" t="str">
        <f>$C$11</f>
        <v>Total Qualified Lending</v>
      </c>
      <c r="D75" s="78">
        <f>SUM(D76:D78)</f>
        <v>0</v>
      </c>
      <c r="E75"/>
    </row>
    <row r="76" spans="3:5" x14ac:dyDescent="0.25">
      <c r="C76" s="72" t="str">
        <f>$C$12</f>
        <v>Data Level 1</v>
      </c>
      <c r="D76" s="59">
        <v>0</v>
      </c>
      <c r="E76"/>
    </row>
    <row r="77" spans="3:5" x14ac:dyDescent="0.25">
      <c r="C77" s="72" t="str">
        <f>$C$13</f>
        <v>Data Level 2</v>
      </c>
      <c r="D77" s="59">
        <v>0</v>
      </c>
      <c r="E77"/>
    </row>
    <row r="78" spans="3:5" x14ac:dyDescent="0.25">
      <c r="C78" s="72" t="str">
        <f>$C$14</f>
        <v>Data Level 3</v>
      </c>
      <c r="D78" s="59">
        <v>0</v>
      </c>
      <c r="E78"/>
    </row>
    <row r="79" spans="3:5" x14ac:dyDescent="0.25">
      <c r="C79" s="60" t="str">
        <f>$C$15</f>
        <v>Total Qualified Lending as % of Total Loan Originations</v>
      </c>
      <c r="D79" s="76">
        <f>IFERROR(D75/D74,0)</f>
        <v>0</v>
      </c>
      <c r="E79"/>
    </row>
    <row r="80" spans="3:5" x14ac:dyDescent="0.25">
      <c r="C80" s="67"/>
      <c r="D80" s="75"/>
      <c r="E80"/>
    </row>
    <row r="81" spans="3:5" x14ac:dyDescent="0.25">
      <c r="C81" s="204" t="s">
        <v>313</v>
      </c>
      <c r="D81" s="205"/>
      <c r="E81"/>
    </row>
    <row r="82" spans="3:5" x14ac:dyDescent="0.25">
      <c r="C82" s="71" t="str">
        <f>$C$10</f>
        <v>Total Loan Originations</v>
      </c>
      <c r="D82" s="59">
        <v>0</v>
      </c>
      <c r="E82"/>
    </row>
    <row r="83" spans="3:5" x14ac:dyDescent="0.25">
      <c r="C83" s="60" t="str">
        <f>$C$11</f>
        <v>Total Qualified Lending</v>
      </c>
      <c r="D83" s="78">
        <f>SUM(D84:D86)</f>
        <v>0</v>
      </c>
      <c r="E83"/>
    </row>
    <row r="84" spans="3:5" x14ac:dyDescent="0.25">
      <c r="C84" s="72" t="str">
        <f>$C$12</f>
        <v>Data Level 1</v>
      </c>
      <c r="D84" s="59">
        <v>0</v>
      </c>
      <c r="E84"/>
    </row>
    <row r="85" spans="3:5" x14ac:dyDescent="0.25">
      <c r="C85" s="72" t="str">
        <f>$C$13</f>
        <v>Data Level 2</v>
      </c>
      <c r="D85" s="59">
        <v>0</v>
      </c>
      <c r="E85"/>
    </row>
    <row r="86" spans="3:5" x14ac:dyDescent="0.25">
      <c r="C86" s="72" t="str">
        <f>$C$14</f>
        <v>Data Level 3</v>
      </c>
      <c r="D86" s="59">
        <v>0</v>
      </c>
      <c r="E86"/>
    </row>
    <row r="87" spans="3:5" x14ac:dyDescent="0.25">
      <c r="C87" s="60" t="str">
        <f>$C$15</f>
        <v>Total Qualified Lending as % of Total Loan Originations</v>
      </c>
      <c r="D87" s="76">
        <f>IFERROR(D83/D82,0)</f>
        <v>0</v>
      </c>
      <c r="E87"/>
    </row>
    <row r="88" spans="3:5" x14ac:dyDescent="0.25">
      <c r="C88" s="67"/>
      <c r="D88" s="75"/>
      <c r="E88"/>
    </row>
    <row r="89" spans="3:5" x14ac:dyDescent="0.25">
      <c r="C89" s="204" t="s">
        <v>314</v>
      </c>
      <c r="D89" s="205"/>
      <c r="E89"/>
    </row>
    <row r="90" spans="3:5" x14ac:dyDescent="0.25">
      <c r="C90" s="71" t="str">
        <f>$C$10</f>
        <v>Total Loan Originations</v>
      </c>
      <c r="D90" s="59">
        <v>0</v>
      </c>
    </row>
    <row r="91" spans="3:5" x14ac:dyDescent="0.25">
      <c r="C91" s="60" t="str">
        <f>$C$11</f>
        <v>Total Qualified Lending</v>
      </c>
      <c r="D91" s="78">
        <f>SUM(D92:D94)</f>
        <v>0</v>
      </c>
    </row>
    <row r="92" spans="3:5" x14ac:dyDescent="0.25">
      <c r="C92" s="72" t="str">
        <f>$C$12</f>
        <v>Data Level 1</v>
      </c>
      <c r="D92" s="59">
        <v>0</v>
      </c>
    </row>
    <row r="93" spans="3:5" x14ac:dyDescent="0.25">
      <c r="C93" s="72" t="str">
        <f>$C$13</f>
        <v>Data Level 2</v>
      </c>
      <c r="D93" s="59">
        <v>0</v>
      </c>
    </row>
    <row r="94" spans="3:5" x14ac:dyDescent="0.25">
      <c r="C94" s="72" t="str">
        <f>$C$14</f>
        <v>Data Level 3</v>
      </c>
      <c r="D94" s="59">
        <v>0</v>
      </c>
    </row>
    <row r="95" spans="3:5" x14ac:dyDescent="0.25">
      <c r="C95" s="60" t="str">
        <f>$C$15</f>
        <v>Total Qualified Lending as % of Total Loan Originations</v>
      </c>
      <c r="D95" s="76">
        <f>IFERROR(D91/D90,0)</f>
        <v>0</v>
      </c>
    </row>
    <row r="96" spans="3:5" x14ac:dyDescent="0.25">
      <c r="C96" s="67"/>
      <c r="D96" s="75"/>
    </row>
    <row r="97" spans="3:4" x14ac:dyDescent="0.25">
      <c r="C97" s="204" t="s">
        <v>315</v>
      </c>
      <c r="D97" s="205"/>
    </row>
    <row r="98" spans="3:4" x14ac:dyDescent="0.25">
      <c r="C98" s="73" t="str">
        <f>$C$10</f>
        <v>Total Loan Originations</v>
      </c>
      <c r="D98" s="79">
        <f>SUM(D90,D82,D74,D66,D50,D42,D34,D26,D18,D10)</f>
        <v>100000</v>
      </c>
    </row>
    <row r="99" spans="3:4" x14ac:dyDescent="0.25">
      <c r="C99" s="60" t="str">
        <f>$C$11</f>
        <v>Total Qualified Lending</v>
      </c>
      <c r="D99" s="78">
        <f>SUM(D91,D83,D75,D67,D59,D51,D43,D35,D27,D19,D11)</f>
        <v>50000</v>
      </c>
    </row>
    <row r="100" spans="3:4" ht="15.75" thickBot="1" x14ac:dyDescent="0.3">
      <c r="C100" s="69" t="str">
        <f>$C$15</f>
        <v>Total Qualified Lending as % of Total Loan Originations</v>
      </c>
      <c r="D100" s="77">
        <f>IFERROR(D99/D98,0)</f>
        <v>0.5</v>
      </c>
    </row>
  </sheetData>
  <mergeCells count="19">
    <mergeCell ref="C25:D25"/>
    <mergeCell ref="C33:D33"/>
    <mergeCell ref="C1:D1"/>
    <mergeCell ref="C81:D81"/>
    <mergeCell ref="C89:D89"/>
    <mergeCell ref="C97:D97"/>
    <mergeCell ref="C2:D2"/>
    <mergeCell ref="C3:D3"/>
    <mergeCell ref="C4:D4"/>
    <mergeCell ref="C5:D5"/>
    <mergeCell ref="C6:D6"/>
    <mergeCell ref="C7:D7"/>
    <mergeCell ref="C41:D41"/>
    <mergeCell ref="C49:D49"/>
    <mergeCell ref="C57:D57"/>
    <mergeCell ref="C65:D65"/>
    <mergeCell ref="C73:D73"/>
    <mergeCell ref="C9:D9"/>
    <mergeCell ref="C17:D17"/>
  </mergeCells>
  <phoneticPr fontId="11"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FE2D7-15F9-4374-AE5D-319CA2DED921}">
  <sheetPr>
    <tabColor theme="9"/>
  </sheetPr>
  <dimension ref="A2:AS46"/>
  <sheetViews>
    <sheetView zoomScaleNormal="100" workbookViewId="0">
      <selection activeCell="H6" sqref="H6:I6"/>
    </sheetView>
  </sheetViews>
  <sheetFormatPr defaultColWidth="8.85546875" defaultRowHeight="12.75" x14ac:dyDescent="0.2"/>
  <cols>
    <col min="1" max="2" width="8.85546875" style="1"/>
    <col min="3" max="3" width="67" style="1" bestFit="1" customWidth="1"/>
    <col min="4" max="4" width="4" style="1" customWidth="1"/>
    <col min="5" max="5" width="13" style="1" customWidth="1"/>
    <col min="6" max="6" width="4" style="1" customWidth="1"/>
    <col min="7" max="7" width="13" style="1" customWidth="1"/>
    <col min="8" max="8" width="4" style="1" customWidth="1"/>
    <col min="9" max="9" width="13" style="1" customWidth="1"/>
    <col min="10" max="10" width="4" style="1" customWidth="1"/>
    <col min="11" max="11" width="13" style="1" customWidth="1"/>
    <col min="12" max="12" width="4" style="1" customWidth="1"/>
    <col min="13" max="13" width="13" style="1" customWidth="1"/>
    <col min="14" max="14" width="4" style="1" hidden="1" customWidth="1"/>
    <col min="15" max="15" width="13" style="1" hidden="1" customWidth="1"/>
    <col min="16" max="16" width="4" style="1" hidden="1" customWidth="1"/>
    <col min="17" max="17" width="13" style="1" hidden="1" customWidth="1"/>
    <col min="18" max="18" width="4" style="1" hidden="1" customWidth="1"/>
    <col min="19" max="19" width="13" style="1" hidden="1" customWidth="1"/>
    <col min="20" max="20" width="4" style="1" hidden="1" customWidth="1"/>
    <col min="21" max="21" width="13" style="1" hidden="1" customWidth="1"/>
    <col min="22" max="22" width="4" style="1" hidden="1" customWidth="1"/>
    <col min="23" max="23" width="13" style="1" hidden="1" customWidth="1"/>
    <col min="24" max="24" width="4" style="1" hidden="1" customWidth="1"/>
    <col min="25" max="25" width="13" style="1" hidden="1" customWidth="1"/>
    <col min="26" max="26" width="4" style="1" hidden="1" customWidth="1"/>
    <col min="27" max="27" width="13" style="1" hidden="1" customWidth="1"/>
    <col min="28" max="28" width="4" style="1" hidden="1" customWidth="1"/>
    <col min="29" max="29" width="13" style="1" hidden="1" customWidth="1"/>
    <col min="30" max="30" width="4" style="1" hidden="1" customWidth="1"/>
    <col min="31" max="31" width="13" style="1" hidden="1" customWidth="1"/>
    <col min="32" max="32" width="4" style="1" hidden="1" customWidth="1"/>
    <col min="33" max="33" width="13" style="1" hidden="1" customWidth="1"/>
    <col min="34" max="34" width="4" style="1" hidden="1" customWidth="1"/>
    <col min="35" max="35" width="13" style="1" hidden="1" customWidth="1"/>
    <col min="36" max="36" width="4" style="1" hidden="1" customWidth="1"/>
    <col min="37" max="37" width="13" style="1" hidden="1" customWidth="1"/>
    <col min="38" max="38" width="4" style="1" hidden="1" customWidth="1"/>
    <col min="39" max="39" width="13" style="1" hidden="1" customWidth="1"/>
    <col min="40" max="40" width="4" style="1" hidden="1" customWidth="1"/>
    <col min="41" max="41" width="13" style="1" hidden="1" customWidth="1"/>
    <col min="42" max="42" width="4" style="1" customWidth="1"/>
    <col min="43" max="43" width="13" style="1" customWidth="1"/>
    <col min="44" max="44" width="4" style="1" customWidth="1"/>
    <col min="45" max="45" width="13.28515625" style="1" customWidth="1"/>
    <col min="46" max="46" width="4" style="1" customWidth="1"/>
    <col min="47" max="16384" width="8.85546875" style="1"/>
  </cols>
  <sheetData>
    <row r="2" spans="1:45" ht="13.5" thickBot="1" x14ac:dyDescent="0.25"/>
    <row r="3" spans="1:45" ht="14.45" customHeight="1" thickBot="1" x14ac:dyDescent="0.25">
      <c r="B3" s="238" t="s">
        <v>0</v>
      </c>
      <c r="C3" s="240" t="s">
        <v>30</v>
      </c>
      <c r="D3" s="143" t="s">
        <v>317</v>
      </c>
      <c r="E3" s="145"/>
      <c r="F3" s="244" t="s">
        <v>14</v>
      </c>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c r="AG3" s="245"/>
      <c r="AH3" s="245"/>
      <c r="AI3" s="245"/>
      <c r="AJ3" s="245"/>
      <c r="AK3" s="245"/>
      <c r="AL3" s="245"/>
      <c r="AM3" s="245"/>
      <c r="AN3" s="245"/>
      <c r="AO3" s="245"/>
      <c r="AP3" s="245"/>
      <c r="AQ3" s="245"/>
      <c r="AR3" s="245"/>
      <c r="AS3" s="246"/>
    </row>
    <row r="4" spans="1:45" ht="30.4" customHeight="1" x14ac:dyDescent="0.2">
      <c r="B4" s="239"/>
      <c r="C4" s="241"/>
      <c r="D4" s="242"/>
      <c r="E4" s="243"/>
      <c r="F4" s="247" t="s">
        <v>13</v>
      </c>
      <c r="G4" s="248"/>
      <c r="H4" s="248"/>
      <c r="I4" s="249"/>
      <c r="J4" s="249"/>
      <c r="K4" s="249"/>
      <c r="L4" s="249"/>
      <c r="M4" s="250"/>
      <c r="N4" s="251" t="s">
        <v>17</v>
      </c>
      <c r="O4" s="252"/>
      <c r="P4" s="252"/>
      <c r="Q4" s="252"/>
      <c r="R4" s="252"/>
      <c r="S4" s="252"/>
      <c r="T4" s="252"/>
      <c r="U4" s="252"/>
      <c r="V4" s="252"/>
      <c r="W4" s="252"/>
      <c r="X4" s="252"/>
      <c r="Y4" s="252"/>
      <c r="Z4" s="252"/>
      <c r="AA4" s="253"/>
      <c r="AB4" s="251" t="s">
        <v>12</v>
      </c>
      <c r="AC4" s="252"/>
      <c r="AD4" s="252"/>
      <c r="AE4" s="253"/>
      <c r="AF4" s="254" t="s">
        <v>19</v>
      </c>
      <c r="AG4" s="255"/>
      <c r="AH4" s="255"/>
      <c r="AI4" s="255"/>
      <c r="AJ4" s="255"/>
      <c r="AK4" s="255"/>
      <c r="AL4" s="255"/>
      <c r="AM4" s="255"/>
      <c r="AN4" s="255"/>
      <c r="AO4" s="255"/>
      <c r="AP4" s="256" t="s">
        <v>350</v>
      </c>
      <c r="AQ4" s="256"/>
      <c r="AR4" s="256" t="s">
        <v>351</v>
      </c>
      <c r="AS4" s="258"/>
    </row>
    <row r="5" spans="1:45" ht="30.4" customHeight="1" x14ac:dyDescent="0.2">
      <c r="B5" s="239"/>
      <c r="C5" s="241"/>
      <c r="D5" s="242"/>
      <c r="E5" s="243"/>
      <c r="F5" s="234"/>
      <c r="G5" s="235"/>
      <c r="H5" s="235"/>
      <c r="I5" s="236"/>
      <c r="J5" s="214" t="s">
        <v>18</v>
      </c>
      <c r="K5" s="215"/>
      <c r="L5" s="215"/>
      <c r="M5" s="216"/>
      <c r="N5" s="217"/>
      <c r="O5" s="237"/>
      <c r="P5" s="237"/>
      <c r="Q5" s="237"/>
      <c r="R5" s="237"/>
      <c r="S5" s="237"/>
      <c r="T5" s="237"/>
      <c r="U5" s="218"/>
      <c r="V5" s="214" t="s">
        <v>18</v>
      </c>
      <c r="W5" s="215"/>
      <c r="X5" s="215"/>
      <c r="Y5" s="215"/>
      <c r="Z5" s="215"/>
      <c r="AA5" s="216"/>
      <c r="AB5" s="217"/>
      <c r="AC5" s="218"/>
      <c r="AD5" s="219" t="s">
        <v>18</v>
      </c>
      <c r="AE5" s="220"/>
      <c r="AF5" s="260"/>
      <c r="AG5" s="261"/>
      <c r="AH5" s="261"/>
      <c r="AI5" s="262"/>
      <c r="AJ5" s="219" t="s">
        <v>18</v>
      </c>
      <c r="AK5" s="263"/>
      <c r="AL5" s="263"/>
      <c r="AM5" s="263"/>
      <c r="AN5" s="263"/>
      <c r="AO5" s="263"/>
      <c r="AP5" s="256"/>
      <c r="AQ5" s="256"/>
      <c r="AR5" s="256"/>
      <c r="AS5" s="258"/>
    </row>
    <row r="6" spans="1:45" ht="83.45" customHeight="1" thickBot="1" x14ac:dyDescent="0.25">
      <c r="B6" s="239"/>
      <c r="C6" s="241"/>
      <c r="D6" s="146"/>
      <c r="E6" s="148"/>
      <c r="F6" s="228" t="s">
        <v>324</v>
      </c>
      <c r="G6" s="229"/>
      <c r="H6" s="230" t="s">
        <v>352</v>
      </c>
      <c r="I6" s="229"/>
      <c r="J6" s="223" t="s">
        <v>327</v>
      </c>
      <c r="K6" s="224"/>
      <c r="L6" s="223" t="s">
        <v>353</v>
      </c>
      <c r="M6" s="225"/>
      <c r="N6" s="228" t="s">
        <v>145</v>
      </c>
      <c r="O6" s="229"/>
      <c r="P6" s="230" t="s">
        <v>146</v>
      </c>
      <c r="Q6" s="229"/>
      <c r="R6" s="230" t="s">
        <v>147</v>
      </c>
      <c r="S6" s="229"/>
      <c r="T6" s="230" t="s">
        <v>148</v>
      </c>
      <c r="U6" s="229"/>
      <c r="V6" s="223" t="s">
        <v>149</v>
      </c>
      <c r="W6" s="224"/>
      <c r="X6" s="223" t="s">
        <v>150</v>
      </c>
      <c r="Y6" s="224"/>
      <c r="Z6" s="223" t="s">
        <v>151</v>
      </c>
      <c r="AA6" s="225"/>
      <c r="AB6" s="226" t="s">
        <v>299</v>
      </c>
      <c r="AC6" s="227"/>
      <c r="AD6" s="223" t="s">
        <v>152</v>
      </c>
      <c r="AE6" s="225"/>
      <c r="AF6" s="228" t="s">
        <v>153</v>
      </c>
      <c r="AG6" s="229"/>
      <c r="AH6" s="230" t="s">
        <v>154</v>
      </c>
      <c r="AI6" s="229"/>
      <c r="AJ6" s="223" t="s">
        <v>155</v>
      </c>
      <c r="AK6" s="224"/>
      <c r="AL6" s="223" t="s">
        <v>156</v>
      </c>
      <c r="AM6" s="224"/>
      <c r="AN6" s="223" t="s">
        <v>157</v>
      </c>
      <c r="AO6" s="231"/>
      <c r="AP6" s="257"/>
      <c r="AQ6" s="257"/>
      <c r="AR6" s="257"/>
      <c r="AS6" s="259"/>
    </row>
    <row r="7" spans="1:45" ht="15" customHeight="1" thickBot="1" x14ac:dyDescent="0.25">
      <c r="B7" s="239"/>
      <c r="C7" s="241"/>
      <c r="D7" s="232" t="s">
        <v>104</v>
      </c>
      <c r="E7" s="233"/>
      <c r="F7" s="233"/>
      <c r="G7" s="233"/>
      <c r="H7" s="233"/>
      <c r="I7" s="233"/>
      <c r="J7" s="233"/>
      <c r="K7" s="233"/>
      <c r="L7" s="233"/>
      <c r="M7" s="233"/>
      <c r="N7" s="233"/>
      <c r="O7" s="233"/>
      <c r="P7" s="233"/>
      <c r="Q7" s="233"/>
      <c r="R7" s="233"/>
      <c r="S7" s="233"/>
      <c r="T7" s="233"/>
      <c r="U7" s="233"/>
      <c r="V7" s="233"/>
      <c r="W7" s="233"/>
      <c r="X7" s="233"/>
      <c r="Y7" s="233"/>
      <c r="Z7" s="233"/>
      <c r="AA7" s="233"/>
      <c r="AB7" s="233"/>
      <c r="AC7" s="233"/>
      <c r="AD7" s="233"/>
      <c r="AE7" s="233"/>
      <c r="AF7" s="233"/>
      <c r="AG7" s="233"/>
      <c r="AH7" s="233"/>
      <c r="AI7" s="233"/>
      <c r="AJ7" s="233"/>
      <c r="AK7" s="233"/>
      <c r="AL7" s="233"/>
      <c r="AM7" s="233"/>
      <c r="AN7" s="233"/>
      <c r="AO7" s="233"/>
      <c r="AP7" s="233"/>
      <c r="AQ7" s="233"/>
      <c r="AR7" s="221" t="s">
        <v>105</v>
      </c>
      <c r="AS7" s="222"/>
    </row>
    <row r="8" spans="1:45" ht="13.5" thickBot="1" x14ac:dyDescent="0.25">
      <c r="A8" s="19"/>
      <c r="B8" s="20">
        <v>1</v>
      </c>
      <c r="C8" s="10" t="s">
        <v>1</v>
      </c>
      <c r="D8" s="15" t="s">
        <v>32</v>
      </c>
      <c r="E8" s="48">
        <f>SUM('ISR Alt Sch Form (B&amp;HC)'!D13+'ISR Alt Sch Form (B&amp;HC)'!G13+'ISR Alt Sch Form (B&amp;HC)'!J13+'ISR Alt Sch Form (B&amp;HC)'!M13)</f>
        <v>0</v>
      </c>
      <c r="F8" s="15" t="s">
        <v>46</v>
      </c>
      <c r="G8" s="52">
        <f>'ISR Alt Sch Form (B&amp;HC)'!D16</f>
        <v>0</v>
      </c>
      <c r="H8" s="16" t="s">
        <v>57</v>
      </c>
      <c r="I8" s="52">
        <f>'ISR Alt Sch Form (B&amp;HC)'!D17</f>
        <v>0</v>
      </c>
      <c r="J8" s="16" t="s">
        <v>69</v>
      </c>
      <c r="K8" s="52">
        <f>'ISR Alt Sch Form (B&amp;HC)'!D19</f>
        <v>0</v>
      </c>
      <c r="L8" s="16" t="s">
        <v>80</v>
      </c>
      <c r="M8" s="52">
        <f>'ISR Alt Sch Form (B&amp;HC)'!D20</f>
        <v>0</v>
      </c>
      <c r="N8" s="15" t="s">
        <v>93</v>
      </c>
      <c r="O8" s="52">
        <f>'ISR Alt Sch Form (B&amp;HC)'!G16</f>
        <v>0</v>
      </c>
      <c r="P8" s="16" t="s">
        <v>118</v>
      </c>
      <c r="Q8" s="52">
        <f>'ISR Alt Sch Form (B&amp;HC)'!G17</f>
        <v>0</v>
      </c>
      <c r="R8" s="16" t="s">
        <v>129</v>
      </c>
      <c r="S8" s="52">
        <f>'ISR Alt Sch Form (B&amp;HC)'!G18</f>
        <v>0</v>
      </c>
      <c r="T8" s="17" t="s">
        <v>141</v>
      </c>
      <c r="U8" s="52">
        <f>'ISR Alt Sch Form (B&amp;HC)'!G19</f>
        <v>0</v>
      </c>
      <c r="V8" s="17" t="s">
        <v>158</v>
      </c>
      <c r="W8" s="52">
        <f>'ISR Alt Sch Form (B&amp;HC)'!$G21</f>
        <v>0</v>
      </c>
      <c r="X8" s="17" t="s">
        <v>159</v>
      </c>
      <c r="Y8" s="52">
        <f>'ISR Alt Sch Form (B&amp;HC)'!G22</f>
        <v>0</v>
      </c>
      <c r="Z8" s="17" t="s">
        <v>160</v>
      </c>
      <c r="AA8" s="52">
        <f>'ISR Alt Sch Form (B&amp;HC)'!$G23</f>
        <v>0</v>
      </c>
      <c r="AB8" s="18" t="s">
        <v>161</v>
      </c>
      <c r="AC8" s="52">
        <f>'ISR Alt Sch Form (B&amp;HC)'!$J16</f>
        <v>0</v>
      </c>
      <c r="AD8" s="17" t="s">
        <v>162</v>
      </c>
      <c r="AE8" s="52">
        <f>'ISR Alt Sch Form (B&amp;HC)'!$J18</f>
        <v>0</v>
      </c>
      <c r="AF8" s="18" t="s">
        <v>163</v>
      </c>
      <c r="AG8" s="52">
        <f>'ISR Alt Sch Form (B&amp;HC)'!$M16</f>
        <v>0</v>
      </c>
      <c r="AH8" s="17" t="s">
        <v>164</v>
      </c>
      <c r="AI8" s="52">
        <f>'ISR Alt Sch Form (B&amp;HC)'!$M17</f>
        <v>0</v>
      </c>
      <c r="AJ8" s="17" t="s">
        <v>165</v>
      </c>
      <c r="AK8" s="52">
        <f>'ISR Alt Sch Form (B&amp;HC)'!$M19</f>
        <v>0</v>
      </c>
      <c r="AL8" s="17" t="s">
        <v>166</v>
      </c>
      <c r="AM8" s="52">
        <f>'ISR Alt Sch Form (B&amp;HC)'!$M20</f>
        <v>0</v>
      </c>
      <c r="AN8" s="17" t="s">
        <v>167</v>
      </c>
      <c r="AO8" s="52">
        <f>'ISR Alt Sch Form (B&amp;HC)'!$M21</f>
        <v>0</v>
      </c>
      <c r="AP8" s="30" t="s">
        <v>168</v>
      </c>
      <c r="AQ8" s="53">
        <f>SUM(G8,I8,K8,M8,O8,Q8,S8,U8,W8,Y8,AA8,AC8,AE8,AG8,AI8,AK8,AM8,AO8)</f>
        <v>0</v>
      </c>
      <c r="AR8" s="17" t="s">
        <v>169</v>
      </c>
      <c r="AS8" s="54">
        <f>IFERROR(AQ8/E8,0)</f>
        <v>0</v>
      </c>
    </row>
    <row r="9" spans="1:45" ht="13.5" thickBot="1" x14ac:dyDescent="0.25">
      <c r="A9" s="19"/>
      <c r="B9" s="20">
        <v>2</v>
      </c>
      <c r="C9" s="21" t="s">
        <v>2</v>
      </c>
      <c r="D9" s="14" t="s">
        <v>35</v>
      </c>
      <c r="E9" s="48">
        <f>SUM('ISR Alt Sch Form (B&amp;HC)'!D24,'ISR Alt Sch Form (B&amp;HC)'!G27,'ISR Alt Sch Form (B&amp;HC)'!J22,'ISR Alt Sch Form (B&amp;HC)'!M25)</f>
        <v>0</v>
      </c>
      <c r="F9" s="14" t="s">
        <v>33</v>
      </c>
      <c r="G9" s="52">
        <f>'ISR Alt Sch Form (B&amp;HC)'!D27</f>
        <v>0</v>
      </c>
      <c r="H9" s="13" t="s">
        <v>58</v>
      </c>
      <c r="I9" s="52">
        <f>'ISR Alt Sch Form (B&amp;HC)'!D28</f>
        <v>0</v>
      </c>
      <c r="J9" s="13" t="s">
        <v>70</v>
      </c>
      <c r="K9" s="52">
        <f>'ISR Alt Sch Form (B&amp;HC)'!D30</f>
        <v>0</v>
      </c>
      <c r="L9" s="13" t="s">
        <v>81</v>
      </c>
      <c r="M9" s="52">
        <f>'ISR Alt Sch Form (B&amp;HC)'!D31</f>
        <v>0</v>
      </c>
      <c r="N9" s="14" t="s">
        <v>94</v>
      </c>
      <c r="O9" s="52">
        <f>'ISR Alt Sch Form (B&amp;HC)'!G30</f>
        <v>0</v>
      </c>
      <c r="P9" s="13" t="s">
        <v>119</v>
      </c>
      <c r="Q9" s="52">
        <f>'ISR Alt Sch Form (B&amp;HC)'!G31</f>
        <v>0</v>
      </c>
      <c r="R9" s="13" t="s">
        <v>130</v>
      </c>
      <c r="S9" s="52">
        <f>'ISR Alt Sch Form (B&amp;HC)'!G31</f>
        <v>0</v>
      </c>
      <c r="T9" s="2" t="s">
        <v>142</v>
      </c>
      <c r="U9" s="52">
        <f>'ISR Alt Sch Form (B&amp;HC)'!G32</f>
        <v>0</v>
      </c>
      <c r="V9" s="2" t="s">
        <v>170</v>
      </c>
      <c r="W9" s="52">
        <f>'ISR Alt Sch Form (B&amp;HC)'!$G35</f>
        <v>0</v>
      </c>
      <c r="X9" s="2" t="s">
        <v>171</v>
      </c>
      <c r="Y9" s="52">
        <f>'ISR Alt Sch Form (B&amp;HC)'!G36</f>
        <v>0</v>
      </c>
      <c r="Z9" s="2" t="s">
        <v>172</v>
      </c>
      <c r="AA9" s="52">
        <f>'ISR Alt Sch Form (B&amp;HC)'!$G37</f>
        <v>0</v>
      </c>
      <c r="AB9" s="7" t="s">
        <v>173</v>
      </c>
      <c r="AC9" s="52">
        <f>'ISR Alt Sch Form (B&amp;HC)'!$J25</f>
        <v>0</v>
      </c>
      <c r="AD9" s="2" t="s">
        <v>174</v>
      </c>
      <c r="AE9" s="52">
        <f>'ISR Alt Sch Form (B&amp;HC)'!$J27</f>
        <v>0</v>
      </c>
      <c r="AF9" s="7" t="s">
        <v>175</v>
      </c>
      <c r="AG9" s="52">
        <f>'ISR Alt Sch Form (B&amp;HC)'!$M28</f>
        <v>0</v>
      </c>
      <c r="AH9" s="2" t="s">
        <v>176</v>
      </c>
      <c r="AI9" s="52">
        <f>'ISR Alt Sch Form (B&amp;HC)'!$M29</f>
        <v>0</v>
      </c>
      <c r="AJ9" s="2" t="s">
        <v>177</v>
      </c>
      <c r="AK9" s="52">
        <f>'ISR Alt Sch Form (B&amp;HC)'!$M31</f>
        <v>0</v>
      </c>
      <c r="AL9" s="2" t="s">
        <v>178</v>
      </c>
      <c r="AM9" s="52">
        <f>'ISR Alt Sch Form (B&amp;HC)'!$M32</f>
        <v>0</v>
      </c>
      <c r="AN9" s="2" t="s">
        <v>179</v>
      </c>
      <c r="AO9" s="52">
        <f>'ISR Alt Sch Form (B&amp;HC)'!$M33</f>
        <v>0</v>
      </c>
      <c r="AP9" s="6" t="s">
        <v>180</v>
      </c>
      <c r="AQ9" s="53">
        <f t="shared" ref="AQ9:AQ18" si="0">SUM(G9,I9,K9,M9,O9,Q9,S9,U9,W9,Y9,AA9,AC9,AE9,AG9,AI9,AK9,AM9,AO9)</f>
        <v>0</v>
      </c>
      <c r="AR9" s="2" t="s">
        <v>181</v>
      </c>
      <c r="AS9" s="54">
        <f t="shared" ref="AS9:AS18" si="1">IFERROR(AQ9/E9,0)</f>
        <v>0</v>
      </c>
    </row>
    <row r="10" spans="1:45" ht="13.5" thickBot="1" x14ac:dyDescent="0.25">
      <c r="A10" s="19"/>
      <c r="B10" s="20">
        <v>3</v>
      </c>
      <c r="C10" s="21" t="s">
        <v>27</v>
      </c>
      <c r="D10" s="14" t="s">
        <v>36</v>
      </c>
      <c r="E10" s="48">
        <f>SUM('ISR Alt Sch Form (B&amp;HC)'!D35,'ISR Alt Sch Form (B&amp;HC)'!G41,'ISR Alt Sch Form (B&amp;HC)'!J31,'ISR Alt Sch Form (B&amp;HC)'!M37)</f>
        <v>0</v>
      </c>
      <c r="F10" s="14" t="s">
        <v>47</v>
      </c>
      <c r="G10" s="52">
        <f>'ISR Alt Sch Form (B&amp;HC)'!D38</f>
        <v>0</v>
      </c>
      <c r="H10" s="13" t="s">
        <v>59</v>
      </c>
      <c r="I10" s="52">
        <f>'ISR Alt Sch Form (B&amp;HC)'!D39</f>
        <v>0</v>
      </c>
      <c r="J10" s="13" t="s">
        <v>71</v>
      </c>
      <c r="K10" s="52">
        <f>'ISR Alt Sch Form (B&amp;HC)'!D41</f>
        <v>0</v>
      </c>
      <c r="L10" s="13" t="s">
        <v>82</v>
      </c>
      <c r="M10" s="52">
        <f>'ISR Alt Sch Form (B&amp;HC)'!D42</f>
        <v>0</v>
      </c>
      <c r="N10" s="14" t="s">
        <v>95</v>
      </c>
      <c r="O10" s="52">
        <f>'ISR Alt Sch Form (B&amp;HC)'!G44</f>
        <v>0</v>
      </c>
      <c r="P10" s="13" t="s">
        <v>120</v>
      </c>
      <c r="Q10" s="52">
        <f>'ISR Alt Sch Form (B&amp;HC)'!G45</f>
        <v>0</v>
      </c>
      <c r="R10" s="13" t="s">
        <v>131</v>
      </c>
      <c r="S10" s="52">
        <f>'ISR Alt Sch Form (B&amp;HC)'!G46</f>
        <v>0</v>
      </c>
      <c r="T10" s="2" t="s">
        <v>110</v>
      </c>
      <c r="U10" s="52">
        <f>'ISR Alt Sch Form (B&amp;HC)'!G47</f>
        <v>0</v>
      </c>
      <c r="V10" s="2" t="s">
        <v>182</v>
      </c>
      <c r="W10" s="52">
        <f>'ISR Alt Sch Form (B&amp;HC)'!$G49</f>
        <v>0</v>
      </c>
      <c r="X10" s="2" t="s">
        <v>183</v>
      </c>
      <c r="Y10" s="52">
        <f>'ISR Alt Sch Form (B&amp;HC)'!G50</f>
        <v>0</v>
      </c>
      <c r="Z10" s="2" t="s">
        <v>184</v>
      </c>
      <c r="AA10" s="52">
        <f>'ISR Alt Sch Form (B&amp;HC)'!$G51</f>
        <v>0</v>
      </c>
      <c r="AB10" s="7" t="s">
        <v>185</v>
      </c>
      <c r="AC10" s="52">
        <f>'ISR Alt Sch Form (B&amp;HC)'!$J34</f>
        <v>0</v>
      </c>
      <c r="AD10" s="2" t="s">
        <v>186</v>
      </c>
      <c r="AE10" s="52">
        <f>'ISR Alt Sch Form (B&amp;HC)'!$J36</f>
        <v>0</v>
      </c>
      <c r="AF10" s="7" t="s">
        <v>187</v>
      </c>
      <c r="AG10" s="52">
        <f>'ISR Alt Sch Form (B&amp;HC)'!$M40</f>
        <v>0</v>
      </c>
      <c r="AH10" s="2" t="s">
        <v>188</v>
      </c>
      <c r="AI10" s="52">
        <f>'ISR Alt Sch Form (B&amp;HC)'!$M41</f>
        <v>0</v>
      </c>
      <c r="AJ10" s="2" t="s">
        <v>189</v>
      </c>
      <c r="AK10" s="52">
        <f>'ISR Alt Sch Form (B&amp;HC)'!$M43</f>
        <v>0</v>
      </c>
      <c r="AL10" s="2" t="s">
        <v>190</v>
      </c>
      <c r="AM10" s="52">
        <f>'ISR Alt Sch Form (B&amp;HC)'!$M44</f>
        <v>0</v>
      </c>
      <c r="AN10" s="2" t="s">
        <v>191</v>
      </c>
      <c r="AO10" s="52">
        <f>'ISR Alt Sch Form (B&amp;HC)'!$M45</f>
        <v>0</v>
      </c>
      <c r="AP10" s="6" t="s">
        <v>192</v>
      </c>
      <c r="AQ10" s="53">
        <f t="shared" si="0"/>
        <v>0</v>
      </c>
      <c r="AR10" s="2" t="s">
        <v>193</v>
      </c>
      <c r="AS10" s="54">
        <f t="shared" si="1"/>
        <v>0</v>
      </c>
    </row>
    <row r="11" spans="1:45" ht="13.5" thickBot="1" x14ac:dyDescent="0.25">
      <c r="A11" s="19"/>
      <c r="B11" s="20">
        <v>4</v>
      </c>
      <c r="C11" s="21" t="s">
        <v>3</v>
      </c>
      <c r="D11" s="14" t="s">
        <v>37</v>
      </c>
      <c r="E11" s="48">
        <f>SUM('ISR Alt Sch Form (B&amp;HC)'!D46,'ISR Alt Sch Form (B&amp;HC)'!G55,'ISR Alt Sch Form (B&amp;HC)'!J40,'ISR Alt Sch Form (B&amp;HC)'!M49)</f>
        <v>0</v>
      </c>
      <c r="F11" s="14" t="s">
        <v>48</v>
      </c>
      <c r="G11" s="52">
        <f>'ISR Alt Sch Form (B&amp;HC)'!D49</f>
        <v>0</v>
      </c>
      <c r="H11" s="13" t="s">
        <v>60</v>
      </c>
      <c r="I11" s="52">
        <f>'ISR Alt Sch Form (B&amp;HC)'!D50</f>
        <v>0</v>
      </c>
      <c r="J11" s="13" t="s">
        <v>34</v>
      </c>
      <c r="K11" s="52">
        <f>'ISR Alt Sch Form (B&amp;HC)'!D52</f>
        <v>0</v>
      </c>
      <c r="L11" s="13" t="s">
        <v>83</v>
      </c>
      <c r="M11" s="52">
        <f>'ISR Alt Sch Form (B&amp;HC)'!D53</f>
        <v>0</v>
      </c>
      <c r="N11" s="14" t="s">
        <v>84</v>
      </c>
      <c r="O11" s="52">
        <f>'ISR Alt Sch Form (B&amp;HC)'!G58</f>
        <v>0</v>
      </c>
      <c r="P11" s="13" t="s">
        <v>121</v>
      </c>
      <c r="Q11" s="52">
        <f>'ISR Alt Sch Form (B&amp;HC)'!G59</f>
        <v>0</v>
      </c>
      <c r="R11" s="13" t="s">
        <v>132</v>
      </c>
      <c r="S11" s="52">
        <f>'ISR Alt Sch Form (B&amp;HC)'!G60</f>
        <v>0</v>
      </c>
      <c r="T11" s="2" t="s">
        <v>111</v>
      </c>
      <c r="U11" s="52">
        <f>'ISR Alt Sch Form (B&amp;HC)'!G61</f>
        <v>0</v>
      </c>
      <c r="V11" s="2" t="s">
        <v>194</v>
      </c>
      <c r="W11" s="52">
        <f>'ISR Alt Sch Form (B&amp;HC)'!$G63</f>
        <v>0</v>
      </c>
      <c r="X11" s="2" t="s">
        <v>195</v>
      </c>
      <c r="Y11" s="52">
        <f>'ISR Alt Sch Form (B&amp;HC)'!G64</f>
        <v>0</v>
      </c>
      <c r="Z11" s="2" t="s">
        <v>196</v>
      </c>
      <c r="AA11" s="52">
        <f>'ISR Alt Sch Form (B&amp;HC)'!$G65</f>
        <v>0</v>
      </c>
      <c r="AB11" s="7" t="s">
        <v>197</v>
      </c>
      <c r="AC11" s="52">
        <f>'ISR Alt Sch Form (B&amp;HC)'!$J43</f>
        <v>0</v>
      </c>
      <c r="AD11" s="2" t="s">
        <v>198</v>
      </c>
      <c r="AE11" s="52">
        <f>'ISR Alt Sch Form (B&amp;HC)'!$J45</f>
        <v>0</v>
      </c>
      <c r="AF11" s="7" t="s">
        <v>199</v>
      </c>
      <c r="AG11" s="52">
        <f>'ISR Alt Sch Form (B&amp;HC)'!$M52</f>
        <v>0</v>
      </c>
      <c r="AH11" s="2" t="s">
        <v>200</v>
      </c>
      <c r="AI11" s="52">
        <f>'ISR Alt Sch Form (B&amp;HC)'!$M53</f>
        <v>0</v>
      </c>
      <c r="AJ11" s="2" t="s">
        <v>201</v>
      </c>
      <c r="AK11" s="52">
        <f>'ISR Alt Sch Form (B&amp;HC)'!$M55</f>
        <v>0</v>
      </c>
      <c r="AL11" s="2" t="s">
        <v>202</v>
      </c>
      <c r="AM11" s="52">
        <f>'ISR Alt Sch Form (B&amp;HC)'!$M56</f>
        <v>0</v>
      </c>
      <c r="AN11" s="2" t="s">
        <v>203</v>
      </c>
      <c r="AO11" s="52">
        <f>'ISR Alt Sch Form (B&amp;HC)'!$M57</f>
        <v>0</v>
      </c>
      <c r="AP11" s="6" t="s">
        <v>204</v>
      </c>
      <c r="AQ11" s="53">
        <f t="shared" si="0"/>
        <v>0</v>
      </c>
      <c r="AR11" s="2" t="s">
        <v>205</v>
      </c>
      <c r="AS11" s="54">
        <f t="shared" si="1"/>
        <v>0</v>
      </c>
    </row>
    <row r="12" spans="1:45" ht="13.5" thickBot="1" x14ac:dyDescent="0.25">
      <c r="A12" s="19"/>
      <c r="B12" s="20">
        <v>5</v>
      </c>
      <c r="C12" s="21" t="s">
        <v>4</v>
      </c>
      <c r="D12" s="14" t="s">
        <v>38</v>
      </c>
      <c r="E12" s="48">
        <f>SUM('ISR Alt Sch Form (B&amp;HC)'!D57,'ISR Alt Sch Form (B&amp;HC)'!G69,'ISR Alt Sch Form (B&amp;HC)'!J49,'ISR Alt Sch Form (B&amp;HC)'!M61)</f>
        <v>0</v>
      </c>
      <c r="F12" s="14" t="s">
        <v>49</v>
      </c>
      <c r="G12" s="52">
        <f>'ISR Alt Sch Form (B&amp;HC)'!D60</f>
        <v>0</v>
      </c>
      <c r="H12" s="13" t="s">
        <v>61</v>
      </c>
      <c r="I12" s="52">
        <f>'ISR Alt Sch Form (B&amp;HC)'!D61</f>
        <v>0</v>
      </c>
      <c r="J12" s="13" t="s">
        <v>72</v>
      </c>
      <c r="K12" s="52">
        <f>'ISR Alt Sch Form (B&amp;HC)'!D63</f>
        <v>0</v>
      </c>
      <c r="L12" s="13" t="s">
        <v>85</v>
      </c>
      <c r="M12" s="52">
        <f>'ISR Alt Sch Form (B&amp;HC)'!D64</f>
        <v>0</v>
      </c>
      <c r="N12" s="14" t="s">
        <v>96</v>
      </c>
      <c r="O12" s="52">
        <f>'ISR Alt Sch Form (B&amp;HC)'!G72</f>
        <v>0</v>
      </c>
      <c r="P12" s="13" t="s">
        <v>122</v>
      </c>
      <c r="Q12" s="52">
        <f>'ISR Alt Sch Form (B&amp;HC)'!G73</f>
        <v>0</v>
      </c>
      <c r="R12" s="13" t="s">
        <v>133</v>
      </c>
      <c r="S12" s="52">
        <f>'ISR Alt Sch Form (B&amp;HC)'!G74</f>
        <v>0</v>
      </c>
      <c r="T12" s="2" t="s">
        <v>112</v>
      </c>
      <c r="U12" s="52">
        <f>'ISR Alt Sch Form (B&amp;HC)'!G74</f>
        <v>0</v>
      </c>
      <c r="V12" s="2" t="s">
        <v>206</v>
      </c>
      <c r="W12" s="52">
        <f>'ISR Alt Sch Form (B&amp;HC)'!$G77</f>
        <v>0</v>
      </c>
      <c r="X12" s="2" t="s">
        <v>207</v>
      </c>
      <c r="Y12" s="52">
        <f>'ISR Alt Sch Form (B&amp;HC)'!G78</f>
        <v>0</v>
      </c>
      <c r="Z12" s="2" t="s">
        <v>208</v>
      </c>
      <c r="AA12" s="52">
        <f>'ISR Alt Sch Form (B&amp;HC)'!$G79</f>
        <v>0</v>
      </c>
      <c r="AB12" s="7" t="s">
        <v>209</v>
      </c>
      <c r="AC12" s="52">
        <f>'ISR Alt Sch Form (B&amp;HC)'!$J52</f>
        <v>0</v>
      </c>
      <c r="AD12" s="2" t="s">
        <v>210</v>
      </c>
      <c r="AE12" s="52">
        <f>'ISR Alt Sch Form (B&amp;HC)'!$J54</f>
        <v>0</v>
      </c>
      <c r="AF12" s="7" t="s">
        <v>211</v>
      </c>
      <c r="AG12" s="52">
        <f>'ISR Alt Sch Form (B&amp;HC)'!$M64</f>
        <v>0</v>
      </c>
      <c r="AH12" s="2" t="s">
        <v>212</v>
      </c>
      <c r="AI12" s="52">
        <f>'ISR Alt Sch Form (B&amp;HC)'!$M65</f>
        <v>0</v>
      </c>
      <c r="AJ12" s="2" t="s">
        <v>213</v>
      </c>
      <c r="AK12" s="52">
        <f>'ISR Alt Sch Form (B&amp;HC)'!$M67</f>
        <v>0</v>
      </c>
      <c r="AL12" s="2" t="s">
        <v>214</v>
      </c>
      <c r="AM12" s="52">
        <f>'ISR Alt Sch Form (B&amp;HC)'!$M68</f>
        <v>0</v>
      </c>
      <c r="AN12" s="2" t="s">
        <v>215</v>
      </c>
      <c r="AO12" s="52">
        <f>'ISR Alt Sch Form (B&amp;HC)'!$M69</f>
        <v>0</v>
      </c>
      <c r="AP12" s="6" t="s">
        <v>216</v>
      </c>
      <c r="AQ12" s="53">
        <f t="shared" si="0"/>
        <v>0</v>
      </c>
      <c r="AR12" s="2" t="s">
        <v>217</v>
      </c>
      <c r="AS12" s="54">
        <f t="shared" si="1"/>
        <v>0</v>
      </c>
    </row>
    <row r="13" spans="1:45" ht="13.5" thickBot="1" x14ac:dyDescent="0.25">
      <c r="A13" s="19"/>
      <c r="B13" s="20">
        <v>6</v>
      </c>
      <c r="C13" s="21" t="s">
        <v>5</v>
      </c>
      <c r="D13" s="14" t="s">
        <v>39</v>
      </c>
      <c r="E13" s="48">
        <f>SUM('ISR Alt Sch Form (B&amp;HC)'!D68,'ISR Alt Sch Form (B&amp;HC)'!G83,'ISR Alt Sch Form (B&amp;HC)'!J58,'ISR Alt Sch Form (B&amp;HC)'!M73)</f>
        <v>0</v>
      </c>
      <c r="F13" s="14" t="s">
        <v>50</v>
      </c>
      <c r="G13" s="52">
        <f>'ISR Alt Sch Form (B&amp;HC)'!D71</f>
        <v>0</v>
      </c>
      <c r="H13" s="13" t="s">
        <v>62</v>
      </c>
      <c r="I13" s="52">
        <f>'ISR Alt Sch Form (B&amp;HC)'!D72</f>
        <v>0</v>
      </c>
      <c r="J13" s="13" t="s">
        <v>73</v>
      </c>
      <c r="K13" s="52">
        <f>'ISR Alt Sch Form (B&amp;HC)'!D74</f>
        <v>0</v>
      </c>
      <c r="L13" s="13" t="s">
        <v>86</v>
      </c>
      <c r="M13" s="52">
        <f>'ISR Alt Sch Form (B&amp;HC)'!D75</f>
        <v>0</v>
      </c>
      <c r="N13" s="14" t="s">
        <v>97</v>
      </c>
      <c r="O13" s="52">
        <f>'ISR Alt Sch Form (B&amp;HC)'!G86</f>
        <v>0</v>
      </c>
      <c r="P13" s="13" t="s">
        <v>123</v>
      </c>
      <c r="Q13" s="52">
        <f>'ISR Alt Sch Form (B&amp;HC)'!G87</f>
        <v>0</v>
      </c>
      <c r="R13" s="13" t="s">
        <v>134</v>
      </c>
      <c r="S13" s="52">
        <f>'ISR Alt Sch Form (B&amp;HC)'!G88</f>
        <v>0</v>
      </c>
      <c r="T13" s="2" t="s">
        <v>143</v>
      </c>
      <c r="U13" s="52">
        <f>'ISR Alt Sch Form (B&amp;HC)'!G89</f>
        <v>0</v>
      </c>
      <c r="V13" s="2" t="s">
        <v>218</v>
      </c>
      <c r="W13" s="52">
        <f>'ISR Alt Sch Form (B&amp;HC)'!$G91</f>
        <v>0</v>
      </c>
      <c r="X13" s="2" t="s">
        <v>219</v>
      </c>
      <c r="Y13" s="52">
        <f>'ISR Alt Sch Form (B&amp;HC)'!G92</f>
        <v>0</v>
      </c>
      <c r="Z13" s="2" t="s">
        <v>220</v>
      </c>
      <c r="AA13" s="52">
        <f>'ISR Alt Sch Form (B&amp;HC)'!$G93</f>
        <v>0</v>
      </c>
      <c r="AB13" s="7" t="s">
        <v>221</v>
      </c>
      <c r="AC13" s="52">
        <f>'ISR Alt Sch Form (B&amp;HC)'!$J61</f>
        <v>0</v>
      </c>
      <c r="AD13" s="2" t="s">
        <v>222</v>
      </c>
      <c r="AE13" s="52">
        <f>'ISR Alt Sch Form (B&amp;HC)'!$J63</f>
        <v>0</v>
      </c>
      <c r="AF13" s="7" t="s">
        <v>223</v>
      </c>
      <c r="AG13" s="52">
        <f>'ISR Alt Sch Form (B&amp;HC)'!$M76</f>
        <v>0</v>
      </c>
      <c r="AH13" s="2" t="s">
        <v>224</v>
      </c>
      <c r="AI13" s="52">
        <f>'ISR Alt Sch Form (B&amp;HC)'!$M77</f>
        <v>0</v>
      </c>
      <c r="AJ13" s="2" t="s">
        <v>225</v>
      </c>
      <c r="AK13" s="52">
        <f>'ISR Alt Sch Form (B&amp;HC)'!$M78</f>
        <v>0</v>
      </c>
      <c r="AL13" s="2" t="s">
        <v>226</v>
      </c>
      <c r="AM13" s="52">
        <f>'ISR Alt Sch Form (B&amp;HC)'!$M79</f>
        <v>0</v>
      </c>
      <c r="AN13" s="2" t="s">
        <v>227</v>
      </c>
      <c r="AO13" s="52">
        <f>'ISR Alt Sch Form (B&amp;HC)'!$M80</f>
        <v>0</v>
      </c>
      <c r="AP13" s="6" t="s">
        <v>228</v>
      </c>
      <c r="AQ13" s="53">
        <f t="shared" si="0"/>
        <v>0</v>
      </c>
      <c r="AR13" s="2" t="s">
        <v>229</v>
      </c>
      <c r="AS13" s="54">
        <f t="shared" si="1"/>
        <v>0</v>
      </c>
    </row>
    <row r="14" spans="1:45" ht="13.5" thickBot="1" x14ac:dyDescent="0.25">
      <c r="A14" s="19"/>
      <c r="B14" s="20">
        <v>7</v>
      </c>
      <c r="C14" s="21" t="s">
        <v>6</v>
      </c>
      <c r="D14" s="14" t="s">
        <v>42</v>
      </c>
      <c r="E14" s="48">
        <f>SUM('ISR Alt Sch Form (B&amp;HC)'!D79,'ISR Alt Sch Form (B&amp;HC)'!G97,'ISR Alt Sch Form (B&amp;HC)'!J67,'ISR Alt Sch Form (B&amp;HC)'!M85)</f>
        <v>0</v>
      </c>
      <c r="F14" s="14" t="s">
        <v>51</v>
      </c>
      <c r="G14" s="52">
        <f>'ISR Alt Sch Form (B&amp;HC)'!D82</f>
        <v>0</v>
      </c>
      <c r="H14" s="13" t="s">
        <v>63</v>
      </c>
      <c r="I14" s="52">
        <f>'ISR Alt Sch Form (B&amp;HC)'!D83</f>
        <v>0</v>
      </c>
      <c r="J14" s="13" t="s">
        <v>74</v>
      </c>
      <c r="K14" s="52">
        <f>'ISR Alt Sch Form (B&amp;HC)'!D85</f>
        <v>0</v>
      </c>
      <c r="L14" s="13" t="s">
        <v>87</v>
      </c>
      <c r="M14" s="52">
        <f>'ISR Alt Sch Form (B&amp;HC)'!D86</f>
        <v>0</v>
      </c>
      <c r="N14" s="14" t="s">
        <v>98</v>
      </c>
      <c r="O14" s="52">
        <f>'ISR Alt Sch Form (B&amp;HC)'!G100</f>
        <v>0</v>
      </c>
      <c r="P14" s="13" t="s">
        <v>124</v>
      </c>
      <c r="Q14" s="52">
        <f>'ISR Alt Sch Form (B&amp;HC)'!G101</f>
        <v>0</v>
      </c>
      <c r="R14" s="13" t="s">
        <v>135</v>
      </c>
      <c r="S14" s="52">
        <f>'ISR Alt Sch Form (B&amp;HC)'!G102</f>
        <v>0</v>
      </c>
      <c r="T14" s="2" t="s">
        <v>144</v>
      </c>
      <c r="U14" s="52">
        <f>'ISR Alt Sch Form (B&amp;HC)'!G103</f>
        <v>0</v>
      </c>
      <c r="V14" s="2" t="s">
        <v>230</v>
      </c>
      <c r="W14" s="52">
        <f>'ISR Alt Sch Form (B&amp;HC)'!$G105</f>
        <v>0</v>
      </c>
      <c r="X14" s="2" t="s">
        <v>231</v>
      </c>
      <c r="Y14" s="52">
        <f>'ISR Alt Sch Form (B&amp;HC)'!G106</f>
        <v>0</v>
      </c>
      <c r="Z14" s="2" t="s">
        <v>232</v>
      </c>
      <c r="AA14" s="52">
        <f>'ISR Alt Sch Form (B&amp;HC)'!$G107</f>
        <v>0</v>
      </c>
      <c r="AB14" s="7" t="s">
        <v>106</v>
      </c>
      <c r="AC14" s="52">
        <f>'ISR Alt Sch Form (B&amp;HC)'!$J70</f>
        <v>0</v>
      </c>
      <c r="AD14" s="2" t="s">
        <v>233</v>
      </c>
      <c r="AE14" s="52">
        <f>'ISR Alt Sch Form (B&amp;HC)'!$J72</f>
        <v>0</v>
      </c>
      <c r="AF14" s="7" t="s">
        <v>234</v>
      </c>
      <c r="AG14" s="52">
        <f>'ISR Alt Sch Form (B&amp;HC)'!$M88</f>
        <v>0</v>
      </c>
      <c r="AH14" s="2" t="s">
        <v>235</v>
      </c>
      <c r="AI14" s="52">
        <f>'ISR Alt Sch Form (B&amp;HC)'!$M89</f>
        <v>0</v>
      </c>
      <c r="AJ14" s="2" t="s">
        <v>236</v>
      </c>
      <c r="AK14" s="52">
        <f>'ISR Alt Sch Form (B&amp;HC)'!$M91</f>
        <v>0</v>
      </c>
      <c r="AL14" s="2" t="s">
        <v>237</v>
      </c>
      <c r="AM14" s="52">
        <f>'ISR Alt Sch Form (B&amp;HC)'!$M92</f>
        <v>0</v>
      </c>
      <c r="AN14" s="2" t="s">
        <v>238</v>
      </c>
      <c r="AO14" s="52">
        <f>'ISR Alt Sch Form (B&amp;HC)'!$M93</f>
        <v>0</v>
      </c>
      <c r="AP14" s="6" t="s">
        <v>239</v>
      </c>
      <c r="AQ14" s="53">
        <f t="shared" si="0"/>
        <v>0</v>
      </c>
      <c r="AR14" s="2" t="s">
        <v>240</v>
      </c>
      <c r="AS14" s="54">
        <f t="shared" si="1"/>
        <v>0</v>
      </c>
    </row>
    <row r="15" spans="1:45" ht="13.5" thickBot="1" x14ac:dyDescent="0.25">
      <c r="A15" s="19"/>
      <c r="B15" s="20">
        <v>8</v>
      </c>
      <c r="C15" s="21" t="s">
        <v>26</v>
      </c>
      <c r="D15" s="14" t="s">
        <v>40</v>
      </c>
      <c r="E15" s="48">
        <f>SUM('ISR Alt Sch Form (B&amp;HC)'!D90,'ISR Alt Sch Form (B&amp;HC)'!G111,'ISR Alt Sch Form (B&amp;HC)'!J76,'ISR Alt Sch Form (B&amp;HC)'!M97)</f>
        <v>0</v>
      </c>
      <c r="F15" s="14" t="s">
        <v>52</v>
      </c>
      <c r="G15" s="52">
        <f>'ISR Alt Sch Form (B&amp;HC)'!D93</f>
        <v>0</v>
      </c>
      <c r="H15" s="13" t="s">
        <v>64</v>
      </c>
      <c r="I15" s="52">
        <f>'ISR Alt Sch Form (B&amp;HC)'!D94</f>
        <v>0</v>
      </c>
      <c r="J15" s="13" t="s">
        <v>75</v>
      </c>
      <c r="K15" s="52">
        <f>'ISR Alt Sch Form (B&amp;HC)'!D96</f>
        <v>0</v>
      </c>
      <c r="L15" s="13" t="s">
        <v>88</v>
      </c>
      <c r="M15" s="52">
        <f>'ISR Alt Sch Form (B&amp;HC)'!D97</f>
        <v>0</v>
      </c>
      <c r="N15" s="14" t="s">
        <v>99</v>
      </c>
      <c r="O15" s="52">
        <f>'ISR Alt Sch Form (B&amp;HC)'!G114</f>
        <v>0</v>
      </c>
      <c r="P15" s="13" t="s">
        <v>125</v>
      </c>
      <c r="Q15" s="52">
        <f>'ISR Alt Sch Form (B&amp;HC)'!G115</f>
        <v>0</v>
      </c>
      <c r="R15" s="13" t="s">
        <v>136</v>
      </c>
      <c r="S15" s="52">
        <f>'ISR Alt Sch Form (B&amp;HC)'!G116</f>
        <v>0</v>
      </c>
      <c r="T15" s="2" t="s">
        <v>241</v>
      </c>
      <c r="U15" s="52">
        <f>'ISR Alt Sch Form (B&amp;HC)'!G117</f>
        <v>0</v>
      </c>
      <c r="V15" s="2" t="s">
        <v>242</v>
      </c>
      <c r="W15" s="52">
        <f>'ISR Alt Sch Form (B&amp;HC)'!$G119</f>
        <v>0</v>
      </c>
      <c r="X15" s="2" t="s">
        <v>243</v>
      </c>
      <c r="Y15" s="52">
        <f>'ISR Alt Sch Form (B&amp;HC)'!G120</f>
        <v>0</v>
      </c>
      <c r="Z15" s="2" t="s">
        <v>244</v>
      </c>
      <c r="AA15" s="52">
        <f>'ISR Alt Sch Form (B&amp;HC)'!$G121</f>
        <v>0</v>
      </c>
      <c r="AB15" s="7" t="s">
        <v>245</v>
      </c>
      <c r="AC15" s="52">
        <f>'ISR Alt Sch Form (B&amp;HC)'!$J79</f>
        <v>0</v>
      </c>
      <c r="AD15" s="2" t="s">
        <v>246</v>
      </c>
      <c r="AE15" s="52">
        <f>'ISR Alt Sch Form (B&amp;HC)'!$J81</f>
        <v>0</v>
      </c>
      <c r="AF15" s="7" t="s">
        <v>247</v>
      </c>
      <c r="AG15" s="52">
        <f>'ISR Alt Sch Form (B&amp;HC)'!$M100</f>
        <v>0</v>
      </c>
      <c r="AH15" s="2" t="s">
        <v>248</v>
      </c>
      <c r="AI15" s="52">
        <f>'ISR Alt Sch Form (B&amp;HC)'!$M101</f>
        <v>0</v>
      </c>
      <c r="AJ15" s="2" t="s">
        <v>249</v>
      </c>
      <c r="AK15" s="52">
        <f>'ISR Alt Sch Form (B&amp;HC)'!$M103</f>
        <v>0</v>
      </c>
      <c r="AL15" s="2" t="s">
        <v>113</v>
      </c>
      <c r="AM15" s="52">
        <f>'ISR Alt Sch Form (B&amp;HC)'!$M104</f>
        <v>0</v>
      </c>
      <c r="AN15" s="2" t="s">
        <v>250</v>
      </c>
      <c r="AO15" s="52">
        <f>'ISR Alt Sch Form (B&amp;HC)'!$M105</f>
        <v>0</v>
      </c>
      <c r="AP15" s="6" t="s">
        <v>251</v>
      </c>
      <c r="AQ15" s="53">
        <f t="shared" si="0"/>
        <v>0</v>
      </c>
      <c r="AR15" s="2" t="s">
        <v>252</v>
      </c>
      <c r="AS15" s="54">
        <f t="shared" si="1"/>
        <v>0</v>
      </c>
    </row>
    <row r="16" spans="1:45" ht="13.5" thickBot="1" x14ac:dyDescent="0.25">
      <c r="A16" s="19"/>
      <c r="B16" s="20">
        <v>9</v>
      </c>
      <c r="C16" s="21" t="s">
        <v>7</v>
      </c>
      <c r="D16" s="14" t="s">
        <v>41</v>
      </c>
      <c r="E16" s="48">
        <f>SUM('ISR Alt Sch Form (B&amp;HC)'!D101,'ISR Alt Sch Form (B&amp;HC)'!G125,'ISR Alt Sch Form (B&amp;HC)'!J85,'ISR Alt Sch Form (B&amp;HC)'!M109)</f>
        <v>0</v>
      </c>
      <c r="F16" s="14" t="s">
        <v>53</v>
      </c>
      <c r="G16" s="52">
        <f>'ISR Alt Sch Form (B&amp;HC)'!D104</f>
        <v>0</v>
      </c>
      <c r="H16" s="13" t="s">
        <v>65</v>
      </c>
      <c r="I16" s="52">
        <f>'ISR Alt Sch Form (B&amp;HC)'!D105</f>
        <v>0</v>
      </c>
      <c r="J16" s="13" t="s">
        <v>76</v>
      </c>
      <c r="K16" s="52">
        <f>'ISR Alt Sch Form (B&amp;HC)'!D107</f>
        <v>0</v>
      </c>
      <c r="L16" s="13" t="s">
        <v>89</v>
      </c>
      <c r="M16" s="52">
        <f>'ISR Alt Sch Form (B&amp;HC)'!D108</f>
        <v>0</v>
      </c>
      <c r="N16" s="14" t="s">
        <v>100</v>
      </c>
      <c r="O16" s="52">
        <f>'ISR Alt Sch Form (B&amp;HC)'!G128</f>
        <v>0</v>
      </c>
      <c r="P16" s="13" t="s">
        <v>117</v>
      </c>
      <c r="Q16" s="52">
        <f>'ISR Alt Sch Form (B&amp;HC)'!G129</f>
        <v>0</v>
      </c>
      <c r="R16" s="13" t="s">
        <v>137</v>
      </c>
      <c r="S16" s="52">
        <f>'ISR Alt Sch Form (B&amp;HC)'!G130</f>
        <v>0</v>
      </c>
      <c r="T16" s="2" t="s">
        <v>253</v>
      </c>
      <c r="U16" s="52">
        <f>'ISR Alt Sch Form (B&amp;HC)'!G131</f>
        <v>0</v>
      </c>
      <c r="V16" s="2" t="s">
        <v>254</v>
      </c>
      <c r="W16" s="52">
        <f>'ISR Alt Sch Form (B&amp;HC)'!$G133</f>
        <v>0</v>
      </c>
      <c r="X16" s="2" t="s">
        <v>255</v>
      </c>
      <c r="Y16" s="52">
        <f>'ISR Alt Sch Form (B&amp;HC)'!G134</f>
        <v>0</v>
      </c>
      <c r="Z16" s="2" t="s">
        <v>114</v>
      </c>
      <c r="AA16" s="52">
        <f>'ISR Alt Sch Form (B&amp;HC)'!$G135</f>
        <v>0</v>
      </c>
      <c r="AB16" s="7" t="s">
        <v>256</v>
      </c>
      <c r="AC16" s="52">
        <f>'ISR Alt Sch Form (B&amp;HC)'!$J88</f>
        <v>0</v>
      </c>
      <c r="AD16" s="2" t="s">
        <v>257</v>
      </c>
      <c r="AE16" s="52">
        <f>'ISR Alt Sch Form (B&amp;HC)'!$J90</f>
        <v>0</v>
      </c>
      <c r="AF16" s="7" t="s">
        <v>258</v>
      </c>
      <c r="AG16" s="52">
        <f>'ISR Alt Sch Form (B&amp;HC)'!$M112</f>
        <v>0</v>
      </c>
      <c r="AH16" s="2" t="s">
        <v>259</v>
      </c>
      <c r="AI16" s="52">
        <f>'ISR Alt Sch Form (B&amp;HC)'!$M113</f>
        <v>0</v>
      </c>
      <c r="AJ16" s="2" t="s">
        <v>260</v>
      </c>
      <c r="AK16" s="52">
        <f>'ISR Alt Sch Form (B&amp;HC)'!$M115</f>
        <v>0</v>
      </c>
      <c r="AL16" s="2" t="s">
        <v>261</v>
      </c>
      <c r="AM16" s="52">
        <f>'ISR Alt Sch Form (B&amp;HC)'!$M116</f>
        <v>0</v>
      </c>
      <c r="AN16" s="2" t="s">
        <v>262</v>
      </c>
      <c r="AO16" s="52">
        <f>'ISR Alt Sch Form (B&amp;HC)'!$M117</f>
        <v>0</v>
      </c>
      <c r="AP16" s="6" t="s">
        <v>263</v>
      </c>
      <c r="AQ16" s="53">
        <f t="shared" si="0"/>
        <v>0</v>
      </c>
      <c r="AR16" s="2" t="s">
        <v>264</v>
      </c>
      <c r="AS16" s="54">
        <f t="shared" si="1"/>
        <v>0</v>
      </c>
    </row>
    <row r="17" spans="1:45" ht="13.5" thickBot="1" x14ac:dyDescent="0.25">
      <c r="A17" s="19"/>
      <c r="B17" s="20">
        <v>10</v>
      </c>
      <c r="C17" s="21" t="s">
        <v>28</v>
      </c>
      <c r="D17" s="14" t="s">
        <v>43</v>
      </c>
      <c r="E17" s="48">
        <f>SUM('ISR Alt Sch Form (B&amp;HC)'!D112,'ISR Alt Sch Form (B&amp;HC)'!G139,'ISR Alt Sch Form (B&amp;HC)'!J94,'ISR Alt Sch Form (B&amp;HC)'!M121)</f>
        <v>0</v>
      </c>
      <c r="F17" s="14" t="s">
        <v>54</v>
      </c>
      <c r="G17" s="52">
        <f>'ISR Alt Sch Form (B&amp;HC)'!D115</f>
        <v>0</v>
      </c>
      <c r="H17" s="13" t="s">
        <v>66</v>
      </c>
      <c r="I17" s="52">
        <f>'ISR Alt Sch Form (B&amp;HC)'!D116</f>
        <v>0</v>
      </c>
      <c r="J17" s="13" t="s">
        <v>77</v>
      </c>
      <c r="K17" s="52">
        <f>'ISR Alt Sch Form (B&amp;HC)'!D118</f>
        <v>0</v>
      </c>
      <c r="L17" s="13" t="s">
        <v>90</v>
      </c>
      <c r="M17" s="52">
        <f>'ISR Alt Sch Form (B&amp;HC)'!D119</f>
        <v>0</v>
      </c>
      <c r="N17" s="14" t="s">
        <v>101</v>
      </c>
      <c r="O17" s="52">
        <f>'ISR Alt Sch Form (B&amp;HC)'!G142</f>
        <v>0</v>
      </c>
      <c r="P17" s="13" t="s">
        <v>126</v>
      </c>
      <c r="Q17" s="52">
        <f>'ISR Alt Sch Form (B&amp;HC)'!G143</f>
        <v>0</v>
      </c>
      <c r="R17" s="13" t="s">
        <v>138</v>
      </c>
      <c r="S17" s="52">
        <f>'ISR Alt Sch Form (B&amp;HC)'!G144</f>
        <v>0</v>
      </c>
      <c r="T17" s="2" t="s">
        <v>265</v>
      </c>
      <c r="U17" s="52">
        <f>'ISR Alt Sch Form (B&amp;HC)'!G145</f>
        <v>0</v>
      </c>
      <c r="V17" s="2" t="s">
        <v>266</v>
      </c>
      <c r="W17" s="52">
        <f>'ISR Alt Sch Form (B&amp;HC)'!$G147</f>
        <v>0</v>
      </c>
      <c r="X17" s="2" t="s">
        <v>267</v>
      </c>
      <c r="Y17" s="52">
        <f>'ISR Alt Sch Form (B&amp;HC)'!G148</f>
        <v>0</v>
      </c>
      <c r="Z17" s="2" t="s">
        <v>268</v>
      </c>
      <c r="AA17" s="52">
        <f>'ISR Alt Sch Form (B&amp;HC)'!$G149</f>
        <v>0</v>
      </c>
      <c r="AB17" s="7" t="s">
        <v>269</v>
      </c>
      <c r="AC17" s="52">
        <f>'ISR Alt Sch Form (B&amp;HC)'!$J97</f>
        <v>0</v>
      </c>
      <c r="AD17" s="2" t="s">
        <v>270</v>
      </c>
      <c r="AE17" s="52">
        <f>'ISR Alt Sch Form (B&amp;HC)'!$J99</f>
        <v>0</v>
      </c>
      <c r="AF17" s="7" t="s">
        <v>271</v>
      </c>
      <c r="AG17" s="52">
        <f>'ISR Alt Sch Form (B&amp;HC)'!$M124</f>
        <v>0</v>
      </c>
      <c r="AH17" s="2" t="s">
        <v>272</v>
      </c>
      <c r="AI17" s="52">
        <f>'ISR Alt Sch Form (B&amp;HC)'!$M125</f>
        <v>0</v>
      </c>
      <c r="AJ17" s="2" t="s">
        <v>273</v>
      </c>
      <c r="AK17" s="52">
        <f>'ISR Alt Sch Form (B&amp;HC)'!$M127</f>
        <v>0</v>
      </c>
      <c r="AL17" s="2" t="s">
        <v>107</v>
      </c>
      <c r="AM17" s="52">
        <f>'ISR Alt Sch Form (B&amp;HC)'!$M128</f>
        <v>0</v>
      </c>
      <c r="AN17" s="2" t="s">
        <v>274</v>
      </c>
      <c r="AO17" s="52">
        <f>'ISR Alt Sch Form (B&amp;HC)'!$M129</f>
        <v>0</v>
      </c>
      <c r="AP17" s="6" t="s">
        <v>275</v>
      </c>
      <c r="AQ17" s="53">
        <f t="shared" si="0"/>
        <v>0</v>
      </c>
      <c r="AR17" s="2" t="s">
        <v>276</v>
      </c>
      <c r="AS17" s="54">
        <f t="shared" si="1"/>
        <v>0</v>
      </c>
    </row>
    <row r="18" spans="1:45" x14ac:dyDescent="0.2">
      <c r="B18" s="20">
        <v>11</v>
      </c>
      <c r="C18" s="21" t="s">
        <v>29</v>
      </c>
      <c r="D18" s="14" t="s">
        <v>44</v>
      </c>
      <c r="E18" s="48">
        <f>SUM('ISR Alt Sch Form (B&amp;HC)'!D123,'ISR Alt Sch Form (B&amp;HC)'!G153,'ISR Alt Sch Form (B&amp;HC)'!J103,'ISR Alt Sch Form (B&amp;HC)'!M133)</f>
        <v>0</v>
      </c>
      <c r="F18" s="7" t="s">
        <v>55</v>
      </c>
      <c r="G18" s="52">
        <f>'ISR Alt Sch Form (B&amp;HC)'!D126</f>
        <v>0</v>
      </c>
      <c r="H18" s="2" t="s">
        <v>67</v>
      </c>
      <c r="I18" s="52">
        <f>'ISR Alt Sch Form (B&amp;HC)'!D127</f>
        <v>0</v>
      </c>
      <c r="J18" s="2" t="s">
        <v>78</v>
      </c>
      <c r="K18" s="52">
        <f>'ISR Alt Sch Form (B&amp;HC)'!D129</f>
        <v>0</v>
      </c>
      <c r="L18" s="2" t="s">
        <v>91</v>
      </c>
      <c r="M18" s="52">
        <f>'ISR Alt Sch Form (B&amp;HC)'!D130</f>
        <v>0</v>
      </c>
      <c r="N18" s="7" t="s">
        <v>102</v>
      </c>
      <c r="O18" s="52">
        <f>'ISR Alt Sch Form (B&amp;HC)'!G156</f>
        <v>0</v>
      </c>
      <c r="P18" s="2" t="s">
        <v>127</v>
      </c>
      <c r="Q18" s="52">
        <f>'ISR Alt Sch Form (B&amp;HC)'!G157</f>
        <v>0</v>
      </c>
      <c r="R18" s="2" t="s">
        <v>139</v>
      </c>
      <c r="S18" s="52">
        <f>'ISR Alt Sch Form (B&amp;HC)'!G158</f>
        <v>0</v>
      </c>
      <c r="T18" s="2" t="s">
        <v>277</v>
      </c>
      <c r="U18" s="52">
        <f>'ISR Alt Sch Form (B&amp;HC)'!G159</f>
        <v>0</v>
      </c>
      <c r="V18" s="2" t="s">
        <v>278</v>
      </c>
      <c r="W18" s="52">
        <f>'ISR Alt Sch Form (B&amp;HC)'!$G161</f>
        <v>0</v>
      </c>
      <c r="X18" s="2" t="s">
        <v>279</v>
      </c>
      <c r="Y18" s="52">
        <f>'ISR Alt Sch Form (B&amp;HC)'!G162</f>
        <v>0</v>
      </c>
      <c r="Z18" s="2" t="s">
        <v>115</v>
      </c>
      <c r="AA18" s="52">
        <f>'ISR Alt Sch Form (B&amp;HC)'!$G163</f>
        <v>0</v>
      </c>
      <c r="AB18" s="7" t="s">
        <v>280</v>
      </c>
      <c r="AC18" s="52">
        <f>'ISR Alt Sch Form (B&amp;HC)'!$J106</f>
        <v>0</v>
      </c>
      <c r="AD18" s="2" t="s">
        <v>281</v>
      </c>
      <c r="AE18" s="52">
        <f>'ISR Alt Sch Form (B&amp;HC)'!$J108</f>
        <v>0</v>
      </c>
      <c r="AF18" s="7" t="s">
        <v>282</v>
      </c>
      <c r="AG18" s="52">
        <f>'ISR Alt Sch Form (B&amp;HC)'!$M136</f>
        <v>0</v>
      </c>
      <c r="AH18" s="2" t="s">
        <v>283</v>
      </c>
      <c r="AI18" s="52">
        <f>'ISR Alt Sch Form (B&amp;HC)'!$M137</f>
        <v>0</v>
      </c>
      <c r="AJ18" s="2" t="s">
        <v>284</v>
      </c>
      <c r="AK18" s="52">
        <f>'ISR Alt Sch Form (B&amp;HC)'!$M139</f>
        <v>0</v>
      </c>
      <c r="AL18" s="2" t="s">
        <v>285</v>
      </c>
      <c r="AM18" s="52">
        <f>'ISR Alt Sch Form (B&amp;HC)'!$M140</f>
        <v>0</v>
      </c>
      <c r="AN18" s="2" t="s">
        <v>286</v>
      </c>
      <c r="AO18" s="52">
        <f>'ISR Alt Sch Form (B&amp;HC)'!$M141</f>
        <v>0</v>
      </c>
      <c r="AP18" s="6" t="s">
        <v>287</v>
      </c>
      <c r="AQ18" s="53">
        <f t="shared" si="0"/>
        <v>0</v>
      </c>
      <c r="AR18" s="2" t="s">
        <v>108</v>
      </c>
      <c r="AS18" s="54">
        <f t="shared" si="1"/>
        <v>0</v>
      </c>
    </row>
    <row r="19" spans="1:45" ht="13.5" thickBot="1" x14ac:dyDescent="0.25">
      <c r="B19" s="32">
        <v>12</v>
      </c>
      <c r="C19" s="22" t="s">
        <v>31</v>
      </c>
      <c r="D19" s="37" t="s">
        <v>45</v>
      </c>
      <c r="E19" s="49">
        <f>SUM(E8:E18)</f>
        <v>0</v>
      </c>
      <c r="F19" s="38" t="s">
        <v>56</v>
      </c>
      <c r="G19" s="50">
        <f>SUM(G8:G18)</f>
        <v>0</v>
      </c>
      <c r="H19" s="39" t="s">
        <v>68</v>
      </c>
      <c r="I19" s="50">
        <f>SUM(I8:I18)</f>
        <v>0</v>
      </c>
      <c r="J19" s="39" t="s">
        <v>79</v>
      </c>
      <c r="K19" s="50">
        <f>SUM(K8:K18)</f>
        <v>0</v>
      </c>
      <c r="L19" s="39" t="s">
        <v>92</v>
      </c>
      <c r="M19" s="50">
        <f>SUM(M8:M18)</f>
        <v>0</v>
      </c>
      <c r="N19" s="38" t="s">
        <v>103</v>
      </c>
      <c r="O19" s="50">
        <f>SUM(O8:O18)</f>
        <v>0</v>
      </c>
      <c r="P19" s="39" t="s">
        <v>128</v>
      </c>
      <c r="Q19" s="50">
        <f>SUM(Q8:Q18)</f>
        <v>0</v>
      </c>
      <c r="R19" s="39" t="s">
        <v>140</v>
      </c>
      <c r="S19" s="50">
        <f>SUM(S8:S18)</f>
        <v>0</v>
      </c>
      <c r="T19" s="39" t="s">
        <v>288</v>
      </c>
      <c r="U19" s="50">
        <f>SUM(U8:U18)</f>
        <v>0</v>
      </c>
      <c r="V19" s="39" t="s">
        <v>289</v>
      </c>
      <c r="W19" s="50">
        <f>SUM(W8:W18)</f>
        <v>0</v>
      </c>
      <c r="X19" s="39" t="s">
        <v>290</v>
      </c>
      <c r="Y19" s="50">
        <f>SUM(Y8:Y18)</f>
        <v>0</v>
      </c>
      <c r="Z19" s="39" t="s">
        <v>291</v>
      </c>
      <c r="AA19" s="50">
        <f>SUM(AA8:AA18)</f>
        <v>0</v>
      </c>
      <c r="AB19" s="38" t="s">
        <v>292</v>
      </c>
      <c r="AC19" s="50">
        <f>SUM(AC8:AC18)</f>
        <v>0</v>
      </c>
      <c r="AD19" s="39" t="s">
        <v>293</v>
      </c>
      <c r="AE19" s="50">
        <f>SUM(AE8:AE18)</f>
        <v>0</v>
      </c>
      <c r="AF19" s="38" t="s">
        <v>116</v>
      </c>
      <c r="AG19" s="50">
        <f>SUM(AG8:AG18)</f>
        <v>0</v>
      </c>
      <c r="AH19" s="39" t="s">
        <v>294</v>
      </c>
      <c r="AI19" s="50">
        <f>SUM(AI8:AI18)</f>
        <v>0</v>
      </c>
      <c r="AJ19" s="39" t="s">
        <v>295</v>
      </c>
      <c r="AK19" s="50">
        <f>SUM(AK8:AK18)</f>
        <v>0</v>
      </c>
      <c r="AL19" s="39" t="s">
        <v>296</v>
      </c>
      <c r="AM19" s="50">
        <f>SUM(AM8:AM18)</f>
        <v>0</v>
      </c>
      <c r="AN19" s="39" t="s">
        <v>297</v>
      </c>
      <c r="AO19" s="50">
        <f>SUM(AO8:AO18)</f>
        <v>0</v>
      </c>
      <c r="AP19" s="40" t="s">
        <v>109</v>
      </c>
      <c r="AQ19" s="50">
        <f>SUM(G19,I19,K19,M19,O19,Q19,S19,U19,W19,Y19,AA19,AC19,AE19,AG19,AI19,AK19,AM19,AO19)</f>
        <v>0</v>
      </c>
      <c r="AR19" s="39" t="s">
        <v>298</v>
      </c>
      <c r="AS19" s="51">
        <f>IFERROR(AQ19/E19,0)</f>
        <v>0</v>
      </c>
    </row>
    <row r="20" spans="1:45" x14ac:dyDescent="0.2">
      <c r="B20" s="4"/>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11"/>
    </row>
    <row r="21" spans="1:45" x14ac:dyDescent="0.2">
      <c r="AS21" s="12"/>
    </row>
    <row r="22" spans="1:45" x14ac:dyDescent="0.2">
      <c r="C22" s="1" t="s">
        <v>8</v>
      </c>
      <c r="AS22" s="5"/>
    </row>
    <row r="23" spans="1:45" x14ac:dyDescent="0.2">
      <c r="C23" s="1" t="s">
        <v>9</v>
      </c>
    </row>
    <row r="24" spans="1:45" x14ac:dyDescent="0.2">
      <c r="C24" s="1" t="s">
        <v>10</v>
      </c>
    </row>
    <row r="25" spans="1:45" x14ac:dyDescent="0.2">
      <c r="C25" s="1" t="s">
        <v>11</v>
      </c>
    </row>
    <row r="27" spans="1:45" x14ac:dyDescent="0.2">
      <c r="C27" s="1" t="s">
        <v>21</v>
      </c>
    </row>
    <row r="28" spans="1:45" x14ac:dyDescent="0.2">
      <c r="C28" s="5" t="s">
        <v>23</v>
      </c>
      <c r="D28" s="5"/>
      <c r="E28" s="5"/>
    </row>
    <row r="29" spans="1:45" x14ac:dyDescent="0.2">
      <c r="C29" s="8" t="s">
        <v>22</v>
      </c>
      <c r="D29" s="8"/>
      <c r="E29" s="8"/>
    </row>
    <row r="31" spans="1:45" ht="14.45" customHeight="1" x14ac:dyDescent="0.2">
      <c r="C31" s="1" t="s">
        <v>15</v>
      </c>
    </row>
    <row r="32" spans="1:45" ht="14.25" x14ac:dyDescent="0.2">
      <c r="C32" s="1" t="s">
        <v>16</v>
      </c>
    </row>
    <row r="35" spans="5:10" x14ac:dyDescent="0.2">
      <c r="E35" s="9"/>
      <c r="F35" s="19"/>
      <c r="G35" s="9"/>
      <c r="H35" s="9"/>
      <c r="I35" s="9"/>
      <c r="J35" s="9"/>
    </row>
    <row r="36" spans="5:10" x14ac:dyDescent="0.2">
      <c r="E36" s="9"/>
      <c r="F36" s="19"/>
      <c r="G36" s="9"/>
      <c r="H36" s="9"/>
      <c r="I36" s="9"/>
      <c r="J36" s="9"/>
    </row>
    <row r="37" spans="5:10" x14ac:dyDescent="0.2">
      <c r="E37" s="9"/>
      <c r="F37" s="19"/>
      <c r="G37" s="9"/>
      <c r="H37" s="9"/>
      <c r="I37" s="9"/>
      <c r="J37" s="9"/>
    </row>
    <row r="38" spans="5:10" x14ac:dyDescent="0.2">
      <c r="E38" s="9"/>
      <c r="F38" s="19"/>
      <c r="G38" s="9"/>
      <c r="H38" s="9"/>
      <c r="I38" s="9"/>
      <c r="J38" s="9"/>
    </row>
    <row r="39" spans="5:10" x14ac:dyDescent="0.2">
      <c r="E39" s="9"/>
      <c r="F39" s="19"/>
      <c r="G39" s="9"/>
      <c r="H39" s="9"/>
      <c r="I39" s="9"/>
      <c r="J39" s="9"/>
    </row>
    <row r="40" spans="5:10" ht="14.45" customHeight="1" x14ac:dyDescent="0.2">
      <c r="E40" s="9"/>
      <c r="F40" s="19"/>
      <c r="G40" s="9"/>
      <c r="H40" s="9"/>
      <c r="I40" s="9"/>
      <c r="J40" s="9"/>
    </row>
    <row r="41" spans="5:10" x14ac:dyDescent="0.2">
      <c r="E41" s="9"/>
      <c r="F41" s="19"/>
      <c r="G41" s="9"/>
      <c r="H41" s="9"/>
      <c r="I41" s="9"/>
      <c r="J41" s="9"/>
    </row>
    <row r="42" spans="5:10" x14ac:dyDescent="0.2">
      <c r="E42" s="9"/>
      <c r="F42" s="19"/>
      <c r="G42" s="9"/>
      <c r="H42" s="9"/>
      <c r="I42" s="9"/>
      <c r="J42" s="9"/>
    </row>
    <row r="43" spans="5:10" x14ac:dyDescent="0.2">
      <c r="E43" s="9"/>
      <c r="F43" s="19"/>
      <c r="G43" s="9"/>
      <c r="H43" s="9"/>
      <c r="I43" s="9"/>
      <c r="J43" s="9"/>
    </row>
    <row r="44" spans="5:10" x14ac:dyDescent="0.2">
      <c r="E44" s="9"/>
      <c r="F44" s="19"/>
      <c r="G44" s="9"/>
      <c r="H44" s="9"/>
      <c r="I44" s="9"/>
      <c r="J44" s="9"/>
    </row>
    <row r="45" spans="5:10" x14ac:dyDescent="0.2">
      <c r="E45" s="9"/>
      <c r="F45" s="19"/>
      <c r="G45" s="9"/>
      <c r="H45" s="9"/>
      <c r="I45" s="9"/>
      <c r="J45" s="9"/>
    </row>
    <row r="46" spans="5:10" x14ac:dyDescent="0.2">
      <c r="E46" s="9"/>
      <c r="F46" s="19"/>
      <c r="G46" s="9"/>
      <c r="H46" s="9"/>
      <c r="I46" s="9"/>
      <c r="J46" s="9"/>
    </row>
  </sheetData>
  <mergeCells count="38">
    <mergeCell ref="B3:B7"/>
    <mergeCell ref="C3:C7"/>
    <mergeCell ref="D3:E6"/>
    <mergeCell ref="F3:AS3"/>
    <mergeCell ref="F4:M4"/>
    <mergeCell ref="N4:AA4"/>
    <mergeCell ref="AB4:AE4"/>
    <mergeCell ref="AF4:AO4"/>
    <mergeCell ref="AP4:AQ6"/>
    <mergeCell ref="AR4:AS6"/>
    <mergeCell ref="AF5:AI5"/>
    <mergeCell ref="AJ5:AO5"/>
    <mergeCell ref="F6:G6"/>
    <mergeCell ref="H6:I6"/>
    <mergeCell ref="J6:K6"/>
    <mergeCell ref="L6:M6"/>
    <mergeCell ref="P6:Q6"/>
    <mergeCell ref="R6:S6"/>
    <mergeCell ref="T6:U6"/>
    <mergeCell ref="F5:I5"/>
    <mergeCell ref="J5:M5"/>
    <mergeCell ref="N5:U5"/>
    <mergeCell ref="V5:AA5"/>
    <mergeCell ref="AB5:AC5"/>
    <mergeCell ref="AD5:AE5"/>
    <mergeCell ref="AR7:AS7"/>
    <mergeCell ref="V6:W6"/>
    <mergeCell ref="X6:Y6"/>
    <mergeCell ref="Z6:AA6"/>
    <mergeCell ref="AB6:AC6"/>
    <mergeCell ref="AD6:AE6"/>
    <mergeCell ref="AF6:AG6"/>
    <mergeCell ref="AH6:AI6"/>
    <mergeCell ref="AJ6:AK6"/>
    <mergeCell ref="AL6:AM6"/>
    <mergeCell ref="AN6:AO6"/>
    <mergeCell ref="D7:AQ7"/>
    <mergeCell ref="N6:O6"/>
  </mergeCell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EE483-F209-4EA6-9340-13AF7EA3963C}">
  <dimension ref="C1:N178"/>
  <sheetViews>
    <sheetView zoomScale="115" zoomScaleNormal="115" workbookViewId="0">
      <selection activeCell="C21" sqref="C21"/>
    </sheetView>
  </sheetViews>
  <sheetFormatPr defaultRowHeight="15" x14ac:dyDescent="0.25"/>
  <cols>
    <col min="3" max="3" width="59" customWidth="1"/>
    <col min="4" max="4" width="22.28515625" customWidth="1"/>
    <col min="5" max="5" width="5.42578125" customWidth="1"/>
    <col min="6" max="6" width="74.140625" bestFit="1" customWidth="1"/>
    <col min="7" max="7" width="33.42578125" customWidth="1"/>
    <col min="8" max="8" width="5.42578125" customWidth="1"/>
    <col min="9" max="9" width="58.28515625" bestFit="1" customWidth="1"/>
    <col min="10" max="10" width="25.85546875" customWidth="1"/>
    <col min="11" max="11" width="5.42578125" customWidth="1"/>
    <col min="12" max="12" width="74.140625" bestFit="1" customWidth="1"/>
    <col min="13" max="13" width="22.7109375" customWidth="1"/>
    <col min="14" max="14" width="5.42578125" customWidth="1"/>
  </cols>
  <sheetData>
    <row r="1" spans="3:14" x14ac:dyDescent="0.25">
      <c r="C1" s="264" t="s">
        <v>320</v>
      </c>
      <c r="D1" s="265"/>
      <c r="E1" s="55"/>
      <c r="H1" s="55"/>
      <c r="K1" s="55"/>
      <c r="N1" s="55"/>
    </row>
    <row r="2" spans="3:14" x14ac:dyDescent="0.25">
      <c r="C2" s="206" t="s">
        <v>104</v>
      </c>
      <c r="D2" s="207"/>
      <c r="E2" s="55"/>
      <c r="H2" s="55"/>
      <c r="K2" s="55"/>
      <c r="N2" s="55"/>
    </row>
    <row r="3" spans="3:14" x14ac:dyDescent="0.25">
      <c r="C3" s="206" t="s">
        <v>343</v>
      </c>
      <c r="D3" s="207"/>
      <c r="E3" s="55"/>
      <c r="H3" s="55"/>
      <c r="K3" s="55"/>
      <c r="N3" s="55"/>
    </row>
    <row r="4" spans="3:14" x14ac:dyDescent="0.25">
      <c r="C4" s="206" t="s">
        <v>344</v>
      </c>
      <c r="D4" s="207"/>
      <c r="E4" s="55"/>
      <c r="H4" s="55"/>
      <c r="K4" s="55"/>
      <c r="N4" s="55"/>
    </row>
    <row r="5" spans="3:14" x14ac:dyDescent="0.25">
      <c r="C5" s="206" t="s">
        <v>345</v>
      </c>
      <c r="D5" s="207"/>
      <c r="E5" s="55"/>
      <c r="H5" s="55"/>
      <c r="K5" s="55"/>
      <c r="N5" s="55"/>
    </row>
    <row r="6" spans="3:14" x14ac:dyDescent="0.25">
      <c r="C6" s="206" t="s">
        <v>322</v>
      </c>
      <c r="D6" s="207"/>
      <c r="E6" s="55"/>
      <c r="H6" s="55"/>
      <c r="K6" s="55"/>
      <c r="N6" s="55"/>
    </row>
    <row r="7" spans="3:14" x14ac:dyDescent="0.25">
      <c r="C7" s="208" t="s">
        <v>323</v>
      </c>
      <c r="D7" s="209"/>
    </row>
    <row r="9" spans="3:14" ht="15.75" thickBot="1" x14ac:dyDescent="0.3"/>
    <row r="10" spans="3:14" s="70" customFormat="1" ht="25.5" x14ac:dyDescent="0.25">
      <c r="C10" s="266" t="s">
        <v>13</v>
      </c>
      <c r="D10" s="267"/>
      <c r="E10" s="74"/>
      <c r="F10" s="266" t="s">
        <v>17</v>
      </c>
      <c r="G10" s="267"/>
      <c r="H10" s="74"/>
      <c r="I10" s="266" t="s">
        <v>12</v>
      </c>
      <c r="J10" s="267"/>
      <c r="K10" s="74"/>
      <c r="L10" s="270" t="s">
        <v>19</v>
      </c>
      <c r="M10" s="271"/>
    </row>
    <row r="11" spans="3:14" s="70" customFormat="1" ht="25.5" x14ac:dyDescent="0.25">
      <c r="C11" s="268"/>
      <c r="D11" s="269"/>
      <c r="E11" s="74"/>
      <c r="F11" s="268"/>
      <c r="G11" s="269"/>
      <c r="H11" s="74"/>
      <c r="I11" s="268"/>
      <c r="J11" s="269"/>
      <c r="K11" s="74"/>
      <c r="L11" s="272"/>
      <c r="M11" s="273"/>
    </row>
    <row r="12" spans="3:14" x14ac:dyDescent="0.25">
      <c r="C12" s="204" t="s">
        <v>316</v>
      </c>
      <c r="D12" s="205"/>
      <c r="F12" s="204" t="s">
        <v>316</v>
      </c>
      <c r="G12" s="205"/>
      <c r="I12" s="204" t="s">
        <v>316</v>
      </c>
      <c r="J12" s="205"/>
      <c r="L12" s="274" t="s">
        <v>316</v>
      </c>
      <c r="M12" s="275"/>
    </row>
    <row r="13" spans="3:14" x14ac:dyDescent="0.25">
      <c r="C13" s="58" t="s">
        <v>317</v>
      </c>
      <c r="D13" s="59">
        <v>0</v>
      </c>
      <c r="F13" s="58" t="s">
        <v>317</v>
      </c>
      <c r="G13" s="59">
        <v>0</v>
      </c>
      <c r="I13" s="58" t="s">
        <v>317</v>
      </c>
      <c r="J13" s="59">
        <v>0</v>
      </c>
      <c r="L13" s="58" t="s">
        <v>317</v>
      </c>
      <c r="M13" s="59">
        <v>0</v>
      </c>
    </row>
    <row r="14" spans="3:14" x14ac:dyDescent="0.25">
      <c r="C14" s="80" t="s">
        <v>318</v>
      </c>
      <c r="D14" s="61">
        <f>D15+D18</f>
        <v>0</v>
      </c>
      <c r="F14" s="80" t="s">
        <v>318</v>
      </c>
      <c r="G14" s="61">
        <f>G15+G20</f>
        <v>0</v>
      </c>
      <c r="I14" s="80" t="s">
        <v>318</v>
      </c>
      <c r="J14" s="61">
        <f>J15+J17</f>
        <v>0</v>
      </c>
      <c r="L14" s="80" t="s">
        <v>318</v>
      </c>
      <c r="M14" s="61">
        <f>M15+M18</f>
        <v>0</v>
      </c>
    </row>
    <row r="15" spans="3:14" x14ac:dyDescent="0.25">
      <c r="C15" s="81" t="s">
        <v>346</v>
      </c>
      <c r="D15" s="62">
        <f>D16+D17</f>
        <v>0</v>
      </c>
      <c r="F15" s="81" t="s">
        <v>346</v>
      </c>
      <c r="G15" s="62">
        <f>G16+G17+G18+G19</f>
        <v>0</v>
      </c>
      <c r="I15" s="81" t="s">
        <v>346</v>
      </c>
      <c r="J15" s="62">
        <f>J16</f>
        <v>0</v>
      </c>
      <c r="L15" s="81" t="s">
        <v>346</v>
      </c>
      <c r="M15" s="62">
        <f>SUM(M16:M17)</f>
        <v>0</v>
      </c>
    </row>
    <row r="16" spans="3:14" x14ac:dyDescent="0.25">
      <c r="C16" s="82" t="s">
        <v>324</v>
      </c>
      <c r="D16" s="59">
        <v>0</v>
      </c>
      <c r="F16" s="82" t="s">
        <v>329</v>
      </c>
      <c r="G16" s="59">
        <v>0</v>
      </c>
      <c r="I16" s="82" t="s">
        <v>336</v>
      </c>
      <c r="J16" s="59">
        <v>0</v>
      </c>
      <c r="L16" s="82" t="s">
        <v>338</v>
      </c>
      <c r="M16" s="59">
        <v>0</v>
      </c>
    </row>
    <row r="17" spans="3:13" x14ac:dyDescent="0.25">
      <c r="C17" s="82" t="s">
        <v>348</v>
      </c>
      <c r="D17" s="59">
        <v>0</v>
      </c>
      <c r="F17" s="82" t="s">
        <v>330</v>
      </c>
      <c r="G17" s="59">
        <v>0</v>
      </c>
      <c r="I17" s="81" t="s">
        <v>347</v>
      </c>
      <c r="J17" s="64">
        <f>J18</f>
        <v>0</v>
      </c>
      <c r="L17" s="82" t="s">
        <v>339</v>
      </c>
      <c r="M17" s="59">
        <v>0</v>
      </c>
    </row>
    <row r="18" spans="3:13" x14ac:dyDescent="0.25">
      <c r="C18" s="81" t="s">
        <v>347</v>
      </c>
      <c r="D18" s="64">
        <f>D19+D20</f>
        <v>0</v>
      </c>
      <c r="F18" s="82" t="s">
        <v>331</v>
      </c>
      <c r="G18" s="59">
        <v>0</v>
      </c>
      <c r="I18" s="82" t="s">
        <v>337</v>
      </c>
      <c r="J18" s="59">
        <v>0</v>
      </c>
      <c r="L18" s="81" t="s">
        <v>347</v>
      </c>
      <c r="M18" s="64">
        <f>M19+M20+M21</f>
        <v>0</v>
      </c>
    </row>
    <row r="19" spans="3:13" x14ac:dyDescent="0.25">
      <c r="C19" s="82" t="s">
        <v>327</v>
      </c>
      <c r="D19" s="59">
        <v>0</v>
      </c>
      <c r="F19" s="82" t="s">
        <v>332</v>
      </c>
      <c r="G19" s="59">
        <v>0</v>
      </c>
      <c r="I19" s="60" t="s">
        <v>321</v>
      </c>
      <c r="J19" s="83">
        <f>IFERROR(J14/J13,0)</f>
        <v>0</v>
      </c>
      <c r="L19" s="82" t="s">
        <v>340</v>
      </c>
      <c r="M19" s="59">
        <v>0</v>
      </c>
    </row>
    <row r="20" spans="3:13" x14ac:dyDescent="0.25">
      <c r="C20" s="82" t="s">
        <v>328</v>
      </c>
      <c r="D20" s="59">
        <v>0</v>
      </c>
      <c r="F20" s="81" t="s">
        <v>347</v>
      </c>
      <c r="G20" s="64">
        <f>G21+G22+G23</f>
        <v>0</v>
      </c>
      <c r="I20" s="67"/>
      <c r="J20" s="68"/>
      <c r="L20" s="82" t="s">
        <v>341</v>
      </c>
      <c r="M20" s="59">
        <v>0</v>
      </c>
    </row>
    <row r="21" spans="3:13" x14ac:dyDescent="0.25">
      <c r="C21" s="60" t="s">
        <v>321</v>
      </c>
      <c r="D21" s="83">
        <f>IFERROR(D14/D13,0)</f>
        <v>0</v>
      </c>
      <c r="F21" s="82" t="s">
        <v>333</v>
      </c>
      <c r="G21" s="59">
        <v>0</v>
      </c>
      <c r="I21" s="204" t="s">
        <v>319</v>
      </c>
      <c r="J21" s="205"/>
      <c r="L21" s="82" t="s">
        <v>342</v>
      </c>
      <c r="M21" s="59">
        <v>0</v>
      </c>
    </row>
    <row r="22" spans="3:13" x14ac:dyDescent="0.25">
      <c r="C22" s="65"/>
      <c r="D22" s="66"/>
      <c r="F22" s="82" t="s">
        <v>334</v>
      </c>
      <c r="G22" s="59">
        <v>0</v>
      </c>
      <c r="I22" s="58" t="str">
        <f>$I$13</f>
        <v>Total Loan Originations</v>
      </c>
      <c r="J22" s="59">
        <v>0</v>
      </c>
      <c r="L22" s="60" t="s">
        <v>321</v>
      </c>
      <c r="M22" s="83">
        <f>IFERROR(M14/M13,0)</f>
        <v>0</v>
      </c>
    </row>
    <row r="23" spans="3:13" x14ac:dyDescent="0.25">
      <c r="C23" s="204" t="s">
        <v>319</v>
      </c>
      <c r="D23" s="205"/>
      <c r="F23" s="82" t="s">
        <v>335</v>
      </c>
      <c r="G23" s="59">
        <v>0</v>
      </c>
      <c r="I23" s="80" t="str">
        <f>$I$14</f>
        <v>Total Qualified Lending</v>
      </c>
      <c r="J23" s="61">
        <f>J24+J26</f>
        <v>0</v>
      </c>
      <c r="L23" s="67"/>
      <c r="M23" s="68"/>
    </row>
    <row r="24" spans="3:13" x14ac:dyDescent="0.25">
      <c r="C24" s="58" t="s">
        <v>317</v>
      </c>
      <c r="D24" s="59">
        <v>0</v>
      </c>
      <c r="F24" s="60" t="s">
        <v>321</v>
      </c>
      <c r="G24" s="83">
        <f>IFERROR(G14/G13,0)</f>
        <v>0</v>
      </c>
      <c r="I24" s="81" t="str">
        <f>$I$15</f>
        <v>Total Qualified Lending (Excluding Deep Impact Lending)</v>
      </c>
      <c r="J24" s="62">
        <f>J25</f>
        <v>0</v>
      </c>
      <c r="L24" s="204" t="s">
        <v>319</v>
      </c>
      <c r="M24" s="205"/>
    </row>
    <row r="25" spans="3:13" x14ac:dyDescent="0.25">
      <c r="C25" s="80" t="s">
        <v>318</v>
      </c>
      <c r="D25" s="61">
        <f>D26+D29</f>
        <v>0</v>
      </c>
      <c r="F25" s="65"/>
      <c r="G25" s="66"/>
      <c r="I25" s="82" t="str">
        <f>$I$16</f>
        <v>Small Businesses or Farms</v>
      </c>
      <c r="J25" s="59">
        <v>0</v>
      </c>
      <c r="L25" s="58" t="str">
        <f>$L$13</f>
        <v>Total Loan Originations</v>
      </c>
      <c r="M25" s="59">
        <v>0</v>
      </c>
    </row>
    <row r="26" spans="3:13" x14ac:dyDescent="0.25">
      <c r="C26" s="81" t="s">
        <v>325</v>
      </c>
      <c r="D26" s="62">
        <f>D27+D28</f>
        <v>0</v>
      </c>
      <c r="F26" s="204" t="s">
        <v>319</v>
      </c>
      <c r="G26" s="205"/>
      <c r="I26" s="81" t="str">
        <f>$I$17</f>
        <v>Total Deep Impact Lending</v>
      </c>
      <c r="J26" s="64">
        <f>J27</f>
        <v>0</v>
      </c>
      <c r="L26" s="80" t="str">
        <f>$L$14</f>
        <v>Total Qualified Lending</v>
      </c>
      <c r="M26" s="61">
        <f>M27+M30</f>
        <v>0</v>
      </c>
    </row>
    <row r="27" spans="3:13" x14ac:dyDescent="0.25">
      <c r="C27" s="82" t="str">
        <f>$C$16</f>
        <v>LMI Borrowers</v>
      </c>
      <c r="D27" s="59">
        <v>0</v>
      </c>
      <c r="F27" s="58" t="str">
        <f>$F$13</f>
        <v>Total Loan Originations</v>
      </c>
      <c r="G27" s="59">
        <v>0</v>
      </c>
      <c r="I27" s="82" t="str">
        <f>$I$18</f>
        <v>Underserved Small Businesses</v>
      </c>
      <c r="J27" s="59">
        <v>0</v>
      </c>
      <c r="L27" s="81" t="str">
        <f>$L$15</f>
        <v>Total Qualified Lending (Excluding Deep Impact Lending)</v>
      </c>
      <c r="M27" s="62">
        <f>SUM(M28:M29)</f>
        <v>0</v>
      </c>
    </row>
    <row r="28" spans="3:13" x14ac:dyDescent="0.25">
      <c r="C28" s="82" t="str">
        <f>$C$17</f>
        <v>Other Targeted Population</v>
      </c>
      <c r="D28" s="59">
        <v>0</v>
      </c>
      <c r="F28" s="80" t="str">
        <f>$F$14</f>
        <v>Total Qualified Lending</v>
      </c>
      <c r="G28" s="61">
        <f>G29+G34</f>
        <v>0</v>
      </c>
      <c r="I28" s="60" t="str">
        <f>$I$19</f>
        <v>Total Qualified Lending as % of Total Loan Originations</v>
      </c>
      <c r="J28" s="83">
        <f>IFERROR(J23/J22,0)</f>
        <v>0</v>
      </c>
      <c r="L28" s="82" t="str">
        <f>$L$16</f>
        <v>Affordable Housing</v>
      </c>
      <c r="M28" s="59">
        <v>0</v>
      </c>
    </row>
    <row r="29" spans="3:13" x14ac:dyDescent="0.25">
      <c r="C29" s="81" t="s">
        <v>326</v>
      </c>
      <c r="D29" s="64">
        <f>D30+D31</f>
        <v>0</v>
      </c>
      <c r="F29" s="81" t="str">
        <f>$F$15</f>
        <v>Total Qualified Lending (Excluding Deep Impact Lending)</v>
      </c>
      <c r="G29" s="62">
        <f>G30+G33</f>
        <v>0</v>
      </c>
      <c r="I29" s="67"/>
      <c r="J29" s="68"/>
      <c r="L29" s="82" t="str">
        <f>$L$17</f>
        <v>Public Welfare and Community Development Investments1</v>
      </c>
      <c r="M29" s="59">
        <v>0</v>
      </c>
    </row>
    <row r="30" spans="3:13" x14ac:dyDescent="0.25">
      <c r="C30" s="82" t="str">
        <f>$C$19</f>
        <v>Low-Income Borrowers</v>
      </c>
      <c r="D30" s="59">
        <v>0</v>
      </c>
      <c r="F30" s="82" t="str">
        <f>$F$16</f>
        <v>Rural Communities</v>
      </c>
      <c r="G30" s="59">
        <v>0</v>
      </c>
      <c r="I30" s="204" t="s">
        <v>306</v>
      </c>
      <c r="J30" s="205"/>
      <c r="L30" s="81" t="str">
        <f>$L$18</f>
        <v>Total Deep Impact Lending</v>
      </c>
      <c r="M30" s="64">
        <f>M31+M32+M33</f>
        <v>0</v>
      </c>
    </row>
    <row r="31" spans="3:13" x14ac:dyDescent="0.25">
      <c r="C31" s="82" t="str">
        <f>$C$20</f>
        <v>Mortgage Lending to Other Targeted Populations</v>
      </c>
      <c r="D31" s="59">
        <v>0</v>
      </c>
      <c r="F31" s="82" t="str">
        <f>$F$17</f>
        <v>Urban Low-Income Communities</v>
      </c>
      <c r="G31" s="59">
        <v>0</v>
      </c>
      <c r="I31" s="58" t="str">
        <f>$I$13</f>
        <v>Total Loan Originations</v>
      </c>
      <c r="J31" s="59">
        <v>0</v>
      </c>
      <c r="L31" s="82" t="str">
        <f>$L$19</f>
        <v>Community Service Facility</v>
      </c>
      <c r="M31" s="59">
        <v>0</v>
      </c>
    </row>
    <row r="32" spans="3:13" x14ac:dyDescent="0.25">
      <c r="C32" s="60" t="s">
        <v>321</v>
      </c>
      <c r="D32" s="83">
        <f>IFERROR(D25/D24,0)</f>
        <v>0</v>
      </c>
      <c r="F32" s="82" t="str">
        <f>$F$18</f>
        <v>Underserved Communities</v>
      </c>
      <c r="G32" s="59">
        <v>0</v>
      </c>
      <c r="I32" s="80" t="str">
        <f>$I$14</f>
        <v>Total Qualified Lending</v>
      </c>
      <c r="J32" s="61">
        <f>J33+J35</f>
        <v>0</v>
      </c>
      <c r="L32" s="82" t="str">
        <f>$L$20</f>
        <v>Deeply Affordable Housing</v>
      </c>
      <c r="M32" s="59">
        <v>0</v>
      </c>
    </row>
    <row r="33" spans="3:13" x14ac:dyDescent="0.25">
      <c r="C33" s="67"/>
      <c r="D33" s="68"/>
      <c r="F33" s="82" t="str">
        <f>$F$19</f>
        <v>Minority Communities</v>
      </c>
      <c r="G33" s="59">
        <v>0</v>
      </c>
      <c r="I33" s="81" t="str">
        <f>$I$15</f>
        <v>Total Qualified Lending (Excluding Deep Impact Lending)</v>
      </c>
      <c r="J33" s="62">
        <f>J34</f>
        <v>0</v>
      </c>
      <c r="L33" s="82" t="str">
        <f>$L$21</f>
        <v>Public Welfare and Community Development Investments2</v>
      </c>
      <c r="M33" s="59">
        <v>0</v>
      </c>
    </row>
    <row r="34" spans="3:13" x14ac:dyDescent="0.25">
      <c r="C34" s="204" t="s">
        <v>306</v>
      </c>
      <c r="D34" s="205"/>
      <c r="F34" s="81" t="str">
        <f>$F$20</f>
        <v>Total Deep Impact Lending</v>
      </c>
      <c r="G34" s="64">
        <f>G35+G37</f>
        <v>0</v>
      </c>
      <c r="I34" s="82" t="str">
        <f>$I$16</f>
        <v>Small Businesses or Farms</v>
      </c>
      <c r="J34" s="59">
        <v>0</v>
      </c>
      <c r="L34" s="60" t="str">
        <f>$L$22</f>
        <v>Total Qualified Lending as % of Total Loan Originations</v>
      </c>
      <c r="M34" s="83">
        <f>IFERROR(M26/M25,0)</f>
        <v>0</v>
      </c>
    </row>
    <row r="35" spans="3:13" x14ac:dyDescent="0.25">
      <c r="C35" s="58" t="s">
        <v>317</v>
      </c>
      <c r="D35" s="59">
        <v>0</v>
      </c>
      <c r="F35" s="82" t="str">
        <f>$F$21</f>
        <v>Persistent Povery Counties</v>
      </c>
      <c r="G35" s="59">
        <v>0</v>
      </c>
      <c r="I35" s="81" t="str">
        <f>$I$17</f>
        <v>Total Deep Impact Lending</v>
      </c>
      <c r="J35" s="64">
        <f>J36</f>
        <v>0</v>
      </c>
      <c r="L35" s="67"/>
      <c r="M35" s="68"/>
    </row>
    <row r="36" spans="3:13" x14ac:dyDescent="0.25">
      <c r="C36" s="80" t="s">
        <v>318</v>
      </c>
      <c r="D36" s="61">
        <f>D37+D40</f>
        <v>0</v>
      </c>
      <c r="F36" s="82" t="str">
        <f>$F$22</f>
        <v>[Indian Country] / 
[Indian Reservations and Native Hawaiian Homelands]</v>
      </c>
      <c r="G36" s="59">
        <v>0</v>
      </c>
      <c r="I36" s="82" t="str">
        <f>$I$18</f>
        <v>Underserved Small Businesses</v>
      </c>
      <c r="J36" s="59">
        <v>0</v>
      </c>
      <c r="L36" s="204" t="s">
        <v>306</v>
      </c>
      <c r="M36" s="205"/>
    </row>
    <row r="37" spans="3:13" x14ac:dyDescent="0.25">
      <c r="C37" s="81" t="s">
        <v>325</v>
      </c>
      <c r="D37" s="62">
        <f>D38+D39</f>
        <v>0</v>
      </c>
      <c r="F37" s="82" t="str">
        <f>$F$23</f>
        <v>U.S. Territories</v>
      </c>
      <c r="G37" s="59">
        <v>0</v>
      </c>
      <c r="I37" s="60" t="str">
        <f>$I$19</f>
        <v>Total Qualified Lending as % of Total Loan Originations</v>
      </c>
      <c r="J37" s="83">
        <f>IFERROR(J32/J31,0)</f>
        <v>0</v>
      </c>
      <c r="L37" s="58" t="str">
        <f>$L$13</f>
        <v>Total Loan Originations</v>
      </c>
      <c r="M37" s="59">
        <v>0</v>
      </c>
    </row>
    <row r="38" spans="3:13" x14ac:dyDescent="0.25">
      <c r="C38" s="82" t="str">
        <f>$C$16</f>
        <v>LMI Borrowers</v>
      </c>
      <c r="D38" s="59">
        <v>0</v>
      </c>
      <c r="F38" s="60" t="str">
        <f>$F$24</f>
        <v>Total Qualified Lending as % of Total Loan Originations</v>
      </c>
      <c r="G38" s="83">
        <f>IFERROR(G28/G27,0)</f>
        <v>0</v>
      </c>
      <c r="I38" s="67"/>
      <c r="J38" s="68"/>
      <c r="L38" s="80" t="str">
        <f>$L$14</f>
        <v>Total Qualified Lending</v>
      </c>
      <c r="M38" s="61">
        <f>M39+M42</f>
        <v>0</v>
      </c>
    </row>
    <row r="39" spans="3:13" x14ac:dyDescent="0.25">
      <c r="C39" s="82" t="str">
        <f>$C$17</f>
        <v>Other Targeted Population</v>
      </c>
      <c r="D39" s="59">
        <v>0</v>
      </c>
      <c r="F39" s="67"/>
      <c r="G39" s="68"/>
      <c r="I39" s="204" t="s">
        <v>307</v>
      </c>
      <c r="J39" s="205"/>
      <c r="L39" s="81" t="str">
        <f>$L$15</f>
        <v>Total Qualified Lending (Excluding Deep Impact Lending)</v>
      </c>
      <c r="M39" s="62">
        <f>SUM(M40:M41)</f>
        <v>0</v>
      </c>
    </row>
    <row r="40" spans="3:13" x14ac:dyDescent="0.25">
      <c r="C40" s="81" t="s">
        <v>326</v>
      </c>
      <c r="D40" s="64">
        <f>D41+D42</f>
        <v>0</v>
      </c>
      <c r="F40" s="204" t="s">
        <v>306</v>
      </c>
      <c r="G40" s="205"/>
      <c r="I40" s="58" t="str">
        <f>$I$13</f>
        <v>Total Loan Originations</v>
      </c>
      <c r="J40" s="59">
        <v>0</v>
      </c>
      <c r="L40" s="82" t="str">
        <f>$L$16</f>
        <v>Affordable Housing</v>
      </c>
      <c r="M40" s="59">
        <v>0</v>
      </c>
    </row>
    <row r="41" spans="3:13" x14ac:dyDescent="0.25">
      <c r="C41" s="82" t="str">
        <f>$C$19</f>
        <v>Low-Income Borrowers</v>
      </c>
      <c r="D41" s="59">
        <v>0</v>
      </c>
      <c r="F41" s="58" t="str">
        <f>$F$13</f>
        <v>Total Loan Originations</v>
      </c>
      <c r="G41" s="59">
        <v>0</v>
      </c>
      <c r="I41" s="80" t="str">
        <f>$I$14</f>
        <v>Total Qualified Lending</v>
      </c>
      <c r="J41" s="61">
        <f>J42+J44</f>
        <v>0</v>
      </c>
      <c r="L41" s="82" t="str">
        <f>$L$17</f>
        <v>Public Welfare and Community Development Investments1</v>
      </c>
      <c r="M41" s="59">
        <v>0</v>
      </c>
    </row>
    <row r="42" spans="3:13" x14ac:dyDescent="0.25">
      <c r="C42" s="82" t="str">
        <f>$C$20</f>
        <v>Mortgage Lending to Other Targeted Populations</v>
      </c>
      <c r="D42" s="59">
        <v>0</v>
      </c>
      <c r="F42" s="80" t="str">
        <f>$F$14</f>
        <v>Total Qualified Lending</v>
      </c>
      <c r="G42" s="61">
        <f>G43+G48</f>
        <v>0</v>
      </c>
      <c r="I42" s="81" t="str">
        <f>$I$15</f>
        <v>Total Qualified Lending (Excluding Deep Impact Lending)</v>
      </c>
      <c r="J42" s="62">
        <f>J43</f>
        <v>0</v>
      </c>
      <c r="L42" s="81" t="str">
        <f>$L$18</f>
        <v>Total Deep Impact Lending</v>
      </c>
      <c r="M42" s="64">
        <f>M43+M44+M45</f>
        <v>0</v>
      </c>
    </row>
    <row r="43" spans="3:13" x14ac:dyDescent="0.25">
      <c r="C43" s="60" t="s">
        <v>321</v>
      </c>
      <c r="D43" s="83">
        <f>IFERROR(D36/D35,0)</f>
        <v>0</v>
      </c>
      <c r="F43" s="81" t="str">
        <f>$F$15</f>
        <v>Total Qualified Lending (Excluding Deep Impact Lending)</v>
      </c>
      <c r="G43" s="62">
        <f>G44+G47</f>
        <v>0</v>
      </c>
      <c r="I43" s="82" t="str">
        <f>$I$16</f>
        <v>Small Businesses or Farms</v>
      </c>
      <c r="J43" s="59">
        <v>0</v>
      </c>
      <c r="L43" s="82" t="str">
        <f>$L$19</f>
        <v>Community Service Facility</v>
      </c>
      <c r="M43" s="59">
        <v>0</v>
      </c>
    </row>
    <row r="44" spans="3:13" x14ac:dyDescent="0.25">
      <c r="C44" s="67"/>
      <c r="D44" s="68"/>
      <c r="F44" s="82" t="str">
        <f>$F$16</f>
        <v>Rural Communities</v>
      </c>
      <c r="G44" s="59">
        <v>0</v>
      </c>
      <c r="I44" s="81" t="str">
        <f>$I$17</f>
        <v>Total Deep Impact Lending</v>
      </c>
      <c r="J44" s="64">
        <f>J45</f>
        <v>0</v>
      </c>
      <c r="L44" s="82" t="str">
        <f>$L$20</f>
        <v>Deeply Affordable Housing</v>
      </c>
      <c r="M44" s="59">
        <v>0</v>
      </c>
    </row>
    <row r="45" spans="3:13" x14ac:dyDescent="0.25">
      <c r="C45" s="204" t="s">
        <v>307</v>
      </c>
      <c r="D45" s="205"/>
      <c r="F45" s="82" t="str">
        <f>$F$17</f>
        <v>Urban Low-Income Communities</v>
      </c>
      <c r="G45" s="59">
        <v>0</v>
      </c>
      <c r="I45" s="82" t="str">
        <f>$I$18</f>
        <v>Underserved Small Businesses</v>
      </c>
      <c r="J45" s="59">
        <v>0</v>
      </c>
      <c r="L45" s="82" t="str">
        <f>$L$21</f>
        <v>Public Welfare and Community Development Investments2</v>
      </c>
      <c r="M45" s="59">
        <v>0</v>
      </c>
    </row>
    <row r="46" spans="3:13" x14ac:dyDescent="0.25">
      <c r="C46" s="58" t="s">
        <v>317</v>
      </c>
      <c r="D46" s="59">
        <v>0</v>
      </c>
      <c r="F46" s="82" t="str">
        <f>$F$18</f>
        <v>Underserved Communities</v>
      </c>
      <c r="G46" s="59">
        <v>0</v>
      </c>
      <c r="I46" s="60" t="str">
        <f>$I$19</f>
        <v>Total Qualified Lending as % of Total Loan Originations</v>
      </c>
      <c r="J46" s="83">
        <f>IFERROR(J41/J40,0)</f>
        <v>0</v>
      </c>
      <c r="L46" s="60" t="str">
        <f>$L$22</f>
        <v>Total Qualified Lending as % of Total Loan Originations</v>
      </c>
      <c r="M46" s="83">
        <f>IFERROR(M38/M37,0)</f>
        <v>0</v>
      </c>
    </row>
    <row r="47" spans="3:13" x14ac:dyDescent="0.25">
      <c r="C47" s="80" t="s">
        <v>318</v>
      </c>
      <c r="D47" s="61">
        <f>D48+D51</f>
        <v>0</v>
      </c>
      <c r="F47" s="82" t="str">
        <f>$F$19</f>
        <v>Minority Communities</v>
      </c>
      <c r="G47" s="59">
        <v>0</v>
      </c>
      <c r="I47" s="67"/>
      <c r="J47" s="68"/>
      <c r="L47" s="67"/>
      <c r="M47" s="68"/>
    </row>
    <row r="48" spans="3:13" x14ac:dyDescent="0.25">
      <c r="C48" s="81" t="s">
        <v>325</v>
      </c>
      <c r="D48" s="62">
        <f>D49+D50</f>
        <v>0</v>
      </c>
      <c r="F48" s="81" t="str">
        <f>$F$20</f>
        <v>Total Deep Impact Lending</v>
      </c>
      <c r="G48" s="64">
        <f>G49+G51</f>
        <v>0</v>
      </c>
      <c r="I48" s="204" t="s">
        <v>308</v>
      </c>
      <c r="J48" s="205"/>
      <c r="L48" s="204" t="s">
        <v>307</v>
      </c>
      <c r="M48" s="205"/>
    </row>
    <row r="49" spans="3:13" x14ac:dyDescent="0.25">
      <c r="C49" s="82" t="str">
        <f>$C$16</f>
        <v>LMI Borrowers</v>
      </c>
      <c r="D49" s="59">
        <v>0</v>
      </c>
      <c r="F49" s="82" t="str">
        <f>$F$21</f>
        <v>Persistent Povery Counties</v>
      </c>
      <c r="G49" s="59">
        <v>0</v>
      </c>
      <c r="I49" s="58" t="str">
        <f>$I$13</f>
        <v>Total Loan Originations</v>
      </c>
      <c r="J49" s="59">
        <v>0</v>
      </c>
      <c r="L49" s="58" t="str">
        <f>$L$13</f>
        <v>Total Loan Originations</v>
      </c>
      <c r="M49" s="59">
        <v>0</v>
      </c>
    </row>
    <row r="50" spans="3:13" x14ac:dyDescent="0.25">
      <c r="C50" s="82" t="str">
        <f>$C$17</f>
        <v>Other Targeted Population</v>
      </c>
      <c r="D50" s="59">
        <v>0</v>
      </c>
      <c r="F50" s="82" t="str">
        <f>$F$22</f>
        <v>[Indian Country] / 
[Indian Reservations and Native Hawaiian Homelands]</v>
      </c>
      <c r="G50" s="59">
        <v>0</v>
      </c>
      <c r="I50" s="80" t="str">
        <f>$I$14</f>
        <v>Total Qualified Lending</v>
      </c>
      <c r="J50" s="61">
        <f>J51+J53</f>
        <v>0</v>
      </c>
      <c r="L50" s="80" t="str">
        <f>$L$14</f>
        <v>Total Qualified Lending</v>
      </c>
      <c r="M50" s="61">
        <f>M51+M54</f>
        <v>0</v>
      </c>
    </row>
    <row r="51" spans="3:13" x14ac:dyDescent="0.25">
      <c r="C51" s="81" t="s">
        <v>326</v>
      </c>
      <c r="D51" s="64">
        <f>D52+D53</f>
        <v>0</v>
      </c>
      <c r="F51" s="82" t="str">
        <f>$F$23</f>
        <v>U.S. Territories</v>
      </c>
      <c r="G51" s="59">
        <v>0</v>
      </c>
      <c r="I51" s="81" t="str">
        <f>$I$15</f>
        <v>Total Qualified Lending (Excluding Deep Impact Lending)</v>
      </c>
      <c r="J51" s="62">
        <f>J52</f>
        <v>0</v>
      </c>
      <c r="L51" s="81" t="str">
        <f>$L$15</f>
        <v>Total Qualified Lending (Excluding Deep Impact Lending)</v>
      </c>
      <c r="M51" s="62">
        <f>SUM(M52:M53)</f>
        <v>0</v>
      </c>
    </row>
    <row r="52" spans="3:13" x14ac:dyDescent="0.25">
      <c r="C52" s="82" t="str">
        <f>$C$19</f>
        <v>Low-Income Borrowers</v>
      </c>
      <c r="D52" s="59">
        <v>0</v>
      </c>
      <c r="F52" s="60" t="str">
        <f>$F$38</f>
        <v>Total Qualified Lending as % of Total Loan Originations</v>
      </c>
      <c r="G52" s="83">
        <f>IFERROR(G42/G41,0)</f>
        <v>0</v>
      </c>
      <c r="I52" s="82" t="str">
        <f>$I$16</f>
        <v>Small Businesses or Farms</v>
      </c>
      <c r="J52" s="59">
        <v>0</v>
      </c>
      <c r="L52" s="82" t="str">
        <f>$L$16</f>
        <v>Affordable Housing</v>
      </c>
      <c r="M52" s="59">
        <v>0</v>
      </c>
    </row>
    <row r="53" spans="3:13" x14ac:dyDescent="0.25">
      <c r="C53" s="82" t="str">
        <f>$C$20</f>
        <v>Mortgage Lending to Other Targeted Populations</v>
      </c>
      <c r="D53" s="59">
        <v>0</v>
      </c>
      <c r="F53" s="67"/>
      <c r="G53" s="68"/>
      <c r="I53" s="81" t="str">
        <f>$I$17</f>
        <v>Total Deep Impact Lending</v>
      </c>
      <c r="J53" s="64">
        <f>J54</f>
        <v>0</v>
      </c>
      <c r="L53" s="82" t="str">
        <f>$L$17</f>
        <v>Public Welfare and Community Development Investments1</v>
      </c>
      <c r="M53" s="59">
        <v>0</v>
      </c>
    </row>
    <row r="54" spans="3:13" x14ac:dyDescent="0.25">
      <c r="C54" s="60" t="s">
        <v>321</v>
      </c>
      <c r="D54" s="83">
        <f>IFERROR(D47/D46,0)</f>
        <v>0</v>
      </c>
      <c r="F54" s="204" t="s">
        <v>307</v>
      </c>
      <c r="G54" s="205"/>
      <c r="I54" s="82" t="str">
        <f>$I$18</f>
        <v>Underserved Small Businesses</v>
      </c>
      <c r="J54" s="59">
        <v>0</v>
      </c>
      <c r="L54" s="81" t="str">
        <f>$L$18</f>
        <v>Total Deep Impact Lending</v>
      </c>
      <c r="M54" s="64">
        <f>M55+M56+M57</f>
        <v>0</v>
      </c>
    </row>
    <row r="55" spans="3:13" x14ac:dyDescent="0.25">
      <c r="C55" s="67"/>
      <c r="D55" s="68"/>
      <c r="F55" s="58" t="str">
        <f>$F$13</f>
        <v>Total Loan Originations</v>
      </c>
      <c r="G55" s="59">
        <v>0</v>
      </c>
      <c r="I55" s="60" t="str">
        <f>$I$19</f>
        <v>Total Qualified Lending as % of Total Loan Originations</v>
      </c>
      <c r="J55" s="83">
        <f>IFERROR(J50/J49,0)</f>
        <v>0</v>
      </c>
      <c r="L55" s="82" t="str">
        <f>$L$19</f>
        <v>Community Service Facility</v>
      </c>
      <c r="M55" s="59">
        <v>0</v>
      </c>
    </row>
    <row r="56" spans="3:13" x14ac:dyDescent="0.25">
      <c r="C56" s="204" t="s">
        <v>308</v>
      </c>
      <c r="D56" s="205"/>
      <c r="F56" s="80" t="str">
        <f>$F$14</f>
        <v>Total Qualified Lending</v>
      </c>
      <c r="G56" s="61">
        <f>G57+G62</f>
        <v>0</v>
      </c>
      <c r="I56" s="67"/>
      <c r="J56" s="68"/>
      <c r="L56" s="82" t="str">
        <f>$L$20</f>
        <v>Deeply Affordable Housing</v>
      </c>
      <c r="M56" s="59">
        <v>0</v>
      </c>
    </row>
    <row r="57" spans="3:13" x14ac:dyDescent="0.25">
      <c r="C57" s="58" t="s">
        <v>317</v>
      </c>
      <c r="D57" s="59">
        <v>0</v>
      </c>
      <c r="F57" s="81" t="str">
        <f>$F$15</f>
        <v>Total Qualified Lending (Excluding Deep Impact Lending)</v>
      </c>
      <c r="G57" s="62">
        <f>G58+G61</f>
        <v>0</v>
      </c>
      <c r="I57" s="204" t="s">
        <v>309</v>
      </c>
      <c r="J57" s="205"/>
      <c r="L57" s="82" t="str">
        <f>$L$21</f>
        <v>Public Welfare and Community Development Investments2</v>
      </c>
      <c r="M57" s="59">
        <v>0</v>
      </c>
    </row>
    <row r="58" spans="3:13" x14ac:dyDescent="0.25">
      <c r="C58" s="80" t="s">
        <v>318</v>
      </c>
      <c r="D58" s="61">
        <f>D59+D62</f>
        <v>0</v>
      </c>
      <c r="F58" s="82" t="str">
        <f>$F$16</f>
        <v>Rural Communities</v>
      </c>
      <c r="G58" s="59">
        <v>0</v>
      </c>
      <c r="I58" s="58" t="str">
        <f>$I$13</f>
        <v>Total Loan Originations</v>
      </c>
      <c r="J58" s="59">
        <v>0</v>
      </c>
      <c r="L58" s="60" t="str">
        <f>$L$22</f>
        <v>Total Qualified Lending as % of Total Loan Originations</v>
      </c>
      <c r="M58" s="83">
        <f>IFERROR(M50/M49,0)</f>
        <v>0</v>
      </c>
    </row>
    <row r="59" spans="3:13" x14ac:dyDescent="0.25">
      <c r="C59" s="81" t="s">
        <v>325</v>
      </c>
      <c r="D59" s="62">
        <f>D60+D61</f>
        <v>0</v>
      </c>
      <c r="F59" s="82" t="str">
        <f>$F$17</f>
        <v>Urban Low-Income Communities</v>
      </c>
      <c r="G59" s="59">
        <v>0</v>
      </c>
      <c r="I59" s="80" t="str">
        <f>$I$14</f>
        <v>Total Qualified Lending</v>
      </c>
      <c r="J59" s="61">
        <f>J60+J62</f>
        <v>0</v>
      </c>
      <c r="L59" s="67"/>
      <c r="M59" s="68"/>
    </row>
    <row r="60" spans="3:13" x14ac:dyDescent="0.25">
      <c r="C60" s="82" t="str">
        <f>$C$16</f>
        <v>LMI Borrowers</v>
      </c>
      <c r="D60" s="59">
        <v>0</v>
      </c>
      <c r="F60" s="82" t="str">
        <f>$F$18</f>
        <v>Underserved Communities</v>
      </c>
      <c r="G60" s="59">
        <v>0</v>
      </c>
      <c r="I60" s="81" t="str">
        <f>$I$15</f>
        <v>Total Qualified Lending (Excluding Deep Impact Lending)</v>
      </c>
      <c r="J60" s="62">
        <f>J61</f>
        <v>0</v>
      </c>
      <c r="L60" s="204" t="s">
        <v>308</v>
      </c>
      <c r="M60" s="205"/>
    </row>
    <row r="61" spans="3:13" x14ac:dyDescent="0.25">
      <c r="C61" s="82" t="str">
        <f>$C$17</f>
        <v>Other Targeted Population</v>
      </c>
      <c r="D61" s="59">
        <v>0</v>
      </c>
      <c r="F61" s="82" t="str">
        <f>$F$19</f>
        <v>Minority Communities</v>
      </c>
      <c r="G61" s="59">
        <v>0</v>
      </c>
      <c r="I61" s="82" t="str">
        <f>$I$16</f>
        <v>Small Businesses or Farms</v>
      </c>
      <c r="J61" s="59">
        <v>0</v>
      </c>
      <c r="L61" s="58" t="str">
        <f>$L$13</f>
        <v>Total Loan Originations</v>
      </c>
      <c r="M61" s="59">
        <v>0</v>
      </c>
    </row>
    <row r="62" spans="3:13" x14ac:dyDescent="0.25">
      <c r="C62" s="81" t="s">
        <v>326</v>
      </c>
      <c r="D62" s="64">
        <f>D63+D64</f>
        <v>0</v>
      </c>
      <c r="F62" s="81" t="str">
        <f>$F$20</f>
        <v>Total Deep Impact Lending</v>
      </c>
      <c r="G62" s="64">
        <f>G63+G65</f>
        <v>0</v>
      </c>
      <c r="I62" s="81" t="str">
        <f>$I$17</f>
        <v>Total Deep Impact Lending</v>
      </c>
      <c r="J62" s="64">
        <f>J63</f>
        <v>0</v>
      </c>
      <c r="L62" s="80" t="str">
        <f>$L$14</f>
        <v>Total Qualified Lending</v>
      </c>
      <c r="M62" s="61">
        <f>M63+M66</f>
        <v>0</v>
      </c>
    </row>
    <row r="63" spans="3:13" x14ac:dyDescent="0.25">
      <c r="C63" s="82" t="str">
        <f>$C$19</f>
        <v>Low-Income Borrowers</v>
      </c>
      <c r="D63" s="59">
        <v>0</v>
      </c>
      <c r="F63" s="82" t="str">
        <f>$F$21</f>
        <v>Persistent Povery Counties</v>
      </c>
      <c r="G63" s="59">
        <v>0</v>
      </c>
      <c r="I63" s="82" t="str">
        <f>$I$18</f>
        <v>Underserved Small Businesses</v>
      </c>
      <c r="J63" s="59">
        <v>0</v>
      </c>
      <c r="L63" s="81" t="str">
        <f>$L$15</f>
        <v>Total Qualified Lending (Excluding Deep Impact Lending)</v>
      </c>
      <c r="M63" s="62">
        <f>SUM(M64:M65)</f>
        <v>0</v>
      </c>
    </row>
    <row r="64" spans="3:13" x14ac:dyDescent="0.25">
      <c r="C64" s="82" t="str">
        <f>$C$20</f>
        <v>Mortgage Lending to Other Targeted Populations</v>
      </c>
      <c r="D64" s="59">
        <v>0</v>
      </c>
      <c r="F64" s="82" t="str">
        <f>$F$22</f>
        <v>[Indian Country] / 
[Indian Reservations and Native Hawaiian Homelands]</v>
      </c>
      <c r="G64" s="59">
        <v>0</v>
      </c>
      <c r="I64" s="60" t="str">
        <f>$I$19</f>
        <v>Total Qualified Lending as % of Total Loan Originations</v>
      </c>
      <c r="J64" s="83">
        <f>IFERROR(J59/J58,0)</f>
        <v>0</v>
      </c>
      <c r="L64" s="82" t="str">
        <f>$L$16</f>
        <v>Affordable Housing</v>
      </c>
      <c r="M64" s="59">
        <v>0</v>
      </c>
    </row>
    <row r="65" spans="3:13" x14ac:dyDescent="0.25">
      <c r="C65" s="60" t="s">
        <v>321</v>
      </c>
      <c r="D65" s="83">
        <f>IFERROR(D58/D57,0)</f>
        <v>0</v>
      </c>
      <c r="F65" s="82" t="str">
        <f>$F$23</f>
        <v>U.S. Territories</v>
      </c>
      <c r="G65" s="59">
        <v>0</v>
      </c>
      <c r="I65" s="67"/>
      <c r="J65" s="68"/>
      <c r="L65" s="82" t="str">
        <f>$L$17</f>
        <v>Public Welfare and Community Development Investments1</v>
      </c>
      <c r="M65" s="59">
        <v>0</v>
      </c>
    </row>
    <row r="66" spans="3:13" x14ac:dyDescent="0.25">
      <c r="C66" s="67"/>
      <c r="D66" s="68"/>
      <c r="F66" s="60" t="str">
        <f>$F$24</f>
        <v>Total Qualified Lending as % of Total Loan Originations</v>
      </c>
      <c r="G66" s="83">
        <f>IFERROR(G56/G55,0)</f>
        <v>0</v>
      </c>
      <c r="I66" s="204" t="s">
        <v>310</v>
      </c>
      <c r="J66" s="205"/>
      <c r="L66" s="81" t="str">
        <f>$L$18</f>
        <v>Total Deep Impact Lending</v>
      </c>
      <c r="M66" s="64">
        <f>M67+M68+M69</f>
        <v>0</v>
      </c>
    </row>
    <row r="67" spans="3:13" x14ac:dyDescent="0.25">
      <c r="C67" s="204" t="s">
        <v>309</v>
      </c>
      <c r="D67" s="205"/>
      <c r="F67" s="67"/>
      <c r="G67" s="68"/>
      <c r="I67" s="58" t="str">
        <f>$I$13</f>
        <v>Total Loan Originations</v>
      </c>
      <c r="J67" s="59">
        <v>0</v>
      </c>
      <c r="L67" s="82" t="str">
        <f>$L$19</f>
        <v>Community Service Facility</v>
      </c>
      <c r="M67" s="59">
        <v>0</v>
      </c>
    </row>
    <row r="68" spans="3:13" x14ac:dyDescent="0.25">
      <c r="C68" s="58" t="s">
        <v>317</v>
      </c>
      <c r="D68" s="59">
        <v>0</v>
      </c>
      <c r="F68" s="204" t="s">
        <v>308</v>
      </c>
      <c r="G68" s="205"/>
      <c r="I68" s="80" t="str">
        <f>$I$14</f>
        <v>Total Qualified Lending</v>
      </c>
      <c r="J68" s="61">
        <f>J69+J71</f>
        <v>0</v>
      </c>
      <c r="L68" s="82" t="str">
        <f>$L$20</f>
        <v>Deeply Affordable Housing</v>
      </c>
      <c r="M68" s="59">
        <v>0</v>
      </c>
    </row>
    <row r="69" spans="3:13" x14ac:dyDescent="0.25">
      <c r="C69" s="80" t="s">
        <v>318</v>
      </c>
      <c r="D69" s="61">
        <f>D70+D73</f>
        <v>0</v>
      </c>
      <c r="F69" s="58" t="str">
        <f>$F$13</f>
        <v>Total Loan Originations</v>
      </c>
      <c r="G69" s="59">
        <v>0</v>
      </c>
      <c r="I69" s="81" t="str">
        <f>$I$15</f>
        <v>Total Qualified Lending (Excluding Deep Impact Lending)</v>
      </c>
      <c r="J69" s="62">
        <f>J70</f>
        <v>0</v>
      </c>
      <c r="L69" s="82" t="str">
        <f>$L$21</f>
        <v>Public Welfare and Community Development Investments2</v>
      </c>
      <c r="M69" s="59">
        <v>0</v>
      </c>
    </row>
    <row r="70" spans="3:13" x14ac:dyDescent="0.25">
      <c r="C70" s="81" t="s">
        <v>325</v>
      </c>
      <c r="D70" s="62">
        <f>D71+D72</f>
        <v>0</v>
      </c>
      <c r="F70" s="80" t="str">
        <f>$F$14</f>
        <v>Total Qualified Lending</v>
      </c>
      <c r="G70" s="61">
        <f>G71+G76</f>
        <v>0</v>
      </c>
      <c r="I70" s="82" t="str">
        <f>$I$16</f>
        <v>Small Businesses or Farms</v>
      </c>
      <c r="J70" s="59">
        <v>0</v>
      </c>
      <c r="L70" s="60" t="str">
        <f>$L$22</f>
        <v>Total Qualified Lending as % of Total Loan Originations</v>
      </c>
      <c r="M70" s="83">
        <f>IFERROR(M62/M61,0)</f>
        <v>0</v>
      </c>
    </row>
    <row r="71" spans="3:13" x14ac:dyDescent="0.25">
      <c r="C71" s="82" t="str">
        <f>$C$16</f>
        <v>LMI Borrowers</v>
      </c>
      <c r="D71" s="59">
        <v>0</v>
      </c>
      <c r="F71" s="81" t="str">
        <f>$F$15</f>
        <v>Total Qualified Lending (Excluding Deep Impact Lending)</v>
      </c>
      <c r="G71" s="62">
        <f>G72+G75</f>
        <v>0</v>
      </c>
      <c r="I71" s="81" t="str">
        <f>$I$17</f>
        <v>Total Deep Impact Lending</v>
      </c>
      <c r="J71" s="64">
        <f>J72</f>
        <v>0</v>
      </c>
      <c r="L71" s="67"/>
      <c r="M71" s="68"/>
    </row>
    <row r="72" spans="3:13" x14ac:dyDescent="0.25">
      <c r="C72" s="82" t="str">
        <f>$C$17</f>
        <v>Other Targeted Population</v>
      </c>
      <c r="D72" s="59">
        <v>0</v>
      </c>
      <c r="F72" s="82" t="str">
        <f>$F$16</f>
        <v>Rural Communities</v>
      </c>
      <c r="G72" s="59">
        <v>0</v>
      </c>
      <c r="I72" s="82" t="str">
        <f>$I$18</f>
        <v>Underserved Small Businesses</v>
      </c>
      <c r="J72" s="59">
        <v>0</v>
      </c>
      <c r="L72" s="204" t="s">
        <v>309</v>
      </c>
      <c r="M72" s="205"/>
    </row>
    <row r="73" spans="3:13" x14ac:dyDescent="0.25">
      <c r="C73" s="81" t="s">
        <v>326</v>
      </c>
      <c r="D73" s="64">
        <f>D74+D75</f>
        <v>0</v>
      </c>
      <c r="F73" s="82" t="str">
        <f>$F$17</f>
        <v>Urban Low-Income Communities</v>
      </c>
      <c r="G73" s="59">
        <v>0</v>
      </c>
      <c r="I73" s="60" t="str">
        <f>$I$19</f>
        <v>Total Qualified Lending as % of Total Loan Originations</v>
      </c>
      <c r="J73" s="83">
        <f>IFERROR(J68/J67,0)</f>
        <v>0</v>
      </c>
      <c r="L73" s="58" t="str">
        <f>$L$13</f>
        <v>Total Loan Originations</v>
      </c>
      <c r="M73" s="59">
        <v>0</v>
      </c>
    </row>
    <row r="74" spans="3:13" x14ac:dyDescent="0.25">
      <c r="C74" s="82" t="str">
        <f>$C$19</f>
        <v>Low-Income Borrowers</v>
      </c>
      <c r="D74" s="59">
        <v>0</v>
      </c>
      <c r="F74" s="82" t="str">
        <f>$F$18</f>
        <v>Underserved Communities</v>
      </c>
      <c r="G74" s="59">
        <v>0</v>
      </c>
      <c r="I74" s="67"/>
      <c r="J74" s="68"/>
      <c r="L74" s="80" t="str">
        <f>$L$14</f>
        <v>Total Qualified Lending</v>
      </c>
      <c r="M74" s="61">
        <f>M75+M78</f>
        <v>0</v>
      </c>
    </row>
    <row r="75" spans="3:13" x14ac:dyDescent="0.25">
      <c r="C75" s="82" t="str">
        <f>$C$20</f>
        <v>Mortgage Lending to Other Targeted Populations</v>
      </c>
      <c r="D75" s="59">
        <v>0</v>
      </c>
      <c r="F75" s="82" t="str">
        <f>$F$19</f>
        <v>Minority Communities</v>
      </c>
      <c r="G75" s="59">
        <v>0</v>
      </c>
      <c r="I75" s="204" t="s">
        <v>311</v>
      </c>
      <c r="J75" s="205"/>
      <c r="L75" s="81" t="str">
        <f>$L$15</f>
        <v>Total Qualified Lending (Excluding Deep Impact Lending)</v>
      </c>
      <c r="M75" s="62">
        <f>SUM(M76:M77)</f>
        <v>0</v>
      </c>
    </row>
    <row r="76" spans="3:13" x14ac:dyDescent="0.25">
      <c r="C76" s="60" t="s">
        <v>321</v>
      </c>
      <c r="D76" s="83">
        <f>IFERROR(D69/D68,0)</f>
        <v>0</v>
      </c>
      <c r="F76" s="81" t="str">
        <f>$F$20</f>
        <v>Total Deep Impact Lending</v>
      </c>
      <c r="G76" s="64">
        <f>G77+G79</f>
        <v>0</v>
      </c>
      <c r="I76" s="58" t="str">
        <f>$I$13</f>
        <v>Total Loan Originations</v>
      </c>
      <c r="J76" s="59">
        <v>0</v>
      </c>
      <c r="L76" s="82" t="str">
        <f>$L$16</f>
        <v>Affordable Housing</v>
      </c>
      <c r="M76" s="59">
        <v>0</v>
      </c>
    </row>
    <row r="77" spans="3:13" x14ac:dyDescent="0.25">
      <c r="C77" s="67"/>
      <c r="D77" s="68"/>
      <c r="F77" s="82" t="str">
        <f>$F$21</f>
        <v>Persistent Povery Counties</v>
      </c>
      <c r="G77" s="59">
        <v>0</v>
      </c>
      <c r="I77" s="80" t="str">
        <f>$I$14</f>
        <v>Total Qualified Lending</v>
      </c>
      <c r="J77" s="61">
        <f>J78+J80</f>
        <v>0</v>
      </c>
      <c r="L77" s="82" t="str">
        <f>$L$17</f>
        <v>Public Welfare and Community Development Investments1</v>
      </c>
      <c r="M77" s="59">
        <v>0</v>
      </c>
    </row>
    <row r="78" spans="3:13" x14ac:dyDescent="0.25">
      <c r="C78" s="204" t="s">
        <v>310</v>
      </c>
      <c r="D78" s="205"/>
      <c r="F78" s="82" t="str">
        <f>$F$22</f>
        <v>[Indian Country] / 
[Indian Reservations and Native Hawaiian Homelands]</v>
      </c>
      <c r="G78" s="59">
        <v>0</v>
      </c>
      <c r="I78" s="81" t="str">
        <f>$I$15</f>
        <v>Total Qualified Lending (Excluding Deep Impact Lending)</v>
      </c>
      <c r="J78" s="62">
        <f>J79</f>
        <v>0</v>
      </c>
      <c r="L78" s="81" t="str">
        <f>$L$18</f>
        <v>Total Deep Impact Lending</v>
      </c>
      <c r="M78" s="64">
        <f>M79+M80+M81</f>
        <v>0</v>
      </c>
    </row>
    <row r="79" spans="3:13" x14ac:dyDescent="0.25">
      <c r="C79" s="58" t="s">
        <v>317</v>
      </c>
      <c r="D79" s="59">
        <v>0</v>
      </c>
      <c r="F79" s="82" t="str">
        <f>$F$23</f>
        <v>U.S. Territories</v>
      </c>
      <c r="G79" s="59">
        <v>0</v>
      </c>
      <c r="I79" s="82" t="str">
        <f>$I$16</f>
        <v>Small Businesses or Farms</v>
      </c>
      <c r="J79" s="59">
        <v>0</v>
      </c>
      <c r="L79" s="82" t="str">
        <f>$L$19</f>
        <v>Community Service Facility</v>
      </c>
      <c r="M79" s="59">
        <v>0</v>
      </c>
    </row>
    <row r="80" spans="3:13" x14ac:dyDescent="0.25">
      <c r="C80" s="80" t="s">
        <v>318</v>
      </c>
      <c r="D80" s="61">
        <f>D81+D84</f>
        <v>0</v>
      </c>
      <c r="F80" s="60" t="str">
        <f>$F$24</f>
        <v>Total Qualified Lending as % of Total Loan Originations</v>
      </c>
      <c r="G80" s="83">
        <f>IFERROR(G70/G69,0)</f>
        <v>0</v>
      </c>
      <c r="I80" s="81" t="str">
        <f>$I$17</f>
        <v>Total Deep Impact Lending</v>
      </c>
      <c r="J80" s="64">
        <f>J81</f>
        <v>0</v>
      </c>
      <c r="L80" s="82" t="str">
        <f>$L$20</f>
        <v>Deeply Affordable Housing</v>
      </c>
      <c r="M80" s="59">
        <v>0</v>
      </c>
    </row>
    <row r="81" spans="3:13" x14ac:dyDescent="0.25">
      <c r="C81" s="81" t="s">
        <v>325</v>
      </c>
      <c r="D81" s="62">
        <f>D82+D83</f>
        <v>0</v>
      </c>
      <c r="F81" s="67"/>
      <c r="G81" s="68"/>
      <c r="I81" s="82" t="str">
        <f>$I$18</f>
        <v>Underserved Small Businesses</v>
      </c>
      <c r="J81" s="59">
        <v>0</v>
      </c>
      <c r="L81" s="82" t="str">
        <f>$L$21</f>
        <v>Public Welfare and Community Development Investments2</v>
      </c>
      <c r="M81" s="59">
        <v>0</v>
      </c>
    </row>
    <row r="82" spans="3:13" x14ac:dyDescent="0.25">
      <c r="C82" s="82" t="str">
        <f>$C$16</f>
        <v>LMI Borrowers</v>
      </c>
      <c r="D82" s="59">
        <v>0</v>
      </c>
      <c r="F82" s="204" t="s">
        <v>309</v>
      </c>
      <c r="G82" s="205"/>
      <c r="I82" s="60" t="str">
        <f>$I$19</f>
        <v>Total Qualified Lending as % of Total Loan Originations</v>
      </c>
      <c r="J82" s="83">
        <f>IFERROR(J77/J76,0)</f>
        <v>0</v>
      </c>
      <c r="L82" s="60" t="str">
        <f>$L$22</f>
        <v>Total Qualified Lending as % of Total Loan Originations</v>
      </c>
      <c r="M82" s="83">
        <f>IFERROR(M74/M73,0)</f>
        <v>0</v>
      </c>
    </row>
    <row r="83" spans="3:13" x14ac:dyDescent="0.25">
      <c r="C83" s="82" t="str">
        <f>$C$17</f>
        <v>Other Targeted Population</v>
      </c>
      <c r="D83" s="59">
        <v>0</v>
      </c>
      <c r="F83" s="58" t="str">
        <f>$F$13</f>
        <v>Total Loan Originations</v>
      </c>
      <c r="G83" s="59">
        <v>0</v>
      </c>
      <c r="I83" s="67"/>
      <c r="J83" s="68"/>
      <c r="L83" s="67"/>
      <c r="M83" s="68"/>
    </row>
    <row r="84" spans="3:13" x14ac:dyDescent="0.25">
      <c r="C84" s="81" t="s">
        <v>326</v>
      </c>
      <c r="D84" s="64">
        <f>D85+D86</f>
        <v>0</v>
      </c>
      <c r="F84" s="80" t="str">
        <f>$F$14</f>
        <v>Total Qualified Lending</v>
      </c>
      <c r="G84" s="61">
        <f>G85+G90</f>
        <v>0</v>
      </c>
      <c r="I84" s="204" t="s">
        <v>312</v>
      </c>
      <c r="J84" s="205"/>
      <c r="L84" s="204" t="s">
        <v>310</v>
      </c>
      <c r="M84" s="205"/>
    </row>
    <row r="85" spans="3:13" x14ac:dyDescent="0.25">
      <c r="C85" s="82" t="str">
        <f>$C$19</f>
        <v>Low-Income Borrowers</v>
      </c>
      <c r="D85" s="59">
        <v>0</v>
      </c>
      <c r="F85" s="81" t="str">
        <f>$F$15</f>
        <v>Total Qualified Lending (Excluding Deep Impact Lending)</v>
      </c>
      <c r="G85" s="62">
        <f>G86+G89</f>
        <v>0</v>
      </c>
      <c r="I85" s="58" t="str">
        <f>$I$13</f>
        <v>Total Loan Originations</v>
      </c>
      <c r="J85" s="59">
        <v>0</v>
      </c>
      <c r="L85" s="58" t="str">
        <f>$L$13</f>
        <v>Total Loan Originations</v>
      </c>
      <c r="M85" s="59">
        <v>0</v>
      </c>
    </row>
    <row r="86" spans="3:13" x14ac:dyDescent="0.25">
      <c r="C86" s="82" t="str">
        <f>$C$20</f>
        <v>Mortgage Lending to Other Targeted Populations</v>
      </c>
      <c r="D86" s="59">
        <v>0</v>
      </c>
      <c r="F86" s="82" t="str">
        <f>$F$16</f>
        <v>Rural Communities</v>
      </c>
      <c r="G86" s="59">
        <v>0</v>
      </c>
      <c r="I86" s="80" t="str">
        <f>$I$14</f>
        <v>Total Qualified Lending</v>
      </c>
      <c r="J86" s="61">
        <f>J87+J89</f>
        <v>0</v>
      </c>
      <c r="L86" s="80" t="str">
        <f>$L$14</f>
        <v>Total Qualified Lending</v>
      </c>
      <c r="M86" s="61">
        <f>M87+M90</f>
        <v>0</v>
      </c>
    </row>
    <row r="87" spans="3:13" x14ac:dyDescent="0.25">
      <c r="C87" s="60" t="s">
        <v>321</v>
      </c>
      <c r="D87" s="83">
        <f>IFERROR(D80/D79,0)</f>
        <v>0</v>
      </c>
      <c r="F87" s="82" t="str">
        <f>$F$17</f>
        <v>Urban Low-Income Communities</v>
      </c>
      <c r="G87" s="59">
        <v>0</v>
      </c>
      <c r="I87" s="81" t="str">
        <f>$I$15</f>
        <v>Total Qualified Lending (Excluding Deep Impact Lending)</v>
      </c>
      <c r="J87" s="62">
        <f>J88</f>
        <v>0</v>
      </c>
      <c r="L87" s="81" t="str">
        <f>$L$15</f>
        <v>Total Qualified Lending (Excluding Deep Impact Lending)</v>
      </c>
      <c r="M87" s="62">
        <f>SUM(M88:M89)</f>
        <v>0</v>
      </c>
    </row>
    <row r="88" spans="3:13" x14ac:dyDescent="0.25">
      <c r="C88" s="67"/>
      <c r="D88" s="68"/>
      <c r="F88" s="82" t="str">
        <f>$F$18</f>
        <v>Underserved Communities</v>
      </c>
      <c r="G88" s="59">
        <v>0</v>
      </c>
      <c r="I88" s="82" t="str">
        <f>$I$16</f>
        <v>Small Businesses or Farms</v>
      </c>
      <c r="J88" s="59">
        <v>0</v>
      </c>
      <c r="L88" s="82" t="str">
        <f>$L$16</f>
        <v>Affordable Housing</v>
      </c>
      <c r="M88" s="59">
        <v>0</v>
      </c>
    </row>
    <row r="89" spans="3:13" x14ac:dyDescent="0.25">
      <c r="C89" s="204" t="s">
        <v>311</v>
      </c>
      <c r="D89" s="205"/>
      <c r="F89" s="82" t="str">
        <f>$F$19</f>
        <v>Minority Communities</v>
      </c>
      <c r="G89" s="59">
        <v>0</v>
      </c>
      <c r="I89" s="81" t="str">
        <f>$I$17</f>
        <v>Total Deep Impact Lending</v>
      </c>
      <c r="J89" s="64">
        <f>J90</f>
        <v>0</v>
      </c>
      <c r="L89" s="82" t="str">
        <f>$L$17</f>
        <v>Public Welfare and Community Development Investments1</v>
      </c>
      <c r="M89" s="59">
        <v>0</v>
      </c>
    </row>
    <row r="90" spans="3:13" x14ac:dyDescent="0.25">
      <c r="C90" s="58" t="s">
        <v>317</v>
      </c>
      <c r="D90" s="59">
        <v>0</v>
      </c>
      <c r="F90" s="81" t="str">
        <f>$F$20</f>
        <v>Total Deep Impact Lending</v>
      </c>
      <c r="G90" s="64">
        <f>G91+G93</f>
        <v>0</v>
      </c>
      <c r="I90" s="82" t="str">
        <f>$I$18</f>
        <v>Underserved Small Businesses</v>
      </c>
      <c r="J90" s="59">
        <v>0</v>
      </c>
      <c r="L90" s="81" t="str">
        <f>$L$18</f>
        <v>Total Deep Impact Lending</v>
      </c>
      <c r="M90" s="64">
        <f>M91+M92+M93</f>
        <v>0</v>
      </c>
    </row>
    <row r="91" spans="3:13" x14ac:dyDescent="0.25">
      <c r="C91" s="80" t="s">
        <v>318</v>
      </c>
      <c r="D91" s="61">
        <f>D92+D95</f>
        <v>0</v>
      </c>
      <c r="F91" s="82" t="str">
        <f>$F$21</f>
        <v>Persistent Povery Counties</v>
      </c>
      <c r="G91" s="59">
        <v>0</v>
      </c>
      <c r="I91" s="60" t="str">
        <f>$I$19</f>
        <v>Total Qualified Lending as % of Total Loan Originations</v>
      </c>
      <c r="J91" s="83">
        <f>IFERROR(J86/J85,0)</f>
        <v>0</v>
      </c>
      <c r="L91" s="82" t="str">
        <f>$L$19</f>
        <v>Community Service Facility</v>
      </c>
      <c r="M91" s="59">
        <v>0</v>
      </c>
    </row>
    <row r="92" spans="3:13" x14ac:dyDescent="0.25">
      <c r="C92" s="81" t="s">
        <v>325</v>
      </c>
      <c r="D92" s="62">
        <f>D93+D94</f>
        <v>0</v>
      </c>
      <c r="F92" s="82" t="str">
        <f>$F$22</f>
        <v>[Indian Country] / 
[Indian Reservations and Native Hawaiian Homelands]</v>
      </c>
      <c r="G92" s="59">
        <v>0</v>
      </c>
      <c r="I92" s="67"/>
      <c r="J92" s="68"/>
      <c r="L92" s="82" t="str">
        <f>$L$20</f>
        <v>Deeply Affordable Housing</v>
      </c>
      <c r="M92" s="59">
        <v>0</v>
      </c>
    </row>
    <row r="93" spans="3:13" x14ac:dyDescent="0.25">
      <c r="C93" s="82" t="str">
        <f>$C$16</f>
        <v>LMI Borrowers</v>
      </c>
      <c r="D93" s="59">
        <v>0</v>
      </c>
      <c r="F93" s="82" t="str">
        <f>$F$23</f>
        <v>U.S. Territories</v>
      </c>
      <c r="G93" s="59">
        <v>0</v>
      </c>
      <c r="I93" s="204" t="s">
        <v>313</v>
      </c>
      <c r="J93" s="205"/>
      <c r="L93" s="82" t="str">
        <f>$L$21</f>
        <v>Public Welfare and Community Development Investments2</v>
      </c>
      <c r="M93" s="59">
        <v>0</v>
      </c>
    </row>
    <row r="94" spans="3:13" x14ac:dyDescent="0.25">
      <c r="C94" s="82" t="str">
        <f>$C$17</f>
        <v>Other Targeted Population</v>
      </c>
      <c r="D94" s="59">
        <v>0</v>
      </c>
      <c r="F94" s="60" t="str">
        <f>$F$24</f>
        <v>Total Qualified Lending as % of Total Loan Originations</v>
      </c>
      <c r="G94" s="83">
        <f>IFERROR(G84/G83,0)</f>
        <v>0</v>
      </c>
      <c r="I94" s="58" t="str">
        <f>$I$13</f>
        <v>Total Loan Originations</v>
      </c>
      <c r="J94" s="59">
        <v>0</v>
      </c>
      <c r="L94" s="60" t="str">
        <f>$L$22</f>
        <v>Total Qualified Lending as % of Total Loan Originations</v>
      </c>
      <c r="M94" s="83">
        <f>IFERROR(M86/M85,0)</f>
        <v>0</v>
      </c>
    </row>
    <row r="95" spans="3:13" x14ac:dyDescent="0.25">
      <c r="C95" s="81" t="s">
        <v>326</v>
      </c>
      <c r="D95" s="64">
        <f>D96+D97</f>
        <v>0</v>
      </c>
      <c r="F95" s="67"/>
      <c r="G95" s="68"/>
      <c r="I95" s="80" t="str">
        <f>$I$14</f>
        <v>Total Qualified Lending</v>
      </c>
      <c r="J95" s="61">
        <f>J96+J98</f>
        <v>0</v>
      </c>
      <c r="L95" s="67"/>
      <c r="M95" s="68"/>
    </row>
    <row r="96" spans="3:13" x14ac:dyDescent="0.25">
      <c r="C96" s="82" t="str">
        <f>$C$19</f>
        <v>Low-Income Borrowers</v>
      </c>
      <c r="D96" s="59">
        <v>0</v>
      </c>
      <c r="F96" s="204" t="s">
        <v>310</v>
      </c>
      <c r="G96" s="205"/>
      <c r="I96" s="81" t="str">
        <f>$I$15</f>
        <v>Total Qualified Lending (Excluding Deep Impact Lending)</v>
      </c>
      <c r="J96" s="62">
        <f>J97</f>
        <v>0</v>
      </c>
      <c r="L96" s="204" t="s">
        <v>311</v>
      </c>
      <c r="M96" s="205"/>
    </row>
    <row r="97" spans="3:13" x14ac:dyDescent="0.25">
      <c r="C97" s="82" t="str">
        <f>$C$20</f>
        <v>Mortgage Lending to Other Targeted Populations</v>
      </c>
      <c r="D97" s="59">
        <v>0</v>
      </c>
      <c r="F97" s="58" t="str">
        <f>$F$13</f>
        <v>Total Loan Originations</v>
      </c>
      <c r="G97" s="59">
        <v>0</v>
      </c>
      <c r="I97" s="82" t="str">
        <f>$I$16</f>
        <v>Small Businesses or Farms</v>
      </c>
      <c r="J97" s="59">
        <v>0</v>
      </c>
      <c r="L97" s="58" t="str">
        <f>$L$13</f>
        <v>Total Loan Originations</v>
      </c>
      <c r="M97" s="59">
        <v>0</v>
      </c>
    </row>
    <row r="98" spans="3:13" x14ac:dyDescent="0.25">
      <c r="C98" s="60" t="s">
        <v>321</v>
      </c>
      <c r="D98" s="83">
        <f>IFERROR(D91/D90,0)</f>
        <v>0</v>
      </c>
      <c r="F98" s="80" t="str">
        <f>$F$14</f>
        <v>Total Qualified Lending</v>
      </c>
      <c r="G98" s="61">
        <f>G99+G104</f>
        <v>0</v>
      </c>
      <c r="I98" s="81" t="str">
        <f>$I$17</f>
        <v>Total Deep Impact Lending</v>
      </c>
      <c r="J98" s="64">
        <f>J99</f>
        <v>0</v>
      </c>
      <c r="L98" s="80" t="str">
        <f>$L$14</f>
        <v>Total Qualified Lending</v>
      </c>
      <c r="M98" s="61">
        <f>M99+M102</f>
        <v>0</v>
      </c>
    </row>
    <row r="99" spans="3:13" x14ac:dyDescent="0.25">
      <c r="C99" s="67"/>
      <c r="D99" s="68"/>
      <c r="F99" s="81" t="str">
        <f>$F$15</f>
        <v>Total Qualified Lending (Excluding Deep Impact Lending)</v>
      </c>
      <c r="G99" s="62">
        <f>G100+G103</f>
        <v>0</v>
      </c>
      <c r="I99" s="82" t="str">
        <f>$I$18</f>
        <v>Underserved Small Businesses</v>
      </c>
      <c r="J99" s="59">
        <v>0</v>
      </c>
      <c r="L99" s="81" t="str">
        <f>$L$15</f>
        <v>Total Qualified Lending (Excluding Deep Impact Lending)</v>
      </c>
      <c r="M99" s="62">
        <f>SUM(M100:M101)</f>
        <v>0</v>
      </c>
    </row>
    <row r="100" spans="3:13" x14ac:dyDescent="0.25">
      <c r="C100" s="204" t="s">
        <v>312</v>
      </c>
      <c r="D100" s="205"/>
      <c r="F100" s="82" t="str">
        <f>$F$16</f>
        <v>Rural Communities</v>
      </c>
      <c r="G100" s="59">
        <v>0</v>
      </c>
      <c r="I100" s="60" t="str">
        <f>$I$19</f>
        <v>Total Qualified Lending as % of Total Loan Originations</v>
      </c>
      <c r="J100" s="83">
        <f>IFERROR(J95/J94,0)</f>
        <v>0</v>
      </c>
      <c r="L100" s="82" t="str">
        <f>$L$16</f>
        <v>Affordable Housing</v>
      </c>
      <c r="M100" s="59">
        <v>0</v>
      </c>
    </row>
    <row r="101" spans="3:13" x14ac:dyDescent="0.25">
      <c r="C101" s="58" t="s">
        <v>317</v>
      </c>
      <c r="D101" s="59">
        <v>0</v>
      </c>
      <c r="F101" s="82" t="str">
        <f>$F$17</f>
        <v>Urban Low-Income Communities</v>
      </c>
      <c r="G101" s="59">
        <v>0</v>
      </c>
      <c r="I101" s="67"/>
      <c r="J101" s="68"/>
      <c r="L101" s="82" t="str">
        <f>$L$17</f>
        <v>Public Welfare and Community Development Investments1</v>
      </c>
      <c r="M101" s="59">
        <v>0</v>
      </c>
    </row>
    <row r="102" spans="3:13" x14ac:dyDescent="0.25">
      <c r="C102" s="80" t="s">
        <v>318</v>
      </c>
      <c r="D102" s="61">
        <f>D103+D106</f>
        <v>0</v>
      </c>
      <c r="F102" s="82" t="str">
        <f>$F$18</f>
        <v>Underserved Communities</v>
      </c>
      <c r="G102" s="59">
        <v>0</v>
      </c>
      <c r="I102" s="204" t="s">
        <v>314</v>
      </c>
      <c r="J102" s="205"/>
      <c r="L102" s="81" t="str">
        <f>$L$18</f>
        <v>Total Deep Impact Lending</v>
      </c>
      <c r="M102" s="64">
        <f>M103+M104+M105</f>
        <v>0</v>
      </c>
    </row>
    <row r="103" spans="3:13" x14ac:dyDescent="0.25">
      <c r="C103" s="81" t="s">
        <v>325</v>
      </c>
      <c r="D103" s="62">
        <f>D104+D105</f>
        <v>0</v>
      </c>
      <c r="F103" s="82" t="str">
        <f>$F$19</f>
        <v>Minority Communities</v>
      </c>
      <c r="G103" s="59">
        <v>0</v>
      </c>
      <c r="I103" s="58" t="str">
        <f>$I$13</f>
        <v>Total Loan Originations</v>
      </c>
      <c r="J103" s="59">
        <v>0</v>
      </c>
      <c r="L103" s="82" t="str">
        <f>$L$19</f>
        <v>Community Service Facility</v>
      </c>
      <c r="M103" s="59">
        <v>0</v>
      </c>
    </row>
    <row r="104" spans="3:13" x14ac:dyDescent="0.25">
      <c r="C104" s="82" t="str">
        <f>$C$16</f>
        <v>LMI Borrowers</v>
      </c>
      <c r="D104" s="59">
        <v>0</v>
      </c>
      <c r="F104" s="81" t="str">
        <f>$F$20</f>
        <v>Total Deep Impact Lending</v>
      </c>
      <c r="G104" s="64">
        <f>G105+G107</f>
        <v>0</v>
      </c>
      <c r="I104" s="80" t="str">
        <f>$I$14</f>
        <v>Total Qualified Lending</v>
      </c>
      <c r="J104" s="61">
        <f>J105+J107</f>
        <v>0</v>
      </c>
      <c r="L104" s="82" t="str">
        <f>$L$20</f>
        <v>Deeply Affordable Housing</v>
      </c>
      <c r="M104" s="59">
        <v>0</v>
      </c>
    </row>
    <row r="105" spans="3:13" x14ac:dyDescent="0.25">
      <c r="C105" s="82" t="str">
        <f>$C$17</f>
        <v>Other Targeted Population</v>
      </c>
      <c r="D105" s="59">
        <v>0</v>
      </c>
      <c r="F105" s="82" t="str">
        <f>$F$21</f>
        <v>Persistent Povery Counties</v>
      </c>
      <c r="G105" s="59">
        <v>0</v>
      </c>
      <c r="I105" s="81" t="str">
        <f>$I$15</f>
        <v>Total Qualified Lending (Excluding Deep Impact Lending)</v>
      </c>
      <c r="J105" s="62">
        <f>J106</f>
        <v>0</v>
      </c>
      <c r="L105" s="82" t="str">
        <f>$L$21</f>
        <v>Public Welfare and Community Development Investments2</v>
      </c>
      <c r="M105" s="59">
        <v>0</v>
      </c>
    </row>
    <row r="106" spans="3:13" x14ac:dyDescent="0.25">
      <c r="C106" s="81" t="s">
        <v>326</v>
      </c>
      <c r="D106" s="64">
        <f>D107+D108</f>
        <v>0</v>
      </c>
      <c r="F106" s="82" t="str">
        <f>$F$22</f>
        <v>[Indian Country] / 
[Indian Reservations and Native Hawaiian Homelands]</v>
      </c>
      <c r="G106" s="59">
        <v>0</v>
      </c>
      <c r="I106" s="82" t="str">
        <f>$I$16</f>
        <v>Small Businesses or Farms</v>
      </c>
      <c r="J106" s="59">
        <v>0</v>
      </c>
      <c r="L106" s="60" t="str">
        <f>$L$22</f>
        <v>Total Qualified Lending as % of Total Loan Originations</v>
      </c>
      <c r="M106" s="83">
        <f>IFERROR(M98/M97,0)</f>
        <v>0</v>
      </c>
    </row>
    <row r="107" spans="3:13" x14ac:dyDescent="0.25">
      <c r="C107" s="82" t="str">
        <f>$C$19</f>
        <v>Low-Income Borrowers</v>
      </c>
      <c r="D107" s="59">
        <v>0</v>
      </c>
      <c r="F107" s="82" t="str">
        <f>$F$23</f>
        <v>U.S. Territories</v>
      </c>
      <c r="G107" s="59">
        <v>0</v>
      </c>
      <c r="I107" s="81" t="str">
        <f>$I$17</f>
        <v>Total Deep Impact Lending</v>
      </c>
      <c r="J107" s="64">
        <f>J108</f>
        <v>0</v>
      </c>
      <c r="L107" s="67"/>
      <c r="M107" s="68"/>
    </row>
    <row r="108" spans="3:13" x14ac:dyDescent="0.25">
      <c r="C108" s="82" t="str">
        <f>$C$20</f>
        <v>Mortgage Lending to Other Targeted Populations</v>
      </c>
      <c r="D108" s="59">
        <v>0</v>
      </c>
      <c r="F108" s="60" t="str">
        <f>$F$24</f>
        <v>Total Qualified Lending as % of Total Loan Originations</v>
      </c>
      <c r="G108" s="83">
        <f>IFERROR(G98/G97,0)</f>
        <v>0</v>
      </c>
      <c r="I108" s="82" t="str">
        <f>$I$18</f>
        <v>Underserved Small Businesses</v>
      </c>
      <c r="J108" s="59">
        <v>0</v>
      </c>
      <c r="L108" s="204" t="s">
        <v>312</v>
      </c>
      <c r="M108" s="205"/>
    </row>
    <row r="109" spans="3:13" x14ac:dyDescent="0.25">
      <c r="C109" s="60" t="s">
        <v>321</v>
      </c>
      <c r="D109" s="83">
        <f>IFERROR(D102/D101,0)</f>
        <v>0</v>
      </c>
      <c r="F109" s="67"/>
      <c r="G109" s="68"/>
      <c r="I109" s="60" t="str">
        <f>$I$19</f>
        <v>Total Qualified Lending as % of Total Loan Originations</v>
      </c>
      <c r="J109" s="83">
        <f>IFERROR(J104/J103,0)</f>
        <v>0</v>
      </c>
      <c r="L109" s="58" t="str">
        <f>$L$13</f>
        <v>Total Loan Originations</v>
      </c>
      <c r="M109" s="59">
        <v>0</v>
      </c>
    </row>
    <row r="110" spans="3:13" x14ac:dyDescent="0.25">
      <c r="C110" s="67"/>
      <c r="D110" s="68"/>
      <c r="F110" s="204" t="s">
        <v>311</v>
      </c>
      <c r="G110" s="205"/>
      <c r="I110" s="67"/>
      <c r="J110" s="68"/>
      <c r="L110" s="80" t="str">
        <f>$L$14</f>
        <v>Total Qualified Lending</v>
      </c>
      <c r="M110" s="61">
        <f>M111+M114</f>
        <v>0</v>
      </c>
    </row>
    <row r="111" spans="3:13" x14ac:dyDescent="0.25">
      <c r="C111" s="204" t="s">
        <v>313</v>
      </c>
      <c r="D111" s="205"/>
      <c r="F111" s="58" t="str">
        <f>$F$13</f>
        <v>Total Loan Originations</v>
      </c>
      <c r="G111" s="59">
        <v>0</v>
      </c>
      <c r="I111" s="204" t="s">
        <v>315</v>
      </c>
      <c r="J111" s="205"/>
      <c r="L111" s="81" t="str">
        <f>$L$15</f>
        <v>Total Qualified Lending (Excluding Deep Impact Lending)</v>
      </c>
      <c r="M111" s="62">
        <f>SUM(M112:M113)</f>
        <v>0</v>
      </c>
    </row>
    <row r="112" spans="3:13" x14ac:dyDescent="0.25">
      <c r="C112" s="58" t="s">
        <v>317</v>
      </c>
      <c r="D112" s="59">
        <v>0</v>
      </c>
      <c r="F112" s="80" t="str">
        <f>$F$14</f>
        <v>Total Qualified Lending</v>
      </c>
      <c r="G112" s="61">
        <f>G113+G118</f>
        <v>0</v>
      </c>
      <c r="I112" s="58" t="str">
        <f>$I$13</f>
        <v>Total Loan Originations</v>
      </c>
      <c r="J112" s="59">
        <f>SUM(J103,J94,J85,J76,J67,J58,J49,J40,J31,J22,J13)</f>
        <v>0</v>
      </c>
      <c r="L112" s="82" t="str">
        <f>$L$16</f>
        <v>Affordable Housing</v>
      </c>
      <c r="M112" s="59">
        <v>0</v>
      </c>
    </row>
    <row r="113" spans="3:13" x14ac:dyDescent="0.25">
      <c r="C113" s="80" t="s">
        <v>318</v>
      </c>
      <c r="D113" s="61">
        <f>D114+D117</f>
        <v>0</v>
      </c>
      <c r="F113" s="81" t="str">
        <f>$F$15</f>
        <v>Total Qualified Lending (Excluding Deep Impact Lending)</v>
      </c>
      <c r="G113" s="62">
        <f>G114+G117</f>
        <v>0</v>
      </c>
      <c r="I113" s="80" t="str">
        <f>$I$14</f>
        <v>Total Qualified Lending</v>
      </c>
      <c r="J113" s="61">
        <f t="shared" ref="J113:J117" si="0">SUM(J104,J95,J86,J77,J68,J59,J50,J41,J32,J23,J14)</f>
        <v>0</v>
      </c>
      <c r="L113" s="82" t="str">
        <f>$L$17</f>
        <v>Public Welfare and Community Development Investments1</v>
      </c>
      <c r="M113" s="59">
        <v>0</v>
      </c>
    </row>
    <row r="114" spans="3:13" x14ac:dyDescent="0.25">
      <c r="C114" s="81" t="s">
        <v>325</v>
      </c>
      <c r="D114" s="62">
        <f>D115+D116</f>
        <v>0</v>
      </c>
      <c r="F114" s="82" t="str">
        <f>$F$16</f>
        <v>Rural Communities</v>
      </c>
      <c r="G114" s="59">
        <v>0</v>
      </c>
      <c r="I114" s="81" t="str">
        <f>$I$15</f>
        <v>Total Qualified Lending (Excluding Deep Impact Lending)</v>
      </c>
      <c r="J114" s="62">
        <f t="shared" si="0"/>
        <v>0</v>
      </c>
      <c r="L114" s="81" t="str">
        <f>$L$18</f>
        <v>Total Deep Impact Lending</v>
      </c>
      <c r="M114" s="64">
        <f>M115+M116+M117</f>
        <v>0</v>
      </c>
    </row>
    <row r="115" spans="3:13" x14ac:dyDescent="0.25">
      <c r="C115" s="82" t="str">
        <f>$C$16</f>
        <v>LMI Borrowers</v>
      </c>
      <c r="D115" s="59">
        <v>0</v>
      </c>
      <c r="F115" s="82" t="str">
        <f>$F$17</f>
        <v>Urban Low-Income Communities</v>
      </c>
      <c r="G115" s="59">
        <v>0</v>
      </c>
      <c r="I115" s="82" t="str">
        <f>$I$16</f>
        <v>Small Businesses or Farms</v>
      </c>
      <c r="J115" s="59">
        <f t="shared" si="0"/>
        <v>0</v>
      </c>
      <c r="L115" s="82" t="str">
        <f>$L$19</f>
        <v>Community Service Facility</v>
      </c>
      <c r="M115" s="59">
        <v>0</v>
      </c>
    </row>
    <row r="116" spans="3:13" x14ac:dyDescent="0.25">
      <c r="C116" s="82" t="str">
        <f>$C$17</f>
        <v>Other Targeted Population</v>
      </c>
      <c r="D116" s="59">
        <v>0</v>
      </c>
      <c r="F116" s="82" t="str">
        <f>$F$18</f>
        <v>Underserved Communities</v>
      </c>
      <c r="G116" s="59">
        <v>0</v>
      </c>
      <c r="I116" s="81" t="str">
        <f>$I$17</f>
        <v>Total Deep Impact Lending</v>
      </c>
      <c r="J116" s="64">
        <f t="shared" si="0"/>
        <v>0</v>
      </c>
      <c r="L116" s="82" t="str">
        <f>$L$20</f>
        <v>Deeply Affordable Housing</v>
      </c>
      <c r="M116" s="59">
        <v>0</v>
      </c>
    </row>
    <row r="117" spans="3:13" x14ac:dyDescent="0.25">
      <c r="C117" s="81" t="s">
        <v>326</v>
      </c>
      <c r="D117" s="64">
        <f>D118+D119</f>
        <v>0</v>
      </c>
      <c r="F117" s="82" t="str">
        <f>$F$19</f>
        <v>Minority Communities</v>
      </c>
      <c r="G117" s="59">
        <v>0</v>
      </c>
      <c r="I117" s="82" t="str">
        <f>$I$18</f>
        <v>Underserved Small Businesses</v>
      </c>
      <c r="J117" s="59">
        <f t="shared" si="0"/>
        <v>0</v>
      </c>
      <c r="L117" s="82" t="str">
        <f>$L$21</f>
        <v>Public Welfare and Community Development Investments2</v>
      </c>
      <c r="M117" s="59">
        <v>0</v>
      </c>
    </row>
    <row r="118" spans="3:13" ht="15.75" thickBot="1" x14ac:dyDescent="0.3">
      <c r="C118" s="82" t="str">
        <f>$C$19</f>
        <v>Low-Income Borrowers</v>
      </c>
      <c r="D118" s="59">
        <v>0</v>
      </c>
      <c r="F118" s="81" t="str">
        <f>$F$20</f>
        <v>Total Deep Impact Lending</v>
      </c>
      <c r="G118" s="64">
        <f>G119+G121</f>
        <v>0</v>
      </c>
      <c r="I118" s="69" t="str">
        <f>$I$19</f>
        <v>Total Qualified Lending as % of Total Loan Originations</v>
      </c>
      <c r="J118" s="84">
        <f>IFERROR(J113/J112,0)</f>
        <v>0</v>
      </c>
      <c r="L118" s="60" t="str">
        <f>$L$22</f>
        <v>Total Qualified Lending as % of Total Loan Originations</v>
      </c>
      <c r="M118" s="83">
        <f>IFERROR(M110/M109,0)</f>
        <v>0</v>
      </c>
    </row>
    <row r="119" spans="3:13" x14ac:dyDescent="0.25">
      <c r="C119" s="82" t="str">
        <f>$C$20</f>
        <v>Mortgage Lending to Other Targeted Populations</v>
      </c>
      <c r="D119" s="59">
        <v>0</v>
      </c>
      <c r="F119" s="82" t="str">
        <f>$F$21</f>
        <v>Persistent Povery Counties</v>
      </c>
      <c r="G119" s="59">
        <v>0</v>
      </c>
      <c r="L119" s="67"/>
      <c r="M119" s="68"/>
    </row>
    <row r="120" spans="3:13" x14ac:dyDescent="0.25">
      <c r="C120" s="60" t="s">
        <v>321</v>
      </c>
      <c r="D120" s="83">
        <f>IFERROR(D113/D112,0)</f>
        <v>0</v>
      </c>
      <c r="F120" s="82" t="str">
        <f>$F$22</f>
        <v>[Indian Country] / 
[Indian Reservations and Native Hawaiian Homelands]</v>
      </c>
      <c r="G120" s="59">
        <v>0</v>
      </c>
      <c r="L120" s="204" t="s">
        <v>313</v>
      </c>
      <c r="M120" s="205"/>
    </row>
    <row r="121" spans="3:13" x14ac:dyDescent="0.25">
      <c r="C121" s="67"/>
      <c r="D121" s="68"/>
      <c r="F121" s="82" t="str">
        <f>$F$23</f>
        <v>U.S. Territories</v>
      </c>
      <c r="G121" s="59">
        <v>0</v>
      </c>
      <c r="L121" s="58" t="str">
        <f>$L$13</f>
        <v>Total Loan Originations</v>
      </c>
      <c r="M121" s="59">
        <v>0</v>
      </c>
    </row>
    <row r="122" spans="3:13" x14ac:dyDescent="0.25">
      <c r="C122" s="204" t="s">
        <v>314</v>
      </c>
      <c r="D122" s="205"/>
      <c r="F122" s="60" t="str">
        <f>$F$24</f>
        <v>Total Qualified Lending as % of Total Loan Originations</v>
      </c>
      <c r="G122" s="83">
        <f>IFERROR(G112/G111,0)</f>
        <v>0</v>
      </c>
      <c r="L122" s="80" t="str">
        <f>$L$14</f>
        <v>Total Qualified Lending</v>
      </c>
      <c r="M122" s="61">
        <f>M123+M126</f>
        <v>0</v>
      </c>
    </row>
    <row r="123" spans="3:13" x14ac:dyDescent="0.25">
      <c r="C123" s="58" t="s">
        <v>317</v>
      </c>
      <c r="D123" s="59">
        <v>0</v>
      </c>
      <c r="F123" s="67"/>
      <c r="G123" s="68"/>
      <c r="L123" s="81" t="str">
        <f>$L$15</f>
        <v>Total Qualified Lending (Excluding Deep Impact Lending)</v>
      </c>
      <c r="M123" s="62">
        <f>SUM(M124:M125)</f>
        <v>0</v>
      </c>
    </row>
    <row r="124" spans="3:13" x14ac:dyDescent="0.25">
      <c r="C124" s="80" t="s">
        <v>318</v>
      </c>
      <c r="D124" s="61">
        <f>D125+D128</f>
        <v>0</v>
      </c>
      <c r="F124" s="204" t="s">
        <v>312</v>
      </c>
      <c r="G124" s="205"/>
      <c r="L124" s="82" t="str">
        <f>$L$16</f>
        <v>Affordable Housing</v>
      </c>
      <c r="M124" s="59">
        <v>0</v>
      </c>
    </row>
    <row r="125" spans="3:13" x14ac:dyDescent="0.25">
      <c r="C125" s="81" t="s">
        <v>325</v>
      </c>
      <c r="D125" s="62">
        <f>D126+D127</f>
        <v>0</v>
      </c>
      <c r="F125" s="58" t="str">
        <f>$F$13</f>
        <v>Total Loan Originations</v>
      </c>
      <c r="G125" s="59">
        <v>0</v>
      </c>
      <c r="L125" s="82" t="str">
        <f>$L$17</f>
        <v>Public Welfare and Community Development Investments1</v>
      </c>
      <c r="M125" s="59">
        <v>0</v>
      </c>
    </row>
    <row r="126" spans="3:13" x14ac:dyDescent="0.25">
      <c r="C126" s="82" t="str">
        <f>$C$16</f>
        <v>LMI Borrowers</v>
      </c>
      <c r="D126" s="59">
        <v>0</v>
      </c>
      <c r="F126" s="80" t="str">
        <f>$F$14</f>
        <v>Total Qualified Lending</v>
      </c>
      <c r="G126" s="61">
        <f>G127+G132</f>
        <v>0</v>
      </c>
      <c r="L126" s="81" t="str">
        <f>$L$18</f>
        <v>Total Deep Impact Lending</v>
      </c>
      <c r="M126" s="64">
        <f>M127+M128+M129</f>
        <v>0</v>
      </c>
    </row>
    <row r="127" spans="3:13" x14ac:dyDescent="0.25">
      <c r="C127" s="82" t="str">
        <f>$C$17</f>
        <v>Other Targeted Population</v>
      </c>
      <c r="D127" s="59">
        <v>0</v>
      </c>
      <c r="F127" s="81" t="str">
        <f>$F$15</f>
        <v>Total Qualified Lending (Excluding Deep Impact Lending)</v>
      </c>
      <c r="G127" s="62">
        <f>G128+G131</f>
        <v>0</v>
      </c>
      <c r="L127" s="82" t="str">
        <f>$L$19</f>
        <v>Community Service Facility</v>
      </c>
      <c r="M127" s="59">
        <v>0</v>
      </c>
    </row>
    <row r="128" spans="3:13" x14ac:dyDescent="0.25">
      <c r="C128" s="81" t="s">
        <v>326</v>
      </c>
      <c r="D128" s="64">
        <f>D129+D130</f>
        <v>0</v>
      </c>
      <c r="F128" s="82" t="str">
        <f>$F$16</f>
        <v>Rural Communities</v>
      </c>
      <c r="G128" s="59">
        <v>0</v>
      </c>
      <c r="L128" s="82" t="str">
        <f>$L$20</f>
        <v>Deeply Affordable Housing</v>
      </c>
      <c r="M128" s="59">
        <v>0</v>
      </c>
    </row>
    <row r="129" spans="3:13" x14ac:dyDescent="0.25">
      <c r="C129" s="87" t="str">
        <f>$C$19</f>
        <v>Low-Income Borrowers</v>
      </c>
      <c r="D129" s="88">
        <v>0</v>
      </c>
      <c r="F129" s="82" t="str">
        <f>$F$17</f>
        <v>Urban Low-Income Communities</v>
      </c>
      <c r="G129" s="59">
        <v>0</v>
      </c>
      <c r="L129" s="82" t="str">
        <f>$L$21</f>
        <v>Public Welfare and Community Development Investments2</v>
      </c>
      <c r="M129" s="59">
        <v>0</v>
      </c>
    </row>
    <row r="130" spans="3:13" x14ac:dyDescent="0.25">
      <c r="C130" s="87" t="str">
        <f>$C$20</f>
        <v>Mortgage Lending to Other Targeted Populations</v>
      </c>
      <c r="D130" s="88">
        <v>0</v>
      </c>
      <c r="F130" s="82" t="str">
        <f>$F$18</f>
        <v>Underserved Communities</v>
      </c>
      <c r="G130" s="59">
        <v>0</v>
      </c>
      <c r="L130" s="60" t="str">
        <f>$L$22</f>
        <v>Total Qualified Lending as % of Total Loan Originations</v>
      </c>
      <c r="M130" s="83">
        <f>IFERROR(M122/M121,0)</f>
        <v>0</v>
      </c>
    </row>
    <row r="131" spans="3:13" x14ac:dyDescent="0.25">
      <c r="C131" s="60" t="s">
        <v>321</v>
      </c>
      <c r="D131" s="83">
        <f>IFERROR(D124/D123,0)</f>
        <v>0</v>
      </c>
      <c r="F131" s="82" t="str">
        <f>$F$19</f>
        <v>Minority Communities</v>
      </c>
      <c r="G131" s="59">
        <v>0</v>
      </c>
      <c r="L131" s="67"/>
      <c r="M131" s="68"/>
    </row>
    <row r="132" spans="3:13" x14ac:dyDescent="0.25">
      <c r="C132" s="67"/>
      <c r="D132" s="68"/>
      <c r="F132" s="81" t="str">
        <f>$F$20</f>
        <v>Total Deep Impact Lending</v>
      </c>
      <c r="G132" s="64">
        <f>G133+G135</f>
        <v>0</v>
      </c>
      <c r="L132" s="204" t="s">
        <v>314</v>
      </c>
      <c r="M132" s="205"/>
    </row>
    <row r="133" spans="3:13" x14ac:dyDescent="0.25">
      <c r="C133" s="204" t="s">
        <v>315</v>
      </c>
      <c r="D133" s="205"/>
      <c r="F133" s="82" t="str">
        <f>$F$21</f>
        <v>Persistent Povery Counties</v>
      </c>
      <c r="G133" s="59">
        <v>0</v>
      </c>
      <c r="L133" s="58" t="str">
        <f>$L$13</f>
        <v>Total Loan Originations</v>
      </c>
      <c r="M133" s="59">
        <v>0</v>
      </c>
    </row>
    <row r="134" spans="3:13" x14ac:dyDescent="0.25">
      <c r="C134" s="60" t="s">
        <v>317</v>
      </c>
      <c r="D134" s="61">
        <f>SUM(D123,D112,D101,D90,D79,D68,D57,D46,D35,D24,D13)</f>
        <v>0</v>
      </c>
      <c r="F134" s="82" t="str">
        <f>$F$22</f>
        <v>[Indian Country] / 
[Indian Reservations and Native Hawaiian Homelands]</v>
      </c>
      <c r="G134" s="59">
        <v>0</v>
      </c>
      <c r="L134" s="80" t="str">
        <f>$L$14</f>
        <v>Total Qualified Lending</v>
      </c>
      <c r="M134" s="61">
        <f>M135+M138</f>
        <v>0</v>
      </c>
    </row>
    <row r="135" spans="3:13" x14ac:dyDescent="0.25">
      <c r="C135" s="80" t="s">
        <v>318</v>
      </c>
      <c r="D135" s="61">
        <f>D136+D139</f>
        <v>0</v>
      </c>
      <c r="F135" s="82" t="str">
        <f>$F$23</f>
        <v>U.S. Territories</v>
      </c>
      <c r="G135" s="59">
        <v>0</v>
      </c>
      <c r="L135" s="81" t="str">
        <f>$L$15</f>
        <v>Total Qualified Lending (Excluding Deep Impact Lending)</v>
      </c>
      <c r="M135" s="62">
        <f>SUM(M136:M137)</f>
        <v>0</v>
      </c>
    </row>
    <row r="136" spans="3:13" x14ac:dyDescent="0.25">
      <c r="C136" s="81" t="s">
        <v>325</v>
      </c>
      <c r="D136" s="62">
        <f>D137+D138</f>
        <v>0</v>
      </c>
      <c r="F136" s="60" t="str">
        <f>$F$24</f>
        <v>Total Qualified Lending as % of Total Loan Originations</v>
      </c>
      <c r="G136" s="83">
        <f>IFERROR(G126/G125,0)</f>
        <v>0</v>
      </c>
      <c r="L136" s="82" t="str">
        <f>$L$16</f>
        <v>Affordable Housing</v>
      </c>
      <c r="M136" s="59">
        <v>0</v>
      </c>
    </row>
    <row r="137" spans="3:13" x14ac:dyDescent="0.25">
      <c r="C137" s="85" t="str">
        <f>$C$16</f>
        <v>LMI Borrowers</v>
      </c>
      <c r="D137" s="86">
        <f>SUM(D126,D115,D104,D93,D82,D71,D60,D49,D38,D27,D16)</f>
        <v>0</v>
      </c>
      <c r="F137" s="67"/>
      <c r="G137" s="68"/>
      <c r="L137" s="82" t="str">
        <f>$L$17</f>
        <v>Public Welfare and Community Development Investments1</v>
      </c>
      <c r="M137" s="59">
        <v>0</v>
      </c>
    </row>
    <row r="138" spans="3:13" x14ac:dyDescent="0.25">
      <c r="C138" s="85" t="str">
        <f>$C$17</f>
        <v>Other Targeted Population</v>
      </c>
      <c r="D138" s="86">
        <f>SUM(D127,D116,D105,D94,D83,D72,D61,D50,D39,D28,D17)</f>
        <v>0</v>
      </c>
      <c r="F138" s="204" t="s">
        <v>313</v>
      </c>
      <c r="G138" s="205"/>
      <c r="L138" s="81" t="str">
        <f>$L$18</f>
        <v>Total Deep Impact Lending</v>
      </c>
      <c r="M138" s="64">
        <f>M139+M140+M141</f>
        <v>0</v>
      </c>
    </row>
    <row r="139" spans="3:13" x14ac:dyDescent="0.25">
      <c r="C139" s="81" t="s">
        <v>326</v>
      </c>
      <c r="D139" s="64">
        <f>D140+D141</f>
        <v>0</v>
      </c>
      <c r="F139" s="58" t="str">
        <f>$F$13</f>
        <v>Total Loan Originations</v>
      </c>
      <c r="G139" s="59">
        <v>0</v>
      </c>
      <c r="L139" s="82" t="str">
        <f>$L$19</f>
        <v>Community Service Facility</v>
      </c>
      <c r="M139" s="59">
        <v>0</v>
      </c>
    </row>
    <row r="140" spans="3:13" x14ac:dyDescent="0.25">
      <c r="C140" s="85" t="str">
        <f>$C$19</f>
        <v>Low-Income Borrowers</v>
      </c>
      <c r="D140" s="86">
        <f t="shared" ref="D140:D141" si="1">SUM(D129,D118,D107,D96,D85,D74,D63,D52,D41,D30,D19)</f>
        <v>0</v>
      </c>
      <c r="F140" s="80" t="str">
        <f>$F$14</f>
        <v>Total Qualified Lending</v>
      </c>
      <c r="G140" s="61">
        <f>G141+G146</f>
        <v>0</v>
      </c>
      <c r="L140" s="82" t="str">
        <f>$L$20</f>
        <v>Deeply Affordable Housing</v>
      </c>
      <c r="M140" s="59">
        <v>0</v>
      </c>
    </row>
    <row r="141" spans="3:13" x14ac:dyDescent="0.25">
      <c r="C141" s="85" t="str">
        <f>$C$20</f>
        <v>Mortgage Lending to Other Targeted Populations</v>
      </c>
      <c r="D141" s="86">
        <f t="shared" si="1"/>
        <v>0</v>
      </c>
      <c r="F141" s="81" t="str">
        <f>$F$15</f>
        <v>Total Qualified Lending (Excluding Deep Impact Lending)</v>
      </c>
      <c r="G141" s="62">
        <f>G142+G145</f>
        <v>0</v>
      </c>
      <c r="L141" s="82" t="str">
        <f>$L$21</f>
        <v>Public Welfare and Community Development Investments2</v>
      </c>
      <c r="M141" s="59">
        <v>0</v>
      </c>
    </row>
    <row r="142" spans="3:13" ht="15.75" thickBot="1" x14ac:dyDescent="0.3">
      <c r="C142" s="69" t="s">
        <v>321</v>
      </c>
      <c r="D142" s="84">
        <f>IFERROR(D135/D134,0)</f>
        <v>0</v>
      </c>
      <c r="F142" s="82" t="str">
        <f>$F$16</f>
        <v>Rural Communities</v>
      </c>
      <c r="G142" s="59">
        <v>0</v>
      </c>
      <c r="L142" s="60" t="str">
        <f>$L$22</f>
        <v>Total Qualified Lending as % of Total Loan Originations</v>
      </c>
      <c r="M142" s="83">
        <f>IFERROR(M134/M133,0)</f>
        <v>0</v>
      </c>
    </row>
    <row r="143" spans="3:13" x14ac:dyDescent="0.25">
      <c r="F143" s="82" t="str">
        <f>$F$17</f>
        <v>Urban Low-Income Communities</v>
      </c>
      <c r="G143" s="59">
        <v>0</v>
      </c>
      <c r="L143" s="67"/>
      <c r="M143" s="68"/>
    </row>
    <row r="144" spans="3:13" x14ac:dyDescent="0.25">
      <c r="F144" s="82" t="str">
        <f>$F$18</f>
        <v>Underserved Communities</v>
      </c>
      <c r="G144" s="59">
        <v>0</v>
      </c>
      <c r="L144" s="204" t="s">
        <v>315</v>
      </c>
      <c r="M144" s="205"/>
    </row>
    <row r="145" spans="6:13" x14ac:dyDescent="0.25">
      <c r="F145" s="82" t="str">
        <f>$F$19</f>
        <v>Minority Communities</v>
      </c>
      <c r="G145" s="59">
        <v>0</v>
      </c>
      <c r="L145" s="58" t="str">
        <f>$L$13</f>
        <v>Total Loan Originations</v>
      </c>
      <c r="M145" s="59">
        <f>SUM(M133,M121,M109,M97,M85,M73,M61,M49,M37,M25,M13)</f>
        <v>0</v>
      </c>
    </row>
    <row r="146" spans="6:13" x14ac:dyDescent="0.25">
      <c r="F146" s="81" t="str">
        <f>$F$20</f>
        <v>Total Deep Impact Lending</v>
      </c>
      <c r="G146" s="64">
        <f>G147+G149</f>
        <v>0</v>
      </c>
      <c r="L146" s="80" t="str">
        <f>$L$14</f>
        <v>Total Qualified Lending</v>
      </c>
      <c r="M146" s="61">
        <f t="shared" ref="M146:M153" si="2">SUM(M134,M122,M110,M98,M86,M74,M62,M50,M38,M26,M14)</f>
        <v>0</v>
      </c>
    </row>
    <row r="147" spans="6:13" x14ac:dyDescent="0.25">
      <c r="F147" s="82" t="str">
        <f>$F$21</f>
        <v>Persistent Povery Counties</v>
      </c>
      <c r="G147" s="59">
        <v>0</v>
      </c>
      <c r="L147" s="81" t="str">
        <f>$L$15</f>
        <v>Total Qualified Lending (Excluding Deep Impact Lending)</v>
      </c>
      <c r="M147" s="62">
        <f t="shared" si="2"/>
        <v>0</v>
      </c>
    </row>
    <row r="148" spans="6:13" x14ac:dyDescent="0.25">
      <c r="F148" s="82" t="str">
        <f>$F$22</f>
        <v>[Indian Country] / 
[Indian Reservations and Native Hawaiian Homelands]</v>
      </c>
      <c r="G148" s="59">
        <v>0</v>
      </c>
      <c r="L148" s="82" t="str">
        <f>$L$16</f>
        <v>Affordable Housing</v>
      </c>
      <c r="M148" s="59">
        <f t="shared" si="2"/>
        <v>0</v>
      </c>
    </row>
    <row r="149" spans="6:13" x14ac:dyDescent="0.25">
      <c r="F149" s="82" t="str">
        <f>$F$23</f>
        <v>U.S. Territories</v>
      </c>
      <c r="G149" s="59">
        <v>0</v>
      </c>
      <c r="L149" s="82" t="str">
        <f>$L$17</f>
        <v>Public Welfare and Community Development Investments1</v>
      </c>
      <c r="M149" s="59">
        <f t="shared" si="2"/>
        <v>0</v>
      </c>
    </row>
    <row r="150" spans="6:13" x14ac:dyDescent="0.25">
      <c r="F150" s="60" t="str">
        <f>$F$24</f>
        <v>Total Qualified Lending as % of Total Loan Originations</v>
      </c>
      <c r="G150" s="83">
        <f>IFERROR(G140/G139,0)</f>
        <v>0</v>
      </c>
      <c r="L150" s="81" t="str">
        <f>$L$18</f>
        <v>Total Deep Impact Lending</v>
      </c>
      <c r="M150" s="64">
        <f t="shared" si="2"/>
        <v>0</v>
      </c>
    </row>
    <row r="151" spans="6:13" x14ac:dyDescent="0.25">
      <c r="F151" s="67"/>
      <c r="G151" s="68"/>
      <c r="L151" s="82" t="str">
        <f>$L$19</f>
        <v>Community Service Facility</v>
      </c>
      <c r="M151" s="59">
        <f t="shared" si="2"/>
        <v>0</v>
      </c>
    </row>
    <row r="152" spans="6:13" x14ac:dyDescent="0.25">
      <c r="F152" s="204" t="s">
        <v>314</v>
      </c>
      <c r="G152" s="205"/>
      <c r="L152" s="82" t="str">
        <f>$L$20</f>
        <v>Deeply Affordable Housing</v>
      </c>
      <c r="M152" s="59">
        <f t="shared" si="2"/>
        <v>0</v>
      </c>
    </row>
    <row r="153" spans="6:13" x14ac:dyDescent="0.25">
      <c r="F153" s="58" t="str">
        <f>$F$13</f>
        <v>Total Loan Originations</v>
      </c>
      <c r="G153" s="59">
        <v>0</v>
      </c>
      <c r="L153" s="82" t="str">
        <f>$L$21</f>
        <v>Public Welfare and Community Development Investments2</v>
      </c>
      <c r="M153" s="59">
        <f t="shared" si="2"/>
        <v>0</v>
      </c>
    </row>
    <row r="154" spans="6:13" ht="15.75" thickBot="1" x14ac:dyDescent="0.3">
      <c r="F154" s="80" t="str">
        <f>$F$14</f>
        <v>Total Qualified Lending</v>
      </c>
      <c r="G154" s="61">
        <f>G155+G160</f>
        <v>0</v>
      </c>
      <c r="L154" s="69" t="str">
        <f>$L$22</f>
        <v>Total Qualified Lending as % of Total Loan Originations</v>
      </c>
      <c r="M154" s="84">
        <f>IFERROR(M146/M145,0)</f>
        <v>0</v>
      </c>
    </row>
    <row r="155" spans="6:13" x14ac:dyDescent="0.25">
      <c r="F155" s="81" t="str">
        <f>$F$15</f>
        <v>Total Qualified Lending (Excluding Deep Impact Lending)</v>
      </c>
      <c r="G155" s="62">
        <f>G156+G159</f>
        <v>0</v>
      </c>
    </row>
    <row r="156" spans="6:13" x14ac:dyDescent="0.25">
      <c r="F156" s="82" t="str">
        <f>$F$16</f>
        <v>Rural Communities</v>
      </c>
      <c r="G156" s="59">
        <v>0</v>
      </c>
    </row>
    <row r="157" spans="6:13" x14ac:dyDescent="0.25">
      <c r="F157" s="82" t="str">
        <f>$F$17</f>
        <v>Urban Low-Income Communities</v>
      </c>
      <c r="G157" s="59">
        <v>0</v>
      </c>
    </row>
    <row r="158" spans="6:13" x14ac:dyDescent="0.25">
      <c r="F158" s="82" t="str">
        <f>$F$18</f>
        <v>Underserved Communities</v>
      </c>
      <c r="G158" s="59">
        <v>0</v>
      </c>
    </row>
    <row r="159" spans="6:13" x14ac:dyDescent="0.25">
      <c r="F159" s="82" t="str">
        <f>$F$19</f>
        <v>Minority Communities</v>
      </c>
      <c r="G159" s="59">
        <v>0</v>
      </c>
    </row>
    <row r="160" spans="6:13" x14ac:dyDescent="0.25">
      <c r="F160" s="81" t="str">
        <f>$F$20</f>
        <v>Total Deep Impact Lending</v>
      </c>
      <c r="G160" s="64">
        <f>G161+G163</f>
        <v>0</v>
      </c>
    </row>
    <row r="161" spans="6:7" x14ac:dyDescent="0.25">
      <c r="F161" s="82" t="str">
        <f>$F$21</f>
        <v>Persistent Povery Counties</v>
      </c>
      <c r="G161" s="59">
        <v>0</v>
      </c>
    </row>
    <row r="162" spans="6:7" x14ac:dyDescent="0.25">
      <c r="F162" s="82" t="str">
        <f>$F$22</f>
        <v>[Indian Country] / 
[Indian Reservations and Native Hawaiian Homelands]</v>
      </c>
      <c r="G162" s="59">
        <v>0</v>
      </c>
    </row>
    <row r="163" spans="6:7" x14ac:dyDescent="0.25">
      <c r="F163" s="82" t="str">
        <f>$F$23</f>
        <v>U.S. Territories</v>
      </c>
      <c r="G163" s="59">
        <v>0</v>
      </c>
    </row>
    <row r="164" spans="6:7" x14ac:dyDescent="0.25">
      <c r="F164" s="60" t="str">
        <f>$F$24</f>
        <v>Total Qualified Lending as % of Total Loan Originations</v>
      </c>
      <c r="G164" s="83">
        <f>IFERROR(G154/G153,0)</f>
        <v>0</v>
      </c>
    </row>
    <row r="165" spans="6:7" x14ac:dyDescent="0.25">
      <c r="F165" s="67"/>
      <c r="G165" s="68"/>
    </row>
    <row r="166" spans="6:7" x14ac:dyDescent="0.25">
      <c r="F166" s="204" t="s">
        <v>315</v>
      </c>
      <c r="G166" s="205"/>
    </row>
    <row r="167" spans="6:7" x14ac:dyDescent="0.25">
      <c r="F167" s="58" t="str">
        <f>$F$13</f>
        <v>Total Loan Originations</v>
      </c>
      <c r="G167" s="59">
        <f>SUM(G153,G139,G125,G111,G97,G83,G69,G55,G41,G27,G13)</f>
        <v>0</v>
      </c>
    </row>
    <row r="168" spans="6:7" x14ac:dyDescent="0.25">
      <c r="F168" s="80" t="str">
        <f>$F$14</f>
        <v>Total Qualified Lending</v>
      </c>
      <c r="G168" s="61">
        <f t="shared" ref="G168:G177" si="3">SUM(G154,G140,G126,G112,G98,G84,G70,G56,G42,G28,G14)</f>
        <v>0</v>
      </c>
    </row>
    <row r="169" spans="6:7" x14ac:dyDescent="0.25">
      <c r="F169" s="81" t="str">
        <f>$F$15</f>
        <v>Total Qualified Lending (Excluding Deep Impact Lending)</v>
      </c>
      <c r="G169" s="62">
        <f t="shared" si="3"/>
        <v>0</v>
      </c>
    </row>
    <row r="170" spans="6:7" x14ac:dyDescent="0.25">
      <c r="F170" s="85" t="str">
        <f>$F$16</f>
        <v>Rural Communities</v>
      </c>
      <c r="G170" s="86">
        <f t="shared" si="3"/>
        <v>0</v>
      </c>
    </row>
    <row r="171" spans="6:7" x14ac:dyDescent="0.25">
      <c r="F171" s="85" t="str">
        <f>$F$17</f>
        <v>Urban Low-Income Communities</v>
      </c>
      <c r="G171" s="86">
        <f t="shared" si="3"/>
        <v>0</v>
      </c>
    </row>
    <row r="172" spans="6:7" x14ac:dyDescent="0.25">
      <c r="F172" s="85" t="str">
        <f>$F$18</f>
        <v>Underserved Communities</v>
      </c>
      <c r="G172" s="86">
        <f t="shared" si="3"/>
        <v>0</v>
      </c>
    </row>
    <row r="173" spans="6:7" x14ac:dyDescent="0.25">
      <c r="F173" s="85" t="str">
        <f>$F$19</f>
        <v>Minority Communities</v>
      </c>
      <c r="G173" s="86">
        <f t="shared" si="3"/>
        <v>0</v>
      </c>
    </row>
    <row r="174" spans="6:7" x14ac:dyDescent="0.25">
      <c r="F174" s="81" t="str">
        <f>$F$20</f>
        <v>Total Deep Impact Lending</v>
      </c>
      <c r="G174" s="64">
        <f t="shared" si="3"/>
        <v>0</v>
      </c>
    </row>
    <row r="175" spans="6:7" x14ac:dyDescent="0.25">
      <c r="F175" s="85" t="str">
        <f>$F$21</f>
        <v>Persistent Povery Counties</v>
      </c>
      <c r="G175" s="86">
        <f t="shared" si="3"/>
        <v>0</v>
      </c>
    </row>
    <row r="176" spans="6:7" x14ac:dyDescent="0.25">
      <c r="F176" s="85" t="str">
        <f>$F$22</f>
        <v>[Indian Country] / 
[Indian Reservations and Native Hawaiian Homelands]</v>
      </c>
      <c r="G176" s="86">
        <f t="shared" si="3"/>
        <v>0</v>
      </c>
    </row>
    <row r="177" spans="6:7" x14ac:dyDescent="0.25">
      <c r="F177" s="85" t="str">
        <f>$F$23</f>
        <v>U.S. Territories</v>
      </c>
      <c r="G177" s="86">
        <f t="shared" si="3"/>
        <v>0</v>
      </c>
    </row>
    <row r="178" spans="6:7" ht="15.75" thickBot="1" x14ac:dyDescent="0.3">
      <c r="F178" s="69" t="str">
        <f>$F$24</f>
        <v>Total Qualified Lending as % of Total Loan Originations</v>
      </c>
      <c r="G178" s="84">
        <f>IFERROR(G168/G167,0)</f>
        <v>0</v>
      </c>
    </row>
  </sheetData>
  <mergeCells count="59">
    <mergeCell ref="L144:M144"/>
    <mergeCell ref="L60:M60"/>
    <mergeCell ref="L72:M72"/>
    <mergeCell ref="L84:M84"/>
    <mergeCell ref="L96:M96"/>
    <mergeCell ref="L108:M108"/>
    <mergeCell ref="L120:M120"/>
    <mergeCell ref="I84:J84"/>
    <mergeCell ref="I93:J93"/>
    <mergeCell ref="I102:J102"/>
    <mergeCell ref="I111:J111"/>
    <mergeCell ref="L132:M132"/>
    <mergeCell ref="L10:M11"/>
    <mergeCell ref="L12:M12"/>
    <mergeCell ref="L24:M24"/>
    <mergeCell ref="L36:M36"/>
    <mergeCell ref="L48:M48"/>
    <mergeCell ref="F166:G166"/>
    <mergeCell ref="I10:J11"/>
    <mergeCell ref="I12:J12"/>
    <mergeCell ref="I21:J21"/>
    <mergeCell ref="I30:J30"/>
    <mergeCell ref="I39:J39"/>
    <mergeCell ref="I48:J48"/>
    <mergeCell ref="I57:J57"/>
    <mergeCell ref="I66:J66"/>
    <mergeCell ref="F82:G82"/>
    <mergeCell ref="F96:G96"/>
    <mergeCell ref="F110:G110"/>
    <mergeCell ref="F124:G124"/>
    <mergeCell ref="F138:G138"/>
    <mergeCell ref="F152:G152"/>
    <mergeCell ref="I75:J75"/>
    <mergeCell ref="C111:D111"/>
    <mergeCell ref="C122:D122"/>
    <mergeCell ref="C133:D133"/>
    <mergeCell ref="C10:D11"/>
    <mergeCell ref="F10:G11"/>
    <mergeCell ref="F12:G12"/>
    <mergeCell ref="F26:G26"/>
    <mergeCell ref="F40:G40"/>
    <mergeCell ref="F54:G54"/>
    <mergeCell ref="F68:G68"/>
    <mergeCell ref="C89:D89"/>
    <mergeCell ref="C23:D23"/>
    <mergeCell ref="C34:D34"/>
    <mergeCell ref="C45:D45"/>
    <mergeCell ref="C56:D56"/>
    <mergeCell ref="C67:D67"/>
    <mergeCell ref="C100:D100"/>
    <mergeCell ref="C78:D78"/>
    <mergeCell ref="C7:D7"/>
    <mergeCell ref="C12:D12"/>
    <mergeCell ref="C1:D1"/>
    <mergeCell ref="C2:D2"/>
    <mergeCell ref="C3:D3"/>
    <mergeCell ref="C4:D4"/>
    <mergeCell ref="C5:D5"/>
    <mergeCell ref="C6:D6"/>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_dlc_DocId xmlns="52222ef0-b167-44f5-92f7-438fda0857cd">DODOMFIN-1306720476-14235</_dlc_DocId>
    <_dlc_DocIdUrl xmlns="52222ef0-b167-44f5-92f7-438fda0857cd">
      <Url>https://my.treasury.gov/Collab/domfin/FI/OCED/_layouts/15/DocIdRedir.aspx?ID=DODOMFIN-1306720476-14235</Url>
      <Description>DODOMFIN-1306720476-14235</Description>
    </_dlc_DocIdUrl>
    <SharedWithUsers xmlns="661bca9a-d918-42a9-8344-574a9d3e982e">
      <UserInfo>
        <DisplayName>Meyer, David</DisplayName>
        <AccountId>33281</AccountId>
        <AccountType/>
      </UserInfo>
    </SharedWithUsers>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E37FD8D1772C294FB2D9B63D31A5CA22" ma:contentTypeVersion="2" ma:contentTypeDescription="Create a new document." ma:contentTypeScope="" ma:versionID="8b5c0b0a41ee919be6af5b5793ac7540">
  <xsd:schema xmlns:xsd="http://www.w3.org/2001/XMLSchema" xmlns:xs="http://www.w3.org/2001/XMLSchema" xmlns:p="http://schemas.microsoft.com/office/2006/metadata/properties" xmlns:ns2="52222ef0-b167-44f5-92f7-438fda0857cd" xmlns:ns3="661bca9a-d918-42a9-8344-574a9d3e982e" xmlns:ns4="http://schemas.microsoft.com/sharepoint/v4" targetNamespace="http://schemas.microsoft.com/office/2006/metadata/properties" ma:root="true" ma:fieldsID="2d2e98a57e5162f8618ec89dac6e1304" ns2:_="" ns3:_="" ns4:_="">
    <xsd:import namespace="52222ef0-b167-44f5-92f7-438fda0857cd"/>
    <xsd:import namespace="661bca9a-d918-42a9-8344-574a9d3e982e"/>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element ref="ns4: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222ef0-b167-44f5-92f7-438fda0857cd" elementFormDefault="qualified">
    <xsd:import namespace="http://schemas.microsoft.com/office/2006/documentManagement/types"/>
    <xsd:import namespace="http://schemas.microsoft.com/office/infopath/2007/PartnerControls"/>
    <xsd:element name="_dlc_DocId" ma:index="7" nillable="true" ma:displayName="Document ID Value" ma:description="The value of the document ID assigned to this item." ma:internalName="_dlc_DocId" ma:readOnly="true">
      <xsd:simpleType>
        <xsd:restriction base="dms:Text"/>
      </xsd:simpleType>
    </xsd:element>
    <xsd:element name="_dlc_DocIdUrl" ma:index="8"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9"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61bca9a-d918-42a9-8344-574a9d3e982e"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1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18B40A-DFF6-40E8-A29D-DC9EEFDC789C}">
  <ds:schemaRefs>
    <ds:schemaRef ds:uri="http://purl.org/dc/elements/1.1/"/>
    <ds:schemaRef ds:uri="http://www.w3.org/XML/1998/namespace"/>
    <ds:schemaRef ds:uri="http://schemas.microsoft.com/office/2006/documentManagement/types"/>
    <ds:schemaRef ds:uri="http://purl.org/dc/dcmitype/"/>
    <ds:schemaRef ds:uri="http://schemas.microsoft.com/office/infopath/2007/PartnerControls"/>
    <ds:schemaRef ds:uri="661bca9a-d918-42a9-8344-574a9d3e982e"/>
    <ds:schemaRef ds:uri="http://schemas.openxmlformats.org/package/2006/metadata/core-properties"/>
    <ds:schemaRef ds:uri="http://schemas.microsoft.com/office/2006/metadata/properties"/>
    <ds:schemaRef ds:uri="http://schemas.microsoft.com/sharepoint/v4"/>
    <ds:schemaRef ds:uri="52222ef0-b167-44f5-92f7-438fda0857cd"/>
    <ds:schemaRef ds:uri="http://purl.org/dc/terms/"/>
  </ds:schemaRefs>
</ds:datastoreItem>
</file>

<file path=customXml/itemProps2.xml><?xml version="1.0" encoding="utf-8"?>
<ds:datastoreItem xmlns:ds="http://schemas.openxmlformats.org/officeDocument/2006/customXml" ds:itemID="{E58245EA-E208-4C0B-BCF9-F8C8DBEE04B8}">
  <ds:schemaRefs>
    <ds:schemaRef ds:uri="http://schemas.microsoft.com/sharepoint/events"/>
  </ds:schemaRefs>
</ds:datastoreItem>
</file>

<file path=customXml/itemProps3.xml><?xml version="1.0" encoding="utf-8"?>
<ds:datastoreItem xmlns:ds="http://schemas.openxmlformats.org/officeDocument/2006/customXml" ds:itemID="{535759D3-2AB6-4F9E-A376-ACFB57D0E50C}">
  <ds:schemaRefs>
    <ds:schemaRef ds:uri="http://schemas.microsoft.com/sharepoint/v3/contenttype/forms"/>
  </ds:schemaRefs>
</ds:datastoreItem>
</file>

<file path=customXml/itemProps4.xml><?xml version="1.0" encoding="utf-8"?>
<ds:datastoreItem xmlns:ds="http://schemas.openxmlformats.org/officeDocument/2006/customXml" ds:itemID="{C43825CC-406C-432C-B3F0-6AE63A1DE2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222ef0-b167-44f5-92f7-438fda0857cd"/>
    <ds:schemaRef ds:uri="661bca9a-d918-42a9-8344-574a9d3e982e"/>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Baseline Qual Lend (B&amp;HC)</vt:lpstr>
      <vt:lpstr>ISR Summary Validations (B&amp;HC)</vt:lpstr>
      <vt:lpstr>ISR Summary Sch Form (B&amp;HC)</vt:lpstr>
      <vt:lpstr>ISR Alt Validations (B&amp;HC)</vt:lpstr>
      <vt:lpstr>ISR Alt Sch Form (B&amp;HC)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ECIP Staff</dc:creator>
  <cp:keywords/>
  <dc:description/>
  <cp:lastModifiedBy>Meyer, David</cp:lastModifiedBy>
  <cp:revision/>
  <dcterms:created xsi:type="dcterms:W3CDTF">2021-09-02T20:21:33Z</dcterms:created>
  <dcterms:modified xsi:type="dcterms:W3CDTF">2023-03-01T21:23:24Z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0x010100E37FD8D1772C294FB2D9B63D31A5CA22</vt:lpwstr>
  </property>
  <property fmtid="{D5CDD505-2E9C-101B-9397-08002B2CF9AE}" pid="3" name="_dlc_DocIdItemGuid">
    <vt:lpwstr>aa2c784c-17d0-4e8a-85e2-5ba65cab89e1</vt:lpwstr>
  </property>
</Properties>
</file>