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usnrc-my.sharepoint.com/personal/keb1_nrc_gov/Documents/KEB1/RULES/Part 53/ROCIS/from ADAMS/"/>
    </mc:Choice>
  </mc:AlternateContent>
  <xr:revisionPtr revIDLastSave="0" documentId="8_{89516A90-3E21-4A66-AC7B-31B4500EF1E1}" xr6:coauthVersionLast="47" xr6:coauthVersionMax="47" xr10:uidLastSave="{00000000-0000-0000-0000-000000000000}"/>
  <bookViews>
    <workbookView xWindow="-110" yWindow="-110" windowWidth="19420" windowHeight="10420" xr2:uid="{00000000-000D-0000-FFFF-FFFF00000000}"/>
  </bookViews>
  <sheets>
    <sheet name="Reporting" sheetId="1" r:id="rId1"/>
    <sheet name="Recordkeeping" sheetId="9" r:id="rId2"/>
    <sheet name="Third-Party Disclosure" sheetId="5" r:id="rId3"/>
    <sheet name="TOTAL" sheetId="3" r:id="rId4"/>
  </sheets>
  <definedNames>
    <definedName name="_xlnm.Print_Area" localSheetId="0">Reporting!$A$1:$M$8</definedName>
    <definedName name="_xlnm.Print_Titles" localSheetId="1">Recordkeeping!$1:$2</definedName>
    <definedName name="_xlnm.Print_Titles" localSheetId="0">Reporting!$1:$2</definedName>
    <definedName name="_xlnm.Print_Titles" localSheetId="2">'Third-Party Disclosure'!$1:$2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9" l="1"/>
  <c r="G7" i="9"/>
  <c r="G8" i="9"/>
  <c r="G13" i="9"/>
  <c r="G15" i="9"/>
  <c r="G16" i="9"/>
  <c r="G23" i="9"/>
  <c r="G24" i="9"/>
  <c r="G29" i="9"/>
  <c r="G30" i="9"/>
  <c r="G3" i="9"/>
  <c r="F27" i="9"/>
  <c r="G27" i="9" s="1"/>
  <c r="F25" i="9"/>
  <c r="G25" i="9" s="1"/>
  <c r="F24" i="9"/>
  <c r="F19" i="9"/>
  <c r="G19" i="9" s="1"/>
  <c r="F16" i="9"/>
  <c r="F14" i="9"/>
  <c r="G14" i="9" s="1"/>
  <c r="F12" i="9"/>
  <c r="G12" i="9" s="1"/>
  <c r="F10" i="9"/>
  <c r="G10" i="9" s="1"/>
  <c r="F8" i="9"/>
  <c r="F6" i="9"/>
  <c r="F4" i="9"/>
  <c r="G4" i="9" s="1"/>
  <c r="F3" i="9"/>
  <c r="F5" i="1"/>
  <c r="H5" i="1" s="1"/>
  <c r="I5" i="1" s="1"/>
  <c r="D32" i="9"/>
  <c r="F31" i="9"/>
  <c r="G31" i="9" s="1"/>
  <c r="F30" i="9"/>
  <c r="F29" i="9"/>
  <c r="F28" i="9"/>
  <c r="G28" i="9" s="1"/>
  <c r="F26" i="9"/>
  <c r="G26" i="9" s="1"/>
  <c r="F23" i="9"/>
  <c r="F22" i="9"/>
  <c r="G22" i="9" s="1"/>
  <c r="E21" i="9"/>
  <c r="F21" i="9" s="1"/>
  <c r="G21" i="9" s="1"/>
  <c r="F20" i="9"/>
  <c r="G20" i="9" s="1"/>
  <c r="F18" i="9"/>
  <c r="G18" i="9" s="1"/>
  <c r="F17" i="9"/>
  <c r="G17" i="9" s="1"/>
  <c r="F15" i="9"/>
  <c r="F13" i="9"/>
  <c r="F11" i="9"/>
  <c r="G11" i="9" s="1"/>
  <c r="F9" i="9"/>
  <c r="G9" i="9" s="1"/>
  <c r="F7" i="9"/>
  <c r="F5" i="9"/>
  <c r="G5" i="9" s="1"/>
  <c r="G32" i="9" l="1"/>
  <c r="D4" i="3" s="1"/>
  <c r="F32" i="9"/>
  <c r="C4" i="3" s="1"/>
  <c r="E4" i="5"/>
  <c r="F4" i="5" s="1"/>
  <c r="H4" i="5" s="1"/>
  <c r="I4" i="5" s="1"/>
  <c r="E3" i="5"/>
  <c r="F3" i="5" s="1"/>
  <c r="H3" i="5" s="1"/>
  <c r="I3" i="5" s="1"/>
  <c r="I6" i="5" s="1"/>
  <c r="D5" i="3" s="1"/>
  <c r="F3" i="1"/>
  <c r="H3" i="1" s="1"/>
  <c r="I3" i="1" s="1"/>
  <c r="E6" i="1"/>
  <c r="F5" i="5"/>
  <c r="H5" i="5" s="1"/>
  <c r="I5" i="5" s="1"/>
  <c r="F6" i="5" l="1"/>
  <c r="H6" i="5"/>
  <c r="C5" i="3" s="1"/>
  <c r="F4" i="1"/>
  <c r="H4" i="1" s="1"/>
  <c r="I4" i="1" s="1"/>
  <c r="F6" i="1"/>
  <c r="H6" i="1" s="1"/>
  <c r="I6" i="1" s="1"/>
  <c r="F7" i="1"/>
  <c r="H7" i="1" s="1"/>
  <c r="I7" i="1" s="1"/>
  <c r="I8" i="1" l="1"/>
  <c r="D3" i="3" s="1"/>
  <c r="F8" i="1"/>
  <c r="H8" i="1"/>
  <c r="C3" i="3" s="1"/>
  <c r="D6" i="3" l="1"/>
  <c r="C6" i="3"/>
</calcChain>
</file>

<file path=xl/sharedStrings.xml><?xml version="1.0" encoding="utf-8"?>
<sst xmlns="http://schemas.openxmlformats.org/spreadsheetml/2006/main" count="260" uniqueCount="132">
  <si>
    <t>Rule Section</t>
  </si>
  <si>
    <t>Description</t>
  </si>
  <si>
    <t>Type of Change
New (N)
Amended (A)
Removed (R)
Change in Respondents (CR)</t>
  </si>
  <si>
    <t>Number of Respondents</t>
  </si>
  <si>
    <t>Responses per Respondent</t>
  </si>
  <si>
    <t>Total Responses</t>
  </si>
  <si>
    <t>Burden Hours per Response</t>
  </si>
  <si>
    <t>Total Burden Hours</t>
  </si>
  <si>
    <t>Impact of Proposed Rule on Existing Clearance Burden Hour Estimates</t>
  </si>
  <si>
    <t>A</t>
  </si>
  <si>
    <t>Part 53 licensees</t>
  </si>
  <si>
    <t>73.77(a)(1)</t>
  </si>
  <si>
    <t>73.77(a)(2)</t>
  </si>
  <si>
    <t>73.120(c)(1)</t>
  </si>
  <si>
    <t xml:space="preserve">Background investigation for unescorted access to the protected area or vital area </t>
  </si>
  <si>
    <t>N</t>
  </si>
  <si>
    <t>Only applies to COL licensees and OL applicants under Part 53</t>
  </si>
  <si>
    <t>73.56(d)</t>
  </si>
  <si>
    <t>73.120(c)(4)</t>
  </si>
  <si>
    <t>Reinvestigations for unescorted access</t>
  </si>
  <si>
    <t>Only applies to COL licensees and OL applicants</t>
  </si>
  <si>
    <t>37.35(c)</t>
  </si>
  <si>
    <t>Table 1 Total</t>
  </si>
  <si>
    <t>Number of Recordkeepers</t>
  </si>
  <si>
    <t>Burden Hours Per Recordkeepers</t>
  </si>
  <si>
    <t>73.100(a)(1)</t>
  </si>
  <si>
    <t>73.20(c), 73.25(b),(c),
&amp;(d); 73.26(d)(3);
73.26(e)(1); 73.26(h)(5);
73.26(i)(5); 73.26(j)(6);
73.26(k)(2); 73.37(a);
73.37(b)(2); 73.40; 73.45;
73.46(d)(3); 73.46(g)(5);
73.46(h)(1)&amp;(3);
73.50(a)(3), 73.50(g)(1);
73.50(h);
73.51(d)(5),(6),&amp; (10);
73.60(e); 73.67(a)&amp;(c);
73.67(d)(11); 73.67(f)(4);
73.67(g)(3)(i); Appendix
B Section VI H.1;
Appendix C</t>
  </si>
  <si>
    <t xml:space="preserve">Establish and maintain a physical protection program &amp; security organization, account for site-specific conditions, and implement an access authorization program </t>
  </si>
  <si>
    <t>75.55(b)(7);
73.55(c)(1)&amp;(3);
73.55(e)(1)&amp;(2);
73.55(e)(8)(iv);
73.55(k)(5)&amp;(6);
73.55(l)(3); 73.55(n)(1);
73.55(o)</t>
  </si>
  <si>
    <t>73.100(b)(8); 73.110(a); 73.110(e)(2); 73.110(e)(3)</t>
  </si>
  <si>
    <t>73.54(b)(1); 73.54(e) &amp;
(f); 73.55(b)(8);
73.55(c)(6)</t>
  </si>
  <si>
    <t>73.100(b)(9)</t>
  </si>
  <si>
    <t>73.100(c); 73.100(h)(4)</t>
  </si>
  <si>
    <t>Establish implementing procedures, ensure that revisions and changes continue to satisfy the requirements for a physical protection program, and perform maintenance, testing, and calibration and corrective activities</t>
  </si>
  <si>
    <t>73.55(c)(7); 73.55(f);
73.55(k)(8); 73.55(l)(3);
73.55(n)(1), 73.56(l);
73.56(m)(4)</t>
  </si>
  <si>
    <t xml:space="preserve">73.100(b)(6); 73.100(e); 73.100(g) </t>
  </si>
  <si>
    <t>73.55(b)(6); 73.55(c)(4)</t>
  </si>
  <si>
    <t>73.100(b)(10); 73.100(f); 73.110(e)(4)</t>
  </si>
  <si>
    <t>73.55(b)(10); 73.55(m);
73.55(q)(4)</t>
  </si>
  <si>
    <t>73.100(j)(3)</t>
  </si>
  <si>
    <t>73.55(q)(3)</t>
  </si>
  <si>
    <t>73.120(a)</t>
  </si>
  <si>
    <t>73.120(c)(1)(i)</t>
  </si>
  <si>
    <t>Background investigation</t>
  </si>
  <si>
    <t>73.120(c)(1)(iii)</t>
  </si>
  <si>
    <t>73.56(m)(1)</t>
  </si>
  <si>
    <t>73.56(j)</t>
  </si>
  <si>
    <t>73.120(c)(7)</t>
  </si>
  <si>
    <t>73.57(e)(1)</t>
  </si>
  <si>
    <t>73.120(c)(8)</t>
  </si>
  <si>
    <t xml:space="preserve">COL licensees, OL applicants and C/Vs </t>
  </si>
  <si>
    <t>73.120(c)(9)</t>
  </si>
  <si>
    <t>73.120(c)(10)(ii)</t>
  </si>
  <si>
    <t>Retention of access authorization program</t>
  </si>
  <si>
    <t>37.23(h)(2); 37.23(f)</t>
  </si>
  <si>
    <t>73.120(c)(10)(iii)</t>
  </si>
  <si>
    <t>Retention of access lists</t>
  </si>
  <si>
    <t>37.23(e)(5); 37.23(h)(3)</t>
  </si>
  <si>
    <t>Table 2 Total</t>
  </si>
  <si>
    <t>73.120(c)(2)(i)</t>
  </si>
  <si>
    <t>Behavioral observation</t>
  </si>
  <si>
    <t>Only applies to COL licensees, OL applicants, and C/Vs under part 53</t>
  </si>
  <si>
    <t>73.120(c)(3)</t>
  </si>
  <si>
    <t xml:space="preserve">Self-reporting of legal actions </t>
  </si>
  <si>
    <t>Only applies to COL licensees and OL applicants under part 53</t>
  </si>
  <si>
    <t>73.120(c)(6)(ii)</t>
  </si>
  <si>
    <t>Determination basis for access</t>
  </si>
  <si>
    <t>Table</t>
  </si>
  <si>
    <t>Burden Hours</t>
  </si>
  <si>
    <t>TOTAL</t>
  </si>
  <si>
    <t xml:space="preserve">Basis of Burden Hours </t>
  </si>
  <si>
    <t>Basis of Burden Hours</t>
  </si>
  <si>
    <t>New 1 hour cybersecurity event notification requirement for Part 53 licensees</t>
  </si>
  <si>
    <t>New 4 hour cybersecurity event notification requirement for Part 53 licensees</t>
  </si>
  <si>
    <t>Notes on Number of Recordkeepers</t>
  </si>
  <si>
    <t>2025-2027 Burden Totals</t>
  </si>
  <si>
    <t>Table 3 Total</t>
  </si>
  <si>
    <t>Notes on Number of Respondents</t>
  </si>
  <si>
    <t>73.77(a)(3)</t>
  </si>
  <si>
    <t>New 8 hour cybersecurity event notification requirement for Part 53 licensees</t>
  </si>
  <si>
    <t>Annual or one-time burden</t>
  </si>
  <si>
    <t>annual</t>
  </si>
  <si>
    <t xml:space="preserve">annual </t>
  </si>
  <si>
    <t xml:space="preserve">both one-time and annual </t>
  </si>
  <si>
    <t>If a contracted security force is used to implement the onsite physical protection program, the licensee's written agreement with the contractor must be retained by the licensee as a record for the duration of the contract</t>
  </si>
  <si>
    <t>Maintain a list of individuals who are authorized to have unescorted access to a protected area, vital area, material access area, or controlled access area</t>
  </si>
  <si>
    <t>Establish review procedures</t>
  </si>
  <si>
    <t xml:space="preserve">one-time </t>
  </si>
  <si>
    <t>Document processes and procedures for maintaining records of trustworthiness; retain such records</t>
  </si>
  <si>
    <t>73.120(c)(10); 73.(c)(10)(i)</t>
  </si>
  <si>
    <t>37.23(h)(1), 37.25(a)(2), 37.25(a)(7), 37.25(b)(2), 37.29(a)(12)&amp;(13), and 37.29(b); 37.43(d)(8)(i) and (ii), 37.43(d)(5) &amp; (6)</t>
  </si>
  <si>
    <t>73.100(a)(2); 73.100(b)(1); 73.100(b)(7)</t>
  </si>
  <si>
    <t xml:space="preserve">Part 53 licensees </t>
  </si>
  <si>
    <t xml:space="preserve">COL licensees or OL applicants </t>
  </si>
  <si>
    <t xml:space="preserve">COL licensees and OL applicants </t>
  </si>
  <si>
    <t>COL licensees, OL applicants, and C/Vs must retain documentation of trustworthiness and reliability of employees for 3 years following the date the individual no longer needs unescorted access</t>
  </si>
  <si>
    <t>Part 53 licensees must retain a written agreement with the contractor for the duration of the contract if contacted security forces are used to implement the onsite physical protection program</t>
  </si>
  <si>
    <t>COL licensees must obtain informed and signed consent from the individual before initiating the background check</t>
  </si>
  <si>
    <t>COL licensees and OL applicants must retain a copy of the current access authorization program  for 3 years after it is no longer needed</t>
  </si>
  <si>
    <t>COL licensees and OL applicants must retain the list of persons approved for unescorted access for 3 years after it is superseded or replaced, and records in any databases must be available for NRC review</t>
  </si>
  <si>
    <t>73.77(b)</t>
  </si>
  <si>
    <t>24 hour cyber security recordable event</t>
  </si>
  <si>
    <t>Part 53 Licensees</t>
  </si>
  <si>
    <t xml:space="preserve">Establish a physical security plan, training and qualification plan, safeguards contingency plan, and cybersecurity plan </t>
  </si>
  <si>
    <t xml:space="preserve">Maintain a physical security plan, training and qualification plan, safeguards contingency plan, and cybersecurity plan </t>
  </si>
  <si>
    <t xml:space="preserve">Establish a physical protection program &amp; security organization, account for site-specific conditions, and implement an access authorization program </t>
  </si>
  <si>
    <t xml:space="preserve">Establish a cybersecurity program </t>
  </si>
  <si>
    <t xml:space="preserve">Implement and maintain a cybersecurity program </t>
  </si>
  <si>
    <t xml:space="preserve">Establish an insider mitigation program </t>
  </si>
  <si>
    <t xml:space="preserve">Implement an insider mitigation program </t>
  </si>
  <si>
    <t>Retain records related to the implementing procedures and  maintenance, testing, and calibration and corrective activities</t>
  </si>
  <si>
    <t>Establish a training and qualification program for physical security personnel that includes a performance evaluation program</t>
  </si>
  <si>
    <t>Implement and maintain a training and qualification program for physical security personnel that includes a performance evaluation program</t>
  </si>
  <si>
    <t xml:space="preserve">Establish security reviews </t>
  </si>
  <si>
    <t xml:space="preserve">Implement security reviews </t>
  </si>
  <si>
    <t>Establish access authorization program</t>
  </si>
  <si>
    <t>Implement and maintain access authorization program</t>
  </si>
  <si>
    <t>Establish a system of
files and procedures to ensure
personal information is not disclosed
to unauthorized persons</t>
  </si>
  <si>
    <t>Maintain a system of
files and procedures to ensure
personal information is not disclosed
to unauthorized persons</t>
  </si>
  <si>
    <t>Develop procedures for conduct of access authorization reviews and corrective action</t>
  </si>
  <si>
    <t>Implement and maintain procedures for conduct of access authorization reviews and corrective action</t>
  </si>
  <si>
    <t>Reporting</t>
  </si>
  <si>
    <t>Recordkeeping</t>
  </si>
  <si>
    <t>Third-Party Disclosure</t>
  </si>
  <si>
    <t>Table 1 Annual Reporting</t>
  </si>
  <si>
    <t>Table 2 Annual Recordkeeping</t>
  </si>
  <si>
    <t>Table 3 Third Party Disclosure</t>
  </si>
  <si>
    <t>Total Cost at $300/hour</t>
  </si>
  <si>
    <t>Cost of $300/hr</t>
  </si>
  <si>
    <t>Part 53 licensees must implement the security plans prior to initial fuel load into the reactor or the physical removal of any one of the independent mechanisms to prevent criticality required under 10 CFR 53.620(d)(1) for a fueled manufactured reactor</t>
  </si>
  <si>
    <t>Only applies to applicants for an OL or holders of a COL under part 53, and only if they meet the criterion of § 53.860(a)(2)(i) or § 53.4330; must be accomplished prior to initial fuel load or the physical removal of any one of the independent mechanisms to prevent criticality required under 10 CFR 53.620(d)(1) for a fueled manufactured reactor</t>
  </si>
  <si>
    <t>Signed consent from the subject individual that authorizes disclosure of an information collected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</si>
</sst>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9" x14ac:knownFonts="1">
    <font>
      <sz val="11"/>
      <color theme="1"/>
      <name val="Calibri"/>
      <family val="2"/>
      <scheme val="minor"/>
    </font>
    <font>
      <b/>
      <sz val="11"/>
      <color rgb="FF000000"/>
      <name val="Calibri"/>
      <family val="2"/>
      <scheme val="minor"/>
    </font>
    <font>
      <sz val="11"/>
      <color rgb="FF000000"/>
      <name val="Calibri"/>
      <family val="2"/>
      <scheme val="minor"/>
    </font>
    <font>
      <sz val="11"/>
      <color theme="1"/>
      <name val="Arial"/>
      <family val="2"/>
    </font>
    <font>
      <sz val="11"/>
      <color theme="1"/>
      <name val="Calibri"/>
      <family val="2"/>
    </font>
    <font>
      <b/>
      <sz val="11"/>
      <color rgb="FF000000"/>
      <name val="Calibri"/>
      <family val="2"/>
    </font>
    <font>
      <sz val="11"/>
      <color rgb="FF000000"/>
      <name val="Calibri"/>
      <family val="2"/>
    </font>
    <font>
      <sz val="14"/>
      <color rgb="FFFF0000"/>
      <name val="Calibri"/>
      <family val="2"/>
    </font>
    <font>
      <b/>
      <sz val="11"/>
      <color theme="1"/>
      <name val="Calibri"/>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s>
  <cellStyleXfs count="2">
    <xf numFmtId="0" fontId="0" fillId="0" borderId="0"/>
    <xf numFmtId="0" fontId="3" fillId="0" borderId="0"/>
  </cellStyleXfs>
  <cellXfs count="68">
    <xf numFmtId="0" fontId="0" fillId="0" borderId="0" xfId="0"/>
    <xf numFmtId="0" fontId="0" fillId="0" borderId="1" xfId="0" applyBorder="1" applyAlignment="1">
      <alignment horizontal="left" vertical="top" wrapText="1"/>
    </xf>
    <xf numFmtId="0" fontId="5" fillId="0" borderId="1" xfId="0" applyFont="1" applyBorder="1"/>
    <xf numFmtId="0" fontId="4" fillId="0" borderId="1" xfId="0" applyFont="1" applyBorder="1"/>
    <xf numFmtId="0" fontId="4" fillId="0" borderId="1" xfId="0" applyFont="1" applyBorder="1" applyAlignment="1">
      <alignment horizontal="left" vertical="top" wrapText="1"/>
    </xf>
    <xf numFmtId="0" fontId="5" fillId="0" borderId="1" xfId="0" applyFont="1" applyBorder="1" applyAlignment="1">
      <alignment vertical="center"/>
    </xf>
    <xf numFmtId="0" fontId="5" fillId="0" borderId="1" xfId="0" applyFont="1" applyBorder="1" applyAlignment="1">
      <alignment horizontal="center" vertical="center"/>
    </xf>
    <xf numFmtId="0" fontId="4" fillId="0" borderId="0" xfId="0" applyFont="1"/>
    <xf numFmtId="0" fontId="4" fillId="0" borderId="1" xfId="0" applyFont="1" applyBorder="1" applyAlignment="1">
      <alignment horizontal="center" vertical="center"/>
    </xf>
    <xf numFmtId="3" fontId="5" fillId="0" borderId="1" xfId="0" applyNumberFormat="1" applyFont="1" applyBorder="1" applyAlignment="1">
      <alignment horizontal="center" vertical="center"/>
    </xf>
    <xf numFmtId="0" fontId="1" fillId="0" borderId="1" xfId="0" applyFont="1" applyBorder="1" applyAlignment="1">
      <alignment vertical="center" wrapText="1"/>
    </xf>
    <xf numFmtId="49" fontId="1" fillId="0" borderId="1" xfId="0" applyNumberFormat="1" applyFont="1" applyBorder="1" applyAlignment="1">
      <alignment vertical="center"/>
    </xf>
    <xf numFmtId="49" fontId="0" fillId="0" borderId="0" xfId="0" applyNumberFormat="1"/>
    <xf numFmtId="0" fontId="4" fillId="0" borderId="1" xfId="0" applyFont="1" applyBorder="1" applyAlignment="1">
      <alignment wrapText="1"/>
    </xf>
    <xf numFmtId="0" fontId="4" fillId="0" borderId="0" xfId="0" applyFont="1" applyAlignment="1">
      <alignment wrapText="1"/>
    </xf>
    <xf numFmtId="0" fontId="0" fillId="0" borderId="0" xfId="0" applyAlignment="1">
      <alignment horizontal="left"/>
    </xf>
    <xf numFmtId="0" fontId="4" fillId="0" borderId="0" xfId="0" applyFont="1" applyAlignment="1">
      <alignment horizontal="left"/>
    </xf>
    <xf numFmtId="49" fontId="6" fillId="0" borderId="1" xfId="0" applyNumberFormat="1" applyFont="1" applyBorder="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vertical="top" wrapText="1"/>
    </xf>
    <xf numFmtId="0" fontId="6" fillId="0" borderId="1" xfId="0" applyFont="1" applyBorder="1" applyAlignment="1">
      <alignment vertical="top" wrapText="1"/>
    </xf>
    <xf numFmtId="0" fontId="4" fillId="0" borderId="1" xfId="0" applyFont="1" applyBorder="1" applyAlignment="1">
      <alignment vertical="top" wrapText="1"/>
    </xf>
    <xf numFmtId="0" fontId="2" fillId="0" borderId="1" xfId="0" applyFont="1" applyBorder="1" applyAlignment="1">
      <alignment vertical="top" wrapText="1"/>
    </xf>
    <xf numFmtId="0" fontId="0" fillId="0" borderId="1" xfId="0" applyBorder="1" applyAlignment="1">
      <alignment vertical="top"/>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49" fontId="5" fillId="0" borderId="3" xfId="0" applyNumberFormat="1" applyFont="1" applyBorder="1" applyAlignment="1">
      <alignment horizontal="center" vertical="center" wrapText="1"/>
    </xf>
    <xf numFmtId="0" fontId="6" fillId="0" borderId="4" xfId="0" applyFont="1" applyBorder="1" applyAlignment="1">
      <alignment vertical="top" wrapText="1"/>
    </xf>
    <xf numFmtId="0" fontId="4" fillId="0" borderId="4" xfId="0" applyFont="1" applyBorder="1" applyAlignment="1">
      <alignment vertical="top" wrapText="1"/>
    </xf>
    <xf numFmtId="0" fontId="5" fillId="0" borderId="5" xfId="0" applyFont="1" applyBorder="1" applyAlignment="1">
      <alignment horizontal="center" vertical="center" wrapText="1"/>
    </xf>
    <xf numFmtId="49" fontId="2" fillId="0" borderId="0" xfId="0" applyNumberFormat="1" applyFont="1" applyAlignment="1">
      <alignment vertical="center" wrapText="1"/>
    </xf>
    <xf numFmtId="0" fontId="2" fillId="0" borderId="0" xfId="0" applyFont="1" applyAlignment="1">
      <alignment vertical="center" wrapText="1"/>
    </xf>
    <xf numFmtId="0" fontId="7" fillId="0" borderId="0" xfId="0" applyFont="1"/>
    <xf numFmtId="0" fontId="4" fillId="0" borderId="1" xfId="0" applyFont="1" applyBorder="1" applyAlignment="1">
      <alignment horizontal="center" vertical="center" wrapText="1"/>
    </xf>
    <xf numFmtId="0" fontId="0" fillId="0" borderId="4" xfId="0" applyBorder="1" applyAlignment="1">
      <alignment vertical="top" wrapText="1"/>
    </xf>
    <xf numFmtId="2" fontId="6"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xf>
    <xf numFmtId="4" fontId="4" fillId="0" borderId="1" xfId="0" applyNumberFormat="1" applyFont="1" applyBorder="1" applyAlignment="1">
      <alignment horizontal="center" vertical="center"/>
    </xf>
    <xf numFmtId="164" fontId="4" fillId="0" borderId="1" xfId="0" applyNumberFormat="1" applyFont="1" applyBorder="1" applyAlignment="1">
      <alignment horizontal="center" vertical="center"/>
    </xf>
    <xf numFmtId="4" fontId="5" fillId="0" borderId="1" xfId="0" applyNumberFormat="1" applyFont="1" applyBorder="1" applyAlignment="1">
      <alignment horizontal="center" vertical="center"/>
    </xf>
    <xf numFmtId="164" fontId="5" fillId="0" borderId="1" xfId="0" applyNumberFormat="1" applyFont="1" applyBorder="1" applyAlignment="1">
      <alignment horizontal="center" vertical="center"/>
    </xf>
    <xf numFmtId="2" fontId="8" fillId="0" borderId="1" xfId="0" applyNumberFormat="1" applyFont="1" applyBorder="1" applyAlignment="1">
      <alignment horizontal="center"/>
    </xf>
    <xf numFmtId="49" fontId="6" fillId="2" borderId="1" xfId="0" applyNumberFormat="1" applyFont="1" applyFill="1" applyBorder="1" applyAlignment="1">
      <alignment horizontal="left" vertical="top" wrapText="1"/>
    </xf>
    <xf numFmtId="0" fontId="0" fillId="2" borderId="1" xfId="0" applyFill="1" applyBorder="1" applyAlignment="1">
      <alignment horizontal="left" vertical="top" wrapText="1"/>
    </xf>
    <xf numFmtId="2" fontId="6" fillId="2" borderId="1" xfId="0" applyNumberFormat="1" applyFont="1" applyFill="1" applyBorder="1" applyAlignment="1">
      <alignment horizontal="center" vertical="center" wrapText="1"/>
    </xf>
    <xf numFmtId="0" fontId="4" fillId="2" borderId="1" xfId="0" applyFont="1" applyFill="1" applyBorder="1" applyAlignment="1">
      <alignment horizontal="left" vertical="top" wrapText="1"/>
    </xf>
    <xf numFmtId="0" fontId="4" fillId="2" borderId="0" xfId="0" applyFont="1" applyFill="1" applyAlignment="1">
      <alignment horizontal="left"/>
    </xf>
    <xf numFmtId="2" fontId="0" fillId="0" borderId="1" xfId="0" applyNumberFormat="1" applyBorder="1" applyAlignment="1">
      <alignment horizontal="center" vertical="center"/>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0" fillId="0" borderId="1" xfId="0" applyBorder="1" applyAlignment="1">
      <alignment horizontal="left" vertical="top"/>
    </xf>
    <xf numFmtId="0" fontId="4" fillId="0" borderId="4" xfId="0" applyFont="1" applyBorder="1" applyAlignment="1">
      <alignment vertical="top"/>
    </xf>
    <xf numFmtId="0" fontId="4" fillId="0" borderId="4" xfId="0" applyFont="1" applyBorder="1" applyAlignment="1">
      <alignment horizontal="left" vertical="top"/>
    </xf>
    <xf numFmtId="0" fontId="4" fillId="2" borderId="4" xfId="0" applyFont="1" applyFill="1" applyBorder="1" applyAlignment="1">
      <alignment horizontal="left" vertical="top"/>
    </xf>
    <xf numFmtId="0" fontId="6" fillId="0" borderId="4" xfId="0" applyFont="1" applyBorder="1" applyAlignment="1">
      <alignment horizontal="left" vertical="top" wrapText="1"/>
    </xf>
    <xf numFmtId="0" fontId="0" fillId="0" borderId="1" xfId="0" applyBorder="1" applyAlignment="1">
      <alignment horizontal="center" vertical="center"/>
    </xf>
    <xf numFmtId="164" fontId="5" fillId="0" borderId="3" xfId="0" applyNumberFormat="1" applyFont="1" applyBorder="1" applyAlignment="1">
      <alignment horizontal="center" vertical="center" wrapText="1"/>
    </xf>
    <xf numFmtId="164" fontId="0" fillId="0" borderId="0" xfId="0" applyNumberFormat="1"/>
    <xf numFmtId="164" fontId="8" fillId="0" borderId="1" xfId="0" applyNumberFormat="1" applyFont="1" applyBorder="1" applyAlignment="1">
      <alignment horizontal="center"/>
    </xf>
    <xf numFmtId="164"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0" fillId="0" borderId="2" xfId="0" applyBorder="1"/>
    <xf numFmtId="0" fontId="5" fillId="0" borderId="1" xfId="0" applyFont="1" applyBorder="1" applyAlignment="1">
      <alignment horizontal="center"/>
    </xf>
    <xf numFmtId="0" fontId="5" fillId="0" borderId="1" xfId="0" applyFont="1" applyBorder="1" applyAlignment="1">
      <alignment horizontal="right"/>
    </xf>
  </cellXfs>
  <cellStyles count="2">
    <cellStyle name="Normal" xfId="0" builtinId="0"/>
    <cellStyle name="Normal 3" xfId="1" xr:uid="{44E27D85-CFF9-4A75-AC92-1CC3A5C5EA46}"/>
  </cellStyles>
  <dxfs count="0"/>
  <tableStyles count="0" defaultTableStyle="TableStyleMedium2" defaultPivotStyle="PivotStyleLight16"/>
  <colors>
    <mruColors>
      <color rgb="FFE80C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
  <sheetViews>
    <sheetView tabSelected="1" view="pageBreakPreview" zoomScale="60" zoomScaleNormal="80" workbookViewId="0">
      <pane ySplit="2" topLeftCell="A3" activePane="bottomLeft" state="frozen"/>
      <selection activeCell="B2" sqref="B2"/>
      <selection pane="bottomLeft" activeCell="N2" sqref="N1:N1048576"/>
    </sheetView>
  </sheetViews>
  <sheetFormatPr defaultRowHeight="14.5" x14ac:dyDescent="0.35"/>
  <cols>
    <col min="1" max="1" width="18.1796875" style="12" customWidth="1"/>
    <col min="2" max="2" width="31.54296875" customWidth="1"/>
    <col min="3" max="3" width="17.54296875" customWidth="1"/>
    <col min="4" max="8" width="15.81640625" customWidth="1"/>
    <col min="9" max="9" width="15.81640625" style="59" customWidth="1"/>
    <col min="10" max="10" width="44.453125" customWidth="1"/>
    <col min="11" max="11" width="21.1796875" customWidth="1"/>
    <col min="12" max="12" width="20.1796875" customWidth="1"/>
    <col min="13" max="13" width="18.54296875" customWidth="1"/>
  </cols>
  <sheetData>
    <row r="1" spans="1:13" ht="16.5" customHeight="1" x14ac:dyDescent="0.35">
      <c r="A1" s="62" t="s">
        <v>124</v>
      </c>
      <c r="B1" s="62"/>
      <c r="C1" s="62"/>
      <c r="D1" s="62"/>
      <c r="E1" s="62"/>
      <c r="F1" s="62"/>
      <c r="G1" s="62"/>
      <c r="H1" s="62"/>
      <c r="I1" s="62"/>
      <c r="J1" s="62"/>
      <c r="K1" s="62"/>
      <c r="L1" s="62"/>
      <c r="M1" s="62"/>
    </row>
    <row r="2" spans="1:13" ht="87" x14ac:dyDescent="0.35">
      <c r="A2" s="27" t="s">
        <v>0</v>
      </c>
      <c r="B2" s="25" t="s">
        <v>1</v>
      </c>
      <c r="C2" s="24" t="s">
        <v>2</v>
      </c>
      <c r="D2" s="24" t="s">
        <v>3</v>
      </c>
      <c r="E2" s="24" t="s">
        <v>4</v>
      </c>
      <c r="F2" s="24" t="s">
        <v>5</v>
      </c>
      <c r="G2" s="24" t="s">
        <v>6</v>
      </c>
      <c r="H2" s="24" t="s">
        <v>7</v>
      </c>
      <c r="I2" s="61" t="s">
        <v>127</v>
      </c>
      <c r="J2" s="24" t="s">
        <v>77</v>
      </c>
      <c r="K2" s="24" t="s">
        <v>80</v>
      </c>
      <c r="L2" s="24" t="s">
        <v>71</v>
      </c>
      <c r="M2" s="26" t="s">
        <v>8</v>
      </c>
    </row>
    <row r="3" spans="1:13" s="7" customFormat="1" ht="43.5" x14ac:dyDescent="0.35">
      <c r="A3" s="17" t="s">
        <v>11</v>
      </c>
      <c r="B3" s="1" t="s">
        <v>72</v>
      </c>
      <c r="C3" s="50" t="s">
        <v>9</v>
      </c>
      <c r="D3" s="36">
        <v>0</v>
      </c>
      <c r="E3" s="36">
        <v>0.5</v>
      </c>
      <c r="F3" s="36">
        <f>D3*E3</f>
        <v>0</v>
      </c>
      <c r="G3" s="36">
        <v>1</v>
      </c>
      <c r="H3" s="36">
        <f>F3*G3</f>
        <v>0</v>
      </c>
      <c r="I3" s="36">
        <f>H3*300</f>
        <v>0</v>
      </c>
      <c r="J3" s="4" t="s">
        <v>10</v>
      </c>
      <c r="K3" s="4" t="s">
        <v>81</v>
      </c>
      <c r="L3" s="4" t="s">
        <v>11</v>
      </c>
      <c r="M3" s="53"/>
    </row>
    <row r="4" spans="1:13" s="16" customFormat="1" ht="43.5" x14ac:dyDescent="0.35">
      <c r="A4" s="17" t="s">
        <v>12</v>
      </c>
      <c r="B4" s="1" t="s">
        <v>73</v>
      </c>
      <c r="C4" s="50" t="s">
        <v>9</v>
      </c>
      <c r="D4" s="36">
        <v>0</v>
      </c>
      <c r="E4" s="36">
        <v>1</v>
      </c>
      <c r="F4" s="36">
        <f t="shared" ref="F4:F7" si="0">D4*E4</f>
        <v>0</v>
      </c>
      <c r="G4" s="36">
        <v>0.5</v>
      </c>
      <c r="H4" s="36">
        <f t="shared" ref="H4:H7" si="1">F4*G4</f>
        <v>0</v>
      </c>
      <c r="I4" s="36">
        <f t="shared" ref="I4:I7" si="2">H4*300</f>
        <v>0</v>
      </c>
      <c r="J4" s="4" t="s">
        <v>10</v>
      </c>
      <c r="K4" s="4" t="s">
        <v>82</v>
      </c>
      <c r="L4" s="4" t="s">
        <v>12</v>
      </c>
      <c r="M4" s="54"/>
    </row>
    <row r="5" spans="1:13" s="48" customFormat="1" ht="43.5" x14ac:dyDescent="0.35">
      <c r="A5" s="44" t="s">
        <v>78</v>
      </c>
      <c r="B5" s="45" t="s">
        <v>79</v>
      </c>
      <c r="C5" s="51" t="s">
        <v>9</v>
      </c>
      <c r="D5" s="46">
        <v>0</v>
      </c>
      <c r="E5" s="46">
        <v>1</v>
      </c>
      <c r="F5" s="36">
        <f t="shared" si="0"/>
        <v>0</v>
      </c>
      <c r="G5" s="46">
        <v>0.5</v>
      </c>
      <c r="H5" s="36">
        <f t="shared" si="1"/>
        <v>0</v>
      </c>
      <c r="I5" s="36">
        <f t="shared" si="2"/>
        <v>0</v>
      </c>
      <c r="J5" s="47" t="s">
        <v>10</v>
      </c>
      <c r="K5" s="47" t="s">
        <v>82</v>
      </c>
      <c r="L5" s="47" t="s">
        <v>78</v>
      </c>
      <c r="M5" s="55"/>
    </row>
    <row r="6" spans="1:13" s="15" customFormat="1" ht="43.5" x14ac:dyDescent="0.35">
      <c r="A6" s="17" t="s">
        <v>13</v>
      </c>
      <c r="B6" s="1" t="s">
        <v>14</v>
      </c>
      <c r="C6" s="50" t="s">
        <v>15</v>
      </c>
      <c r="D6" s="36">
        <v>0</v>
      </c>
      <c r="E6" s="36">
        <f>ROUND(25/3, 1)</f>
        <v>8.3000000000000007</v>
      </c>
      <c r="F6" s="36">
        <f t="shared" si="0"/>
        <v>0</v>
      </c>
      <c r="G6" s="36">
        <v>0.33</v>
      </c>
      <c r="H6" s="36">
        <f t="shared" si="1"/>
        <v>0</v>
      </c>
      <c r="I6" s="36">
        <f t="shared" si="2"/>
        <v>0</v>
      </c>
      <c r="J6" s="4" t="s">
        <v>16</v>
      </c>
      <c r="K6" s="4" t="s">
        <v>82</v>
      </c>
      <c r="L6" s="4" t="s">
        <v>17</v>
      </c>
      <c r="M6" s="56"/>
    </row>
    <row r="7" spans="1:13" s="15" customFormat="1" ht="29" x14ac:dyDescent="0.35">
      <c r="A7" s="52" t="s">
        <v>18</v>
      </c>
      <c r="B7" s="1" t="s">
        <v>19</v>
      </c>
      <c r="C7" s="50" t="s">
        <v>15</v>
      </c>
      <c r="D7" s="36">
        <v>0</v>
      </c>
      <c r="E7" s="36">
        <v>0</v>
      </c>
      <c r="F7" s="36">
        <f t="shared" si="0"/>
        <v>0</v>
      </c>
      <c r="G7" s="36">
        <v>1</v>
      </c>
      <c r="H7" s="36">
        <f t="shared" si="1"/>
        <v>0</v>
      </c>
      <c r="I7" s="36">
        <f t="shared" si="2"/>
        <v>0</v>
      </c>
      <c r="J7" s="4" t="s">
        <v>20</v>
      </c>
      <c r="K7" s="4" t="s">
        <v>82</v>
      </c>
      <c r="L7" s="4" t="s">
        <v>21</v>
      </c>
      <c r="M7" s="56"/>
    </row>
    <row r="8" spans="1:13" x14ac:dyDescent="0.35">
      <c r="A8" s="11" t="s">
        <v>22</v>
      </c>
      <c r="B8" s="10"/>
      <c r="C8" s="5"/>
      <c r="D8" s="6"/>
      <c r="E8" s="6"/>
      <c r="F8" s="38">
        <f>SUM(F3:F7)</f>
        <v>0</v>
      </c>
      <c r="G8" s="38"/>
      <c r="H8" s="38">
        <f t="shared" ref="H8:I8" si="3">SUM(H3:H7)</f>
        <v>0</v>
      </c>
      <c r="I8" s="42">
        <f t="shared" si="3"/>
        <v>0</v>
      </c>
      <c r="J8" s="3"/>
      <c r="K8" s="3"/>
      <c r="L8" s="3"/>
      <c r="M8" s="3"/>
    </row>
    <row r="9" spans="1:13" x14ac:dyDescent="0.35">
      <c r="A9" s="31"/>
      <c r="B9" s="32"/>
    </row>
    <row r="10" spans="1:13" x14ac:dyDescent="0.35">
      <c r="A10" s="31"/>
      <c r="B10" s="32"/>
    </row>
  </sheetData>
  <mergeCells count="1">
    <mergeCell ref="A1:M1"/>
  </mergeCells>
  <pageMargins left="0.7" right="0.7" top="0.75" bottom="0.75" header="0.3" footer="0.3"/>
  <pageSetup paperSize="5"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BFE69-A399-40BB-B66D-F9F0F16E2570}">
  <sheetPr>
    <pageSetUpPr fitToPage="1"/>
  </sheetPr>
  <dimension ref="A1:K35"/>
  <sheetViews>
    <sheetView zoomScale="70" zoomScaleNormal="70" workbookViewId="0">
      <pane ySplit="2" topLeftCell="A3" activePane="bottomLeft" state="frozen"/>
      <selection activeCell="A2" sqref="A2"/>
      <selection pane="bottomLeft" activeCell="H2" sqref="H1:H1048576"/>
    </sheetView>
  </sheetViews>
  <sheetFormatPr defaultColWidth="8.81640625" defaultRowHeight="14.5" x14ac:dyDescent="0.35"/>
  <cols>
    <col min="1" max="1" width="22.1796875" style="7" customWidth="1"/>
    <col min="2" max="2" width="30.54296875" style="14" customWidth="1"/>
    <col min="3" max="3" width="20.1796875" style="7" customWidth="1"/>
    <col min="4" max="4" width="16.453125" style="7" customWidth="1"/>
    <col min="5" max="5" width="15.1796875" style="7" customWidth="1"/>
    <col min="6" max="6" width="13" style="7" customWidth="1"/>
    <col min="7" max="7" width="13.1796875" style="7" customWidth="1"/>
    <col min="8" max="8" width="43.54296875" style="7" customWidth="1"/>
    <col min="9" max="9" width="22.81640625" style="7" customWidth="1"/>
    <col min="10" max="10" width="21.1796875" style="7" customWidth="1"/>
    <col min="11" max="11" width="17.81640625" style="7" customWidth="1"/>
    <col min="12" max="16384" width="8.81640625" style="7"/>
  </cols>
  <sheetData>
    <row r="1" spans="1:11" ht="17" customHeight="1" x14ac:dyDescent="0.35">
      <c r="A1" s="62" t="s">
        <v>125</v>
      </c>
      <c r="B1" s="62"/>
      <c r="C1" s="62"/>
      <c r="D1" s="62"/>
      <c r="E1" s="62"/>
      <c r="F1" s="62"/>
      <c r="G1" s="62"/>
      <c r="H1" s="62"/>
      <c r="I1" s="62"/>
      <c r="J1" s="62"/>
      <c r="K1" s="62"/>
    </row>
    <row r="2" spans="1:11" ht="107.5" customHeight="1" x14ac:dyDescent="0.35">
      <c r="A2" s="24" t="s">
        <v>0</v>
      </c>
      <c r="B2" s="24" t="s">
        <v>1</v>
      </c>
      <c r="C2" s="24" t="s">
        <v>2</v>
      </c>
      <c r="D2" s="24" t="s">
        <v>23</v>
      </c>
      <c r="E2" s="24" t="s">
        <v>24</v>
      </c>
      <c r="F2" s="24" t="s">
        <v>7</v>
      </c>
      <c r="G2" s="24" t="s">
        <v>127</v>
      </c>
      <c r="H2" s="34" t="s">
        <v>74</v>
      </c>
      <c r="I2" s="34" t="s">
        <v>80</v>
      </c>
      <c r="J2" s="24" t="s">
        <v>70</v>
      </c>
      <c r="K2" s="26" t="s">
        <v>8</v>
      </c>
    </row>
    <row r="3" spans="1:11" ht="29" x14ac:dyDescent="0.35">
      <c r="A3" s="18" t="s">
        <v>100</v>
      </c>
      <c r="B3" s="18" t="s">
        <v>101</v>
      </c>
      <c r="C3" s="24" t="s">
        <v>9</v>
      </c>
      <c r="D3" s="36">
        <v>0</v>
      </c>
      <c r="E3" s="36">
        <v>4.5</v>
      </c>
      <c r="F3" s="36">
        <f>D3*E3</f>
        <v>0</v>
      </c>
      <c r="G3" s="36">
        <f>F3*300</f>
        <v>0</v>
      </c>
      <c r="H3" s="4" t="s">
        <v>102</v>
      </c>
      <c r="I3" s="4" t="s">
        <v>81</v>
      </c>
      <c r="J3" s="18" t="s">
        <v>100</v>
      </c>
      <c r="K3" s="26"/>
    </row>
    <row r="4" spans="1:11" s="16" customFormat="1" ht="291" customHeight="1" x14ac:dyDescent="0.35">
      <c r="A4" s="19" t="s">
        <v>25</v>
      </c>
      <c r="B4" s="19" t="s">
        <v>103</v>
      </c>
      <c r="C4" s="50" t="s">
        <v>15</v>
      </c>
      <c r="D4" s="36">
        <v>0</v>
      </c>
      <c r="E4" s="36">
        <v>15</v>
      </c>
      <c r="F4" s="36">
        <f>D4*E4</f>
        <v>0</v>
      </c>
      <c r="G4" s="36">
        <f t="shared" ref="G4:G31" si="0">F4*300</f>
        <v>0</v>
      </c>
      <c r="H4" s="21" t="s">
        <v>129</v>
      </c>
      <c r="I4" s="21" t="s">
        <v>83</v>
      </c>
      <c r="J4" s="20" t="s">
        <v>26</v>
      </c>
      <c r="K4" s="28"/>
    </row>
    <row r="5" spans="1:11" s="16" customFormat="1" ht="261" x14ac:dyDescent="0.35">
      <c r="A5" s="19" t="s">
        <v>25</v>
      </c>
      <c r="B5" s="19" t="s">
        <v>104</v>
      </c>
      <c r="C5" s="50" t="s">
        <v>15</v>
      </c>
      <c r="D5" s="36">
        <v>0</v>
      </c>
      <c r="E5" s="36">
        <v>5</v>
      </c>
      <c r="F5" s="36">
        <f>D5*E5</f>
        <v>0</v>
      </c>
      <c r="G5" s="36">
        <f t="shared" si="0"/>
        <v>0</v>
      </c>
      <c r="H5" s="21" t="s">
        <v>129</v>
      </c>
      <c r="I5" s="21" t="s">
        <v>83</v>
      </c>
      <c r="J5" s="20" t="s">
        <v>26</v>
      </c>
      <c r="K5" s="28"/>
    </row>
    <row r="6" spans="1:11" s="16" customFormat="1" ht="101.5" x14ac:dyDescent="0.35">
      <c r="A6" s="20" t="s">
        <v>91</v>
      </c>
      <c r="B6" s="20" t="s">
        <v>105</v>
      </c>
      <c r="C6" s="50" t="s">
        <v>15</v>
      </c>
      <c r="D6" s="36">
        <v>0</v>
      </c>
      <c r="E6" s="36">
        <v>60</v>
      </c>
      <c r="F6" s="36">
        <f t="shared" ref="F6" si="1">D6*E6</f>
        <v>0</v>
      </c>
      <c r="G6" s="36">
        <f t="shared" si="0"/>
        <v>0</v>
      </c>
      <c r="H6" s="21" t="s">
        <v>92</v>
      </c>
      <c r="I6" s="21" t="s">
        <v>83</v>
      </c>
      <c r="J6" s="21" t="s">
        <v>28</v>
      </c>
      <c r="K6" s="28"/>
    </row>
    <row r="7" spans="1:11" ht="99.65" customHeight="1" x14ac:dyDescent="0.35">
      <c r="A7" s="20" t="s">
        <v>91</v>
      </c>
      <c r="B7" s="20" t="s">
        <v>27</v>
      </c>
      <c r="C7" s="50" t="s">
        <v>15</v>
      </c>
      <c r="D7" s="36">
        <v>0</v>
      </c>
      <c r="E7" s="36">
        <v>20</v>
      </c>
      <c r="F7" s="36">
        <f t="shared" ref="F7:F31" si="2">D7*E7</f>
        <v>0</v>
      </c>
      <c r="G7" s="36">
        <f t="shared" si="0"/>
        <v>0</v>
      </c>
      <c r="H7" s="21" t="s">
        <v>92</v>
      </c>
      <c r="I7" s="21" t="s">
        <v>83</v>
      </c>
      <c r="J7" s="21" t="s">
        <v>28</v>
      </c>
      <c r="K7" s="28"/>
    </row>
    <row r="8" spans="1:11" ht="43.5" x14ac:dyDescent="0.35">
      <c r="A8" s="19" t="s">
        <v>29</v>
      </c>
      <c r="B8" s="22" t="s">
        <v>106</v>
      </c>
      <c r="C8" s="50" t="s">
        <v>15</v>
      </c>
      <c r="D8" s="36">
        <v>0</v>
      </c>
      <c r="E8" s="36">
        <v>60</v>
      </c>
      <c r="F8" s="36">
        <f t="shared" si="2"/>
        <v>0</v>
      </c>
      <c r="G8" s="36">
        <f t="shared" si="0"/>
        <v>0</v>
      </c>
      <c r="H8" s="21" t="s">
        <v>92</v>
      </c>
      <c r="I8" s="21" t="s">
        <v>83</v>
      </c>
      <c r="J8" s="21" t="s">
        <v>30</v>
      </c>
      <c r="K8" s="28"/>
    </row>
    <row r="9" spans="1:11" ht="80.150000000000006" customHeight="1" x14ac:dyDescent="0.35">
      <c r="A9" s="19" t="s">
        <v>29</v>
      </c>
      <c r="B9" s="22" t="s">
        <v>107</v>
      </c>
      <c r="C9" s="50" t="s">
        <v>15</v>
      </c>
      <c r="D9" s="36">
        <v>0</v>
      </c>
      <c r="E9" s="36">
        <v>20</v>
      </c>
      <c r="F9" s="36">
        <f t="shared" si="2"/>
        <v>0</v>
      </c>
      <c r="G9" s="36">
        <f t="shared" si="0"/>
        <v>0</v>
      </c>
      <c r="H9" s="21" t="s">
        <v>92</v>
      </c>
      <c r="I9" s="21" t="s">
        <v>83</v>
      </c>
      <c r="J9" s="21" t="s">
        <v>30</v>
      </c>
      <c r="K9" s="28"/>
    </row>
    <row r="10" spans="1:11" ht="74.150000000000006" customHeight="1" x14ac:dyDescent="0.35">
      <c r="A10" s="22" t="s">
        <v>31</v>
      </c>
      <c r="B10" s="19" t="s">
        <v>108</v>
      </c>
      <c r="C10" s="50" t="s">
        <v>15</v>
      </c>
      <c r="D10" s="37">
        <v>0</v>
      </c>
      <c r="E10" s="37">
        <v>2</v>
      </c>
      <c r="F10" s="36">
        <f t="shared" si="2"/>
        <v>0</v>
      </c>
      <c r="G10" s="36">
        <f t="shared" si="0"/>
        <v>0</v>
      </c>
      <c r="H10" s="21" t="s">
        <v>92</v>
      </c>
      <c r="I10" s="21" t="s">
        <v>83</v>
      </c>
      <c r="J10" s="21"/>
      <c r="K10" s="29"/>
    </row>
    <row r="11" spans="1:11" ht="29" x14ac:dyDescent="0.35">
      <c r="A11" s="22" t="s">
        <v>31</v>
      </c>
      <c r="B11" s="19" t="s">
        <v>109</v>
      </c>
      <c r="C11" s="50" t="s">
        <v>15</v>
      </c>
      <c r="D11" s="37">
        <v>0</v>
      </c>
      <c r="E11" s="37">
        <v>2</v>
      </c>
      <c r="F11" s="36">
        <f t="shared" si="2"/>
        <v>0</v>
      </c>
      <c r="G11" s="36">
        <f t="shared" si="0"/>
        <v>0</v>
      </c>
      <c r="H11" s="21" t="s">
        <v>92</v>
      </c>
      <c r="I11" s="21" t="s">
        <v>83</v>
      </c>
      <c r="J11" s="21"/>
      <c r="K11" s="29"/>
    </row>
    <row r="12" spans="1:11" ht="115" customHeight="1" x14ac:dyDescent="0.35">
      <c r="A12" s="22" t="s">
        <v>32</v>
      </c>
      <c r="B12" s="22" t="s">
        <v>33</v>
      </c>
      <c r="C12" s="50" t="s">
        <v>15</v>
      </c>
      <c r="D12" s="37">
        <v>0</v>
      </c>
      <c r="E12" s="37">
        <v>30</v>
      </c>
      <c r="F12" s="36">
        <f t="shared" si="2"/>
        <v>0</v>
      </c>
      <c r="G12" s="36">
        <f t="shared" si="0"/>
        <v>0</v>
      </c>
      <c r="H12" s="21" t="s">
        <v>92</v>
      </c>
      <c r="I12" s="21" t="s">
        <v>83</v>
      </c>
      <c r="J12" s="21" t="s">
        <v>34</v>
      </c>
      <c r="K12" s="29"/>
    </row>
    <row r="13" spans="1:11" ht="83.5" customHeight="1" x14ac:dyDescent="0.35">
      <c r="A13" s="22" t="s">
        <v>32</v>
      </c>
      <c r="B13" s="22" t="s">
        <v>110</v>
      </c>
      <c r="C13" s="50" t="s">
        <v>15</v>
      </c>
      <c r="D13" s="37">
        <v>0</v>
      </c>
      <c r="E13" s="37">
        <v>10</v>
      </c>
      <c r="F13" s="36">
        <f t="shared" si="2"/>
        <v>0</v>
      </c>
      <c r="G13" s="36">
        <f t="shared" si="0"/>
        <v>0</v>
      </c>
      <c r="H13" s="21" t="s">
        <v>92</v>
      </c>
      <c r="I13" s="21" t="s">
        <v>83</v>
      </c>
      <c r="J13" s="21" t="s">
        <v>34</v>
      </c>
      <c r="K13" s="29"/>
    </row>
    <row r="14" spans="1:11" ht="58" x14ac:dyDescent="0.35">
      <c r="A14" s="22" t="s">
        <v>35</v>
      </c>
      <c r="B14" s="22" t="s">
        <v>111</v>
      </c>
      <c r="C14" s="50" t="s">
        <v>15</v>
      </c>
      <c r="D14" s="37">
        <v>0</v>
      </c>
      <c r="E14" s="37">
        <v>60</v>
      </c>
      <c r="F14" s="36">
        <f t="shared" si="2"/>
        <v>0</v>
      </c>
      <c r="G14" s="36">
        <f t="shared" si="0"/>
        <v>0</v>
      </c>
      <c r="H14" s="21" t="s">
        <v>92</v>
      </c>
      <c r="I14" s="21" t="s">
        <v>83</v>
      </c>
      <c r="J14" s="21" t="s">
        <v>36</v>
      </c>
      <c r="K14" s="29"/>
    </row>
    <row r="15" spans="1:11" ht="72.5" x14ac:dyDescent="0.35">
      <c r="A15" s="22" t="s">
        <v>35</v>
      </c>
      <c r="B15" s="22" t="s">
        <v>112</v>
      </c>
      <c r="C15" s="50" t="s">
        <v>15</v>
      </c>
      <c r="D15" s="37">
        <v>0</v>
      </c>
      <c r="E15" s="37">
        <v>20</v>
      </c>
      <c r="F15" s="36">
        <f t="shared" si="2"/>
        <v>0</v>
      </c>
      <c r="G15" s="36">
        <f t="shared" si="0"/>
        <v>0</v>
      </c>
      <c r="H15" s="21" t="s">
        <v>92</v>
      </c>
      <c r="I15" s="21" t="s">
        <v>83</v>
      </c>
      <c r="J15" s="21" t="s">
        <v>36</v>
      </c>
      <c r="K15" s="29"/>
    </row>
    <row r="16" spans="1:11" ht="152.15" customHeight="1" x14ac:dyDescent="0.35">
      <c r="A16" s="22" t="s">
        <v>37</v>
      </c>
      <c r="B16" s="22" t="s">
        <v>113</v>
      </c>
      <c r="C16" s="50" t="s">
        <v>15</v>
      </c>
      <c r="D16" s="37">
        <v>0</v>
      </c>
      <c r="E16" s="37">
        <v>1000</v>
      </c>
      <c r="F16" s="36">
        <f t="shared" si="2"/>
        <v>0</v>
      </c>
      <c r="G16" s="36">
        <f t="shared" si="0"/>
        <v>0</v>
      </c>
      <c r="H16" s="21" t="s">
        <v>92</v>
      </c>
      <c r="I16" s="21" t="s">
        <v>83</v>
      </c>
      <c r="J16" s="21" t="s">
        <v>38</v>
      </c>
      <c r="K16" s="29"/>
    </row>
    <row r="17" spans="1:11" ht="124" customHeight="1" x14ac:dyDescent="0.35">
      <c r="A17" s="22" t="s">
        <v>37</v>
      </c>
      <c r="B17" s="22" t="s">
        <v>114</v>
      </c>
      <c r="C17" s="50" t="s">
        <v>15</v>
      </c>
      <c r="D17" s="37">
        <v>0</v>
      </c>
      <c r="E17" s="37">
        <v>380</v>
      </c>
      <c r="F17" s="36">
        <f t="shared" si="2"/>
        <v>0</v>
      </c>
      <c r="G17" s="36">
        <f t="shared" si="0"/>
        <v>0</v>
      </c>
      <c r="H17" s="21" t="s">
        <v>92</v>
      </c>
      <c r="I17" s="21" t="s">
        <v>83</v>
      </c>
      <c r="J17" s="21" t="s">
        <v>38</v>
      </c>
      <c r="K17" s="29"/>
    </row>
    <row r="18" spans="1:11" ht="89.15" customHeight="1" x14ac:dyDescent="0.35">
      <c r="A18" s="19" t="s">
        <v>39</v>
      </c>
      <c r="B18" s="19" t="s">
        <v>84</v>
      </c>
      <c r="C18" s="34" t="s">
        <v>15</v>
      </c>
      <c r="D18" s="37">
        <v>0</v>
      </c>
      <c r="E18" s="37">
        <v>0.25</v>
      </c>
      <c r="F18" s="36">
        <f t="shared" si="2"/>
        <v>0</v>
      </c>
      <c r="G18" s="36">
        <f t="shared" si="0"/>
        <v>0</v>
      </c>
      <c r="H18" s="21" t="s">
        <v>96</v>
      </c>
      <c r="I18" s="21" t="s">
        <v>81</v>
      </c>
      <c r="J18" s="21" t="s">
        <v>40</v>
      </c>
      <c r="K18" s="29"/>
    </row>
    <row r="19" spans="1:11" ht="116" x14ac:dyDescent="0.35">
      <c r="A19" s="22" t="s">
        <v>41</v>
      </c>
      <c r="B19" s="19" t="s">
        <v>115</v>
      </c>
      <c r="C19" s="34" t="s">
        <v>15</v>
      </c>
      <c r="D19" s="37">
        <v>0</v>
      </c>
      <c r="E19" s="37">
        <v>60</v>
      </c>
      <c r="F19" s="36">
        <f t="shared" si="2"/>
        <v>0</v>
      </c>
      <c r="G19" s="36">
        <f t="shared" si="0"/>
        <v>0</v>
      </c>
      <c r="H19" s="21" t="s">
        <v>130</v>
      </c>
      <c r="I19" s="21" t="s">
        <v>83</v>
      </c>
      <c r="J19" s="21"/>
      <c r="K19" s="29"/>
    </row>
    <row r="20" spans="1:11" ht="116" x14ac:dyDescent="0.35">
      <c r="A20" s="22" t="s">
        <v>41</v>
      </c>
      <c r="B20" s="19" t="s">
        <v>116</v>
      </c>
      <c r="C20" s="34" t="s">
        <v>15</v>
      </c>
      <c r="D20" s="37">
        <v>0</v>
      </c>
      <c r="E20" s="37">
        <v>20</v>
      </c>
      <c r="F20" s="36">
        <f t="shared" si="2"/>
        <v>0</v>
      </c>
      <c r="G20" s="36">
        <f t="shared" si="0"/>
        <v>0</v>
      </c>
      <c r="H20" s="21" t="s">
        <v>130</v>
      </c>
      <c r="I20" s="21" t="s">
        <v>83</v>
      </c>
      <c r="J20" s="21"/>
      <c r="K20" s="29"/>
    </row>
    <row r="21" spans="1:11" x14ac:dyDescent="0.35">
      <c r="A21" s="19" t="s">
        <v>42</v>
      </c>
      <c r="B21" s="19" t="s">
        <v>43</v>
      </c>
      <c r="C21" s="34" t="s">
        <v>15</v>
      </c>
      <c r="D21" s="37">
        <v>0</v>
      </c>
      <c r="E21" s="37">
        <f>ROUND(1837/3, 1)</f>
        <v>612.29999999999995</v>
      </c>
      <c r="F21" s="36">
        <f t="shared" si="2"/>
        <v>0</v>
      </c>
      <c r="G21" s="36">
        <f t="shared" si="0"/>
        <v>0</v>
      </c>
      <c r="H21" s="21" t="s">
        <v>94</v>
      </c>
      <c r="I21" s="21" t="s">
        <v>81</v>
      </c>
      <c r="J21" s="21"/>
      <c r="K21" s="29"/>
    </row>
    <row r="22" spans="1:11" ht="58" x14ac:dyDescent="0.35">
      <c r="A22" s="19" t="s">
        <v>44</v>
      </c>
      <c r="B22" s="19" t="s">
        <v>131</v>
      </c>
      <c r="C22" s="34" t="s">
        <v>15</v>
      </c>
      <c r="D22" s="37">
        <v>0</v>
      </c>
      <c r="E22" s="37">
        <v>3</v>
      </c>
      <c r="F22" s="36">
        <f t="shared" si="2"/>
        <v>0</v>
      </c>
      <c r="G22" s="36">
        <f t="shared" si="0"/>
        <v>0</v>
      </c>
      <c r="H22" s="21" t="s">
        <v>97</v>
      </c>
      <c r="I22" s="21" t="s">
        <v>82</v>
      </c>
      <c r="J22" s="21" t="s">
        <v>45</v>
      </c>
      <c r="K22" s="29"/>
    </row>
    <row r="23" spans="1:11" ht="72.5" x14ac:dyDescent="0.35">
      <c r="A23" s="19" t="s">
        <v>18</v>
      </c>
      <c r="B23" s="19" t="s">
        <v>85</v>
      </c>
      <c r="C23" s="34" t="s">
        <v>15</v>
      </c>
      <c r="D23" s="37">
        <v>0</v>
      </c>
      <c r="E23" s="37">
        <v>24</v>
      </c>
      <c r="F23" s="36">
        <f t="shared" si="2"/>
        <v>0</v>
      </c>
      <c r="G23" s="36">
        <f t="shared" si="0"/>
        <v>0</v>
      </c>
      <c r="H23" s="21" t="s">
        <v>93</v>
      </c>
      <c r="I23" s="21" t="s">
        <v>82</v>
      </c>
      <c r="J23" s="21" t="s">
        <v>46</v>
      </c>
      <c r="K23" s="29"/>
    </row>
    <row r="24" spans="1:11" x14ac:dyDescent="0.35">
      <c r="A24" s="20" t="s">
        <v>47</v>
      </c>
      <c r="B24" s="19" t="s">
        <v>86</v>
      </c>
      <c r="C24" s="34" t="s">
        <v>15</v>
      </c>
      <c r="D24" s="37">
        <v>0</v>
      </c>
      <c r="E24" s="37">
        <v>1.3</v>
      </c>
      <c r="F24" s="36">
        <f t="shared" si="2"/>
        <v>0</v>
      </c>
      <c r="G24" s="36">
        <f t="shared" si="0"/>
        <v>0</v>
      </c>
      <c r="H24" s="21" t="s">
        <v>93</v>
      </c>
      <c r="I24" s="21" t="s">
        <v>87</v>
      </c>
      <c r="J24" s="21" t="s">
        <v>48</v>
      </c>
      <c r="K24" s="29"/>
    </row>
    <row r="25" spans="1:11" ht="162" customHeight="1" x14ac:dyDescent="0.35">
      <c r="A25" s="19" t="s">
        <v>49</v>
      </c>
      <c r="B25" s="19" t="s">
        <v>117</v>
      </c>
      <c r="C25" s="34" t="s">
        <v>15</v>
      </c>
      <c r="D25" s="37">
        <v>0</v>
      </c>
      <c r="E25" s="37">
        <v>0.5</v>
      </c>
      <c r="F25" s="36">
        <f t="shared" si="2"/>
        <v>0</v>
      </c>
      <c r="G25" s="36">
        <f t="shared" si="0"/>
        <v>0</v>
      </c>
      <c r="H25" s="21" t="s">
        <v>50</v>
      </c>
      <c r="I25" s="21" t="s">
        <v>83</v>
      </c>
      <c r="J25" s="4">
        <v>37.31</v>
      </c>
      <c r="K25" s="29"/>
    </row>
    <row r="26" spans="1:11" ht="72.5" x14ac:dyDescent="0.35">
      <c r="A26" s="19" t="s">
        <v>49</v>
      </c>
      <c r="B26" s="19" t="s">
        <v>118</v>
      </c>
      <c r="C26" s="34" t="s">
        <v>15</v>
      </c>
      <c r="D26" s="37">
        <v>0</v>
      </c>
      <c r="E26" s="37">
        <v>0.25</v>
      </c>
      <c r="F26" s="36">
        <f t="shared" si="2"/>
        <v>0</v>
      </c>
      <c r="G26" s="36">
        <f t="shared" si="0"/>
        <v>0</v>
      </c>
      <c r="H26" s="21" t="s">
        <v>50</v>
      </c>
      <c r="I26" s="21" t="s">
        <v>83</v>
      </c>
      <c r="J26" s="4">
        <v>37.31</v>
      </c>
      <c r="K26" s="29"/>
    </row>
    <row r="27" spans="1:11" ht="43.5" x14ac:dyDescent="0.35">
      <c r="A27" s="22" t="s">
        <v>51</v>
      </c>
      <c r="B27" s="22" t="s">
        <v>119</v>
      </c>
      <c r="C27" s="34" t="s">
        <v>15</v>
      </c>
      <c r="D27" s="37">
        <v>0</v>
      </c>
      <c r="E27" s="37">
        <v>0.5</v>
      </c>
      <c r="F27" s="36">
        <f t="shared" si="2"/>
        <v>0</v>
      </c>
      <c r="G27" s="36">
        <f t="shared" si="0"/>
        <v>0</v>
      </c>
      <c r="H27" s="21" t="s">
        <v>94</v>
      </c>
      <c r="I27" s="21" t="s">
        <v>83</v>
      </c>
      <c r="J27" s="4">
        <v>37.33</v>
      </c>
      <c r="K27" s="29"/>
    </row>
    <row r="28" spans="1:11" ht="58" x14ac:dyDescent="0.35">
      <c r="A28" s="22" t="s">
        <v>51</v>
      </c>
      <c r="B28" s="22" t="s">
        <v>120</v>
      </c>
      <c r="C28" s="34" t="s">
        <v>15</v>
      </c>
      <c r="D28" s="37">
        <v>0</v>
      </c>
      <c r="E28" s="37">
        <v>0.25</v>
      </c>
      <c r="F28" s="36">
        <f t="shared" si="2"/>
        <v>0</v>
      </c>
      <c r="G28" s="36">
        <f t="shared" si="0"/>
        <v>0</v>
      </c>
      <c r="H28" s="21" t="s">
        <v>94</v>
      </c>
      <c r="I28" s="21" t="s">
        <v>83</v>
      </c>
      <c r="J28" s="4">
        <v>37.33</v>
      </c>
      <c r="K28" s="29"/>
    </row>
    <row r="29" spans="1:11" ht="87" x14ac:dyDescent="0.35">
      <c r="A29" s="22" t="s">
        <v>89</v>
      </c>
      <c r="B29" s="22" t="s">
        <v>88</v>
      </c>
      <c r="C29" s="34" t="s">
        <v>15</v>
      </c>
      <c r="D29" s="37">
        <v>0</v>
      </c>
      <c r="E29" s="37">
        <v>2.5</v>
      </c>
      <c r="F29" s="36">
        <f t="shared" si="2"/>
        <v>0</v>
      </c>
      <c r="G29" s="36">
        <f t="shared" si="0"/>
        <v>0</v>
      </c>
      <c r="H29" s="21" t="s">
        <v>95</v>
      </c>
      <c r="I29" s="21" t="s">
        <v>83</v>
      </c>
      <c r="J29" s="21" t="s">
        <v>90</v>
      </c>
      <c r="K29" s="29"/>
    </row>
    <row r="30" spans="1:11" ht="43.5" x14ac:dyDescent="0.35">
      <c r="A30" s="19" t="s">
        <v>52</v>
      </c>
      <c r="B30" s="19" t="s">
        <v>53</v>
      </c>
      <c r="C30" s="34" t="s">
        <v>15</v>
      </c>
      <c r="D30" s="37">
        <v>0</v>
      </c>
      <c r="E30" s="37">
        <v>2.25</v>
      </c>
      <c r="F30" s="36">
        <f>D30*E30</f>
        <v>0</v>
      </c>
      <c r="G30" s="36">
        <f t="shared" si="0"/>
        <v>0</v>
      </c>
      <c r="H30" s="21" t="s">
        <v>98</v>
      </c>
      <c r="I30" s="21" t="s">
        <v>82</v>
      </c>
      <c r="J30" s="21" t="s">
        <v>54</v>
      </c>
      <c r="K30" s="29"/>
    </row>
    <row r="31" spans="1:11" ht="72.5" x14ac:dyDescent="0.35">
      <c r="A31" s="19" t="s">
        <v>55</v>
      </c>
      <c r="B31" s="19" t="s">
        <v>56</v>
      </c>
      <c r="C31" s="34" t="s">
        <v>15</v>
      </c>
      <c r="D31" s="37">
        <v>0</v>
      </c>
      <c r="E31" s="37">
        <v>1</v>
      </c>
      <c r="F31" s="36">
        <f t="shared" si="2"/>
        <v>0</v>
      </c>
      <c r="G31" s="36">
        <f t="shared" si="0"/>
        <v>0</v>
      </c>
      <c r="H31" s="21" t="s">
        <v>99</v>
      </c>
      <c r="I31" s="21" t="s">
        <v>82</v>
      </c>
      <c r="J31" s="21" t="s">
        <v>57</v>
      </c>
      <c r="K31" s="29"/>
    </row>
    <row r="32" spans="1:11" x14ac:dyDescent="0.35">
      <c r="A32" s="2" t="s">
        <v>58</v>
      </c>
      <c r="B32" s="13"/>
      <c r="C32" s="3"/>
      <c r="D32" s="43">
        <f>SUM(D11:D31)</f>
        <v>0</v>
      </c>
      <c r="E32" s="43"/>
      <c r="F32" s="43">
        <f>SUM(F11:F31)</f>
        <v>0</v>
      </c>
      <c r="G32" s="60">
        <f>SUM(G11:G31)</f>
        <v>0</v>
      </c>
      <c r="H32" s="13"/>
      <c r="I32" s="13"/>
      <c r="J32" s="13"/>
      <c r="K32" s="3"/>
    </row>
    <row r="33" spans="1:10" x14ac:dyDescent="0.35">
      <c r="H33" s="14"/>
      <c r="I33" s="14"/>
      <c r="J33" s="14"/>
    </row>
    <row r="35" spans="1:10" ht="18.5" x14ac:dyDescent="0.45">
      <c r="A35" s="33"/>
    </row>
  </sheetData>
  <mergeCells count="1">
    <mergeCell ref="A1:K1"/>
  </mergeCells>
  <pageMargins left="0.7" right="0.7" top="0.75" bottom="0.75" header="0.3" footer="0.3"/>
  <pageSetup paperSize="5" scale="45" fitToHeight="0" orientation="landscape" horizontalDpi="1200" verticalDpi="1200" r:id="rId1"/>
  <rowBreaks count="2" manualBreakCount="2">
    <brk id="10" max="12" man="1"/>
    <brk id="20"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3DE41-B7B8-4B96-BEA3-3D2C3FC7B153}">
  <sheetPr>
    <pageSetUpPr fitToPage="1"/>
  </sheetPr>
  <dimension ref="A1:K8"/>
  <sheetViews>
    <sheetView zoomScale="85" zoomScaleNormal="85" workbookViewId="0">
      <pane ySplit="2" topLeftCell="A3" activePane="bottomLeft" state="frozen"/>
      <selection activeCell="B2" sqref="B2"/>
      <selection pane="bottomLeft" activeCell="K8" sqref="K8"/>
    </sheetView>
  </sheetViews>
  <sheetFormatPr defaultRowHeight="14.5" x14ac:dyDescent="0.35"/>
  <cols>
    <col min="1" max="1" width="18.1796875" style="12" customWidth="1"/>
    <col min="2" max="2" width="31.54296875" customWidth="1"/>
    <col min="3" max="3" width="17.54296875" customWidth="1"/>
    <col min="4" max="8" width="15.81640625" customWidth="1"/>
    <col min="9" max="9" width="15.81640625" style="59" customWidth="1"/>
    <col min="10" max="10" width="44.453125" customWidth="1"/>
    <col min="11" max="11" width="19.54296875" customWidth="1"/>
  </cols>
  <sheetData>
    <row r="1" spans="1:11" ht="16.5" customHeight="1" x14ac:dyDescent="0.35">
      <c r="A1" s="63" t="s">
        <v>126</v>
      </c>
      <c r="B1" s="64"/>
      <c r="C1" s="64"/>
      <c r="D1" s="64"/>
      <c r="E1" s="64"/>
      <c r="F1" s="64"/>
      <c r="G1" s="64"/>
      <c r="H1" s="64"/>
      <c r="I1" s="64"/>
      <c r="J1" s="65"/>
      <c r="K1" s="65"/>
    </row>
    <row r="2" spans="1:11" ht="87" x14ac:dyDescent="0.35">
      <c r="A2" s="27" t="s">
        <v>0</v>
      </c>
      <c r="B2" s="25" t="s">
        <v>1</v>
      </c>
      <c r="C2" s="25" t="s">
        <v>2</v>
      </c>
      <c r="D2" s="25" t="s">
        <v>3</v>
      </c>
      <c r="E2" s="25" t="s">
        <v>4</v>
      </c>
      <c r="F2" s="25" t="s">
        <v>5</v>
      </c>
      <c r="G2" s="25" t="s">
        <v>6</v>
      </c>
      <c r="H2" s="25" t="s">
        <v>7</v>
      </c>
      <c r="I2" s="58" t="s">
        <v>127</v>
      </c>
      <c r="J2" s="25" t="s">
        <v>77</v>
      </c>
      <c r="K2" s="30" t="s">
        <v>80</v>
      </c>
    </row>
    <row r="3" spans="1:11" s="15" customFormat="1" ht="87.65" customHeight="1" x14ac:dyDescent="0.35">
      <c r="A3" s="20" t="s">
        <v>59</v>
      </c>
      <c r="B3" s="23" t="s">
        <v>60</v>
      </c>
      <c r="C3" s="57" t="s">
        <v>15</v>
      </c>
      <c r="D3" s="49">
        <v>0</v>
      </c>
      <c r="E3" s="49">
        <f>ROUND(10/3, 1)</f>
        <v>3.3</v>
      </c>
      <c r="F3" s="49">
        <f>D3*E3</f>
        <v>0</v>
      </c>
      <c r="G3" s="49">
        <v>0.1</v>
      </c>
      <c r="H3" s="49">
        <f>F3*G3</f>
        <v>0</v>
      </c>
      <c r="I3" s="49">
        <f>H3*300</f>
        <v>0</v>
      </c>
      <c r="J3" s="19" t="s">
        <v>61</v>
      </c>
      <c r="K3" s="35" t="s">
        <v>82</v>
      </c>
    </row>
    <row r="4" spans="1:11" s="15" customFormat="1" ht="29" x14ac:dyDescent="0.35">
      <c r="A4" s="20" t="s">
        <v>62</v>
      </c>
      <c r="B4" s="23" t="s">
        <v>63</v>
      </c>
      <c r="C4" s="57" t="s">
        <v>15</v>
      </c>
      <c r="D4" s="49">
        <v>0</v>
      </c>
      <c r="E4" s="49">
        <f>ROUND(17.8/3, 1)</f>
        <v>5.9</v>
      </c>
      <c r="F4" s="49">
        <f t="shared" ref="F4:F5" si="0">D4*E4</f>
        <v>0</v>
      </c>
      <c r="G4" s="49">
        <v>0.1</v>
      </c>
      <c r="H4" s="49">
        <f t="shared" ref="H4:H5" si="1">F4*G4</f>
        <v>0</v>
      </c>
      <c r="I4" s="49">
        <f t="shared" ref="I4:I5" si="2">H4*300</f>
        <v>0</v>
      </c>
      <c r="J4" s="19" t="s">
        <v>64</v>
      </c>
      <c r="K4" s="35" t="s">
        <v>82</v>
      </c>
    </row>
    <row r="5" spans="1:11" s="15" customFormat="1" ht="29" x14ac:dyDescent="0.35">
      <c r="A5" s="23" t="s">
        <v>65</v>
      </c>
      <c r="B5" s="23" t="s">
        <v>66</v>
      </c>
      <c r="C5" s="50" t="s">
        <v>15</v>
      </c>
      <c r="D5" s="36">
        <v>0</v>
      </c>
      <c r="E5" s="36">
        <v>0</v>
      </c>
      <c r="F5" s="49">
        <f t="shared" si="0"/>
        <v>0</v>
      </c>
      <c r="G5" s="36">
        <v>1</v>
      </c>
      <c r="H5" s="49">
        <f t="shared" si="1"/>
        <v>0</v>
      </c>
      <c r="I5" s="49">
        <f t="shared" si="2"/>
        <v>0</v>
      </c>
      <c r="J5" s="21" t="s">
        <v>64</v>
      </c>
      <c r="K5" s="29" t="s">
        <v>81</v>
      </c>
    </row>
    <row r="6" spans="1:11" x14ac:dyDescent="0.35">
      <c r="A6" s="11" t="s">
        <v>76</v>
      </c>
      <c r="B6" s="10"/>
      <c r="C6" s="5"/>
      <c r="D6" s="6"/>
      <c r="E6" s="6"/>
      <c r="F6" s="38">
        <f>SUM(F3:F5)</f>
        <v>0</v>
      </c>
      <c r="G6" s="38"/>
      <c r="H6" s="38">
        <f t="shared" ref="H6:I6" si="3">SUM(H3:H5)</f>
        <v>0</v>
      </c>
      <c r="I6" s="42">
        <f t="shared" si="3"/>
        <v>0</v>
      </c>
      <c r="J6" s="3"/>
      <c r="K6" s="3"/>
    </row>
    <row r="7" spans="1:11" x14ac:dyDescent="0.35">
      <c r="A7" s="31"/>
      <c r="B7" s="32"/>
    </row>
    <row r="8" spans="1:11" x14ac:dyDescent="0.35">
      <c r="A8" s="31"/>
      <c r="B8" s="32"/>
    </row>
  </sheetData>
  <mergeCells count="1">
    <mergeCell ref="A1:K1"/>
  </mergeCells>
  <pageMargins left="0.7" right="0.7" top="0.75" bottom="0.75" header="0.3" footer="0.3"/>
  <pageSetup paperSize="5" scale="59" fitToHeight="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BE5BE-A5AF-4DF1-83E7-0F1AC1BFA39D}">
  <dimension ref="A1:D6"/>
  <sheetViews>
    <sheetView workbookViewId="0">
      <selection activeCell="D27" sqref="D27"/>
    </sheetView>
  </sheetViews>
  <sheetFormatPr defaultRowHeight="14.5" x14ac:dyDescent="0.35"/>
  <cols>
    <col min="2" max="2" width="25.453125" customWidth="1"/>
    <col min="3" max="3" width="28.81640625" customWidth="1"/>
    <col min="4" max="4" width="17.1796875" customWidth="1"/>
  </cols>
  <sheetData>
    <row r="1" spans="1:4" x14ac:dyDescent="0.35">
      <c r="A1" s="66" t="s">
        <v>75</v>
      </c>
      <c r="B1" s="66"/>
      <c r="C1" s="66"/>
      <c r="D1" s="66"/>
    </row>
    <row r="2" spans="1:4" x14ac:dyDescent="0.35">
      <c r="A2" s="6" t="s">
        <v>67</v>
      </c>
      <c r="B2" s="6" t="s">
        <v>1</v>
      </c>
      <c r="C2" s="9" t="s">
        <v>68</v>
      </c>
      <c r="D2" s="6" t="s">
        <v>128</v>
      </c>
    </row>
    <row r="3" spans="1:4" x14ac:dyDescent="0.35">
      <c r="A3" s="8">
        <v>1</v>
      </c>
      <c r="B3" s="3" t="s">
        <v>121</v>
      </c>
      <c r="C3" s="39">
        <f>Reporting!H8</f>
        <v>0</v>
      </c>
      <c r="D3" s="40">
        <f>Reporting!I8</f>
        <v>0</v>
      </c>
    </row>
    <row r="4" spans="1:4" x14ac:dyDescent="0.35">
      <c r="A4" s="8">
        <v>2</v>
      </c>
      <c r="B4" s="3" t="s">
        <v>122</v>
      </c>
      <c r="C4" s="39">
        <f>Recordkeeping!F32</f>
        <v>0</v>
      </c>
      <c r="D4" s="40">
        <f>Recordkeeping!G32</f>
        <v>0</v>
      </c>
    </row>
    <row r="5" spans="1:4" x14ac:dyDescent="0.35">
      <c r="A5" s="8">
        <v>3</v>
      </c>
      <c r="B5" s="3" t="s">
        <v>123</v>
      </c>
      <c r="C5" s="39">
        <f>'Third-Party Disclosure'!H6</f>
        <v>0</v>
      </c>
      <c r="D5" s="40">
        <f>'Third-Party Disclosure'!I6</f>
        <v>0</v>
      </c>
    </row>
    <row r="6" spans="1:4" x14ac:dyDescent="0.35">
      <c r="A6" s="67" t="s">
        <v>69</v>
      </c>
      <c r="B6" s="67"/>
      <c r="C6" s="41">
        <f>SUM(C3:C4)</f>
        <v>0</v>
      </c>
      <c r="D6" s="42">
        <f>SUM(D3:D4)</f>
        <v>0</v>
      </c>
    </row>
  </sheetData>
  <mergeCells count="2">
    <mergeCell ref="A1:D1"/>
    <mergeCell ref="A6:B6"/>
  </mergeCells>
  <pageMargins left="0.7" right="0.7" top="0.75" bottom="0.75" header="0.3" footer="0.3"/>
  <pageSetup paperSize="5"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50693687EC8F4D94CE409D1304EC60" ma:contentTypeVersion="15" ma:contentTypeDescription="Create a new document." ma:contentTypeScope="" ma:versionID="ca28aef7f65bae85852a71940a0bee67">
  <xsd:schema xmlns:xsd="http://www.w3.org/2001/XMLSchema" xmlns:xs="http://www.w3.org/2001/XMLSchema" xmlns:p="http://schemas.microsoft.com/office/2006/metadata/properties" xmlns:ns2="c9b6adfd-9c5d-4148-937b-682eaa5895dd" xmlns:ns3="c2549668-3175-44bb-ba4d-73dfdb8be4d2" targetNamespace="http://schemas.microsoft.com/office/2006/metadata/properties" ma:root="true" ma:fieldsID="23decb9a52a999849f2ebd0313d4fae6" ns2:_="" ns3:_="">
    <xsd:import namespace="c9b6adfd-9c5d-4148-937b-682eaa5895dd"/>
    <xsd:import namespace="c2549668-3175-44bb-ba4d-73dfdb8be4d2"/>
    <xsd:element name="properties">
      <xsd:complexType>
        <xsd:sequence>
          <xsd:element name="documentManagement">
            <xsd:complexType>
              <xsd:all>
                <xsd:element ref="ns2:_dlc_DocIdUrl" minOccurs="0"/>
                <xsd:element ref="ns3:Date" minOccurs="0"/>
                <xsd:element ref="ns2:_dlc_DocId" minOccurs="0"/>
                <xsd:element ref="ns2:_dlc_DocIdPersistId" minOccurs="0"/>
                <xsd:element ref="ns3:MediaServiceMetadata" minOccurs="0"/>
                <xsd:element ref="ns3:MediaServiceFastMetadata" minOccurs="0"/>
                <xsd:element ref="ns2:SharedWithUsers" minOccurs="0"/>
                <xsd:element ref="ns2:SharedWithDetails" minOccurs="0"/>
                <xsd:element ref="ns3:Completed" minOccurs="0"/>
                <xsd:element ref="ns3:Lead_x0020_Divis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b6adfd-9c5d-4148-937b-682eaa5895dd" elementFormDefault="qualified">
    <xsd:import namespace="http://schemas.microsoft.com/office/2006/documentManagement/types"/>
    <xsd:import namespace="http://schemas.microsoft.com/office/infopath/2007/PartnerControls"/>
    <xsd:element name="_dlc_DocIdUrl" ma:index="2"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8" nillable="true" ma:displayName="Document ID Value" ma:description="The value of the document ID assigned to this item." ma:hidden="true" ma:internalName="_dlc_DocId" ma:readOnly="false">
      <xsd:simpleType>
        <xsd:restriction base="dms:Text"/>
      </xsd:simpleType>
    </xsd:element>
    <xsd:element name="_dlc_DocIdPersistId" ma:index="10" nillable="true" ma:displayName="Persist ID" ma:description="Keep ID on add." ma:hidden="true" ma:internalName="_dlc_DocIdPersistId" ma:readOnly="false">
      <xsd:simpleType>
        <xsd:restriction base="dms:Boolean"/>
      </xsd:simpleType>
    </xsd:element>
    <xsd:element name="SharedWithUsers" ma:index="13"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2549668-3175-44bb-ba4d-73dfdb8be4d2" elementFormDefault="qualified">
    <xsd:import namespace="http://schemas.microsoft.com/office/2006/documentManagement/types"/>
    <xsd:import namespace="http://schemas.microsoft.com/office/infopath/2007/PartnerControls"/>
    <xsd:element name="Date" ma:index="3" nillable="true" ma:displayName="Date" ma:format="DateOnly" ma:internalName="Date" ma:readOnly="fals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Completed" ma:index="15" nillable="true" ma:displayName="Completed" ma:default="0" ma:description="Mark &quot;Yes&quot; if the file is in its completed/final version - and ready for concurrence" ma:hidden="true" ma:indexed="true" ma:internalName="Completed">
      <xsd:simpleType>
        <xsd:restriction base="dms:Boolean"/>
      </xsd:simpleType>
    </xsd:element>
    <xsd:element name="Lead_x0020_Division" ma:index="16" nillable="true" ma:displayName="Lead Division" ma:description="Who is the lead division" ma:hidden="true" ma:internalName="Lead_x0020_Division" ma:readOnly="false">
      <xsd:simpleType>
        <xsd:restriction base="dms:Text">
          <xsd:maxLength value="2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SharedWithUsers xmlns="c9b6adfd-9c5d-4148-937b-682eaa5895dd">
      <UserInfo>
        <DisplayName>Gormsen, Elizabeth</DisplayName>
        <AccountId>13</AccountId>
        <AccountType/>
      </UserInfo>
      <UserInfo>
        <DisplayName>Zulinski, Joanne</DisplayName>
        <AccountId>49</AccountId>
        <AccountType/>
      </UserInfo>
      <UserInfo>
        <DisplayName>Campbell, Andi</DisplayName>
        <AccountId>127</AccountId>
        <AccountType/>
      </UserInfo>
      <UserInfo>
        <DisplayName>Skahill, Emily</DisplayName>
        <AccountId>128</AccountId>
        <AccountType/>
      </UserInfo>
    </SharedWithUsers>
    <Date xmlns="c2549668-3175-44bb-ba4d-73dfdb8be4d2" xsi:nil="true"/>
    <Lead_x0020_Division xmlns="c2549668-3175-44bb-ba4d-73dfdb8be4d2" xsi:nil="true"/>
    <_dlc_DocIdPersistId xmlns="c9b6adfd-9c5d-4148-937b-682eaa5895dd" xsi:nil="true"/>
    <Completed xmlns="c2549668-3175-44bb-ba4d-73dfdb8be4d2">false</Completed>
    <_dlc_DocId xmlns="c9b6adfd-9c5d-4148-937b-682eaa5895dd">PSAHWWDYY62W-2118705730-3167</_dlc_DocId>
    <_dlc_DocIdUrl xmlns="c9b6adfd-9c5d-4148-937b-682eaa5895dd">
      <Url>https://usnrc.sharepoint.com/teams/NMSS-10-CFR-Part-53/_layouts/15/DocIdRedir.aspx?ID=PSAHWWDYY62W-2118705730-3167</Url>
      <Description>PSAHWWDYY62W-2118705730-3167</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42AAC7-81CC-42C1-9B83-E1FFC7CE3B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b6adfd-9c5d-4148-937b-682eaa5895dd"/>
    <ds:schemaRef ds:uri="c2549668-3175-44bb-ba4d-73dfdb8be4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DF408D-A75D-4A7B-A086-4F5FDE636F4A}">
  <ds:schemaRefs>
    <ds:schemaRef ds:uri="http://schemas.microsoft.com/sharepoint/events"/>
  </ds:schemaRefs>
</ds:datastoreItem>
</file>

<file path=customXml/itemProps3.xml><?xml version="1.0" encoding="utf-8"?>
<ds:datastoreItem xmlns:ds="http://schemas.openxmlformats.org/officeDocument/2006/customXml" ds:itemID="{7E207427-4DBC-4275-99F2-164EC1031B6D}">
  <ds:schemaRefs>
    <ds:schemaRef ds:uri="http://purl.org/dc/elements/1.1/"/>
    <ds:schemaRef ds:uri="c9b6adfd-9c5d-4148-937b-682eaa5895dd"/>
    <ds:schemaRef ds:uri="c2549668-3175-44bb-ba4d-73dfdb8be4d2"/>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B54119EA-DD99-4E4B-9F83-1246F346E450}">
  <ds:schemaRefs>
    <ds:schemaRef ds:uri="http://schemas.microsoft.com/sharepoint/v3/contenttype/forms"/>
  </ds:schemaRefs>
</ds:datastoreItem>
</file>

<file path=docMetadata/LabelInfo.xml><?xml version="1.0" encoding="utf-8"?>
<clbl:labelList xmlns:clbl="http://schemas.microsoft.com/office/2020/mipLabelMetadata">
  <clbl:label id="{cf90b97b-be46-4a00-9700-81ce4ff1b7f6}" enabled="0" method="" siteId="{cf90b97b-be46-4a00-9700-81ce4ff1b7f6}" removed="1"/>
  <clbl:label id="{e8d01475-c3b5-436a-a065-5def4c64f52e}" enabled="0" method="" siteId="{e8d01475-c3b5-436a-a065-5def4c64f52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Reporting</vt:lpstr>
      <vt:lpstr>Recordkeeping</vt:lpstr>
      <vt:lpstr>Third-Party Disclosure</vt:lpstr>
      <vt:lpstr>TOTAL</vt:lpstr>
      <vt:lpstr>Reporting!Print_Area</vt:lpstr>
      <vt:lpstr>Recordkeeping!Print_Titles</vt:lpstr>
      <vt:lpstr>Reporting!Print_Titles</vt:lpstr>
      <vt:lpstr>'Third-Party Disclosure'!Print_Titles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Zulinski, Joanne</dc:creator>
  <cp:keywords/>
  <dc:description/>
  <cp:lastModifiedBy>Kristen Benney</cp:lastModifiedBy>
  <cp:revision/>
  <cp:lastPrinted>2024-08-22T17:42:53Z</cp:lastPrinted>
  <dcterms:created xsi:type="dcterms:W3CDTF">2015-06-05T18:17:20Z</dcterms:created>
  <dcterms:modified xsi:type="dcterms:W3CDTF">2024-10-29T15:29:16Z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0x010100E950693687EC8F4D94CE409D1304EC60</vt:lpwstr>
  </property>
  <property fmtid="{D5CDD505-2E9C-101B-9397-08002B2CF9AE}" pid="3" name="_dlc_DocIdItemGuid">
    <vt:lpwstr>e28f0924-35fb-4372-913f-08641ff9640f</vt:lpwstr>
  </property>
</Properties>
</file>