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usnrc-my.sharepoint.com/personal/keb1_nrc_gov/Documents/KEB1/RULES/Part 53/ROCIS/from ADAMS/"/>
    </mc:Choice>
  </mc:AlternateContent>
  <xr:revisionPtr revIDLastSave="0" documentId="8_{4A32B512-E445-42C5-9E4D-5BB761324627}" xr6:coauthVersionLast="47" xr6:coauthVersionMax="47" xr10:uidLastSave="{00000000-0000-0000-0000-000000000000}"/>
  <bookViews>
    <workbookView xWindow="-110" yWindow="-110" windowWidth="19420" windowHeight="10420" xr2:uid="{00000000-000D-0000-FFFF-FFFF00000000}"/>
  </bookViews>
  <sheets>
    <sheet name="Reporting" sheetId="1" r:id="rId1"/>
    <sheet name="Recordkeeping" sheetId="8" r:id="rId2"/>
    <sheet name="Third Party Disclosure" sheetId="9" r:id="rId3"/>
    <sheet name="TOTAL" sheetId="3" r:id="rId4"/>
  </sheets>
  <definedNames>
    <definedName name="_xlnm._FilterDatabase" localSheetId="1" hidden="1">Recordkeeping!$A$2:$J$22</definedName>
    <definedName name="_ftn1" localSheetId="1">Recordkeeping!#REF!</definedName>
    <definedName name="_ftnref1" localSheetId="1">Recordkeeping!#REF!</definedName>
    <definedName name="_xlnm.Print_Titles" localSheetId="1">Recordkeeping!$1:$2</definedName>
    <definedName name="_xlnm.Print_Titles" localSheetId="0">Reporting!$1:$2</definedName>
    <definedName name="_xlnm.Print_Titles" localSheetId="2">'Third Party Disclosure'!$1:$2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8" l="1"/>
  <c r="G30" i="8" s="1"/>
  <c r="F28" i="8"/>
  <c r="G28" i="8" s="1"/>
  <c r="F27" i="8"/>
  <c r="G27" i="8" s="1"/>
  <c r="F22" i="8"/>
  <c r="G22" i="8" s="1"/>
  <c r="F21" i="8"/>
  <c r="G21" i="8" s="1"/>
  <c r="F20" i="8"/>
  <c r="G20" i="8" s="1"/>
  <c r="F13" i="8"/>
  <c r="G13" i="8" s="1"/>
  <c r="F11" i="8"/>
  <c r="G11" i="8" s="1"/>
  <c r="E10" i="8"/>
  <c r="F10" i="8" s="1"/>
  <c r="G10" i="8" s="1"/>
  <c r="F5" i="8"/>
  <c r="G5" i="8" s="1"/>
  <c r="F4" i="9"/>
  <c r="F5" i="9"/>
  <c r="F6" i="9"/>
  <c r="F7" i="9"/>
  <c r="F8" i="9"/>
  <c r="F3" i="9"/>
  <c r="F9" i="9" l="1"/>
  <c r="D9" i="9"/>
  <c r="F15" i="8" l="1"/>
  <c r="G15" i="8" s="1"/>
  <c r="G3" i="1"/>
  <c r="F3" i="8" l="1"/>
  <c r="G3" i="8" s="1"/>
  <c r="F4" i="8"/>
  <c r="G4" i="8" s="1"/>
  <c r="F7" i="8"/>
  <c r="G7" i="8" s="1"/>
  <c r="F9" i="8"/>
  <c r="G9" i="8" s="1"/>
  <c r="F12" i="8"/>
  <c r="G12" i="8" s="1"/>
  <c r="F14" i="8"/>
  <c r="G14" i="8" s="1"/>
  <c r="F16" i="8"/>
  <c r="G16" i="8" s="1"/>
  <c r="F23" i="8"/>
  <c r="G23" i="8" s="1"/>
  <c r="F24" i="8"/>
  <c r="G24" i="8" s="1"/>
  <c r="F25" i="8"/>
  <c r="G25" i="8" s="1"/>
  <c r="F26" i="8"/>
  <c r="G26" i="8" s="1"/>
  <c r="F29" i="8"/>
  <c r="G29" i="8" s="1"/>
  <c r="F31" i="8"/>
  <c r="G31" i="8" s="1"/>
  <c r="F3" i="1"/>
  <c r="H8" i="9"/>
  <c r="I8" i="9" s="1"/>
  <c r="H5" i="9"/>
  <c r="I5" i="9" s="1"/>
  <c r="H6" i="9"/>
  <c r="I6" i="9" s="1"/>
  <c r="H7" i="9"/>
  <c r="I7" i="9" s="1"/>
  <c r="H3" i="9"/>
  <c r="I3" i="9" s="1"/>
  <c r="H3" i="1" l="1"/>
  <c r="I3" i="1" s="1"/>
  <c r="H4" i="9"/>
  <c r="I4" i="9" s="1"/>
  <c r="I9" i="9" l="1"/>
  <c r="D5" i="3" s="1"/>
  <c r="H9" i="9"/>
  <c r="C5" i="3" s="1"/>
  <c r="E8" i="8" l="1"/>
  <c r="F8" i="8" s="1"/>
  <c r="G8" i="8" s="1"/>
  <c r="E6" i="8"/>
  <c r="F4" i="1"/>
  <c r="F5" i="1"/>
  <c r="H5" i="1" s="1"/>
  <c r="I5" i="1" s="1"/>
  <c r="F6" i="1"/>
  <c r="H6" i="1" s="1"/>
  <c r="I6" i="1" s="1"/>
  <c r="F7" i="1" l="1"/>
  <c r="H4" i="1"/>
  <c r="I4" i="1" s="1"/>
  <c r="F6" i="8"/>
  <c r="F32" i="8" l="1"/>
  <c r="C4" i="3" s="1"/>
  <c r="G6" i="8"/>
  <c r="I7" i="1"/>
  <c r="D3" i="3" s="1"/>
  <c r="H7" i="1"/>
  <c r="C3" i="3" s="1"/>
  <c r="G32" i="8"/>
  <c r="D4" i="3" s="1"/>
  <c r="C6" i="3" l="1"/>
  <c r="D6" i="3"/>
</calcChain>
</file>

<file path=xl/sharedStrings.xml><?xml version="1.0" encoding="utf-8"?>
<sst xmlns="http://schemas.openxmlformats.org/spreadsheetml/2006/main" count="234" uniqueCount="144">
  <si>
    <t>Table 1 Annual Reporting</t>
  </si>
  <si>
    <t>Rule Section</t>
  </si>
  <si>
    <t>Description</t>
  </si>
  <si>
    <t>Type of Change
New (N)
Amended (A)
Removed (R)
Change in Respondents (CR)</t>
  </si>
  <si>
    <t>Number of Respondents</t>
  </si>
  <si>
    <t>Responses per Respondent</t>
  </si>
  <si>
    <t>Total Responses</t>
  </si>
  <si>
    <t>Burden Hours per Response</t>
  </si>
  <si>
    <t>Total Burden Hours</t>
  </si>
  <si>
    <t xml:space="preserve">Notes </t>
  </si>
  <si>
    <t>Impact of Proposed Rule on Existing Clearance Burden Hour Estimates</t>
  </si>
  <si>
    <t xml:space="preserve">Burden Basis </t>
  </si>
  <si>
    <t>26.202(e)(1)</t>
  </si>
  <si>
    <t>Prepare information on waivers of work hour controls for inclusion in the annual FFD program performance report for fatigue management programs</t>
  </si>
  <si>
    <t>N</t>
  </si>
  <si>
    <t xml:space="preserve">Part 53 licensees </t>
  </si>
  <si>
    <t>26.203(e)(1)</t>
  </si>
  <si>
    <t xml:space="preserve">26.202(e)(2) </t>
  </si>
  <si>
    <t xml:space="preserve">Prepare summary of corrective actions taken as a result of fatigue assessments for inclusion in the annual FFD program performance report for fatigue management programs </t>
  </si>
  <si>
    <t xml:space="preserve">N </t>
  </si>
  <si>
    <t>26.203(e)(2)</t>
  </si>
  <si>
    <t>26.617(b)(1)</t>
  </si>
  <si>
    <t>Report to the NRC Operations Center within 24 hours of discovering intentional acts to compromise the integrity of the FFD program, or programmatic failures, degradations, or vulnerabilities that would permit undetected D&amp;A use</t>
  </si>
  <si>
    <t xml:space="preserve">Part 53 licensees or other entities </t>
  </si>
  <si>
    <t>26.719(b)</t>
  </si>
  <si>
    <t xml:space="preserve">26.617(c) </t>
  </si>
  <si>
    <t xml:space="preserve">Describe FFD policy violations and FFD program weaknesses to the NRC, licensees, and other entities when requested to support authorization determinations under part 26, or licensee or other entity performance monitoring </t>
  </si>
  <si>
    <t xml:space="preserve">Part 53 licensees or other entities subject to subpart M </t>
  </si>
  <si>
    <t>Table 1 Total</t>
  </si>
  <si>
    <t>Table 2 Annual Recordkeeping</t>
  </si>
  <si>
    <t>Number of Recordkeepers</t>
  </si>
  <si>
    <t>Burden Hours Per Recordkeepers</t>
  </si>
  <si>
    <t>Burden Basis</t>
  </si>
  <si>
    <t>26.202(a)</t>
  </si>
  <si>
    <t>Prepare fatigue management policy</t>
  </si>
  <si>
    <t>Part 53 licensees</t>
  </si>
  <si>
    <t>26.203(a)</t>
  </si>
  <si>
    <t>26.202(b)</t>
  </si>
  <si>
    <t>Develop fatigue management procedures</t>
  </si>
  <si>
    <t>26.203(b)</t>
  </si>
  <si>
    <t>Implement and maintain fatigue management procedures</t>
  </si>
  <si>
    <t>26.202(d)(1) and (d)(2)</t>
  </si>
  <si>
    <t xml:space="preserve">Records of work hours, shift schedules, and shift cycles </t>
  </si>
  <si>
    <t>0</t>
  </si>
  <si>
    <t>26.203(d)(1) and (d)(2)</t>
  </si>
  <si>
    <t>26.202(d)(3)</t>
  </si>
  <si>
    <t>Documentation of waivers</t>
  </si>
  <si>
    <t>26.203(d)(3)</t>
  </si>
  <si>
    <t>26.202(d)(4)</t>
  </si>
  <si>
    <t>Documentation or work hour reviews</t>
  </si>
  <si>
    <t>26.203(d)(4)</t>
  </si>
  <si>
    <t>26.202(d)(5)</t>
  </si>
  <si>
    <t>Documentation of fatigue assessment</t>
  </si>
  <si>
    <t>26.203(d)(5)</t>
  </si>
  <si>
    <t>26.603(a); 26.606</t>
  </si>
  <si>
    <t>FFD program description; written policy and procedures</t>
  </si>
  <si>
    <t xml:space="preserve">Part 53 applicants </t>
  </si>
  <si>
    <t>26.401(b)</t>
  </si>
  <si>
    <t xml:space="preserve">26.603(c) </t>
  </si>
  <si>
    <t>Perform site-specific analysis to demonstrate that the facility satisfies the criterion in § 53.860(a)(2) or § 53.4330(a)(2)</t>
  </si>
  <si>
    <t xml:space="preserve">Maintain the site-specific analysis </t>
  </si>
  <si>
    <t xml:space="preserve">26.603(d) </t>
  </si>
  <si>
    <t xml:space="preserve">FFD performance monitoring and review: establish performance measures and associated thresholds </t>
  </si>
  <si>
    <t xml:space="preserve">FFD performance monitoring and review: document and maintain program elements </t>
  </si>
  <si>
    <t>26.603(e)(1)(i)</t>
  </si>
  <si>
    <t>FFD program change control - Perform and retain an analysis demonstrating that changes do not reduce the effectiveness of the FFD program</t>
  </si>
  <si>
    <t xml:space="preserve">Part 53 licensee or other entity </t>
  </si>
  <si>
    <t>26.603(e)(4)</t>
  </si>
  <si>
    <t>FFD program change control - Records of changes and summary in annual performance report</t>
  </si>
  <si>
    <t>26.604(a)</t>
  </si>
  <si>
    <t xml:space="preserve">FFD program requirements for facilities that satisfy the § 26.603(c) criterion </t>
  </si>
  <si>
    <t xml:space="preserve">Burden captured under 26.603(c); 26.603(d); 26.603(e)(1)(i); 26.603(e)(4); 26.603(e)(5); 26.608(c); 26.611(a); 26.617(a); 26.619 </t>
  </si>
  <si>
    <t xml:space="preserve">Part 53 licensees that meet the criterion in § 53.860(a)(2)(i) or § 53.4330(a)(2)(i) </t>
  </si>
  <si>
    <t>26.605(a)</t>
  </si>
  <si>
    <t>FFD program requirements for facilities that do not implement §  26.604 during construction or during activities performed under a manufacturing license</t>
  </si>
  <si>
    <t xml:space="preserve">Burden captured under 26.603(c); 26.603(d); 26.603(e)(1)(i); 26.603(e)(4); 26.603(e)(5); 26.607(j)(1); 26.607(l); 26.608(c); 26.611(a); 26.617(a); 26.619 </t>
  </si>
  <si>
    <t xml:space="preserve">Licensees that do not meet the criterion in § 53.860(a)(2)(i)  or § 53.4330(a)(2)(i) or otherwise choose not to implement the FFD program in § 26.604 must establish, implement, and maintain an FFD program under this section during construction activities or during activities performed under a ML that allows for the assembly, testing, and fueling of a manufactured reactor. </t>
  </si>
  <si>
    <t>26.605(b)</t>
  </si>
  <si>
    <t>FFD program requirements for facilities that do not implement §  26.604 before fuel load or before receiving a manufactured reactor, or before individuals subject to part 26 operate, test, perform maintenance, or direct maintenance or surveillance of security-related equipment or equipment with significant risk to public health and safety</t>
  </si>
  <si>
    <t xml:space="preserve">Licensees that do not meet the criterion in § 53.860(a)(2)(i)  or § 53.4330(a)(2)(i) or otherwise choose not to implement the FFD program in § 26.604 must establish, implement, and maintain an FFD program that meets the requirements of paragraphs (b)(1)-(2) before fuel loading onsite into a reactor vessel, before receiving a manufactured reactor, or before operating, testing, performing maintenance, or directing maintenance or surveillance of security-related equipment or euipment with significant risk to public health and safety. </t>
  </si>
  <si>
    <t>26.607(h)(1)</t>
  </si>
  <si>
    <t xml:space="preserve">Documented evaluation of the point of collection testing and assessment device from a forensic toxicologist </t>
  </si>
  <si>
    <t>Part 53 licensees or other entities implementing 26.605, and part 53 licensees and other entities implementing 26.604 that choose at their discretion to perform D&amp;A testing</t>
  </si>
  <si>
    <t>26.607(h)(3)</t>
  </si>
  <si>
    <t>Procedures for use of the point of collection testing and assessment device</t>
  </si>
  <si>
    <t>Part 53 licensees or other entities implementing 26.605, and part 53 licensees and other entities implementing 26.604 that choose at their discretion to perform D&amp;A testing,</t>
  </si>
  <si>
    <t>26.607(i)(1)</t>
  </si>
  <si>
    <t>FFD policy and procedure for hair testing</t>
  </si>
  <si>
    <t xml:space="preserve">26.607(j)(1) </t>
  </si>
  <si>
    <t>Portal area screening</t>
  </si>
  <si>
    <t>26.607(l)</t>
  </si>
  <si>
    <t>Custody-and-control form procedures</t>
  </si>
  <si>
    <t xml:space="preserve">26.608(c) </t>
  </si>
  <si>
    <t>FFD training program review</t>
  </si>
  <si>
    <t xml:space="preserve">Part 53 licensees or other entities that implement an FFD program under subpart M </t>
  </si>
  <si>
    <t>26.611(a)</t>
  </si>
  <si>
    <t>Establish a system of files to prevent unauthorized disclosure of personal information</t>
  </si>
  <si>
    <t xml:space="preserve">Part 53 licensees and other entities that implement an FFD program under subpart M </t>
  </si>
  <si>
    <t>26.411(a)</t>
  </si>
  <si>
    <t>Maintain a system of files to prevent unauthorized disclosure of personal information</t>
  </si>
  <si>
    <t>26.613</t>
  </si>
  <si>
    <t>Appeals process</t>
  </si>
  <si>
    <t>26.617(a)</t>
  </si>
  <si>
    <t xml:space="preserve">Retain records of FFD program administration </t>
  </si>
  <si>
    <t>26.417(a)</t>
  </si>
  <si>
    <t>26.619</t>
  </si>
  <si>
    <t xml:space="preserve">Suitability and fitness determinations: develop procedures to determine fitness for duty </t>
  </si>
  <si>
    <t xml:space="preserve">Suitability and fitness determinations: implement and maintain procedures to determine fitness for duty </t>
  </si>
  <si>
    <t>Table 2 Total</t>
  </si>
  <si>
    <t>Table 3 Third Party Disclosure</t>
  </si>
  <si>
    <t xml:space="preserve">Responses per Respondent </t>
  </si>
  <si>
    <t>Annual or one-time burden</t>
  </si>
  <si>
    <t>26.202(c)(1)-(2)</t>
  </si>
  <si>
    <t>Prepare and update training on fatigue management</t>
  </si>
  <si>
    <t>annual</t>
  </si>
  <si>
    <t>26.203(c)(1)-(2)</t>
  </si>
  <si>
    <t>26.606(a)(1)</t>
  </si>
  <si>
    <t>Provide a written policy statement to individuals subject to BOP and/or D&amp;A testing</t>
  </si>
  <si>
    <t xml:space="preserve">Part 53 licensees and other entities implementing an FFD program under subpart M </t>
  </si>
  <si>
    <t>26.403(a)</t>
  </si>
  <si>
    <t>26.608(a)</t>
  </si>
  <si>
    <t xml:space="preserve">Train individuals on the FFD policy and procedure, including fatigue management, their FFD program responsibilities, and the BOP before pre-access testing </t>
  </si>
  <si>
    <t>Individuals subject to Part 26</t>
  </si>
  <si>
    <t xml:space="preserve">
26.29(c)(1) </t>
  </si>
  <si>
    <t>26.608(b)</t>
  </si>
  <si>
    <t xml:space="preserve">Refresher FFD program training  conducted periodically </t>
  </si>
  <si>
    <t>Individuals subject to Part 26.</t>
  </si>
  <si>
    <t xml:space="preserve">26.29(c)(2) </t>
  </si>
  <si>
    <t>26.609(b)</t>
  </si>
  <si>
    <t xml:space="preserve">Report behaviors indicating an unreasonable risk to the safety or security of the NRC licensed facility or SNM, or that may cause harm to others, or that otherwise indicate the individual is unfit for duty </t>
  </si>
  <si>
    <t>All individuals subject to the FFD program</t>
  </si>
  <si>
    <t>26.611(b)</t>
  </si>
  <si>
    <t xml:space="preserve">Obtain signed consent of the individual's acceptance to be subject to the FFD program and to  the disclosure of personal information collected and maintained under this subpart </t>
  </si>
  <si>
    <t xml:space="preserve">Part 53 licensees or other individuals implementing an FFD program under subpart M </t>
  </si>
  <si>
    <t>26.411(b)</t>
  </si>
  <si>
    <t>Table 3 Total</t>
  </si>
  <si>
    <t>2024-2026 Burden Totals</t>
  </si>
  <si>
    <t>Table</t>
  </si>
  <si>
    <t>Annual Reporting</t>
  </si>
  <si>
    <t>Annual Recordkeeping</t>
  </si>
  <si>
    <t>Annual Third Party Disclosure</t>
  </si>
  <si>
    <t>TOTAL</t>
  </si>
  <si>
    <t>Total Cost at $300/hour</t>
  </si>
  <si>
    <t>Cost of $300/hr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</si>
</sst>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0.0"/>
    <numFmt numFmtId="166" formatCode="0.0"/>
  </numFmts>
  <fonts count="14" x14ac:knownFonts="1">
    <font>
      <sz val="11"/>
      <color theme="1"/>
      <name val="Calibri"/>
      <family val="2"/>
      <scheme val="minor"/>
    </font>
    <font>
      <b/>
      <sz val="11"/>
      <color rgb="FF000000"/>
      <name val="Calibri"/>
      <family val="2"/>
      <scheme val="minor"/>
    </font>
    <font>
      <sz val="11"/>
      <color rgb="FF000000"/>
      <name val="Calibri"/>
      <family val="2"/>
      <scheme val="minor"/>
    </font>
    <font>
      <sz val="11"/>
      <color theme="1"/>
      <name val="Arial"/>
      <family val="2"/>
    </font>
    <font>
      <sz val="11"/>
      <color theme="1"/>
      <name val="Calibri"/>
      <family val="2"/>
    </font>
    <font>
      <b/>
      <sz val="11"/>
      <color rgb="FF000000"/>
      <name val="Calibri"/>
      <family val="2"/>
    </font>
    <font>
      <sz val="11"/>
      <color rgb="FF000000"/>
      <name val="Calibri"/>
      <family val="2"/>
    </font>
    <font>
      <sz val="14"/>
      <color rgb="FFFF0000"/>
      <name val="Calibri"/>
      <family val="2"/>
    </font>
    <font>
      <sz val="11"/>
      <color theme="1"/>
      <name val="Calibri"/>
      <family val="2"/>
      <scheme val="minor"/>
    </font>
    <font>
      <b/>
      <sz val="11"/>
      <color theme="1"/>
      <name val="Calibri"/>
      <family val="2"/>
    </font>
    <font>
      <b/>
      <sz val="11"/>
      <color theme="1"/>
      <name val="Calibri"/>
      <family val="2"/>
      <scheme val="minor"/>
    </font>
    <font>
      <sz val="11"/>
      <color rgb="FF000000"/>
      <name val="Calibri"/>
    </font>
    <font>
      <b/>
      <sz val="11"/>
      <color theme="1"/>
      <name val="Calibri"/>
    </font>
    <font>
      <sz val="11"/>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s>
  <cellStyleXfs count="4">
    <xf numFmtId="0" fontId="0" fillId="0" borderId="0"/>
    <xf numFmtId="0" fontId="3" fillId="0" borderId="0"/>
    <xf numFmtId="43" fontId="8" fillId="0" borderId="0" applyFont="0" applyFill="0" applyBorder="0" applyAlignment="0" applyProtection="0"/>
    <xf numFmtId="44" fontId="8" fillId="0" borderId="0" applyFont="0" applyFill="0" applyBorder="0" applyAlignment="0" applyProtection="0"/>
  </cellStyleXfs>
  <cellXfs count="103">
    <xf numFmtId="0" fontId="0" fillId="0" borderId="0" xfId="0"/>
    <xf numFmtId="0" fontId="0" fillId="0" borderId="1" xfId="0" applyBorder="1" applyAlignment="1">
      <alignment horizontal="left" vertical="top"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xf numFmtId="0" fontId="5" fillId="0" borderId="1" xfId="0" applyFont="1" applyBorder="1" applyAlignment="1">
      <alignment vertical="center"/>
    </xf>
    <xf numFmtId="0" fontId="5" fillId="0" borderId="1" xfId="0" applyFont="1" applyBorder="1" applyAlignment="1">
      <alignment horizontal="center" vertical="center"/>
    </xf>
    <xf numFmtId="0" fontId="4" fillId="0" borderId="0" xfId="0" applyFont="1"/>
    <xf numFmtId="3" fontId="5"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3" fontId="4" fillId="0" borderId="0" xfId="0" applyNumberFormat="1" applyFont="1"/>
    <xf numFmtId="3" fontId="5"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0" xfId="0" applyFont="1" applyAlignment="1">
      <alignment vertical="center" wrapText="1"/>
    </xf>
    <xf numFmtId="49" fontId="0" fillId="0" borderId="1" xfId="0" applyNumberFormat="1" applyBorder="1" applyAlignment="1">
      <alignment horizontal="left" vertical="center" wrapText="1"/>
    </xf>
    <xf numFmtId="49" fontId="1" fillId="0" borderId="1" xfId="0" applyNumberFormat="1" applyFont="1" applyBorder="1" applyAlignment="1">
      <alignment vertical="center"/>
    </xf>
    <xf numFmtId="49" fontId="2" fillId="0" borderId="0" xfId="0" applyNumberFormat="1" applyFont="1" applyAlignment="1">
      <alignment vertical="center" wrapText="1"/>
    </xf>
    <xf numFmtId="49" fontId="0" fillId="0" borderId="0" xfId="0" applyNumberFormat="1"/>
    <xf numFmtId="49" fontId="6"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0" fillId="0" borderId="0" xfId="0" applyAlignment="1">
      <alignment horizontal="left"/>
    </xf>
    <xf numFmtId="0" fontId="4" fillId="0" borderId="0" xfId="0" applyFont="1" applyAlignment="1">
      <alignment horizontal="left"/>
    </xf>
    <xf numFmtId="0" fontId="5" fillId="0" borderId="4" xfId="0" applyFont="1" applyBorder="1" applyAlignment="1">
      <alignment horizontal="center" vertical="center" wrapText="1"/>
    </xf>
    <xf numFmtId="0" fontId="0" fillId="0" borderId="0" xfId="0" applyAlignment="1">
      <alignment horizontal="center"/>
    </xf>
    <xf numFmtId="2" fontId="6" fillId="0" borderId="1" xfId="0" applyNumberFormat="1" applyFont="1" applyBorder="1" applyAlignment="1">
      <alignment horizontal="center" vertical="center"/>
    </xf>
    <xf numFmtId="165" fontId="5"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xf>
    <xf numFmtId="165" fontId="4" fillId="0" borderId="0" xfId="0" applyNumberFormat="1" applyFont="1"/>
    <xf numFmtId="166" fontId="6" fillId="0" borderId="1" xfId="0" applyNumberFormat="1" applyFont="1" applyBorder="1" applyAlignment="1">
      <alignment horizontal="center" vertical="center" wrapText="1"/>
    </xf>
    <xf numFmtId="166" fontId="6" fillId="0" borderId="1" xfId="0" applyNumberFormat="1" applyFont="1" applyBorder="1" applyAlignment="1">
      <alignment horizontal="center" vertical="center"/>
    </xf>
    <xf numFmtId="1" fontId="6"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xf>
    <xf numFmtId="0" fontId="9" fillId="0" borderId="6" xfId="0" applyFont="1" applyBorder="1" applyAlignment="1">
      <alignment horizontal="center" vertical="center"/>
    </xf>
    <xf numFmtId="0" fontId="0" fillId="0" borderId="1" xfId="0" applyBorder="1"/>
    <xf numFmtId="0" fontId="0" fillId="0" borderId="1" xfId="0" applyBorder="1" applyAlignment="1">
      <alignment vertical="top" wrapText="1"/>
    </xf>
    <xf numFmtId="0" fontId="6"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center"/>
    </xf>
    <xf numFmtId="0" fontId="5" fillId="0" borderId="7" xfId="0" applyFont="1" applyBorder="1" applyAlignment="1">
      <alignment horizontal="center" vertical="center" wrapText="1"/>
    </xf>
    <xf numFmtId="166" fontId="5" fillId="0" borderId="1" xfId="0" applyNumberFormat="1" applyFont="1" applyBorder="1" applyAlignment="1">
      <alignment horizontal="center" vertical="center"/>
    </xf>
    <xf numFmtId="0" fontId="10" fillId="0" borderId="1" xfId="0" applyFont="1" applyBorder="1"/>
    <xf numFmtId="0" fontId="10" fillId="0" borderId="0" xfId="0" applyFont="1"/>
    <xf numFmtId="0" fontId="0" fillId="0" borderId="1" xfId="0" applyBorder="1" applyAlignment="1">
      <alignment vertical="center"/>
    </xf>
    <xf numFmtId="0" fontId="0" fillId="0" borderId="0" xfId="0" applyAlignment="1">
      <alignment vertical="center"/>
    </xf>
    <xf numFmtId="49" fontId="6" fillId="0" borderId="1"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49" fontId="0" fillId="0" borderId="1" xfId="0" applyNumberFormat="1" applyBorder="1" applyAlignment="1">
      <alignment horizontal="left" vertical="top" wrapText="1"/>
    </xf>
    <xf numFmtId="49" fontId="4" fillId="0" borderId="1" xfId="0" applyNumberFormat="1" applyFont="1" applyBorder="1" applyAlignment="1">
      <alignment horizontal="left" vertical="top" wrapText="1"/>
    </xf>
    <xf numFmtId="49" fontId="0" fillId="0" borderId="1" xfId="0" applyNumberFormat="1" applyBorder="1" applyAlignment="1">
      <alignment horizontal="left" vertical="top"/>
    </xf>
    <xf numFmtId="0" fontId="2" fillId="0" borderId="1" xfId="0" applyFont="1" applyBorder="1" applyAlignment="1">
      <alignment horizontal="left" vertical="top" wrapText="1"/>
    </xf>
    <xf numFmtId="49" fontId="4" fillId="0" borderId="1" xfId="0" applyNumberFormat="1" applyFont="1" applyBorder="1" applyAlignment="1">
      <alignment horizontal="left" vertical="top"/>
    </xf>
    <xf numFmtId="0" fontId="0" fillId="0" borderId="0" xfId="0" applyAlignment="1">
      <alignment horizontal="left" vertical="top" wrapText="1"/>
    </xf>
    <xf numFmtId="0" fontId="4" fillId="0" borderId="1" xfId="0" applyFont="1" applyBorder="1" applyAlignment="1">
      <alignment horizontal="left" vertical="top"/>
    </xf>
    <xf numFmtId="49" fontId="5" fillId="0" borderId="1" xfId="0" applyNumberFormat="1" applyFont="1" applyBorder="1" applyAlignment="1">
      <alignment horizontal="left" vertical="top"/>
    </xf>
    <xf numFmtId="49" fontId="7" fillId="0" borderId="0" xfId="0" applyNumberFormat="1" applyFont="1" applyAlignment="1">
      <alignment horizontal="left" vertical="top"/>
    </xf>
    <xf numFmtId="0" fontId="4" fillId="0" borderId="0" xfId="0" applyFont="1" applyAlignment="1">
      <alignment horizontal="left" vertical="top" wrapText="1"/>
    </xf>
    <xf numFmtId="0" fontId="4" fillId="0" borderId="0" xfId="0" applyFont="1" applyAlignment="1">
      <alignment horizontal="left" vertical="top"/>
    </xf>
    <xf numFmtId="49" fontId="4" fillId="0" borderId="0" xfId="0" applyNumberFormat="1" applyFont="1" applyAlignment="1">
      <alignment horizontal="left" vertical="top"/>
    </xf>
    <xf numFmtId="0" fontId="0" fillId="0" borderId="1" xfId="0" applyBorder="1" applyAlignment="1">
      <alignment horizontal="left" vertical="top"/>
    </xf>
    <xf numFmtId="0" fontId="6" fillId="0" borderId="5" xfId="0" applyFont="1" applyBorder="1" applyAlignment="1">
      <alignment horizontal="left" vertical="top" wrapText="1"/>
    </xf>
    <xf numFmtId="0" fontId="0" fillId="0" borderId="1" xfId="2" applyNumberFormat="1" applyFont="1" applyBorder="1" applyAlignment="1">
      <alignment horizontal="left" vertical="top" wrapText="1"/>
    </xf>
    <xf numFmtId="0" fontId="0" fillId="0" borderId="0" xfId="0" applyAlignment="1">
      <alignment vertical="top" wrapText="1"/>
    </xf>
    <xf numFmtId="0" fontId="0" fillId="0" borderId="1" xfId="0" applyBorder="1" applyAlignment="1">
      <alignment vertical="top"/>
    </xf>
    <xf numFmtId="0" fontId="4" fillId="0" borderId="5" xfId="0" applyFont="1" applyBorder="1" applyAlignment="1">
      <alignment horizontal="left" vertical="top" wrapText="1"/>
    </xf>
    <xf numFmtId="0" fontId="4" fillId="0" borderId="5" xfId="0" applyFont="1" applyBorder="1" applyAlignment="1">
      <alignment vertical="top" wrapText="1"/>
    </xf>
    <xf numFmtId="0" fontId="11" fillId="0" borderId="1" xfId="0" applyFont="1" applyBorder="1" applyAlignment="1">
      <alignment horizontal="center" vertical="center"/>
    </xf>
    <xf numFmtId="0" fontId="12" fillId="0" borderId="1" xfId="0" applyFont="1" applyBorder="1" applyAlignment="1">
      <alignment horizontal="center" vertical="center"/>
    </xf>
    <xf numFmtId="49" fontId="5" fillId="0" borderId="4" xfId="0" applyNumberFormat="1" applyFont="1" applyBorder="1" applyAlignment="1">
      <alignment horizontal="center" vertical="center" wrapText="1"/>
    </xf>
    <xf numFmtId="1" fontId="5" fillId="0" borderId="1" xfId="0" applyNumberFormat="1" applyFont="1" applyBorder="1" applyAlignment="1">
      <alignment horizontal="center" vertical="center"/>
    </xf>
    <xf numFmtId="2" fontId="6" fillId="0" borderId="1" xfId="0" applyNumberFormat="1" applyFont="1" applyBorder="1" applyAlignment="1">
      <alignment horizontal="center" vertical="center" wrapText="1"/>
    </xf>
    <xf numFmtId="49" fontId="0" fillId="2" borderId="1" xfId="0" applyNumberFormat="1" applyFill="1" applyBorder="1" applyAlignment="1">
      <alignment horizontal="left" vertical="top" wrapText="1"/>
    </xf>
    <xf numFmtId="0" fontId="0" fillId="2" borderId="1" xfId="0" applyFill="1" applyBorder="1" applyAlignment="1">
      <alignment horizontal="left" vertical="top" wrapText="1"/>
    </xf>
    <xf numFmtId="0" fontId="13" fillId="2" borderId="1" xfId="0" applyFont="1" applyFill="1" applyBorder="1" applyAlignment="1">
      <alignment horizontal="left" vertical="top" wrapText="1"/>
    </xf>
    <xf numFmtId="49" fontId="2" fillId="2" borderId="1" xfId="0" applyNumberFormat="1" applyFont="1" applyFill="1" applyBorder="1" applyAlignment="1">
      <alignment horizontal="left" vertical="top" wrapText="1"/>
    </xf>
    <xf numFmtId="166" fontId="6" fillId="2" borderId="1" xfId="0" applyNumberFormat="1" applyFont="1" applyFill="1" applyBorder="1" applyAlignment="1">
      <alignment horizontal="center" vertical="center" wrapText="1"/>
    </xf>
    <xf numFmtId="0" fontId="9" fillId="0" borderId="1" xfId="0" applyFont="1" applyBorder="1" applyAlignment="1">
      <alignment horizontal="left" vertical="top" wrapText="1"/>
    </xf>
    <xf numFmtId="0" fontId="9" fillId="0" borderId="1" xfId="0" applyFont="1" applyBorder="1"/>
    <xf numFmtId="0" fontId="9" fillId="0" borderId="1" xfId="0" applyFont="1" applyBorder="1" applyAlignment="1">
      <alignment horizontal="left" vertical="top"/>
    </xf>
    <xf numFmtId="0" fontId="9" fillId="0" borderId="0" xfId="0" applyFont="1"/>
    <xf numFmtId="0" fontId="9" fillId="0" borderId="1" xfId="0" applyFont="1" applyBorder="1" applyAlignment="1">
      <alignment horizontal="center" vertical="center"/>
    </xf>
    <xf numFmtId="165" fontId="9" fillId="0" borderId="1" xfId="0" applyNumberFormat="1" applyFont="1" applyBorder="1" applyAlignment="1">
      <alignment horizontal="center" vertical="center"/>
    </xf>
    <xf numFmtId="164" fontId="5" fillId="0" borderId="1" xfId="0" applyNumberFormat="1" applyFont="1" applyBorder="1" applyAlignment="1">
      <alignment horizontal="center" vertical="center" wrapText="1"/>
    </xf>
    <xf numFmtId="164" fontId="6" fillId="0" borderId="1" xfId="3" applyNumberFormat="1" applyFont="1" applyFill="1" applyBorder="1" applyAlignment="1">
      <alignment horizontal="center" vertical="center" wrapText="1"/>
    </xf>
    <xf numFmtId="164" fontId="5" fillId="0" borderId="1" xfId="3" applyNumberFormat="1" applyFont="1" applyFill="1" applyBorder="1" applyAlignment="1">
      <alignment horizontal="center" vertical="center"/>
    </xf>
    <xf numFmtId="164" fontId="0" fillId="0" borderId="0" xfId="0" applyNumberFormat="1"/>
    <xf numFmtId="164" fontId="6" fillId="0" borderId="1" xfId="0" applyNumberFormat="1" applyFont="1" applyBorder="1" applyAlignment="1">
      <alignment horizontal="center" vertical="center" wrapText="1"/>
    </xf>
    <xf numFmtId="164" fontId="9" fillId="0" borderId="1" xfId="3" applyNumberFormat="1" applyFont="1" applyFill="1" applyBorder="1" applyAlignment="1">
      <alignment horizontal="center" vertical="center"/>
    </xf>
    <xf numFmtId="164" fontId="4" fillId="0" borderId="0" xfId="0" applyNumberFormat="1" applyFont="1"/>
    <xf numFmtId="4" fontId="6"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right"/>
    </xf>
  </cellXfs>
  <cellStyles count="4">
    <cellStyle name="Comma" xfId="2" builtinId="3"/>
    <cellStyle name="Currency" xfId="3" builtinId="4"/>
    <cellStyle name="Normal" xfId="0" builtinId="0"/>
    <cellStyle name="Normal 3" xfId="1" xr:uid="{44E27D85-CFF9-4A75-AC92-1CC3A5C5EA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
  <sheetViews>
    <sheetView tabSelected="1" topLeftCell="C1" zoomScale="95" zoomScaleNormal="70" workbookViewId="0">
      <pane ySplit="2" topLeftCell="A3" activePane="bottomLeft" state="frozen"/>
      <selection activeCell="B2" sqref="B2"/>
      <selection pane="bottomLeft" activeCell="S4" sqref="S4"/>
    </sheetView>
  </sheetViews>
  <sheetFormatPr defaultRowHeight="14.5" x14ac:dyDescent="0.35"/>
  <cols>
    <col min="1" max="1" width="18.1796875" style="18" customWidth="1"/>
    <col min="2" max="2" width="31.54296875" customWidth="1"/>
    <col min="3" max="3" width="17.54296875" customWidth="1"/>
    <col min="4" max="8" width="15.81640625" customWidth="1"/>
    <col min="9" max="9" width="15.81640625" style="91" customWidth="1"/>
    <col min="10" max="10" width="44.453125" customWidth="1"/>
    <col min="11" max="11" width="18.54296875" customWidth="1"/>
    <col min="12" max="12" width="15.81640625" customWidth="1"/>
  </cols>
  <sheetData>
    <row r="1" spans="1:12" ht="16.5" customHeight="1" x14ac:dyDescent="0.35">
      <c r="A1" s="97" t="s">
        <v>0</v>
      </c>
      <c r="B1" s="97"/>
      <c r="C1" s="97"/>
      <c r="D1" s="97"/>
      <c r="E1" s="97"/>
      <c r="F1" s="97"/>
      <c r="G1" s="97"/>
      <c r="H1" s="97"/>
      <c r="I1" s="97"/>
      <c r="J1" s="97"/>
      <c r="K1" s="97"/>
      <c r="L1" s="97"/>
    </row>
    <row r="2" spans="1:12" ht="87" x14ac:dyDescent="0.35">
      <c r="A2" s="74" t="s">
        <v>1</v>
      </c>
      <c r="B2" s="27" t="s">
        <v>2</v>
      </c>
      <c r="C2" s="2" t="s">
        <v>3</v>
      </c>
      <c r="D2" s="2" t="s">
        <v>4</v>
      </c>
      <c r="E2" s="2" t="s">
        <v>5</v>
      </c>
      <c r="F2" s="2" t="s">
        <v>6</v>
      </c>
      <c r="G2" s="2" t="s">
        <v>7</v>
      </c>
      <c r="H2" s="2" t="s">
        <v>8</v>
      </c>
      <c r="I2" s="88" t="s">
        <v>142</v>
      </c>
      <c r="J2" s="2" t="s">
        <v>9</v>
      </c>
      <c r="K2" s="2" t="s">
        <v>10</v>
      </c>
      <c r="L2" s="2" t="s">
        <v>11</v>
      </c>
    </row>
    <row r="3" spans="1:12" s="25" customFormat="1" ht="75.650000000000006" customHeight="1" x14ac:dyDescent="0.35">
      <c r="A3" s="19" t="s">
        <v>12</v>
      </c>
      <c r="B3" s="40" t="s">
        <v>13</v>
      </c>
      <c r="C3" s="22" t="s">
        <v>14</v>
      </c>
      <c r="D3" s="36">
        <v>0</v>
      </c>
      <c r="E3" s="34">
        <v>1</v>
      </c>
      <c r="F3" s="36">
        <f>D3*E3</f>
        <v>0</v>
      </c>
      <c r="G3" s="34">
        <f>16/3</f>
        <v>5.333333333333333</v>
      </c>
      <c r="H3" s="36">
        <f>F3*G3</f>
        <v>0</v>
      </c>
      <c r="I3" s="89">
        <f>H3*300</f>
        <v>0</v>
      </c>
      <c r="J3" s="41" t="s">
        <v>15</v>
      </c>
      <c r="K3" s="24"/>
      <c r="L3" s="65" t="s">
        <v>16</v>
      </c>
    </row>
    <row r="4" spans="1:12" s="25" customFormat="1" ht="87" x14ac:dyDescent="0.35">
      <c r="A4" s="19" t="s">
        <v>17</v>
      </c>
      <c r="B4" s="40" t="s">
        <v>18</v>
      </c>
      <c r="C4" s="22" t="s">
        <v>19</v>
      </c>
      <c r="D4" s="36">
        <v>0</v>
      </c>
      <c r="E4" s="34">
        <v>1</v>
      </c>
      <c r="F4" s="36">
        <f>D4*E4</f>
        <v>0</v>
      </c>
      <c r="G4" s="34">
        <v>2</v>
      </c>
      <c r="H4" s="36">
        <f>F4*G4</f>
        <v>0</v>
      </c>
      <c r="I4" s="89">
        <f t="shared" ref="I4:I6" si="0">H4*300</f>
        <v>0</v>
      </c>
      <c r="J4" s="41" t="s">
        <v>15</v>
      </c>
      <c r="K4" s="24"/>
      <c r="L4" s="65" t="s">
        <v>20</v>
      </c>
    </row>
    <row r="5" spans="1:12" ht="101.5" x14ac:dyDescent="0.35">
      <c r="A5" s="15" t="s">
        <v>21</v>
      </c>
      <c r="B5" s="40" t="s">
        <v>22</v>
      </c>
      <c r="C5" s="22" t="s">
        <v>14</v>
      </c>
      <c r="D5" s="37">
        <v>0</v>
      </c>
      <c r="E5" s="35">
        <v>1</v>
      </c>
      <c r="F5" s="36">
        <f>D5*E5</f>
        <v>0</v>
      </c>
      <c r="G5" s="35">
        <v>4</v>
      </c>
      <c r="H5" s="36">
        <f>F5*G5</f>
        <v>0</v>
      </c>
      <c r="I5" s="89">
        <f t="shared" si="0"/>
        <v>0</v>
      </c>
      <c r="J5" s="42" t="s">
        <v>23</v>
      </c>
      <c r="K5" s="3"/>
      <c r="L5" s="65" t="s">
        <v>24</v>
      </c>
    </row>
    <row r="6" spans="1:12" ht="127" customHeight="1" x14ac:dyDescent="0.35">
      <c r="A6" s="20" t="s">
        <v>25</v>
      </c>
      <c r="B6" s="68" t="s">
        <v>26</v>
      </c>
      <c r="C6" s="22" t="s">
        <v>14</v>
      </c>
      <c r="D6" s="37">
        <v>0</v>
      </c>
      <c r="E6" s="35">
        <v>1</v>
      </c>
      <c r="F6" s="36">
        <f>D6*E6</f>
        <v>0</v>
      </c>
      <c r="G6" s="35">
        <v>16</v>
      </c>
      <c r="H6" s="36">
        <f>F6*G6</f>
        <v>0</v>
      </c>
      <c r="I6" s="89">
        <f t="shared" si="0"/>
        <v>0</v>
      </c>
      <c r="J6" s="42" t="s">
        <v>27</v>
      </c>
      <c r="K6" s="3"/>
      <c r="L6" s="65"/>
    </row>
    <row r="7" spans="1:12" x14ac:dyDescent="0.35">
      <c r="A7" s="16" t="s">
        <v>28</v>
      </c>
      <c r="B7" s="13"/>
      <c r="C7" s="5"/>
      <c r="D7" s="6"/>
      <c r="E7" s="6"/>
      <c r="F7" s="75">
        <f>SUM(F3:F6)</f>
        <v>0</v>
      </c>
      <c r="G7" s="6"/>
      <c r="H7" s="75">
        <f>SUM(H3:H6)</f>
        <v>0</v>
      </c>
      <c r="I7" s="90">
        <f>SUM(I3:I6)</f>
        <v>0</v>
      </c>
      <c r="J7" s="4"/>
      <c r="K7" s="4"/>
      <c r="L7" s="39"/>
    </row>
    <row r="8" spans="1:12" x14ac:dyDescent="0.35">
      <c r="A8" s="17"/>
      <c r="B8" s="14"/>
    </row>
    <row r="9" spans="1:12" x14ac:dyDescent="0.35">
      <c r="A9" s="17"/>
      <c r="B9" s="14"/>
    </row>
  </sheetData>
  <mergeCells count="1">
    <mergeCell ref="A1:L1"/>
  </mergeCells>
  <pageMargins left="0.7" right="0.7" top="0.75" bottom="0.75" header="0.3" footer="0.3"/>
  <pageSetup paperSize="5" scale="67"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C9152-293F-44FE-8B3A-B89A8B40DD59}">
  <sheetPr>
    <pageSetUpPr fitToPage="1"/>
  </sheetPr>
  <dimension ref="A1:J35"/>
  <sheetViews>
    <sheetView topLeftCell="B1" zoomScale="75" zoomScaleNormal="75" workbookViewId="0">
      <pane ySplit="2" topLeftCell="A3" activePane="bottomLeft" state="frozen"/>
      <selection activeCell="A2" sqref="A2"/>
      <selection pane="bottomLeft" activeCell="R7" sqref="R7"/>
    </sheetView>
  </sheetViews>
  <sheetFormatPr defaultColWidth="8.81640625" defaultRowHeight="14.5" x14ac:dyDescent="0.35"/>
  <cols>
    <col min="1" max="1" width="22.1796875" style="64" customWidth="1"/>
    <col min="2" max="2" width="30.54296875" style="62" customWidth="1"/>
    <col min="3" max="3" width="20.1796875" style="7" customWidth="1"/>
    <col min="4" max="4" width="21.1796875" style="7" customWidth="1"/>
    <col min="5" max="5" width="18.1796875" style="33" bestFit="1" customWidth="1"/>
    <col min="6" max="6" width="13" style="11" customWidth="1"/>
    <col min="7" max="7" width="13.1796875" style="94" customWidth="1"/>
    <col min="8" max="8" width="75.81640625" style="63" customWidth="1"/>
    <col min="9" max="9" width="17.81640625" style="63" customWidth="1"/>
    <col min="10" max="10" width="15.1796875" style="63" customWidth="1"/>
    <col min="11" max="16384" width="8.81640625" style="7"/>
  </cols>
  <sheetData>
    <row r="1" spans="1:10" x14ac:dyDescent="0.35">
      <c r="A1" s="98" t="s">
        <v>29</v>
      </c>
      <c r="B1" s="98"/>
      <c r="C1" s="98"/>
      <c r="D1" s="98"/>
      <c r="E1" s="98"/>
      <c r="F1" s="98"/>
      <c r="G1" s="98"/>
      <c r="H1" s="98"/>
      <c r="I1" s="98"/>
      <c r="J1" s="98"/>
    </row>
    <row r="2" spans="1:10" ht="87" x14ac:dyDescent="0.35">
      <c r="A2" s="21" t="s">
        <v>1</v>
      </c>
      <c r="B2" s="2" t="s">
        <v>2</v>
      </c>
      <c r="C2" s="2" t="s">
        <v>3</v>
      </c>
      <c r="D2" s="2" t="s">
        <v>30</v>
      </c>
      <c r="E2" s="30" t="s">
        <v>31</v>
      </c>
      <c r="F2" s="8" t="s">
        <v>8</v>
      </c>
      <c r="G2" s="88" t="s">
        <v>142</v>
      </c>
      <c r="H2" s="2" t="s">
        <v>9</v>
      </c>
      <c r="I2" s="2" t="s">
        <v>10</v>
      </c>
      <c r="J2" s="38" t="s">
        <v>32</v>
      </c>
    </row>
    <row r="3" spans="1:10" s="26" customFormat="1" ht="29" x14ac:dyDescent="0.35">
      <c r="A3" s="51" t="s">
        <v>33</v>
      </c>
      <c r="B3" s="41" t="s">
        <v>34</v>
      </c>
      <c r="C3" s="22" t="s">
        <v>14</v>
      </c>
      <c r="D3" s="22">
        <v>0</v>
      </c>
      <c r="E3" s="31">
        <v>7.3</v>
      </c>
      <c r="F3" s="23">
        <f t="shared" ref="F3:F31" si="0">D3*E3</f>
        <v>0</v>
      </c>
      <c r="G3" s="92">
        <f>F3*300</f>
        <v>0</v>
      </c>
      <c r="H3" s="41" t="s">
        <v>35</v>
      </c>
      <c r="I3" s="41"/>
      <c r="J3" s="59" t="s">
        <v>36</v>
      </c>
    </row>
    <row r="4" spans="1:10" s="26" customFormat="1" ht="94.5" customHeight="1" x14ac:dyDescent="0.35">
      <c r="A4" s="51" t="s">
        <v>37</v>
      </c>
      <c r="B4" s="41" t="s">
        <v>38</v>
      </c>
      <c r="C4" s="22" t="s">
        <v>14</v>
      </c>
      <c r="D4" s="22">
        <v>0</v>
      </c>
      <c r="E4" s="31">
        <v>1.7</v>
      </c>
      <c r="F4" s="23">
        <f t="shared" si="0"/>
        <v>0</v>
      </c>
      <c r="G4" s="92">
        <f t="shared" ref="G4:G9" si="1">F4*300</f>
        <v>0</v>
      </c>
      <c r="H4" s="41" t="s">
        <v>35</v>
      </c>
      <c r="I4" s="41"/>
      <c r="J4" s="59" t="s">
        <v>39</v>
      </c>
    </row>
    <row r="5" spans="1:10" ht="59.15" customHeight="1" x14ac:dyDescent="0.35">
      <c r="A5" s="51" t="s">
        <v>37</v>
      </c>
      <c r="B5" s="41" t="s">
        <v>40</v>
      </c>
      <c r="C5" s="22" t="s">
        <v>14</v>
      </c>
      <c r="D5" s="22">
        <v>0</v>
      </c>
      <c r="E5" s="31">
        <v>1.7</v>
      </c>
      <c r="F5" s="23">
        <f t="shared" si="0"/>
        <v>0</v>
      </c>
      <c r="G5" s="92">
        <f t="shared" si="1"/>
        <v>0</v>
      </c>
      <c r="H5" s="41" t="s">
        <v>15</v>
      </c>
      <c r="I5" s="41"/>
      <c r="J5" s="59" t="s">
        <v>39</v>
      </c>
    </row>
    <row r="6" spans="1:10" ht="29" x14ac:dyDescent="0.35">
      <c r="A6" s="53" t="s">
        <v>41</v>
      </c>
      <c r="B6" s="1" t="s">
        <v>42</v>
      </c>
      <c r="C6" s="22" t="s">
        <v>14</v>
      </c>
      <c r="D6" s="10" t="s">
        <v>43</v>
      </c>
      <c r="E6" s="32">
        <f>720+16+6</f>
        <v>742</v>
      </c>
      <c r="F6" s="23">
        <f t="shared" si="0"/>
        <v>0</v>
      </c>
      <c r="G6" s="92">
        <f t="shared" si="1"/>
        <v>0</v>
      </c>
      <c r="H6" s="43" t="s">
        <v>35</v>
      </c>
      <c r="I6" s="43"/>
      <c r="J6" s="43" t="s">
        <v>44</v>
      </c>
    </row>
    <row r="7" spans="1:10" ht="101.25" customHeight="1" x14ac:dyDescent="0.35">
      <c r="A7" s="53" t="s">
        <v>45</v>
      </c>
      <c r="B7" s="1" t="s">
        <v>46</v>
      </c>
      <c r="C7" s="22" t="s">
        <v>14</v>
      </c>
      <c r="D7" s="9">
        <v>0</v>
      </c>
      <c r="E7" s="32">
        <v>2</v>
      </c>
      <c r="F7" s="23">
        <f t="shared" si="0"/>
        <v>0</v>
      </c>
      <c r="G7" s="92">
        <f t="shared" si="1"/>
        <v>0</v>
      </c>
      <c r="H7" s="43" t="s">
        <v>15</v>
      </c>
      <c r="I7" s="59"/>
      <c r="J7" s="59" t="s">
        <v>47</v>
      </c>
    </row>
    <row r="8" spans="1:10" ht="29" x14ac:dyDescent="0.35">
      <c r="A8" s="53" t="s">
        <v>48</v>
      </c>
      <c r="B8" s="1" t="s">
        <v>49</v>
      </c>
      <c r="C8" s="22" t="s">
        <v>14</v>
      </c>
      <c r="D8" s="9">
        <v>0</v>
      </c>
      <c r="E8" s="32">
        <f>16+6</f>
        <v>22</v>
      </c>
      <c r="F8" s="23">
        <f t="shared" si="0"/>
        <v>0</v>
      </c>
      <c r="G8" s="92">
        <f t="shared" si="1"/>
        <v>0</v>
      </c>
      <c r="H8" s="43" t="s">
        <v>15</v>
      </c>
      <c r="I8" s="59"/>
      <c r="J8" s="59" t="s">
        <v>50</v>
      </c>
    </row>
    <row r="9" spans="1:10" ht="63.65" customHeight="1" x14ac:dyDescent="0.35">
      <c r="A9" s="52" t="s">
        <v>51</v>
      </c>
      <c r="B9" s="56" t="s">
        <v>52</v>
      </c>
      <c r="C9" s="22" t="s">
        <v>14</v>
      </c>
      <c r="D9" s="9">
        <v>0</v>
      </c>
      <c r="E9" s="32">
        <v>16</v>
      </c>
      <c r="F9" s="23">
        <f t="shared" si="0"/>
        <v>0</v>
      </c>
      <c r="G9" s="92">
        <f t="shared" si="1"/>
        <v>0</v>
      </c>
      <c r="H9" s="43" t="s">
        <v>15</v>
      </c>
      <c r="I9" s="59"/>
      <c r="J9" s="59" t="s">
        <v>53</v>
      </c>
    </row>
    <row r="10" spans="1:10" ht="29" x14ac:dyDescent="0.35">
      <c r="A10" s="52" t="s">
        <v>54</v>
      </c>
      <c r="B10" s="56" t="s">
        <v>55</v>
      </c>
      <c r="C10" s="22" t="s">
        <v>14</v>
      </c>
      <c r="D10" s="9">
        <v>2</v>
      </c>
      <c r="E10" s="32">
        <f>112+216</f>
        <v>328</v>
      </c>
      <c r="F10" s="23">
        <f t="shared" si="0"/>
        <v>656</v>
      </c>
      <c r="G10" s="92">
        <f>F10*300</f>
        <v>196800</v>
      </c>
      <c r="H10" s="43" t="s">
        <v>56</v>
      </c>
      <c r="I10" s="59"/>
      <c r="J10" s="59" t="s">
        <v>57</v>
      </c>
    </row>
    <row r="11" spans="1:10" ht="58" x14ac:dyDescent="0.35">
      <c r="A11" s="57" t="s">
        <v>58</v>
      </c>
      <c r="B11" s="1" t="s">
        <v>59</v>
      </c>
      <c r="C11" s="22" t="s">
        <v>14</v>
      </c>
      <c r="D11" s="9">
        <v>0</v>
      </c>
      <c r="E11" s="32">
        <v>320</v>
      </c>
      <c r="F11" s="23">
        <f t="shared" si="0"/>
        <v>0</v>
      </c>
      <c r="G11" s="92">
        <f t="shared" ref="G11:G16" si="2">F11*300</f>
        <v>0</v>
      </c>
      <c r="H11" s="43" t="s">
        <v>35</v>
      </c>
      <c r="I11" s="59"/>
      <c r="J11" s="59"/>
    </row>
    <row r="12" spans="1:10" x14ac:dyDescent="0.35">
      <c r="A12" s="57" t="s">
        <v>58</v>
      </c>
      <c r="B12" s="1" t="s">
        <v>60</v>
      </c>
      <c r="C12" s="22" t="s">
        <v>14</v>
      </c>
      <c r="D12" s="9">
        <v>0</v>
      </c>
      <c r="E12" s="32">
        <v>160</v>
      </c>
      <c r="F12" s="23">
        <f t="shared" si="0"/>
        <v>0</v>
      </c>
      <c r="G12" s="92">
        <f t="shared" si="2"/>
        <v>0</v>
      </c>
      <c r="H12" s="43" t="s">
        <v>15</v>
      </c>
      <c r="I12" s="59"/>
      <c r="J12" s="59"/>
    </row>
    <row r="13" spans="1:10" ht="58" x14ac:dyDescent="0.35">
      <c r="A13" s="52" t="s">
        <v>61</v>
      </c>
      <c r="B13" s="56" t="s">
        <v>62</v>
      </c>
      <c r="C13" s="22" t="s">
        <v>14</v>
      </c>
      <c r="D13" s="9">
        <v>0</v>
      </c>
      <c r="E13" s="32">
        <v>320</v>
      </c>
      <c r="F13" s="23">
        <f t="shared" si="0"/>
        <v>0</v>
      </c>
      <c r="G13" s="92">
        <f t="shared" si="2"/>
        <v>0</v>
      </c>
      <c r="H13" s="43" t="s">
        <v>15</v>
      </c>
      <c r="I13" s="59"/>
      <c r="J13" s="59"/>
    </row>
    <row r="14" spans="1:10" ht="43.5" x14ac:dyDescent="0.35">
      <c r="A14" s="52" t="s">
        <v>61</v>
      </c>
      <c r="B14" s="56" t="s">
        <v>63</v>
      </c>
      <c r="C14" s="22" t="s">
        <v>14</v>
      </c>
      <c r="D14" s="9">
        <v>0</v>
      </c>
      <c r="E14" s="32">
        <v>160</v>
      </c>
      <c r="F14" s="23">
        <f t="shared" si="0"/>
        <v>0</v>
      </c>
      <c r="G14" s="92">
        <f t="shared" si="2"/>
        <v>0</v>
      </c>
      <c r="H14" s="43" t="s">
        <v>35</v>
      </c>
      <c r="I14" s="59"/>
      <c r="J14" s="59"/>
    </row>
    <row r="15" spans="1:10" ht="72.5" x14ac:dyDescent="0.35">
      <c r="A15" s="53" t="s">
        <v>64</v>
      </c>
      <c r="B15" s="1" t="s">
        <v>65</v>
      </c>
      <c r="C15" s="22" t="s">
        <v>14</v>
      </c>
      <c r="D15" s="9">
        <v>0</v>
      </c>
      <c r="E15" s="32">
        <v>80</v>
      </c>
      <c r="F15" s="23">
        <f>D15*E15</f>
        <v>0</v>
      </c>
      <c r="G15" s="92">
        <f t="shared" si="2"/>
        <v>0</v>
      </c>
      <c r="H15" s="43" t="s">
        <v>66</v>
      </c>
      <c r="I15" s="59"/>
      <c r="J15" s="59"/>
    </row>
    <row r="16" spans="1:10" ht="78.650000000000006" customHeight="1" x14ac:dyDescent="0.35">
      <c r="A16" s="53" t="s">
        <v>67</v>
      </c>
      <c r="B16" s="1" t="s">
        <v>68</v>
      </c>
      <c r="C16" s="22" t="s">
        <v>14</v>
      </c>
      <c r="D16" s="9">
        <v>0</v>
      </c>
      <c r="E16" s="32">
        <v>40</v>
      </c>
      <c r="F16" s="23">
        <f t="shared" si="0"/>
        <v>0</v>
      </c>
      <c r="G16" s="92">
        <f t="shared" si="2"/>
        <v>0</v>
      </c>
      <c r="H16" s="43" t="s">
        <v>15</v>
      </c>
      <c r="I16" s="59"/>
      <c r="J16" s="59"/>
    </row>
    <row r="17" spans="1:10" ht="78.650000000000006" customHeight="1" x14ac:dyDescent="0.35">
      <c r="A17" s="77" t="s">
        <v>69</v>
      </c>
      <c r="B17" s="78" t="s">
        <v>70</v>
      </c>
      <c r="C17" s="22" t="s">
        <v>14</v>
      </c>
      <c r="D17" s="99" t="s">
        <v>71</v>
      </c>
      <c r="E17" s="100"/>
      <c r="F17" s="100"/>
      <c r="G17" s="101"/>
      <c r="H17" s="43" t="s">
        <v>72</v>
      </c>
      <c r="I17" s="59"/>
      <c r="J17" s="59"/>
    </row>
    <row r="18" spans="1:10" ht="72.5" x14ac:dyDescent="0.35">
      <c r="A18" s="77" t="s">
        <v>73</v>
      </c>
      <c r="B18" s="79" t="s">
        <v>74</v>
      </c>
      <c r="C18" s="22" t="s">
        <v>14</v>
      </c>
      <c r="D18" s="99" t="s">
        <v>75</v>
      </c>
      <c r="E18" s="100"/>
      <c r="F18" s="100"/>
      <c r="G18" s="101"/>
      <c r="H18" s="43" t="s">
        <v>76</v>
      </c>
      <c r="I18" s="59"/>
      <c r="J18" s="59"/>
    </row>
    <row r="19" spans="1:10" ht="67.5" customHeight="1" x14ac:dyDescent="0.35">
      <c r="A19" s="80" t="s">
        <v>77</v>
      </c>
      <c r="B19" s="79" t="s">
        <v>78</v>
      </c>
      <c r="C19" s="22" t="s">
        <v>14</v>
      </c>
      <c r="D19" s="99" t="s">
        <v>75</v>
      </c>
      <c r="E19" s="100"/>
      <c r="F19" s="100"/>
      <c r="G19" s="101"/>
      <c r="H19" s="43" t="s">
        <v>79</v>
      </c>
      <c r="I19" s="59"/>
      <c r="J19" s="59"/>
    </row>
    <row r="20" spans="1:10" ht="58" x14ac:dyDescent="0.35">
      <c r="A20" s="54" t="s">
        <v>80</v>
      </c>
      <c r="B20" s="43" t="s">
        <v>81</v>
      </c>
      <c r="C20" s="22" t="s">
        <v>14</v>
      </c>
      <c r="D20" s="9">
        <v>0</v>
      </c>
      <c r="E20" s="32">
        <v>18</v>
      </c>
      <c r="F20" s="23">
        <f t="shared" ref="F20:F22" si="3">D20*E20</f>
        <v>0</v>
      </c>
      <c r="G20" s="92">
        <f>F20*300</f>
        <v>0</v>
      </c>
      <c r="H20" s="43" t="s">
        <v>82</v>
      </c>
      <c r="I20" s="59"/>
      <c r="J20" s="59"/>
    </row>
    <row r="21" spans="1:10" ht="43.5" x14ac:dyDescent="0.35">
      <c r="A21" s="54" t="s">
        <v>83</v>
      </c>
      <c r="B21" s="43" t="s">
        <v>84</v>
      </c>
      <c r="C21" s="22" t="s">
        <v>14</v>
      </c>
      <c r="D21" s="9">
        <v>0</v>
      </c>
      <c r="E21" s="32">
        <v>40</v>
      </c>
      <c r="F21" s="23">
        <f t="shared" si="3"/>
        <v>0</v>
      </c>
      <c r="G21" s="92">
        <f t="shared" ref="G21:G31" si="4">F21*300</f>
        <v>0</v>
      </c>
      <c r="H21" s="43" t="s">
        <v>85</v>
      </c>
      <c r="I21" s="59"/>
      <c r="J21" s="59"/>
    </row>
    <row r="22" spans="1:10" ht="29" x14ac:dyDescent="0.35">
      <c r="A22" s="54" t="s">
        <v>86</v>
      </c>
      <c r="B22" s="43" t="s">
        <v>87</v>
      </c>
      <c r="C22" s="22" t="s">
        <v>14</v>
      </c>
      <c r="D22" s="9">
        <v>0</v>
      </c>
      <c r="E22" s="32">
        <v>60</v>
      </c>
      <c r="F22" s="23">
        <f t="shared" si="3"/>
        <v>0</v>
      </c>
      <c r="G22" s="92">
        <f t="shared" si="4"/>
        <v>0</v>
      </c>
      <c r="H22" s="43" t="s">
        <v>82</v>
      </c>
      <c r="I22" s="59"/>
      <c r="J22" s="59"/>
    </row>
    <row r="23" spans="1:10" ht="29" x14ac:dyDescent="0.35">
      <c r="A23" s="54" t="s">
        <v>88</v>
      </c>
      <c r="B23" s="43" t="s">
        <v>89</v>
      </c>
      <c r="C23" s="22" t="s">
        <v>14</v>
      </c>
      <c r="D23" s="9">
        <v>0</v>
      </c>
      <c r="E23" s="32">
        <v>20</v>
      </c>
      <c r="F23" s="23">
        <f t="shared" si="0"/>
        <v>0</v>
      </c>
      <c r="G23" s="92">
        <f t="shared" si="4"/>
        <v>0</v>
      </c>
      <c r="H23" s="43" t="s">
        <v>82</v>
      </c>
      <c r="I23" s="59"/>
      <c r="J23" s="59"/>
    </row>
    <row r="24" spans="1:10" ht="29" x14ac:dyDescent="0.35">
      <c r="A24" s="54" t="s">
        <v>90</v>
      </c>
      <c r="B24" s="43" t="s">
        <v>91</v>
      </c>
      <c r="C24" s="22" t="s">
        <v>14</v>
      </c>
      <c r="D24" s="9">
        <v>0</v>
      </c>
      <c r="E24" s="32">
        <v>40</v>
      </c>
      <c r="F24" s="23">
        <f t="shared" si="0"/>
        <v>0</v>
      </c>
      <c r="G24" s="92">
        <f t="shared" si="4"/>
        <v>0</v>
      </c>
      <c r="H24" s="43" t="s">
        <v>82</v>
      </c>
      <c r="I24" s="59"/>
      <c r="J24" s="59"/>
    </row>
    <row r="25" spans="1:10" x14ac:dyDescent="0.35">
      <c r="A25" s="55" t="s">
        <v>92</v>
      </c>
      <c r="B25" s="1" t="s">
        <v>93</v>
      </c>
      <c r="C25" s="22" t="s">
        <v>14</v>
      </c>
      <c r="D25" s="9">
        <v>0</v>
      </c>
      <c r="E25" s="32">
        <v>10</v>
      </c>
      <c r="F25" s="23">
        <f t="shared" si="0"/>
        <v>0</v>
      </c>
      <c r="G25" s="92">
        <f t="shared" si="4"/>
        <v>0</v>
      </c>
      <c r="H25" s="43" t="s">
        <v>94</v>
      </c>
      <c r="I25" s="59"/>
      <c r="J25" s="59"/>
    </row>
    <row r="26" spans="1:10" ht="43.5" x14ac:dyDescent="0.35">
      <c r="A26" s="53" t="s">
        <v>95</v>
      </c>
      <c r="B26" s="1" t="s">
        <v>96</v>
      </c>
      <c r="C26" s="22" t="s">
        <v>14</v>
      </c>
      <c r="D26" s="9">
        <v>0</v>
      </c>
      <c r="E26" s="32">
        <v>40</v>
      </c>
      <c r="F26" s="23">
        <f t="shared" si="0"/>
        <v>0</v>
      </c>
      <c r="G26" s="92">
        <f t="shared" si="4"/>
        <v>0</v>
      </c>
      <c r="H26" s="43" t="s">
        <v>97</v>
      </c>
      <c r="I26" s="59"/>
      <c r="J26" s="59" t="s">
        <v>98</v>
      </c>
    </row>
    <row r="27" spans="1:10" ht="43.5" x14ac:dyDescent="0.35">
      <c r="A27" s="53" t="s">
        <v>95</v>
      </c>
      <c r="B27" s="1" t="s">
        <v>99</v>
      </c>
      <c r="C27" s="22" t="s">
        <v>14</v>
      </c>
      <c r="D27" s="9">
        <v>0</v>
      </c>
      <c r="E27" s="32">
        <v>40</v>
      </c>
      <c r="F27" s="23">
        <f t="shared" si="0"/>
        <v>0</v>
      </c>
      <c r="G27" s="92">
        <f t="shared" si="4"/>
        <v>0</v>
      </c>
      <c r="H27" s="43" t="s">
        <v>97</v>
      </c>
      <c r="I27" s="59"/>
      <c r="J27" s="59">
        <v>26.411000000000001</v>
      </c>
    </row>
    <row r="28" spans="1:10" x14ac:dyDescent="0.35">
      <c r="A28" s="53" t="s">
        <v>100</v>
      </c>
      <c r="B28" s="1" t="s">
        <v>101</v>
      </c>
      <c r="C28" s="22" t="s">
        <v>14</v>
      </c>
      <c r="D28" s="9">
        <v>0</v>
      </c>
      <c r="E28" s="32">
        <v>120</v>
      </c>
      <c r="F28" s="23">
        <f t="shared" si="0"/>
        <v>0</v>
      </c>
      <c r="G28" s="92">
        <f t="shared" si="4"/>
        <v>0</v>
      </c>
      <c r="H28" s="43" t="s">
        <v>94</v>
      </c>
      <c r="I28" s="59"/>
      <c r="J28" s="59">
        <v>26.413</v>
      </c>
    </row>
    <row r="29" spans="1:10" ht="29" x14ac:dyDescent="0.35">
      <c r="A29" s="53" t="s">
        <v>102</v>
      </c>
      <c r="B29" s="1" t="s">
        <v>103</v>
      </c>
      <c r="C29" s="22" t="s">
        <v>14</v>
      </c>
      <c r="D29" s="9">
        <v>0</v>
      </c>
      <c r="E29" s="32">
        <v>20</v>
      </c>
      <c r="F29" s="23">
        <f t="shared" si="0"/>
        <v>0</v>
      </c>
      <c r="G29" s="92">
        <f t="shared" si="4"/>
        <v>0</v>
      </c>
      <c r="H29" s="43" t="s">
        <v>97</v>
      </c>
      <c r="I29" s="59"/>
      <c r="J29" s="59" t="s">
        <v>104</v>
      </c>
    </row>
    <row r="30" spans="1:10" ht="58" x14ac:dyDescent="0.35">
      <c r="A30" s="52" t="s">
        <v>105</v>
      </c>
      <c r="B30" s="56" t="s">
        <v>106</v>
      </c>
      <c r="C30" s="22" t="s">
        <v>14</v>
      </c>
      <c r="D30" s="9">
        <v>0</v>
      </c>
      <c r="E30" s="32">
        <v>60</v>
      </c>
      <c r="F30" s="23">
        <f t="shared" si="0"/>
        <v>0</v>
      </c>
      <c r="G30" s="92">
        <f t="shared" si="4"/>
        <v>0</v>
      </c>
      <c r="H30" s="43" t="s">
        <v>97</v>
      </c>
      <c r="I30" s="59"/>
      <c r="J30" s="59">
        <v>26.419</v>
      </c>
    </row>
    <row r="31" spans="1:10" ht="58" x14ac:dyDescent="0.35">
      <c r="A31" s="52" t="s">
        <v>105</v>
      </c>
      <c r="B31" s="56" t="s">
        <v>107</v>
      </c>
      <c r="C31" s="22" t="s">
        <v>14</v>
      </c>
      <c r="D31" s="9">
        <v>0</v>
      </c>
      <c r="E31" s="32">
        <v>30</v>
      </c>
      <c r="F31" s="23">
        <f t="shared" si="0"/>
        <v>0</v>
      </c>
      <c r="G31" s="92">
        <f t="shared" si="4"/>
        <v>0</v>
      </c>
      <c r="H31" s="43" t="s">
        <v>97</v>
      </c>
      <c r="I31" s="59"/>
      <c r="J31" s="59">
        <v>26.419</v>
      </c>
    </row>
    <row r="32" spans="1:10" s="85" customFormat="1" x14ac:dyDescent="0.35">
      <c r="A32" s="60" t="s">
        <v>108</v>
      </c>
      <c r="B32" s="82"/>
      <c r="C32" s="83"/>
      <c r="D32" s="86">
        <v>2</v>
      </c>
      <c r="E32" s="87"/>
      <c r="F32" s="86">
        <f>SUM(F3:F31)</f>
        <v>656</v>
      </c>
      <c r="G32" s="93">
        <f>SUM(G3:G31)</f>
        <v>196800</v>
      </c>
      <c r="H32" s="84"/>
      <c r="I32" s="84"/>
      <c r="J32" s="84"/>
    </row>
    <row r="35" spans="1:1" ht="18.5" x14ac:dyDescent="0.35">
      <c r="A35" s="61"/>
    </row>
  </sheetData>
  <mergeCells count="4">
    <mergeCell ref="A1:J1"/>
    <mergeCell ref="D17:G17"/>
    <mergeCell ref="D18:G18"/>
    <mergeCell ref="D19:G19"/>
  </mergeCells>
  <pageMargins left="0.7" right="0.7" top="0.75" bottom="0.75" header="0.3" footer="0.3"/>
  <pageSetup paperSize="5" scale="43"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9875C-1E3B-4B88-BE56-608A713841CC}">
  <sheetPr>
    <pageSetUpPr fitToPage="1"/>
  </sheetPr>
  <dimension ref="A1:M9"/>
  <sheetViews>
    <sheetView zoomScale="75" zoomScaleNormal="75" workbookViewId="0">
      <pane ySplit="2" topLeftCell="A3" activePane="bottomLeft" state="frozen"/>
      <selection pane="bottomLeft" activeCell="S4" sqref="S4"/>
    </sheetView>
  </sheetViews>
  <sheetFormatPr defaultRowHeight="14.5" x14ac:dyDescent="0.35"/>
  <cols>
    <col min="1" max="1" width="17.1796875" customWidth="1"/>
    <col min="2" max="2" width="21.453125" customWidth="1"/>
    <col min="3" max="3" width="12.453125" style="28" customWidth="1"/>
    <col min="4" max="5" width="12.54296875" customWidth="1"/>
    <col min="6" max="6" width="11.54296875" customWidth="1"/>
    <col min="7" max="7" width="10.81640625" customWidth="1"/>
    <col min="8" max="8" width="12.1796875" customWidth="1"/>
    <col min="9" max="9" width="13.1796875" customWidth="1"/>
    <col min="10" max="10" width="14" customWidth="1"/>
    <col min="11" max="11" width="31.453125" style="48" customWidth="1"/>
    <col min="12" max="12" width="30.81640625" style="50" customWidth="1"/>
    <col min="13" max="13" width="13.54296875" customWidth="1"/>
  </cols>
  <sheetData>
    <row r="1" spans="1:13" x14ac:dyDescent="0.35">
      <c r="A1" s="97" t="s">
        <v>109</v>
      </c>
      <c r="B1" s="97"/>
      <c r="C1" s="97"/>
      <c r="D1" s="97"/>
      <c r="E1" s="97"/>
      <c r="F1" s="97"/>
      <c r="G1" s="97"/>
      <c r="H1" s="97"/>
      <c r="I1" s="97"/>
      <c r="J1" s="97"/>
      <c r="K1" s="97"/>
      <c r="L1" s="97"/>
      <c r="M1" s="97"/>
    </row>
    <row r="2" spans="1:13" ht="116" x14ac:dyDescent="0.35">
      <c r="A2" s="74" t="s">
        <v>1</v>
      </c>
      <c r="B2" s="27" t="s">
        <v>2</v>
      </c>
      <c r="C2" s="2" t="s">
        <v>3</v>
      </c>
      <c r="D2" s="2" t="s">
        <v>4</v>
      </c>
      <c r="E2" s="2" t="s">
        <v>110</v>
      </c>
      <c r="F2" s="2" t="s">
        <v>6</v>
      </c>
      <c r="G2" s="2" t="s">
        <v>7</v>
      </c>
      <c r="H2" s="2" t="s">
        <v>8</v>
      </c>
      <c r="I2" s="88" t="s">
        <v>142</v>
      </c>
      <c r="J2" s="2" t="s">
        <v>9</v>
      </c>
      <c r="K2" s="2" t="s">
        <v>111</v>
      </c>
      <c r="L2" s="2" t="s">
        <v>10</v>
      </c>
      <c r="M2" s="45" t="s">
        <v>11</v>
      </c>
    </row>
    <row r="3" spans="1:13" ht="43.5" x14ac:dyDescent="0.35">
      <c r="A3" s="51" t="s">
        <v>112</v>
      </c>
      <c r="B3" s="67" t="s">
        <v>113</v>
      </c>
      <c r="C3" s="22" t="s">
        <v>14</v>
      </c>
      <c r="D3" s="36">
        <v>0</v>
      </c>
      <c r="E3" s="34">
        <v>100</v>
      </c>
      <c r="F3" s="34">
        <f>D3*E3</f>
        <v>0</v>
      </c>
      <c r="G3" s="76">
        <v>0.5</v>
      </c>
      <c r="H3" s="36">
        <f t="shared" ref="H3:H8" si="0">F3*G3</f>
        <v>0</v>
      </c>
      <c r="I3" s="95">
        <f>300*H3</f>
        <v>0</v>
      </c>
      <c r="J3" s="41" t="s">
        <v>35</v>
      </c>
      <c r="K3" s="41" t="s">
        <v>114</v>
      </c>
      <c r="L3" s="24"/>
      <c r="M3" s="66" t="s">
        <v>115</v>
      </c>
    </row>
    <row r="4" spans="1:13" ht="101.5" x14ac:dyDescent="0.35">
      <c r="A4" s="65" t="s">
        <v>116</v>
      </c>
      <c r="B4" s="1" t="s">
        <v>117</v>
      </c>
      <c r="C4" s="22" t="s">
        <v>14</v>
      </c>
      <c r="D4" s="36">
        <v>0</v>
      </c>
      <c r="E4" s="81">
        <v>30</v>
      </c>
      <c r="F4" s="34">
        <f t="shared" ref="F4:F8" si="1">D4*E4</f>
        <v>0</v>
      </c>
      <c r="G4" s="76">
        <v>0.25</v>
      </c>
      <c r="H4" s="36">
        <f t="shared" si="0"/>
        <v>0</v>
      </c>
      <c r="I4" s="95">
        <f t="shared" ref="I4:I8" si="2">300*H4</f>
        <v>0</v>
      </c>
      <c r="J4" s="41" t="s">
        <v>118</v>
      </c>
      <c r="K4" s="41" t="s">
        <v>114</v>
      </c>
      <c r="L4" s="24"/>
      <c r="M4" s="66" t="s">
        <v>119</v>
      </c>
    </row>
    <row r="5" spans="1:13" ht="116" x14ac:dyDescent="0.35">
      <c r="A5" s="53" t="s">
        <v>120</v>
      </c>
      <c r="B5" s="43" t="s">
        <v>121</v>
      </c>
      <c r="C5" s="22" t="s">
        <v>14</v>
      </c>
      <c r="D5" s="36">
        <v>0</v>
      </c>
      <c r="E5" s="81">
        <v>30</v>
      </c>
      <c r="F5" s="34">
        <f t="shared" si="1"/>
        <v>0</v>
      </c>
      <c r="G5" s="35">
        <v>2</v>
      </c>
      <c r="H5" s="36">
        <f t="shared" si="0"/>
        <v>0</v>
      </c>
      <c r="I5" s="95">
        <f t="shared" si="2"/>
        <v>0</v>
      </c>
      <c r="J5" s="42" t="s">
        <v>122</v>
      </c>
      <c r="K5" s="43" t="s">
        <v>114</v>
      </c>
      <c r="L5" s="3"/>
      <c r="M5" s="68" t="s">
        <v>123</v>
      </c>
    </row>
    <row r="6" spans="1:13" ht="43.5" x14ac:dyDescent="0.35">
      <c r="A6" s="53" t="s">
        <v>124</v>
      </c>
      <c r="B6" s="43" t="s">
        <v>125</v>
      </c>
      <c r="C6" s="22" t="s">
        <v>14</v>
      </c>
      <c r="D6" s="36">
        <v>0</v>
      </c>
      <c r="E6" s="34">
        <v>100</v>
      </c>
      <c r="F6" s="34">
        <f t="shared" si="1"/>
        <v>0</v>
      </c>
      <c r="G6" s="35">
        <v>1.5</v>
      </c>
      <c r="H6" s="36">
        <f t="shared" si="0"/>
        <v>0</v>
      </c>
      <c r="I6" s="95">
        <f t="shared" si="2"/>
        <v>0</v>
      </c>
      <c r="J6" s="42" t="s">
        <v>126</v>
      </c>
      <c r="K6" s="43" t="s">
        <v>114</v>
      </c>
      <c r="L6" s="3"/>
      <c r="M6" s="69" t="s">
        <v>127</v>
      </c>
    </row>
    <row r="7" spans="1:13" ht="145" x14ac:dyDescent="0.35">
      <c r="A7" s="53" t="s">
        <v>128</v>
      </c>
      <c r="B7" s="56" t="s">
        <v>129</v>
      </c>
      <c r="C7" s="22" t="s">
        <v>14</v>
      </c>
      <c r="D7" s="36">
        <v>0</v>
      </c>
      <c r="E7" s="34">
        <v>100</v>
      </c>
      <c r="F7" s="34">
        <f t="shared" si="1"/>
        <v>0</v>
      </c>
      <c r="G7" s="29">
        <v>0.25</v>
      </c>
      <c r="H7" s="36">
        <f t="shared" si="0"/>
        <v>0</v>
      </c>
      <c r="I7" s="95">
        <f t="shared" si="2"/>
        <v>0</v>
      </c>
      <c r="J7" s="42" t="s">
        <v>130</v>
      </c>
      <c r="K7" s="43" t="s">
        <v>114</v>
      </c>
      <c r="L7" s="3"/>
      <c r="M7" s="70">
        <v>26.33</v>
      </c>
    </row>
    <row r="8" spans="1:13" ht="130.5" x14ac:dyDescent="0.35">
      <c r="A8" s="52" t="s">
        <v>131</v>
      </c>
      <c r="B8" s="58" t="s">
        <v>132</v>
      </c>
      <c r="C8" s="22" t="s">
        <v>14</v>
      </c>
      <c r="D8" s="36">
        <v>0</v>
      </c>
      <c r="E8" s="34">
        <v>100</v>
      </c>
      <c r="F8" s="34">
        <f t="shared" si="1"/>
        <v>0</v>
      </c>
      <c r="G8" s="29">
        <v>0.25</v>
      </c>
      <c r="H8" s="36">
        <f t="shared" si="0"/>
        <v>0</v>
      </c>
      <c r="I8" s="95">
        <f t="shared" si="2"/>
        <v>0</v>
      </c>
      <c r="J8" s="42" t="s">
        <v>133</v>
      </c>
      <c r="K8" s="43" t="s">
        <v>114</v>
      </c>
      <c r="L8" s="3"/>
      <c r="M8" s="71" t="s">
        <v>134</v>
      </c>
    </row>
    <row r="9" spans="1:13" x14ac:dyDescent="0.35">
      <c r="A9" s="16" t="s">
        <v>135</v>
      </c>
      <c r="B9" s="13"/>
      <c r="C9" s="6"/>
      <c r="D9" s="75">
        <f>SUM(D3:D8)</f>
        <v>0</v>
      </c>
      <c r="E9" s="75"/>
      <c r="F9" s="75">
        <f>SUM(F3:F8)</f>
        <v>0</v>
      </c>
      <c r="G9" s="46"/>
      <c r="H9" s="75">
        <f>SUM(H3:H8)</f>
        <v>0</v>
      </c>
      <c r="I9" s="90">
        <f>SUM(I3:I8)</f>
        <v>0</v>
      </c>
      <c r="J9" s="47"/>
      <c r="K9" s="49"/>
      <c r="L9" s="39"/>
      <c r="M9" s="49"/>
    </row>
  </sheetData>
  <mergeCells count="1">
    <mergeCell ref="A1:M1"/>
  </mergeCells>
  <dataValidations count="2">
    <dataValidation type="list" allowBlank="1" showInputMessage="1" showErrorMessage="1" sqref="K3:K8" xr:uid="{7C466958-7B48-4545-9C11-D8B9BA586D9B}">
      <formula1>"annual, one-time, both annual and one-time"</formula1>
    </dataValidation>
    <dataValidation type="list" allowBlank="1" showInputMessage="1" showErrorMessage="1" sqref="K2" xr:uid="{C7FB3883-6FCE-4A46-B1F9-2457E50A15D2}">
      <formula1>"annual, one-time, both annual and one-time, Annual or one-time burden"</formula1>
    </dataValidation>
  </dataValidations>
  <pageMargins left="0.7" right="0.7" top="0.75" bottom="0.75" header="0.3" footer="0.3"/>
  <pageSetup paperSize="5" scale="5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BE5BE-A5AF-4DF1-83E7-0F1AC1BFA39D}">
  <sheetPr>
    <pageSetUpPr fitToPage="1"/>
  </sheetPr>
  <dimension ref="A1:D6"/>
  <sheetViews>
    <sheetView workbookViewId="0">
      <selection activeCell="D15" sqref="D15"/>
    </sheetView>
  </sheetViews>
  <sheetFormatPr defaultRowHeight="14.5" x14ac:dyDescent="0.35"/>
  <cols>
    <col min="2" max="2" width="29.1796875" customWidth="1"/>
    <col min="3" max="3" width="28.81640625" customWidth="1"/>
    <col min="4" max="4" width="21.81640625" customWidth="1"/>
  </cols>
  <sheetData>
    <row r="1" spans="1:4" x14ac:dyDescent="0.35">
      <c r="A1" s="98" t="s">
        <v>136</v>
      </c>
      <c r="B1" s="98"/>
      <c r="C1" s="98"/>
      <c r="D1" s="98"/>
    </row>
    <row r="2" spans="1:4" x14ac:dyDescent="0.35">
      <c r="A2" s="6" t="s">
        <v>137</v>
      </c>
      <c r="B2" s="6" t="s">
        <v>2</v>
      </c>
      <c r="C2" s="12" t="s">
        <v>8</v>
      </c>
      <c r="D2" s="6" t="s">
        <v>143</v>
      </c>
    </row>
    <row r="3" spans="1:4" x14ac:dyDescent="0.35">
      <c r="A3" s="6">
        <v>1</v>
      </c>
      <c r="B3" s="72" t="s">
        <v>138</v>
      </c>
      <c r="C3" s="12">
        <f>Reporting!H7</f>
        <v>0</v>
      </c>
      <c r="D3" s="96">
        <f>Reporting!I7</f>
        <v>0</v>
      </c>
    </row>
    <row r="4" spans="1:4" x14ac:dyDescent="0.35">
      <c r="A4" s="6">
        <v>2</v>
      </c>
      <c r="B4" s="72" t="s">
        <v>139</v>
      </c>
      <c r="C4" s="12">
        <f>Recordkeeping!F32</f>
        <v>656</v>
      </c>
      <c r="D4" s="96">
        <f>Recordkeeping!G32</f>
        <v>196800</v>
      </c>
    </row>
    <row r="5" spans="1:4" x14ac:dyDescent="0.35">
      <c r="A5" s="73">
        <v>3</v>
      </c>
      <c r="B5" s="44" t="s">
        <v>140</v>
      </c>
      <c r="C5" s="12">
        <f>'Third Party Disclosure'!H9</f>
        <v>0</v>
      </c>
      <c r="D5" s="96">
        <f>'Third Party Disclosure'!I9</f>
        <v>0</v>
      </c>
    </row>
    <row r="6" spans="1:4" x14ac:dyDescent="0.35">
      <c r="A6" s="102" t="s">
        <v>141</v>
      </c>
      <c r="B6" s="102"/>
      <c r="C6" s="12">
        <f>SUM(C3:C5)</f>
        <v>656</v>
      </c>
      <c r="D6" s="96">
        <f>SUM(D3:D5)</f>
        <v>196800</v>
      </c>
    </row>
  </sheetData>
  <mergeCells count="2">
    <mergeCell ref="A1:D1"/>
    <mergeCell ref="A6:B6"/>
  </mergeCells>
  <pageMargins left="0.7" right="0.7" top="0.75" bottom="0.75" header="0.3" footer="0.3"/>
  <pageSetup paperSize="5"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50693687EC8F4D94CE409D1304EC60" ma:contentTypeVersion="15" ma:contentTypeDescription="Create a new document." ma:contentTypeScope="" ma:versionID="ca28aef7f65bae85852a71940a0bee67">
  <xsd:schema xmlns:xsd="http://www.w3.org/2001/XMLSchema" xmlns:xs="http://www.w3.org/2001/XMLSchema" xmlns:p="http://schemas.microsoft.com/office/2006/metadata/properties" xmlns:ns2="c9b6adfd-9c5d-4148-937b-682eaa5895dd" xmlns:ns3="c2549668-3175-44bb-ba4d-73dfdb8be4d2" targetNamespace="http://schemas.microsoft.com/office/2006/metadata/properties" ma:root="true" ma:fieldsID="23decb9a52a999849f2ebd0313d4fae6" ns2:_="" ns3:_="">
    <xsd:import namespace="c9b6adfd-9c5d-4148-937b-682eaa5895dd"/>
    <xsd:import namespace="c2549668-3175-44bb-ba4d-73dfdb8be4d2"/>
    <xsd:element name="properties">
      <xsd:complexType>
        <xsd:sequence>
          <xsd:element name="documentManagement">
            <xsd:complexType>
              <xsd:all>
                <xsd:element ref="ns2:_dlc_DocIdUrl" minOccurs="0"/>
                <xsd:element ref="ns3:Date" minOccurs="0"/>
                <xsd:element ref="ns2:_dlc_DocId" minOccurs="0"/>
                <xsd:element ref="ns2:_dlc_DocIdPersistId" minOccurs="0"/>
                <xsd:element ref="ns3:MediaServiceMetadata" minOccurs="0"/>
                <xsd:element ref="ns3:MediaServiceFastMetadata" minOccurs="0"/>
                <xsd:element ref="ns2:SharedWithUsers" minOccurs="0"/>
                <xsd:element ref="ns2:SharedWithDetails" minOccurs="0"/>
                <xsd:element ref="ns3:Completed" minOccurs="0"/>
                <xsd:element ref="ns3:Lead_x0020_Divis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b6adfd-9c5d-4148-937b-682eaa5895dd" elementFormDefault="qualified">
    <xsd:import namespace="http://schemas.microsoft.com/office/2006/documentManagement/types"/>
    <xsd:import namespace="http://schemas.microsoft.com/office/infopath/2007/PartnerControls"/>
    <xsd:element name="_dlc_DocIdUrl" ma:index="2"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8" nillable="true" ma:displayName="Document ID Value" ma:description="The value of the document ID assigned to this item." ma:hidden="true" ma:internalName="_dlc_DocId" ma:readOnly="false">
      <xsd:simpleType>
        <xsd:restriction base="dms:Text"/>
      </xsd:simpleType>
    </xsd:element>
    <xsd:element name="_dlc_DocIdPersistId" ma:index="10" nillable="true" ma:displayName="Persist ID" ma:description="Keep ID on add." ma:hidden="true" ma:internalName="_dlc_DocIdPersistId" ma:readOnly="false">
      <xsd:simpleType>
        <xsd:restriction base="dms:Boolean"/>
      </xsd:simpleType>
    </xsd:element>
    <xsd:element name="SharedWithUsers" ma:index="13"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549668-3175-44bb-ba4d-73dfdb8be4d2" elementFormDefault="qualified">
    <xsd:import namespace="http://schemas.microsoft.com/office/2006/documentManagement/types"/>
    <xsd:import namespace="http://schemas.microsoft.com/office/infopath/2007/PartnerControls"/>
    <xsd:element name="Date" ma:index="3" nillable="true" ma:displayName="Date" ma:format="DateOnly" ma:internalName="Date" ma:readOnly="false">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Completed" ma:index="15" nillable="true" ma:displayName="Completed" ma:default="0" ma:description="Mark &quot;Yes&quot; if the file is in its completed/final version - and ready for concurrence" ma:hidden="true" ma:indexed="true" ma:internalName="Completed">
      <xsd:simpleType>
        <xsd:restriction base="dms:Boolean"/>
      </xsd:simpleType>
    </xsd:element>
    <xsd:element name="Lead_x0020_Division" ma:index="16" nillable="true" ma:displayName="Lead Division" ma:description="Who is the lead division" ma:hidden="true" ma:internalName="Lead_x0020_Division" ma:readOnly="false">
      <xsd:simpleType>
        <xsd:restriction base="dms:Text">
          <xsd:maxLength value="2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 xmlns="c2549668-3175-44bb-ba4d-73dfdb8be4d2" xsi:nil="true"/>
    <Lead_x0020_Division xmlns="c2549668-3175-44bb-ba4d-73dfdb8be4d2" xsi:nil="true"/>
    <_dlc_DocIdPersistId xmlns="c9b6adfd-9c5d-4148-937b-682eaa5895dd" xsi:nil="true"/>
    <Completed xmlns="c2549668-3175-44bb-ba4d-73dfdb8be4d2">false</Completed>
    <_dlc_DocId xmlns="c9b6adfd-9c5d-4148-937b-682eaa5895dd">PSAHWWDYY62W-2118705730-3170</_dlc_DocId>
    <_dlc_DocIdUrl xmlns="c9b6adfd-9c5d-4148-937b-682eaa5895dd">
      <Url>https://usnrc.sharepoint.com/teams/NMSS-10-CFR-Part-53/_layouts/15/DocIdRedir.aspx?ID=PSAHWWDYY62W-2118705730-3170</Url>
      <Description>PSAHWWDYY62W-2118705730-3170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FD1E048-EFAC-49AF-9334-D23808FD11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b6adfd-9c5d-4148-937b-682eaa5895dd"/>
    <ds:schemaRef ds:uri="c2549668-3175-44bb-ba4d-73dfdb8be4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DD82C3-C653-46EC-BA14-CEDA929CE3A0}">
  <ds:schemaRefs>
    <ds:schemaRef ds:uri="http://purl.org/dc/elements/1.1/"/>
    <ds:schemaRef ds:uri="http://schemas.microsoft.com/office/infopath/2007/PartnerControls"/>
    <ds:schemaRef ds:uri="http://purl.org/dc/terms/"/>
    <ds:schemaRef ds:uri="http://schemas.microsoft.com/office/2006/metadata/properties"/>
    <ds:schemaRef ds:uri="c9b6adfd-9c5d-4148-937b-682eaa5895dd"/>
    <ds:schemaRef ds:uri="http://schemas.microsoft.com/office/2006/documentManagement/types"/>
    <ds:schemaRef ds:uri="http://schemas.openxmlformats.org/package/2006/metadata/core-properties"/>
    <ds:schemaRef ds:uri="c2549668-3175-44bb-ba4d-73dfdb8be4d2"/>
    <ds:schemaRef ds:uri="http://www.w3.org/XML/1998/namespace"/>
    <ds:schemaRef ds:uri="http://purl.org/dc/dcmitype/"/>
  </ds:schemaRefs>
</ds:datastoreItem>
</file>

<file path=customXml/itemProps3.xml><?xml version="1.0" encoding="utf-8"?>
<ds:datastoreItem xmlns:ds="http://schemas.openxmlformats.org/officeDocument/2006/customXml" ds:itemID="{B54119EA-DD99-4E4B-9F83-1246F346E450}">
  <ds:schemaRefs>
    <ds:schemaRef ds:uri="http://schemas.microsoft.com/sharepoint/v3/contenttype/forms"/>
  </ds:schemaRefs>
</ds:datastoreItem>
</file>

<file path=customXml/itemProps4.xml><?xml version="1.0" encoding="utf-8"?>
<ds:datastoreItem xmlns:ds="http://schemas.openxmlformats.org/officeDocument/2006/customXml" ds:itemID="{526EBE98-9389-4598-A7DE-1A3BD3F915F3}">
  <ds:schemaRefs>
    <ds:schemaRef ds:uri="http://schemas.microsoft.com/sharepoint/events"/>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 id="{e8d01475-c3b5-436a-a065-5def4c64f52e}" enabled="0" method="" siteId="{e8d01475-c3b5-436a-a065-5def4c64f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Reporting</vt:lpstr>
      <vt:lpstr>Recordkeeping</vt:lpstr>
      <vt:lpstr>Third Party Disclosure</vt:lpstr>
      <vt:lpstr>TOTAL</vt:lpstr>
      <vt:lpstr>Recordkeeping!Print_Titles</vt:lpstr>
      <vt:lpstr>Reporting!Print_Titles</vt:lpstr>
      <vt:lpstr>'Third Party Disclosure'!Print_Titles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Zulinski, Joanne</dc:creator>
  <cp:keywords/>
  <dc:description/>
  <cp:lastModifiedBy>Kristen Benney</cp:lastModifiedBy>
  <cp:revision/>
  <cp:lastPrinted>2024-08-22T15:07:31Z</cp:lastPrinted>
  <dcterms:created xsi:type="dcterms:W3CDTF">2015-06-05T18:17:20Z</dcterms:created>
  <dcterms:modified xsi:type="dcterms:W3CDTF">2024-10-29T15:25:00Z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0x010100E950693687EC8F4D94CE409D1304EC60</vt:lpwstr>
  </property>
  <property fmtid="{D5CDD505-2E9C-101B-9397-08002B2CF9AE}" pid="3" name="_dlc_DocIdItemGuid">
    <vt:lpwstr>186ee5a4-9ddc-4194-a278-9fd08533862f</vt:lpwstr>
  </property>
</Properties>
</file>