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dc.sharepoint.com/teams/NCIPC-DOP-PI-ProgramEvaluationTeams/Shared Documents/PPEB.SPIB Program Evaluation Teams/OMB.PRA/Performance Measures/LOCAL/"/>
    </mc:Choice>
  </mc:AlternateContent>
  <xr:revisionPtr revIDLastSave="37" documentId="8_{1951B7B4-9906-49DA-9E64-79934F7CA865}" xr6:coauthVersionLast="47" xr6:coauthVersionMax="47" xr10:uidLastSave="{FE6C6EFA-C7A7-4CD3-B04A-3D67A4354868}"/>
  <bookViews>
    <workbookView xWindow="-120" yWindow="-120" windowWidth="29040" windowHeight="15840" tabRatio="836" activeTab="7" xr2:uid="{49F7391A-EF83-44BD-8E46-A6F69BA84058}"/>
  </bookViews>
  <sheets>
    <sheet name="START HERE" sheetId="16" r:id="rId1"/>
    <sheet name="HE_Activities" sheetId="11" r:id="rId2"/>
    <sheet name="HR_Encounters" sheetId="7" r:id="rId3"/>
    <sheet name="HR_Naloxone" sheetId="9" r:id="rId4"/>
    <sheet name="LTC_Navigator_Hours" sheetId="6" r:id="rId5"/>
    <sheet name="LTC_Referrals" sheetId="17" r:id="rId6"/>
    <sheet name="HS_Training" sheetId="10" r:id="rId7"/>
    <sheet name="HS_SUD_Protocols" sheetId="4" r:id="rId8"/>
    <sheet name="Lists" sheetId="14" state="hidden" r:id="rId9"/>
  </sheets>
  <definedNames>
    <definedName name="_xlnm._FilterDatabase" localSheetId="1" hidden="1">HE_Activities!#REF!</definedName>
    <definedName name="_xlnm._FilterDatabase" localSheetId="2" hidden="1">HR_Encounters!#REF!</definedName>
    <definedName name="_xlnm._FilterDatabase" localSheetId="3" hidden="1">HR_Naloxone!$F$1:$F$109</definedName>
    <definedName name="_xlnm._FilterDatabase" localSheetId="7" hidden="1">HS_SUD_Protocols!$F$1:$F$12</definedName>
    <definedName name="_xlnm._FilterDatabase" localSheetId="6" hidden="1">HS_Training!$H$1:$H$23</definedName>
    <definedName name="_xlnm._FilterDatabase" localSheetId="4" hidden="1">LTC_Navigator_Hours!$I$1:$I$12</definedName>
    <definedName name="_xlnm._FilterDatabase" localSheetId="5" hidden="1">LTC_Referrals!#REF!</definedName>
    <definedName name="_xlnm.Print_Area" localSheetId="1">HE_Activities!$B$1:$G$10</definedName>
    <definedName name="_xlnm.Print_Area" localSheetId="2">HR_Encounters!$B$1:$F$12</definedName>
    <definedName name="_xlnm.Print_Area" localSheetId="3">HR_Naloxone!$B$1:$F$22</definedName>
    <definedName name="_xlnm.Print_Area" localSheetId="7">HS_SUD_Protocols!$B$1:$F$11</definedName>
    <definedName name="_xlnm.Print_Area" localSheetId="6">HS_Training!$B$1:$H$18</definedName>
    <definedName name="_xlnm.Print_Area" localSheetId="4">LTC_Navigator_Hours!$B$1:$I$11</definedName>
    <definedName name="_xlnm.Print_Area" localSheetId="5">LTC_Referrals!$B$1:$I$25</definedName>
    <definedName name="State" localSheetId="0">#REF!</definedName>
    <definedName name="State">#REF!</definedName>
    <definedName name="Tier1EDDIS" localSheetId="0">#REF!</definedName>
    <definedName name="Tier1EDDIS">#REF!</definedName>
    <definedName name="Tier1HOSPDIS" localSheetId="0">#REF!</definedName>
    <definedName name="Tier1HOSPDIS">#REF!</definedName>
    <definedName name="Tier2EDDIS" localSheetId="0">#REF!</definedName>
    <definedName name="Tier2EDDIS">#REF!</definedName>
    <definedName name="Tier2EDSYN" localSheetId="0">#REF!</definedName>
    <definedName name="Tier2EDSYN">#REF!</definedName>
    <definedName name="Tier2HOSPDIS" localSheetId="0">#REF!</definedName>
    <definedName name="Tier2HOSPDIS">#REF!</definedName>
    <definedName name="Tier3EDDIS" localSheetId="0">#REF!</definedName>
    <definedName name="Tier3EDDIS">#REF!</definedName>
    <definedName name="Tier3EDSYN" localSheetId="0">#REF!</definedName>
    <definedName name="Tier3EDSYN">#REF!</definedName>
    <definedName name="Tier3HOSPDIS" localSheetId="0">#REF!</definedName>
    <definedName name="Tier3HOSPDIS">#REF!</definedName>
    <definedName name="Tier4EDDIS" localSheetId="0">#REF!</definedName>
    <definedName name="Tier4EDDIS">#REF!</definedName>
    <definedName name="Tier4EDSYN" localSheetId="0">#REF!</definedName>
    <definedName name="Tier4EDSYN">#REF!</definedName>
    <definedName name="Tier4HOSPDIS" localSheetId="0">#REF!</definedName>
    <definedName name="Tier4HOSPDIS">#REF!</definedName>
    <definedName name="TierEDDIS" localSheetId="0">#REF!</definedName>
    <definedName name="TierEDDIS">#REF!</definedName>
    <definedName name="TierEDSYN" localSheetId="0">#REF!</definedName>
    <definedName name="TierEDSYN">#REF!</definedName>
    <definedName name="TierHOSPDIS" localSheetId="0">#REF!</definedName>
    <definedName name="TierHOSPD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7" l="1"/>
  <c r="C12" i="17"/>
  <c r="C13" i="17"/>
  <c r="C14" i="17"/>
  <c r="C15" i="17"/>
  <c r="C16" i="17"/>
  <c r="C17" i="17"/>
  <c r="C18" i="17"/>
  <c r="C19" i="17"/>
  <c r="C20" i="17"/>
  <c r="C21" i="17"/>
  <c r="C22" i="17"/>
  <c r="C23" i="17"/>
  <c r="C24" i="17"/>
  <c r="C25" i="17"/>
  <c r="G9" i="10"/>
  <c r="E6" i="7"/>
  <c r="G10" i="10" l="1"/>
  <c r="G11" i="10"/>
  <c r="G12" i="10"/>
  <c r="G13" i="10"/>
  <c r="G14" i="10"/>
  <c r="G15" i="10"/>
  <c r="G16" i="10"/>
  <c r="G17" i="10"/>
  <c r="G18" i="10"/>
  <c r="G19" i="10"/>
  <c r="G20" i="10"/>
  <c r="G21" i="10"/>
  <c r="C43" i="16"/>
  <c r="C42" i="16"/>
  <c r="C41" i="16"/>
  <c r="C40" i="16"/>
  <c r="C38" i="16"/>
  <c r="C39" i="16"/>
  <c r="H21" i="17"/>
  <c r="D18" i="7"/>
  <c r="E23" i="9" l="1"/>
  <c r="E6" i="9" s="1"/>
  <c r="B19" i="10"/>
  <c r="B20" i="10"/>
  <c r="C19" i="10"/>
  <c r="C20" i="10"/>
  <c r="B18" i="17"/>
  <c r="B19" i="17"/>
  <c r="B20" i="17"/>
  <c r="B21" i="17"/>
  <c r="B22" i="17"/>
  <c r="B23" i="17"/>
  <c r="H18" i="17"/>
  <c r="H19" i="17"/>
  <c r="H20" i="17"/>
  <c r="H22" i="17"/>
  <c r="H23" i="17"/>
  <c r="G26" i="17"/>
  <c r="F26" i="17"/>
  <c r="E26" i="17"/>
  <c r="H25" i="17"/>
  <c r="B25" i="17"/>
  <c r="H24" i="17"/>
  <c r="B24" i="17"/>
  <c r="H17" i="17"/>
  <c r="B17" i="17"/>
  <c r="H16" i="17"/>
  <c r="B16" i="17"/>
  <c r="H15" i="17"/>
  <c r="B15" i="17"/>
  <c r="H14" i="17"/>
  <c r="B14" i="17"/>
  <c r="H13" i="17"/>
  <c r="B13" i="17"/>
  <c r="H12" i="17"/>
  <c r="B12" i="17"/>
  <c r="H11" i="17"/>
  <c r="B11" i="17"/>
  <c r="C20" i="16"/>
  <c r="C29" i="16"/>
  <c r="C22" i="16"/>
  <c r="C21" i="16"/>
  <c r="C23" i="16"/>
  <c r="H26" i="17" l="1"/>
  <c r="E6" i="17" s="1"/>
  <c r="E29" i="9"/>
  <c r="C12" i="10" l="1"/>
  <c r="C13" i="10"/>
  <c r="C14" i="10"/>
  <c r="C15" i="10"/>
  <c r="C16" i="10"/>
  <c r="C17" i="10"/>
  <c r="C18" i="10"/>
  <c r="C21" i="10"/>
  <c r="C11" i="10"/>
  <c r="C10" i="10"/>
  <c r="B10" i="10"/>
  <c r="B16" i="10"/>
  <c r="B17" i="10"/>
  <c r="B18" i="10"/>
  <c r="B21" i="10"/>
  <c r="B11" i="10"/>
  <c r="B12" i="10"/>
  <c r="B13" i="10"/>
  <c r="B14" i="10"/>
  <c r="B15" i="10"/>
  <c r="E5" i="11" l="1"/>
  <c r="E22" i="10"/>
  <c r="F22" i="10"/>
  <c r="D6" i="10" l="1"/>
  <c r="C11" i="4"/>
  <c r="B11" i="4"/>
  <c r="C9" i="10" l="1"/>
  <c r="B9" i="10"/>
  <c r="C32" i="16"/>
  <c r="C36" i="16"/>
  <c r="E6" i="6"/>
  <c r="C11" i="6"/>
  <c r="B11" i="6"/>
  <c r="C26" i="16"/>
  <c r="C30" i="16"/>
  <c r="B12" i="9"/>
  <c r="C12" i="9"/>
  <c r="B13" i="9"/>
  <c r="C13" i="9"/>
  <c r="B14" i="9"/>
  <c r="C14" i="9"/>
  <c r="B15" i="9"/>
  <c r="C15" i="9"/>
  <c r="B16" i="9"/>
  <c r="C16" i="9"/>
  <c r="B17" i="9"/>
  <c r="C17" i="9"/>
  <c r="B18" i="9"/>
  <c r="C18" i="9"/>
  <c r="B19" i="9"/>
  <c r="C19" i="9"/>
  <c r="B20" i="9"/>
  <c r="C20" i="9"/>
  <c r="B21" i="9"/>
  <c r="C21" i="9"/>
  <c r="B22" i="9"/>
  <c r="C22" i="9"/>
  <c r="C11" i="9"/>
  <c r="B11" i="9"/>
  <c r="C18" i="16"/>
  <c r="C14" i="16"/>
  <c r="B10" i="11"/>
  <c r="C10" i="11"/>
  <c r="D11" i="7"/>
  <c r="C11" i="7"/>
  <c r="C53" i="16" l="1"/>
  <c r="C52" i="16"/>
  <c r="C51" i="16"/>
  <c r="C49" i="16"/>
  <c r="C48" i="16"/>
  <c r="C47" i="16"/>
  <c r="C46" i="16"/>
  <c r="C45" i="16"/>
  <c r="C35" i="16"/>
  <c r="C34" i="16"/>
  <c r="C33" i="16"/>
  <c r="C28" i="16"/>
  <c r="C27" i="16"/>
  <c r="C24" i="16"/>
  <c r="C17" i="16"/>
  <c r="C16" i="16"/>
  <c r="C15" i="16"/>
</calcChain>
</file>

<file path=xl/sharedStrings.xml><?xml version="1.0" encoding="utf-8"?>
<sst xmlns="http://schemas.openxmlformats.org/spreadsheetml/2006/main" count="285" uniqueCount="207">
  <si>
    <t>Instructions</t>
  </si>
  <si>
    <t xml:space="preserve">Select your jurisdiction </t>
  </si>
  <si>
    <t>Variable/Disaggregate</t>
  </si>
  <si>
    <t>Jurisdiction</t>
  </si>
  <si>
    <t>Year</t>
  </si>
  <si>
    <t>HE_Activities</t>
  </si>
  <si>
    <t>HE_Clinical_Settings</t>
  </si>
  <si>
    <t>HE_HR_Settings</t>
  </si>
  <si>
    <t>HE_Public_Safety_Settings</t>
  </si>
  <si>
    <t>HR_Encounters</t>
  </si>
  <si>
    <t>HR_Naloxone</t>
  </si>
  <si>
    <t>Type_of_Organization</t>
  </si>
  <si>
    <t>Num_Doses_Distributed</t>
  </si>
  <si>
    <t>Num_Encounters_ZipCode</t>
  </si>
  <si>
    <t>LTC_Referrals</t>
  </si>
  <si>
    <t>Race</t>
  </si>
  <si>
    <t>Ethnicity</t>
  </si>
  <si>
    <t>HS_Training</t>
  </si>
  <si>
    <t>Percent_Clinician_Trained</t>
  </si>
  <si>
    <t>HS_SUD_Protocols</t>
  </si>
  <si>
    <t>Number of health equity focused overdose prevention activities implemented with OD2A funding</t>
  </si>
  <si>
    <t>Total_HE_Activities</t>
  </si>
  <si>
    <t>DISAGGREGATES</t>
  </si>
  <si>
    <t>Required</t>
  </si>
  <si>
    <t>Optional</t>
  </si>
  <si>
    <t>Encounters_with_Drug_Checking</t>
  </si>
  <si>
    <t>Ref_MOUD</t>
  </si>
  <si>
    <t>Ref_Behavioral_Trt</t>
  </si>
  <si>
    <t>Ref_to_HR</t>
  </si>
  <si>
    <t>American Indian or Alaska Native</t>
  </si>
  <si>
    <t>Not Hispanic or Latino</t>
  </si>
  <si>
    <t>Hispanic or Latino</t>
  </si>
  <si>
    <t>Prefer Not to Answer/Decline</t>
  </si>
  <si>
    <t>Unknown</t>
  </si>
  <si>
    <t>Asian</t>
  </si>
  <si>
    <t>Black or African American</t>
  </si>
  <si>
    <t>Native Hawaiian or Other Pacific Islander</t>
  </si>
  <si>
    <t>White</t>
  </si>
  <si>
    <t>Specialty</t>
  </si>
  <si>
    <t>Number of health settings implementing or improving protocols and/or policies for evidence-based substance use disorder (SUD) treatment or referrals</t>
  </si>
  <si>
    <t>Type of organization</t>
  </si>
  <si>
    <t>Alameda County</t>
  </si>
  <si>
    <t>Allegheny County</t>
  </si>
  <si>
    <t>Baltimore County</t>
  </si>
  <si>
    <t>Barry-Eaton District Health Department</t>
  </si>
  <si>
    <t>Colleges/Universities</t>
  </si>
  <si>
    <t>Boston Public Health Commission</t>
  </si>
  <si>
    <t>Secondary education</t>
  </si>
  <si>
    <t>Broome County</t>
  </si>
  <si>
    <t>Broward County</t>
  </si>
  <si>
    <t>Chicago Department of Public Health</t>
  </si>
  <si>
    <t>Cuyahoga County</t>
  </si>
  <si>
    <t>Dallas County</t>
  </si>
  <si>
    <t>Denver Department of Public Health &amp; Environment</t>
  </si>
  <si>
    <t>Douglas County</t>
  </si>
  <si>
    <t>Duval County</t>
  </si>
  <si>
    <t>Franklin County Board of Commissioners/Public Health</t>
  </si>
  <si>
    <t>Fund for Public Health in New York, Inc</t>
  </si>
  <si>
    <t>Hamilton County</t>
  </si>
  <si>
    <t>Harris County</t>
  </si>
  <si>
    <t>Hartford, City of</t>
  </si>
  <si>
    <t>Jefferson County Board of Health</t>
  </si>
  <si>
    <t>Knox County</t>
  </si>
  <si>
    <t>Los Angeles County Department of Public Health</t>
  </si>
  <si>
    <t>Maricopa County</t>
  </si>
  <si>
    <t>Marion County</t>
  </si>
  <si>
    <t>Mecklenburg County Health Department</t>
  </si>
  <si>
    <t>Montgomery County</t>
  </si>
  <si>
    <t>New Haven</t>
  </si>
  <si>
    <t>Palm Beach County</t>
  </si>
  <si>
    <t>Philadelphia Department of Public Health</t>
  </si>
  <si>
    <t>Pima County</t>
  </si>
  <si>
    <t>Portland, Public Health Division</t>
  </si>
  <si>
    <t>Puerto Rico Department of Health</t>
  </si>
  <si>
    <t>Riverside County</t>
  </si>
  <si>
    <t>Salt Lake County</t>
  </si>
  <si>
    <t>San Francisco</t>
  </si>
  <si>
    <t>Santa Clara County Public Health</t>
  </si>
  <si>
    <t>Seattle &amp; King County</t>
  </si>
  <si>
    <t>Sedgwick County</t>
  </si>
  <si>
    <t>Snohomish County</t>
  </si>
  <si>
    <t>Southern Nevada Health District</t>
  </si>
  <si>
    <t>St. Louis County</t>
  </si>
  <si>
    <t>Total_HR_Encounters</t>
  </si>
  <si>
    <t>Num_Doses_Distributed_ZipCode</t>
  </si>
  <si>
    <t>Enter a whole number for the count of pre-measured naloxone doses distributed for each zip code. When the zip code is "unknown" total the remaining doses distributed and enter a whole number.</t>
  </si>
  <si>
    <t>Num_Settings_SUD_Referrals</t>
  </si>
  <si>
    <t>Num_Settings_SUD_Treatment</t>
  </si>
  <si>
    <t>Data Entry Instructions</t>
  </si>
  <si>
    <t>Reporting Specifications</t>
  </si>
  <si>
    <t>Enter a whole number for the health equity focused overdose prevention activities that occurred in a harm reduction setting.</t>
  </si>
  <si>
    <t>Enter a whole number for the health equity focused overdose prevention activities that occurred in a public safety setting.</t>
  </si>
  <si>
    <t>Enter a whole number that reflects the health equity focused overdose prevention activities that occurred in any setting outside of clinical, harm reduction, and public safety.</t>
  </si>
  <si>
    <t>Enter a whole number for the health equity focused overdose prevention activities that occurred in a health/clinical setting.</t>
  </si>
  <si>
    <t>Encounters_with_People_High_Risk</t>
  </si>
  <si>
    <t xml:space="preserve">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 </t>
  </si>
  <si>
    <t>Total_Naloxone_Distributed</t>
  </si>
  <si>
    <t>Syringe Service Programs</t>
  </si>
  <si>
    <t>Community-based organizations</t>
  </si>
  <si>
    <t>Senior care organizations</t>
  </si>
  <si>
    <t>Faith-based organizations</t>
  </si>
  <si>
    <t>Emergency Department/Urgent Care</t>
  </si>
  <si>
    <t>Other healthcare organizations</t>
  </si>
  <si>
    <t>Police departments</t>
  </si>
  <si>
    <t>Jails/Prisons</t>
  </si>
  <si>
    <t>Health Department</t>
  </si>
  <si>
    <t xml:space="preserve">Other   </t>
  </si>
  <si>
    <t>Total_Navigator_Hours</t>
  </si>
  <si>
    <t>Enter a whole number for the total hours navigators have spent on linkage to care or referral efforts in harm reduction settings.</t>
  </si>
  <si>
    <t>Enter a whole number for the total hours navigators have spent on linkage to care or referral efforts in public safety settings.</t>
  </si>
  <si>
    <t>Enter a whole number for the total hours navigators have spent on linkage to care or referral efforts in any other settings.</t>
  </si>
  <si>
    <t>Enter a whole number for the total hours navigators have spent on linkage to care or referral efforts in health/clinical settings.</t>
  </si>
  <si>
    <t>Number of hours navigators spent on linkage to care and harm reduction services via warm handoffs</t>
  </si>
  <si>
    <t>LTC_Navigator_Hours</t>
  </si>
  <si>
    <t xml:space="preserve">This is a formula field that will generate a total count of hours navigators spent linking PWUD to care and/or harm reduction services via warm handoffs once the disaggregates below are entered into the appropriate fields. </t>
  </si>
  <si>
    <t>Navigator_Hours_Clinical</t>
  </si>
  <si>
    <t>Navigator_Hours_HR</t>
  </si>
  <si>
    <t>Navigator_Hours_Public_Safety</t>
  </si>
  <si>
    <t>Navigator_Hours_Other</t>
  </si>
  <si>
    <t>This disaggregate is optional. If chosen, enter a whole number for service encounters with people at highest risk of overdose and/or with populations disproportionately affected by overdose.</t>
  </si>
  <si>
    <r>
      <rPr>
        <b/>
        <sz val="11"/>
        <rFont val="Calibri"/>
        <family val="2"/>
        <scheme val="minor"/>
      </rPr>
      <t>Total_Navigator_Hours:</t>
    </r>
    <r>
      <rPr>
        <sz val="11"/>
        <rFont val="Calibri"/>
        <family val="2"/>
        <scheme val="minor"/>
      </rPr>
      <t xml:space="preserve"> This is a formula field that will generate a total count of hours navigators spent linking PWUD to care and/or harm reduction services via warm handoffs once the disaggregates below are entered into the appropriate fields. 
</t>
    </r>
    <r>
      <rPr>
        <b/>
        <sz val="11"/>
        <rFont val="Calibri"/>
        <family val="2"/>
        <scheme val="minor"/>
      </rPr>
      <t>Navigator_Hours_Clinical:</t>
    </r>
    <r>
      <rPr>
        <sz val="11"/>
        <rFont val="Calibri"/>
        <family val="2"/>
        <scheme val="minor"/>
      </rPr>
      <t xml:space="preserve"> Enter a whole number for the total hours navigators have spent on linkage to care or referral efforts in health/clinical settings.
</t>
    </r>
    <r>
      <rPr>
        <b/>
        <sz val="11"/>
        <rFont val="Calibri"/>
        <family val="2"/>
        <scheme val="minor"/>
      </rPr>
      <t>Navigator_Hours_HR:</t>
    </r>
    <r>
      <rPr>
        <sz val="11"/>
        <rFont val="Calibri"/>
        <family val="2"/>
        <scheme val="minor"/>
      </rPr>
      <t xml:space="preserve"> Enter a whole number for the total hours navigators have spent on linkage to care or referral efforts in harm reduction settings.
</t>
    </r>
    <r>
      <rPr>
        <b/>
        <sz val="11"/>
        <rFont val="Calibri"/>
        <family val="2"/>
        <scheme val="minor"/>
      </rPr>
      <t>Navigator_Hours_Public_Safety:</t>
    </r>
    <r>
      <rPr>
        <sz val="11"/>
        <rFont val="Calibri"/>
        <family val="2"/>
        <scheme val="minor"/>
      </rPr>
      <t xml:space="preserve"> Enter a whole number for the total hours navigators have spent on linkage to care or referral efforts in public safety settings.
</t>
    </r>
    <r>
      <rPr>
        <b/>
        <sz val="11"/>
        <rFont val="Calibri"/>
        <family val="2"/>
        <scheme val="minor"/>
      </rPr>
      <t>Navigator_Hours_Other:</t>
    </r>
    <r>
      <rPr>
        <sz val="11"/>
        <rFont val="Calibri"/>
        <family val="2"/>
        <scheme val="minor"/>
      </rPr>
      <t xml:space="preserve"> Enter a whole number for the total hours navigators have spent on linkage to care or referral efforts in any other settings.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</si>
  <si>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HE_Other_Settings</t>
  </si>
  <si>
    <t>Total_Referrals</t>
  </si>
  <si>
    <t xml:space="preserve">Number of referrals to care and harm reduction services </t>
  </si>
  <si>
    <t>Enter a whole number for total number of service encounters for each zip code provided. When the zip code is "unknown" total the remaining encounters and enter a whole number.</t>
  </si>
  <si>
    <t>3/1/2024-8/31/2024</t>
  </si>
  <si>
    <t>9/1/2024-8/31/2025</t>
  </si>
  <si>
    <t>9/1/2025-8/31/2026</t>
  </si>
  <si>
    <t>9/1/2026-8/31/2027</t>
  </si>
  <si>
    <t>9/1/2027-3/31/2028</t>
  </si>
  <si>
    <t xml:space="preserve">Percent of clinicians who received training on implementing the “2022 CDC Clinical Practice Guideline for Prescribing Opioids for Pain” </t>
  </si>
  <si>
    <t>Select reporting period</t>
  </si>
  <si>
    <t>Reporting_Period</t>
  </si>
  <si>
    <t>Primary care</t>
  </si>
  <si>
    <t>Emergency medicine</t>
  </si>
  <si>
    <t>Hospitalists</t>
  </si>
  <si>
    <t>Surgeons</t>
  </si>
  <si>
    <t>OB/GYNs</t>
  </si>
  <si>
    <t>Neurologists</t>
  </si>
  <si>
    <t>Dentists</t>
  </si>
  <si>
    <t>Physical medicine and rehabilitation</t>
  </si>
  <si>
    <t>Occupational medicine</t>
  </si>
  <si>
    <t>Pharmacists</t>
  </si>
  <si>
    <t>Other</t>
  </si>
  <si>
    <t xml:space="preserve">Enter a whole number for service encounters where drug checking occurred. </t>
  </si>
  <si>
    <t xml:space="preserve">This is a formula field that will generate a total count of doses of naloxone that were distributed by OD2A-funded organizations during the designated reporting period  once the disaggregates below are entered into the appropriate fields. </t>
  </si>
  <si>
    <t>Total_Ref_Race_Ethnicity</t>
  </si>
  <si>
    <t>Total_Percentage_Trained</t>
  </si>
  <si>
    <t>OD2A: LOCAL Performance Measures Reporting Tool</t>
  </si>
  <si>
    <t>This field will be prepopulated for all rows of data based on the selection made in the drop-down above from 'Select your jurisdiction' from the Start Here tab. The cells will appear gray to indicate that no additional data entry is needed.</t>
  </si>
  <si>
    <t>This field will be prepopulated for all rows of data based on the selection made above in the drop-down for 'Select reporting period' from the Start Here tab (See technical guidance for reporting timeline table.) The cells will appear gray to indicate that no additional data entry is needed.</t>
  </si>
  <si>
    <t>This variable has been pre-selected. If data are not available for a particular specialty, enter 0 for all variables in the adjacent row.</t>
  </si>
  <si>
    <r>
      <rPr>
        <b/>
        <sz val="11"/>
        <rFont val="Calibri"/>
        <family val="2"/>
        <scheme val="minor"/>
      </rPr>
      <t>Total_HE_Activities:</t>
    </r>
    <r>
      <rPr>
        <sz val="11"/>
        <rFont val="Calibri"/>
        <family val="2"/>
        <scheme val="minor"/>
      </rPr>
      <t xml:space="preserve"> 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 
</t>
    </r>
    <r>
      <rPr>
        <b/>
        <sz val="11"/>
        <rFont val="Calibri"/>
        <family val="2"/>
        <scheme val="minor"/>
      </rPr>
      <t>HE_Clinical_Settings</t>
    </r>
    <r>
      <rPr>
        <sz val="11"/>
        <rFont val="Calibri"/>
        <family val="2"/>
        <scheme val="minor"/>
      </rPr>
      <t xml:space="preserve">: Enter a whole number that reflects the health equity focused overdose prevention activities that occurred in a clinical setting. 
</t>
    </r>
    <r>
      <rPr>
        <b/>
        <sz val="11"/>
        <rFont val="Calibri"/>
        <family val="2"/>
        <scheme val="minor"/>
      </rPr>
      <t xml:space="preserve">HE_HR_Settings: </t>
    </r>
    <r>
      <rPr>
        <sz val="11"/>
        <rFont val="Calibri"/>
        <family val="2"/>
        <scheme val="minor"/>
      </rPr>
      <t xml:space="preserve">Enter a whole number that reflects the health equity focused overdose prevention activities that occurred in a harm reduction setting.
</t>
    </r>
    <r>
      <rPr>
        <b/>
        <sz val="11"/>
        <rFont val="Calibri"/>
        <family val="2"/>
        <scheme val="minor"/>
      </rPr>
      <t xml:space="preserve">HE_Public_Safety_Settings: </t>
    </r>
    <r>
      <rPr>
        <sz val="11"/>
        <rFont val="Calibri"/>
        <family val="2"/>
        <scheme val="minor"/>
      </rPr>
      <t xml:space="preserve">Enter a whole number that reflects the health equity focused overdose prevention activities that occurred in a public safety setting.
</t>
    </r>
    <r>
      <rPr>
        <b/>
        <sz val="11"/>
        <rFont val="Calibri"/>
        <family val="2"/>
        <scheme val="minor"/>
      </rPr>
      <t xml:space="preserve">HE_Other_Settings: </t>
    </r>
    <r>
      <rPr>
        <sz val="11"/>
        <rFont val="Calibri"/>
        <family val="2"/>
        <scheme val="minor"/>
      </rPr>
      <t>Enter a whole number that reflects the health equity focused overdose prevention activities that occurred in any setting outside of clinical, harm reduction, and public safety.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</si>
  <si>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Primary Care</t>
  </si>
  <si>
    <t>unknown</t>
  </si>
  <si>
    <t>Num_Trained</t>
  </si>
  <si>
    <t>Num_Eligible</t>
  </si>
  <si>
    <t>ZipCode_By_Nal_Distribution_Site</t>
  </si>
  <si>
    <t>Enter a numerator for the unique clinicians trained on implementing the 2022 CDC Clinical Practice Guidelines for Prescribing Opioids for Pain for each specialty.</t>
  </si>
  <si>
    <t>Enter a denominator for all eligible individuals who could be trained on implementing the 2022 CDC Clinical Practice Guidelines for Prescribing Opioids for Pain for each specialty.</t>
  </si>
  <si>
    <t>This is a formula field that will generate a percentage of clinicians trained for each specialty once the numerator (Num_Trained) and denominator (Num_Eligible) are entered into the appropriate fields.</t>
  </si>
  <si>
    <t>Total_Health_Settings</t>
  </si>
  <si>
    <r>
      <rPr>
        <b/>
        <sz val="11"/>
        <rFont val="Calibri"/>
        <family val="2"/>
        <scheme val="minor"/>
      </rPr>
      <t>Total_Percentage_Trained</t>
    </r>
    <r>
      <rPr>
        <sz val="11"/>
        <rFont val="Calibri"/>
        <family val="2"/>
        <scheme val="minor"/>
      </rPr>
      <t xml:space="preserve">: This is a formula field that will generate a percentage of clinicians trained on implementing the 2022 CDC Clinical Practice Guidelines for Prescribing Opioids for Pain once the numerator and denominator are entered into the appropriate fields for each specialty.
</t>
    </r>
    <r>
      <rPr>
        <b/>
        <sz val="11"/>
        <rFont val="Calibri"/>
        <family val="2"/>
        <scheme val="minor"/>
      </rPr>
      <t>Specialty</t>
    </r>
    <r>
      <rPr>
        <sz val="11"/>
        <rFont val="Calibri"/>
        <family val="2"/>
        <scheme val="minor"/>
      </rPr>
      <t xml:space="preserve">: This variable has been pre-selected. If data are not available for a particular specialty, enter 0 for all variables in the adjacent row.
</t>
    </r>
    <r>
      <rPr>
        <b/>
        <sz val="11"/>
        <rFont val="Calibri"/>
        <family val="2"/>
        <scheme val="minor"/>
      </rPr>
      <t>Num_Trained</t>
    </r>
    <r>
      <rPr>
        <sz val="11"/>
        <rFont val="Calibri"/>
        <family val="2"/>
        <scheme val="minor"/>
      </rPr>
      <t xml:space="preserve">: Enter a numerator (n) for the unique clinicians trained on implementing the 2022 CDC Clinical Practice Guidelines for Prescribing Opioids for Pain for each specialty.
</t>
    </r>
    <r>
      <rPr>
        <b/>
        <sz val="11"/>
        <rFont val="Calibri"/>
        <family val="2"/>
        <scheme val="minor"/>
      </rPr>
      <t>Num_Eligible:</t>
    </r>
    <r>
      <rPr>
        <sz val="11"/>
        <rFont val="Calibri"/>
        <family val="2"/>
        <scheme val="minor"/>
      </rPr>
      <t xml:space="preserve"> Enter a denominator (d) for all eligible individuals who could be trained on implementing the 2022 CDC Clinical Practice Guidelines for Prescribing Opioids for Pain for each specialty.
</t>
    </r>
    <r>
      <rPr>
        <b/>
        <sz val="11"/>
        <rFont val="Calibri"/>
        <family val="2"/>
        <scheme val="minor"/>
      </rPr>
      <t>Percent_Clinician_Trained:</t>
    </r>
    <r>
      <rPr>
        <sz val="11"/>
        <rFont val="Calibri"/>
        <family val="2"/>
        <scheme val="minor"/>
      </rPr>
      <t xml:space="preserve"> This is a formula field that will generate a percentage of clinicians trained for each specialty once the numerator (Num_Trained) and denominator (Num_Eligible) are entered into the appropriate fields.
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</si>
  <si>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This is a formula field that will generate a percentage of clinicians trained on implementing the 2022 CDC Clinical Practice Guidelines for Prescribing Opioids for Pain once the numerator and denominator are entered into the appropriate fields for each specialty.</t>
  </si>
  <si>
    <t>This is a formula field that will generate a total count for all referrals to MOUD, behavioral health treatment only (without MOUD), and harm reduction services.</t>
  </si>
  <si>
    <t>Subtotal</t>
  </si>
  <si>
    <t>ZipCode_By_HR_Service_Site</t>
  </si>
  <si>
    <r>
      <t xml:space="preserve">This is a formula field that will generate a total count of harm reduction service encounters (e.g., in-person, mail, telephone, online) that occurred at OD2A: LOCAL funded organizations during the designated reporting period once the data are entered by zip code into the appropriate fields. </t>
    </r>
    <r>
      <rPr>
        <u/>
        <sz val="11"/>
        <rFont val="Calibri"/>
        <family val="2"/>
        <scheme val="minor"/>
      </rPr>
      <t>Note the total is calculated from the data entered by zip code, not the encounters with drug checking disaggregates.</t>
    </r>
  </si>
  <si>
    <t xml:space="preserve">Number of harm reduction service encounters at organizations funded or supported by OD2A </t>
  </si>
  <si>
    <t>Number of naloxone doses distributed by OD2A-funded or supported organizations</t>
  </si>
  <si>
    <t xml:space="preserve">Enter the five-digit zip code for each site where harm reduction services (e.g., in-person, mail, telephone, online) were provided. For any service site where services are provided in person, use the brick-and-mortar location zip code. For services provided via phone or mail, use the address of the brick-and-mortar location. For mobile-based outreach services, use the zip code of where the outreach encounter happened. For any service sites where zip codes are unknown, provide the total number of encounters that occurred across locations with unknown zip codes in the designated cell for “unknown” within the reporting tool. </t>
  </si>
  <si>
    <r>
      <rPr>
        <b/>
        <sz val="11"/>
        <rFont val="Calibri"/>
        <family val="2"/>
        <scheme val="minor"/>
      </rPr>
      <t>Total_HR_Encounters:</t>
    </r>
    <r>
      <rPr>
        <sz val="11"/>
        <rFont val="Calibri"/>
        <family val="2"/>
        <scheme val="minor"/>
      </rPr>
      <t xml:space="preserve"> This is a formula field that will generate a total count of harm reduction service encounters (e.g., in-person, mail, telephone, online) that occurred at OD2A: LOCAL funded organizations during the designated reporting period once the data are entered by zip code into the appropriate fields. </t>
    </r>
    <r>
      <rPr>
        <u/>
        <sz val="11"/>
        <rFont val="Calibri"/>
        <family val="2"/>
        <scheme val="minor"/>
      </rPr>
      <t>Note the total is calculated from the data entered by zip code, not the encounters with drug checking disaggregates.</t>
    </r>
    <r>
      <rPr>
        <sz val="11"/>
        <rFont val="Calibri"/>
        <family val="2"/>
        <scheme val="minor"/>
      </rPr>
      <t xml:space="preserve">
</t>
    </r>
    <r>
      <rPr>
        <b/>
        <sz val="11"/>
        <rFont val="Calibri"/>
        <family val="2"/>
        <scheme val="minor"/>
      </rPr>
      <t>Encounters_with_Drug_Checking:</t>
    </r>
    <r>
      <rPr>
        <sz val="11"/>
        <rFont val="Calibri"/>
        <family val="2"/>
        <scheme val="minor"/>
      </rPr>
      <t xml:space="preserve"> Enter a whole number for service encounters where drug checking occurred. 
</t>
    </r>
    <r>
      <rPr>
        <b/>
        <i/>
        <sz val="11"/>
        <rFont val="Calibri"/>
        <family val="2"/>
        <scheme val="minor"/>
      </rPr>
      <t>Encounters_with_People_High_Risk:</t>
    </r>
    <r>
      <rPr>
        <i/>
        <sz val="11"/>
        <rFont val="Calibri"/>
        <family val="2"/>
        <scheme val="minor"/>
      </rPr>
      <t xml:space="preserve"> This disaggregate is optional. If chosen, enter a whole number for service encounters with people at highest risk of overdose and/or with populations disproportionately affected by overdose.</t>
    </r>
    <r>
      <rPr>
        <sz val="11"/>
        <rFont val="Calibri"/>
        <family val="2"/>
        <scheme val="minor"/>
      </rPr>
      <t xml:space="preserve">
</t>
    </r>
    <r>
      <rPr>
        <b/>
        <sz val="11"/>
        <rFont val="Calibri"/>
        <family val="2"/>
        <scheme val="minor"/>
      </rPr>
      <t xml:space="preserve">ZipCode_By_HR_Service_Site: </t>
    </r>
    <r>
      <rPr>
        <sz val="11"/>
        <rFont val="Calibri"/>
        <family val="2"/>
        <scheme val="minor"/>
      </rPr>
      <t>Enter the five-digit zip code for each site where harm reduction services (e.g., in-person, mail, telephone, online) were provided. For any service site where services are provided in person, use the brick-and-mortar location zip code. For services provided via phone or mail, use the address of the brick-and-mortar location. For mobile-based outreach services, use the zip code of where the outreach encounter happened. For any service sites where zip codes are unknown, provide the total number of encounters that occurred across locations with unknown zip codes in the designated cell for “unknown” within the reporting tool.</t>
    </r>
    <r>
      <rPr>
        <b/>
        <sz val="11"/>
        <rFont val="Calibri"/>
        <family val="2"/>
        <scheme val="minor"/>
      </rPr>
      <t xml:space="preserve">
Num_Encounters_ZipCode</t>
    </r>
    <r>
      <rPr>
        <sz val="11"/>
        <rFont val="Calibri"/>
        <family val="2"/>
        <scheme val="minor"/>
      </rPr>
      <t>: Enter a whole number for service encounters for each zip code provided. When the zip code is "unknown" total the remaining encounters and enter a whole number.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</si>
  <si>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Middle Eastern or North African</t>
  </si>
  <si>
    <t>Multiracial and/or Multiethnic</t>
  </si>
  <si>
    <t>Race_Ethnicity</t>
  </si>
  <si>
    <r>
      <rPr>
        <b/>
        <sz val="11"/>
        <rFont val="Calibri"/>
        <family val="2"/>
        <scheme val="minor"/>
      </rPr>
      <t xml:space="preserve">Total_Referrals: </t>
    </r>
    <r>
      <rPr>
        <sz val="11"/>
        <rFont val="Calibri"/>
        <family val="2"/>
        <scheme val="minor"/>
      </rPr>
      <t>This is a formula field that will generate a total count for all referrals to MOUD, behavioral health treatment only (without MOUD), and harm reduction services.</t>
    </r>
    <r>
      <rPr>
        <b/>
        <sz val="11"/>
        <rFont val="Calibri"/>
        <family val="2"/>
        <scheme val="minor"/>
      </rPr>
      <t xml:space="preserve">
Race_Ethnicity: </t>
    </r>
    <r>
      <rPr>
        <sz val="11"/>
        <rFont val="Calibri"/>
        <family val="2"/>
        <scheme val="minor"/>
      </rPr>
      <t xml:space="preserve">This variable has been pre-selected. If data are not available for a particular race and ethnicity, enter 0 for all variables in the adjacent row. </t>
    </r>
    <r>
      <rPr>
        <u/>
        <sz val="11"/>
        <rFont val="Calibri"/>
        <family val="2"/>
        <scheme val="minor"/>
      </rPr>
      <t>Note: when the race_ethnicity is marked unknown, this also includes if an individual preferred not to answer.</t>
    </r>
    <r>
      <rPr>
        <b/>
        <sz val="11"/>
        <rFont val="Calibri"/>
        <family val="2"/>
        <scheme val="minor"/>
      </rPr>
      <t xml:space="preserve">
Ref_MOUD: </t>
    </r>
    <r>
      <rPr>
        <sz val="11"/>
        <rFont val="Calibri"/>
        <family val="2"/>
        <scheme val="minor"/>
      </rPr>
      <t xml:space="preserve">Enter a whole number for all referrals to MOUD for each race and ethnicity with available data. </t>
    </r>
    <r>
      <rPr>
        <b/>
        <sz val="11"/>
        <rFont val="Calibri"/>
        <family val="2"/>
        <scheme val="minor"/>
      </rPr>
      <t xml:space="preserve">
Ref_Behavioral_Trt:</t>
    </r>
    <r>
      <rPr>
        <sz val="11"/>
        <rFont val="Calibri"/>
        <family val="2"/>
        <scheme val="minor"/>
      </rPr>
      <t xml:space="preserve"> Enter a whole number for all referrals to behavioral health treatment only (without MOUD) for each race and ethnicity with available data. </t>
    </r>
    <r>
      <rPr>
        <b/>
        <sz val="11"/>
        <rFont val="Calibri"/>
        <family val="2"/>
        <scheme val="minor"/>
      </rPr>
      <t xml:space="preserve">
Ref_to_HR:</t>
    </r>
    <r>
      <rPr>
        <sz val="11"/>
        <rFont val="Calibri"/>
        <family val="2"/>
        <scheme val="minor"/>
      </rPr>
      <t xml:space="preserve"> Enter a whole number for all referrals to harm reduction services for each race and ethnicity with available data.
</t>
    </r>
    <r>
      <rPr>
        <b/>
        <sz val="11"/>
        <rFont val="Calibri"/>
        <family val="2"/>
        <scheme val="minor"/>
      </rPr>
      <t>Total_Ref_Race_Ethnicity</t>
    </r>
    <r>
      <rPr>
        <sz val="11"/>
        <rFont val="Calibri"/>
        <family val="2"/>
        <scheme val="minor"/>
      </rPr>
      <t xml:space="preserve">: This is a formula field that will generate a total count for all referrals to MOUD, behavioral treatment only (without MOUD), and harm reduction services by all races and ethnicities. </t>
    </r>
    <r>
      <rPr>
        <b/>
        <sz val="11"/>
        <rFont val="Calibri"/>
        <family val="2"/>
        <scheme val="minor"/>
      </rPr>
      <t xml:space="preserve">
</t>
    </r>
    <r>
      <rPr>
        <sz val="11"/>
        <rFont val="Calibri"/>
        <family val="2"/>
        <scheme val="minor"/>
      </rPr>
      <t>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</si>
  <si>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Enter the five-digit zip code where the funded organization distributed their doses of naloxone. For any distribution site where the zip code is unknown, provide the total in the adjacent cell. For any distribution site where zip codes are unknown, provide the total number of doses distributed across locations with unknown zip codes in the designated cell for “unknown” within the reporting tool.</t>
  </si>
  <si>
    <r>
      <t xml:space="preserve">This variable has been pre-selected. If data are not available for a particular race and ethnicity, enter 0 for all variables in the adjacent row. </t>
    </r>
    <r>
      <rPr>
        <u/>
        <sz val="11"/>
        <rFont val="Calibri"/>
        <family val="2"/>
        <scheme val="minor"/>
      </rPr>
      <t>Note: when the race_ethnicity is marked unknown, this also includes if an individual preferred not to answer.</t>
    </r>
  </si>
  <si>
    <t xml:space="preserve">Enter a whole number for all referrals to MOUD for each race and ethnicity with available data. </t>
  </si>
  <si>
    <t xml:space="preserve">Enter a whole number for all referrals to behavioral health treatment only (without MOUD) for each race and ethnicity with available data. </t>
  </si>
  <si>
    <t>Enter a whole number for all referrals to harm reduction services for each race and ethnicity with available data.</t>
  </si>
  <si>
    <t xml:space="preserve">This is a formula field that will generate a total count for all referrals to MOUD, behavioral treatment only (without MOUD), and harm reduction services by each race and ethnicity. </t>
  </si>
  <si>
    <t>This variable has been pre-selected. If data are not available for a particular type of organization, enter 0 in the adjacent row.</t>
  </si>
  <si>
    <t xml:space="preserve">Enter a whole number for the count of all pre-measured naloxone doses distributed for each type of organization. </t>
  </si>
  <si>
    <r>
      <rPr>
        <b/>
        <sz val="11"/>
        <rFont val="Calibri"/>
        <family val="2"/>
        <scheme val="minor"/>
      </rPr>
      <t>Total_Naloxone_Distributed:</t>
    </r>
    <r>
      <rPr>
        <sz val="11"/>
        <rFont val="Calibri"/>
        <family val="2"/>
        <scheme val="minor"/>
      </rPr>
      <t xml:space="preserve"> This is a formula field that will generate a total count of doses of naloxone that were distributed by OD2A-funded or supported organizations during the designated reporting period once the disaggregates below are entered into the appropriate fields. 
</t>
    </r>
    <r>
      <rPr>
        <b/>
        <sz val="11"/>
        <rFont val="Calibri"/>
        <family val="2"/>
        <scheme val="minor"/>
      </rPr>
      <t>Type_of_Organization:</t>
    </r>
    <r>
      <rPr>
        <sz val="11"/>
        <rFont val="Calibri"/>
        <family val="2"/>
        <scheme val="minor"/>
      </rPr>
      <t xml:space="preserve"> This variable has been pre-selected. If data are not available for a particular type of organization, enter 0 in the adjacent row.
</t>
    </r>
    <r>
      <rPr>
        <b/>
        <sz val="11"/>
        <rFont val="Calibri"/>
        <family val="2"/>
        <scheme val="minor"/>
      </rPr>
      <t>Num_Doses_Distributed</t>
    </r>
    <r>
      <rPr>
        <sz val="11"/>
        <rFont val="Calibri"/>
        <family val="2"/>
        <scheme val="minor"/>
      </rPr>
      <t xml:space="preserve">: Enter a whole number for the count of all pre-measured naloxone doses distributed for each type of organization. 
</t>
    </r>
    <r>
      <rPr>
        <b/>
        <sz val="11"/>
        <rFont val="Calibri"/>
        <family val="2"/>
        <scheme val="minor"/>
      </rPr>
      <t>ZipCode_By_Distribution_Site:</t>
    </r>
    <r>
      <rPr>
        <sz val="11"/>
        <rFont val="Calibri"/>
        <family val="2"/>
        <scheme val="minor"/>
      </rPr>
      <t xml:space="preserve"> Enter the five-digit zip code where the funded organization distributed their doses of naloxone. For any distribution site where the zip code is unknown, provide the total in the adjacent cell. For any distribution site where zip codes are unknown, provide the total number of doses distributed across locations with unknown zip codes in the designated cell for “unknown” within the reporting tool.
</t>
    </r>
    <r>
      <rPr>
        <b/>
        <sz val="11"/>
        <rFont val="Calibri"/>
        <family val="2"/>
        <scheme val="minor"/>
      </rPr>
      <t>Num_Doses_Distributed_ZipCode:</t>
    </r>
    <r>
      <rPr>
        <sz val="11"/>
        <rFont val="Calibri"/>
        <family val="2"/>
        <scheme val="minor"/>
      </rPr>
      <t xml:space="preserve"> Enter a whole number for the count of pre-measured naloxone doses distributed to each zip code. When the zip code is "unknown" total the remaining encounters and enter a whole number.
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</si>
  <si>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American Indian or Alaska Native and Hispanic or Latino</t>
  </si>
  <si>
    <t>Asian and Hispanic or Latino</t>
  </si>
  <si>
    <t>Black or African American and Hispanic or Latino</t>
  </si>
  <si>
    <t>American Indian or Alaska Native only</t>
  </si>
  <si>
    <t>Asian only</t>
  </si>
  <si>
    <t>Black or African American only</t>
  </si>
  <si>
    <t>Hispanic or Latino only</t>
  </si>
  <si>
    <t>Middle Eastern or North African only</t>
  </si>
  <si>
    <t>Native Hawaiian or 
Other Pacific Islander only</t>
  </si>
  <si>
    <t>Native Hawaiian or 
Other Pacific Islander and Hispanic or Latino</t>
  </si>
  <si>
    <t>White and Hispanic or Latino</t>
  </si>
  <si>
    <t>Physician assistants</t>
  </si>
  <si>
    <t>Nurse practitioners and other advanced-practice registered nurses</t>
  </si>
  <si>
    <r>
      <t xml:space="preserve">Enter the total count of health settings where protocols and/or policies have been implemented/improved for evidence-based SUD treatment and/or referrals. </t>
    </r>
    <r>
      <rPr>
        <u/>
        <sz val="11"/>
        <rFont val="Calibri"/>
        <family val="2"/>
        <scheme val="minor"/>
      </rPr>
      <t>Note this will be the number of unique health settings, regardless of whether they have just one or both types of protocols/policies</t>
    </r>
    <r>
      <rPr>
        <sz val="11"/>
        <rFont val="Calibri"/>
        <family val="2"/>
        <scheme val="minor"/>
      </rPr>
      <t>.</t>
    </r>
  </si>
  <si>
    <t>Enter a whole number for the health settings where protocols or policies have been implemented/improved for evidence-based SUD treatment.</t>
  </si>
  <si>
    <t>Enter a whole number for the health settings where protocols or policies have been implemented/improved for evidence-based SUD referrals.</t>
  </si>
  <si>
    <t>Form approved: 
OMB Control Number: 0920-1282 
Expiration date: 06/30/2026</t>
  </si>
  <si>
    <r>
      <rPr>
        <b/>
        <sz val="11"/>
        <color rgb="FF002060"/>
        <rFont val="Calibri"/>
        <family val="2"/>
        <scheme val="minor"/>
      </rPr>
      <t>Note: This tool is best viewed in the desktop version of Microsoft Excel.</t>
    </r>
    <r>
      <rPr>
        <sz val="11"/>
        <rFont val="Calibri"/>
        <family val="2"/>
        <scheme val="minor"/>
      </rPr>
      <t xml:space="preserve">
This reporting tool was designed for OD2A: LOCAL programs to support data collection, as well as reporting on required performance measures for evaluation to CDC. The tool is organized into 8 distinct tabs that are named by the performance measure labels provided in the Indicator Reference Sheets. Specifically, these tabs will capture data on the primary unit of measure and disaggregates. </t>
    </r>
    <r>
      <rPr>
        <u/>
        <sz val="11"/>
        <rFont val="Calibri"/>
        <family val="2"/>
        <scheme val="minor"/>
      </rPr>
      <t>Within this tool some cells will appear gray to indicate that no additional data entry is needed</t>
    </r>
    <r>
      <rPr>
        <sz val="11"/>
        <rFont val="Calibri"/>
        <family val="2"/>
        <scheme val="minor"/>
      </rPr>
      <t xml:space="preserve">. Any contextual questions/data quality questions that align to each performance measure will be entered into Partner's Portal.
After completing each required tab of this tool, please save your file using the following naming convention before uploading the Excel file to the Performance Measures section of Partners Portal: </t>
    </r>
    <r>
      <rPr>
        <i/>
        <sz val="11"/>
        <rFont val="Calibri"/>
        <family val="2"/>
        <scheme val="minor"/>
      </rPr>
      <t>OD2ALOCAL Reporting Template_Jurisdiction_Submission Date</t>
    </r>
    <r>
      <rPr>
        <sz val="11"/>
        <rFont val="Calibri"/>
        <family val="2"/>
        <scheme val="minor"/>
      </rPr>
      <t xml:space="preserve">
</t>
    </r>
    <r>
      <rPr>
        <b/>
        <u/>
        <sz val="11"/>
        <rFont val="Calibri"/>
        <family val="2"/>
        <scheme val="minor"/>
      </rPr>
      <t>Partner's Portal</t>
    </r>
    <r>
      <rPr>
        <sz val="11"/>
        <rFont val="Calibri"/>
        <family val="2"/>
        <scheme val="minor"/>
      </rPr>
      <t xml:space="preserve">
Any contextual questions/data qualtiy questions that align to each performance measure will be entered into Partner's Portal. Due to the qualitative nature of the HE_Impact measure, this measure will be reported in Partner's Portal.
</t>
    </r>
    <r>
      <rPr>
        <b/>
        <u/>
        <sz val="11"/>
        <rFont val="Calibri"/>
        <family val="2"/>
        <scheme val="minor"/>
      </rPr>
      <t>Technical Guidance</t>
    </r>
    <r>
      <rPr>
        <sz val="11"/>
        <rFont val="Calibri"/>
        <family val="2"/>
        <scheme val="minor"/>
      </rPr>
      <t xml:space="preserve">
Please see the Indicator Reference Sheets and glossary of the technical guidance for definitions that have been developed to help operationalize each performance measure. For additional details about the reporting process, refer to the technical guidance. 
Feel free to reach out to your Evaluation Science Officer, if you have additional questions about using this tool.</t>
    </r>
  </si>
  <si>
    <t>CDC estimates the average public reporting burden for this collection of information as 35 hours annually per response from each recipient,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(0920-1282)</t>
  </si>
  <si>
    <r>
      <rPr>
        <b/>
        <sz val="11"/>
        <rFont val="Calibri"/>
        <family val="2"/>
        <scheme val="minor"/>
      </rPr>
      <t>Total_Health_Settings:</t>
    </r>
    <r>
      <rPr>
        <sz val="11"/>
        <rFont val="Calibri"/>
        <family val="2"/>
        <scheme val="minor"/>
      </rPr>
      <t xml:space="preserve"> Enter the total count of health settings where protocols and/or policies have been implemented/improved for evidence-based SUD treatment and/or referrals. </t>
    </r>
    <r>
      <rPr>
        <u/>
        <sz val="11"/>
        <rFont val="Calibri"/>
        <family val="2"/>
        <scheme val="minor"/>
      </rPr>
      <t>Note this will be the number of unique health settings, regardless of whether they have just one or both types of protocols/policies.</t>
    </r>
    <r>
      <rPr>
        <sz val="11"/>
        <rFont val="Calibri"/>
        <family val="2"/>
        <scheme val="minor"/>
      </rPr>
      <t xml:space="preserve">
</t>
    </r>
    <r>
      <rPr>
        <b/>
        <sz val="11"/>
        <rFont val="Calibri"/>
        <family val="2"/>
        <scheme val="minor"/>
      </rPr>
      <t>Num_Settings_SUD_Treatment:</t>
    </r>
    <r>
      <rPr>
        <sz val="11"/>
        <rFont val="Calibri"/>
        <family val="2"/>
        <scheme val="minor"/>
      </rPr>
      <t xml:space="preserve"> Enter a whole number for the health settings where protocols or policies have been implemented/improved for evidence-based SUD treatment.
</t>
    </r>
    <r>
      <rPr>
        <b/>
        <sz val="11"/>
        <rFont val="Calibri"/>
        <family val="2"/>
        <scheme val="minor"/>
      </rPr>
      <t xml:space="preserve">Num_Settings_SUD_Referrals: </t>
    </r>
    <r>
      <rPr>
        <sz val="11"/>
        <rFont val="Calibri"/>
        <family val="2"/>
        <scheme val="minor"/>
      </rPr>
      <t>Enter a whole number for the health settings where protocols or policies have been implemented/improved for evidence-based SUD referrals.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</si>
  <si>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V2.1</t>
  </si>
  <si>
    <t>White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</si>
</sst>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b/>
      <sz val="15"/>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b/>
      <sz val="12"/>
      <name val="Calibri"/>
      <family val="2"/>
      <scheme val="minor"/>
    </font>
    <font>
      <sz val="11"/>
      <name val="Calibri"/>
      <family val="2"/>
    </font>
    <font>
      <sz val="8"/>
      <name val="Calibri"/>
      <family val="2"/>
      <scheme val="minor"/>
    </font>
    <font>
      <sz val="11"/>
      <color theme="1"/>
      <name val="Calibri"/>
      <family val="2"/>
      <scheme val="minor"/>
    </font>
    <font>
      <u/>
      <sz val="11"/>
      <color theme="10"/>
      <name val="Calibri"/>
      <family val="2"/>
      <scheme val="minor"/>
    </font>
    <font>
      <b/>
      <sz val="18"/>
      <name val="Calibri"/>
      <family val="2"/>
      <scheme val="minor"/>
    </font>
    <font>
      <b/>
      <sz val="14"/>
      <name val="Calibri"/>
      <family val="2"/>
      <scheme val="minor"/>
    </font>
    <font>
      <b/>
      <u/>
      <sz val="14"/>
      <name val="Calibri"/>
      <family val="2"/>
      <scheme val="minor"/>
    </font>
    <font>
      <b/>
      <u/>
      <sz val="14"/>
      <color theme="2"/>
      <name val="Calibri"/>
      <family val="2"/>
      <scheme val="minor"/>
    </font>
    <font>
      <sz val="11"/>
      <color theme="2"/>
      <name val="Calibri"/>
      <family val="2"/>
      <scheme val="minor"/>
    </font>
    <font>
      <sz val="14"/>
      <color theme="2"/>
      <name val="Calibri"/>
      <family val="2"/>
      <scheme val="minor"/>
    </font>
    <font>
      <b/>
      <u/>
      <sz val="16"/>
      <color theme="2"/>
      <name val="Calibri"/>
      <family val="2"/>
      <scheme val="minor"/>
    </font>
    <font>
      <i/>
      <sz val="11"/>
      <color rgb="FF7F7F7F"/>
      <name val="Calibri"/>
      <family val="2"/>
      <scheme val="minor"/>
    </font>
    <font>
      <b/>
      <u/>
      <sz val="11"/>
      <name val="Calibri"/>
      <family val="2"/>
      <scheme val="minor"/>
    </font>
    <font>
      <u/>
      <sz val="11"/>
      <name val="Calibri"/>
      <family val="2"/>
      <scheme val="minor"/>
    </font>
    <font>
      <b/>
      <sz val="11"/>
      <color rgb="FF002060"/>
      <name val="Calibri"/>
      <family val="2"/>
      <scheme val="minor"/>
    </font>
  </fonts>
  <fills count="30">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1"/>
        <bgColor theme="1"/>
      </patternFill>
    </fill>
    <fill>
      <patternFill patternType="solid">
        <fgColor theme="2" tint="-0.14999847407452621"/>
        <bgColor indexed="64"/>
      </patternFill>
    </fill>
    <fill>
      <patternFill patternType="solid">
        <fgColor theme="6"/>
        <bgColor indexed="64"/>
      </patternFill>
    </fill>
    <fill>
      <patternFill patternType="solid">
        <fgColor theme="2" tint="-0.249977111117893"/>
        <bgColor indexed="64"/>
      </patternFill>
    </fill>
    <fill>
      <patternFill patternType="solid">
        <fgColor theme="7"/>
        <bgColor indexed="64"/>
      </patternFill>
    </fill>
    <fill>
      <patternFill patternType="solid">
        <fgColor theme="3"/>
        <bgColor indexed="64"/>
      </patternFill>
    </fill>
    <fill>
      <patternFill patternType="solid">
        <fgColor theme="9" tint="-0.499984740745262"/>
        <bgColor indexed="64"/>
      </patternFill>
    </fill>
    <fill>
      <patternFill patternType="solid">
        <fgColor theme="5"/>
        <bgColor indexed="64"/>
      </patternFill>
    </fill>
    <fill>
      <patternFill patternType="solid">
        <fgColor theme="2"/>
        <bgColor indexed="64"/>
      </patternFill>
    </fill>
    <fill>
      <patternFill patternType="solid">
        <fgColor theme="2"/>
        <bgColor theme="4"/>
      </patternFill>
    </fill>
    <fill>
      <patternFill patternType="solid">
        <fgColor theme="2"/>
        <bgColor theme="4" tint="0.79998168889431442"/>
      </patternFill>
    </fill>
    <fill>
      <patternFill patternType="solid">
        <fgColor theme="6"/>
        <bgColor theme="6"/>
      </patternFill>
    </fill>
    <fill>
      <patternFill patternType="solid">
        <fgColor theme="7" tint="0.59999389629810485"/>
        <bgColor indexed="64"/>
      </patternFill>
    </fill>
    <fill>
      <patternFill patternType="solid">
        <fgColor theme="9"/>
        <bgColor theme="9"/>
      </patternFill>
    </fill>
    <fill>
      <patternFill patternType="solid">
        <fgColor theme="1" tint="-0.249977111117893"/>
        <bgColor indexed="64"/>
      </patternFill>
    </fill>
    <fill>
      <patternFill patternType="solid">
        <fgColor rgb="FFF0E4EE"/>
        <bgColor indexed="64"/>
      </patternFill>
    </fill>
    <fill>
      <patternFill patternType="solid">
        <fgColor theme="5" tint="0.59999389629810485"/>
        <bgColor indexed="64"/>
      </patternFill>
    </fill>
    <fill>
      <patternFill patternType="solid">
        <fgColor theme="4" tint="-9.9978637043366805E-2"/>
        <bgColor indexed="64"/>
      </patternFill>
    </fill>
    <fill>
      <patternFill patternType="solid">
        <fgColor rgb="FFD7E6FD"/>
        <bgColor indexed="64"/>
      </patternFill>
    </fill>
    <fill>
      <patternFill patternType="solid">
        <fgColor rgb="FF000000"/>
        <bgColor indexed="64"/>
      </patternFill>
    </fill>
    <fill>
      <patternFill patternType="solid">
        <fgColor rgb="FFFAF0F9"/>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rgb="FF541B4D"/>
      </left>
      <right style="thin">
        <color rgb="FF541B4D"/>
      </right>
      <top style="thin">
        <color rgb="FF541B4D"/>
      </top>
      <bottom style="thin">
        <color rgb="FF541B4D"/>
      </bottom>
      <diagonal/>
    </border>
    <border>
      <left style="thin">
        <color rgb="FF541B4D"/>
      </left>
      <right style="thin">
        <color rgb="FF541B4D"/>
      </right>
      <top/>
      <bottom style="thin">
        <color rgb="FF541B4D"/>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34998626667073579"/>
      </left>
      <right style="thin">
        <color theme="0" tint="-0.34998626667073579"/>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9" fontId="9" fillId="0" borderId="0" applyFont="0" applyFill="0" applyBorder="0" applyAlignment="0" applyProtection="0"/>
    <xf numFmtId="0" fontId="10" fillId="0" borderId="0" applyNumberFormat="0" applyFill="0" applyBorder="0" applyAlignment="0" applyProtection="0"/>
    <xf numFmtId="0" fontId="18" fillId="0" borderId="0" applyNumberFormat="0" applyFill="0" applyBorder="0" applyAlignment="0" applyProtection="0"/>
  </cellStyleXfs>
  <cellXfs count="240">
    <xf numFmtId="0" fontId="0" fillId="0" borderId="0" xfId="0"/>
    <xf numFmtId="0" fontId="2" fillId="0" borderId="0" xfId="0" applyFont="1" applyFill="1" applyAlignment="1">
      <alignment vertical="center"/>
    </xf>
    <xf numFmtId="0" fontId="1" fillId="0" borderId="0" xfId="0" applyFont="1" applyFill="1" applyAlignment="1">
      <alignment horizontal="left" vertical="center" wrapText="1"/>
    </xf>
    <xf numFmtId="0" fontId="3" fillId="0" borderId="0" xfId="0" applyFont="1" applyFill="1" applyBorder="1" applyAlignment="1">
      <alignment horizontal="center" vertical="top" wrapText="1"/>
    </xf>
    <xf numFmtId="0" fontId="2" fillId="0" borderId="0" xfId="0" applyFont="1"/>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2" fillId="0" borderId="0" xfId="0" applyFont="1" applyFill="1" applyAlignment="1">
      <alignment horizontal="lef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xf numFmtId="0" fontId="3" fillId="0" borderId="0" xfId="0" applyFont="1" applyFill="1" applyAlignment="1">
      <alignment vertical="center" wrapText="1"/>
    </xf>
    <xf numFmtId="0" fontId="2" fillId="0" borderId="7" xfId="0" applyNumberFormat="1" applyFont="1" applyFill="1" applyBorder="1" applyAlignment="1" applyProtection="1">
      <alignment horizontal="left" vertical="center"/>
      <protection locked="0"/>
    </xf>
    <xf numFmtId="0" fontId="3" fillId="0" borderId="0" xfId="0" applyFont="1" applyFill="1" applyAlignment="1">
      <alignment vertical="center"/>
    </xf>
    <xf numFmtId="0" fontId="2"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NumberFormat="1" applyFont="1" applyFill="1" applyBorder="1" applyAlignment="1">
      <alignment horizontal="left" vertical="center"/>
    </xf>
    <xf numFmtId="0" fontId="2" fillId="0" borderId="0" xfId="0" applyNumberFormat="1" applyFont="1" applyFill="1" applyBorder="1" applyAlignment="1" applyProtection="1">
      <alignment horizontal="left" vertical="center"/>
      <protection locked="0"/>
    </xf>
    <xf numFmtId="0" fontId="3" fillId="0" borderId="7" xfId="0" applyFont="1" applyFill="1" applyBorder="1" applyAlignment="1">
      <alignment horizontal="center" vertical="center"/>
    </xf>
    <xf numFmtId="0" fontId="3" fillId="0" borderId="6"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8" xfId="0" applyNumberFormat="1" applyFont="1" applyFill="1" applyBorder="1" applyAlignment="1" applyProtection="1">
      <alignment horizontal="left" vertical="center"/>
      <protection locked="0"/>
    </xf>
    <xf numFmtId="0" fontId="3" fillId="0" borderId="1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4" xfId="0" applyFont="1" applyBorder="1" applyAlignment="1">
      <alignment horizontal="center" vertical="top" wrapText="1"/>
    </xf>
    <xf numFmtId="0" fontId="2" fillId="5" borderId="7" xfId="0" applyFont="1" applyFill="1" applyBorder="1" applyAlignment="1">
      <alignment vertical="center"/>
    </xf>
    <xf numFmtId="0" fontId="2" fillId="0" borderId="9" xfId="0" applyNumberFormat="1" applyFont="1" applyFill="1" applyBorder="1" applyAlignment="1" applyProtection="1">
      <alignment horizontal="left" vertical="center"/>
      <protection locked="0"/>
    </xf>
    <xf numFmtId="0" fontId="2" fillId="3" borderId="7" xfId="0" applyFont="1" applyFill="1" applyBorder="1" applyAlignment="1">
      <alignment horizontal="left" vertical="center" wrapText="1"/>
    </xf>
    <xf numFmtId="0" fontId="3" fillId="0" borderId="0" xfId="0" applyFont="1"/>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2" fillId="7" borderId="13" xfId="0" applyFont="1" applyFill="1" applyBorder="1"/>
    <xf numFmtId="0" fontId="2" fillId="0" borderId="13" xfId="0" applyFont="1" applyBorder="1" applyAlignment="1">
      <alignment vertical="top"/>
    </xf>
    <xf numFmtId="0" fontId="0" fillId="0" borderId="0" xfId="0" applyAlignment="1">
      <alignment vertical="top"/>
    </xf>
    <xf numFmtId="0" fontId="13" fillId="13" borderId="13" xfId="2" applyFont="1" applyFill="1" applyBorder="1" applyAlignment="1">
      <alignment vertical="top"/>
    </xf>
    <xf numFmtId="0" fontId="2" fillId="13" borderId="13" xfId="0" applyFont="1" applyFill="1" applyBorder="1" applyAlignment="1">
      <alignment vertical="top"/>
    </xf>
    <xf numFmtId="0" fontId="2" fillId="0" borderId="13" xfId="0" applyFont="1" applyBorder="1" applyAlignment="1">
      <alignment vertical="top" wrapText="1"/>
    </xf>
    <xf numFmtId="0" fontId="14" fillId="14" borderId="13" xfId="2" applyFont="1" applyFill="1" applyBorder="1" applyAlignment="1">
      <alignment vertical="top"/>
    </xf>
    <xf numFmtId="0" fontId="15" fillId="14" borderId="14" xfId="0" applyFont="1" applyFill="1" applyBorder="1" applyAlignment="1">
      <alignment vertical="top"/>
    </xf>
    <xf numFmtId="0" fontId="2" fillId="0" borderId="7" xfId="0" applyFont="1" applyBorder="1" applyAlignment="1">
      <alignment vertical="top" wrapText="1"/>
    </xf>
    <xf numFmtId="0" fontId="16" fillId="14" borderId="13" xfId="0" applyFont="1" applyFill="1" applyBorder="1" applyAlignment="1">
      <alignment vertical="top"/>
    </xf>
    <xf numFmtId="0" fontId="14" fillId="15" borderId="13" xfId="2" applyFont="1" applyFill="1" applyBorder="1" applyAlignment="1">
      <alignment vertical="top"/>
    </xf>
    <xf numFmtId="0" fontId="2" fillId="15" borderId="13" xfId="0" applyFont="1" applyFill="1" applyBorder="1" applyAlignment="1">
      <alignment vertical="top"/>
    </xf>
    <xf numFmtId="0" fontId="2" fillId="0" borderId="14" xfId="0" applyFont="1" applyBorder="1" applyAlignment="1">
      <alignment vertical="top"/>
    </xf>
    <xf numFmtId="0" fontId="2" fillId="0" borderId="7" xfId="0" applyFont="1" applyBorder="1" applyAlignment="1">
      <alignment vertical="top"/>
    </xf>
    <xf numFmtId="0" fontId="14" fillId="15" borderId="14" xfId="2" applyFont="1" applyFill="1" applyBorder="1" applyAlignment="1">
      <alignment vertical="top"/>
    </xf>
    <xf numFmtId="0" fontId="2" fillId="15" borderId="14" xfId="0" applyFont="1" applyFill="1" applyBorder="1" applyAlignment="1">
      <alignment vertical="top"/>
    </xf>
    <xf numFmtId="0" fontId="2" fillId="0" borderId="8" xfId="0" applyFont="1" applyBorder="1" applyAlignment="1">
      <alignment vertical="top"/>
    </xf>
    <xf numFmtId="0" fontId="17" fillId="16" borderId="8" xfId="2" applyFont="1" applyFill="1" applyBorder="1" applyAlignment="1">
      <alignment vertical="top"/>
    </xf>
    <xf numFmtId="0" fontId="2" fillId="16" borderId="8" xfId="0" applyFont="1" applyFill="1" applyBorder="1" applyAlignment="1">
      <alignment vertical="top"/>
    </xf>
    <xf numFmtId="0" fontId="3" fillId="0" borderId="7" xfId="0" applyFont="1" applyFill="1" applyBorder="1" applyAlignment="1">
      <alignment horizontal="center" vertical="center" wrapText="1"/>
    </xf>
    <xf numFmtId="0" fontId="2" fillId="0" borderId="8" xfId="0" applyFont="1" applyBorder="1" applyAlignment="1">
      <alignment vertical="top" wrapText="1"/>
    </xf>
    <xf numFmtId="0" fontId="3" fillId="17" borderId="0" xfId="0" applyFont="1" applyFill="1"/>
    <xf numFmtId="0" fontId="3" fillId="18" borderId="19" xfId="0" applyFont="1" applyFill="1" applyBorder="1"/>
    <xf numFmtId="0" fontId="2" fillId="19" borderId="19" xfId="0" applyFont="1" applyFill="1" applyBorder="1" applyAlignment="1">
      <alignment horizontal="left"/>
    </xf>
    <xf numFmtId="0" fontId="2" fillId="17" borderId="19" xfId="0" applyFont="1" applyFill="1" applyBorder="1" applyAlignment="1">
      <alignment horizontal="left"/>
    </xf>
    <xf numFmtId="0" fontId="2" fillId="17" borderId="18" xfId="0" applyFont="1" applyFill="1" applyBorder="1" applyAlignment="1">
      <alignment horizontal="left"/>
    </xf>
    <xf numFmtId="0" fontId="2" fillId="0" borderId="0" xfId="0" applyFont="1" applyBorder="1" applyAlignment="1">
      <alignment horizontal="left" vertical="top" wrapText="1"/>
    </xf>
    <xf numFmtId="0" fontId="2" fillId="0" borderId="13" xfId="0" applyFont="1" applyFill="1" applyBorder="1" applyAlignment="1">
      <alignment vertical="top" wrapText="1"/>
    </xf>
    <xf numFmtId="0" fontId="3" fillId="0" borderId="7"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xf>
    <xf numFmtId="1" fontId="3" fillId="0" borderId="0" xfId="0" applyNumberFormat="1" applyFont="1" applyFill="1" applyBorder="1" applyAlignment="1">
      <alignment horizontal="center" vertical="top" wrapText="1"/>
    </xf>
    <xf numFmtId="0" fontId="2" fillId="10" borderId="13" xfId="2" applyFont="1" applyFill="1" applyBorder="1" applyAlignment="1">
      <alignment vertical="top"/>
    </xf>
    <xf numFmtId="0" fontId="2" fillId="10" borderId="13" xfId="0" applyFont="1" applyFill="1" applyBorder="1" applyAlignment="1">
      <alignment vertical="top" wrapText="1"/>
    </xf>
    <xf numFmtId="0" fontId="2" fillId="17" borderId="0" xfId="0" applyFont="1" applyFill="1" applyAlignment="1">
      <alignment vertical="center"/>
    </xf>
    <xf numFmtId="0" fontId="7" fillId="0" borderId="17" xfId="0" applyFont="1" applyFill="1" applyBorder="1" applyAlignment="1">
      <alignment vertical="top" wrapText="1"/>
    </xf>
    <xf numFmtId="0" fontId="2" fillId="10" borderId="13" xfId="0" applyFont="1" applyFill="1" applyBorder="1" applyAlignment="1">
      <alignment vertical="top"/>
    </xf>
    <xf numFmtId="0" fontId="7" fillId="10" borderId="16" xfId="0" applyFont="1" applyFill="1" applyBorder="1" applyAlignment="1">
      <alignment vertical="top" wrapText="1"/>
    </xf>
    <xf numFmtId="0" fontId="18" fillId="0" borderId="10" xfId="3" applyBorder="1"/>
    <xf numFmtId="0" fontId="2" fillId="0" borderId="13" xfId="0" applyFont="1" applyFill="1" applyBorder="1" applyAlignment="1">
      <alignment vertical="top"/>
    </xf>
    <xf numFmtId="0" fontId="3" fillId="0" borderId="7" xfId="0" applyFont="1" applyBorder="1" applyAlignment="1">
      <alignment horizontal="center" vertical="top" wrapText="1"/>
    </xf>
    <xf numFmtId="1" fontId="2" fillId="0" borderId="8" xfId="0" applyNumberFormat="1" applyFont="1" applyFill="1" applyBorder="1" applyAlignment="1" applyProtection="1">
      <alignment horizontal="left" vertical="center"/>
      <protection locked="0"/>
    </xf>
    <xf numFmtId="0" fontId="2" fillId="10" borderId="15" xfId="0" applyFont="1" applyFill="1" applyBorder="1" applyAlignment="1">
      <alignment vertical="top"/>
    </xf>
    <xf numFmtId="0" fontId="2" fillId="10" borderId="7" xfId="0" applyFont="1" applyFill="1" applyBorder="1" applyAlignment="1">
      <alignment vertical="top" wrapText="1"/>
    </xf>
    <xf numFmtId="0" fontId="1" fillId="0" borderId="0" xfId="0" applyFont="1" applyFill="1" applyAlignment="1">
      <alignment horizontal="left" wrapText="1"/>
    </xf>
    <xf numFmtId="1" fontId="3" fillId="10" borderId="7" xfId="0" applyNumberFormat="1" applyFont="1" applyFill="1" applyBorder="1" applyAlignment="1">
      <alignment horizontal="center" vertical="top" wrapText="1"/>
    </xf>
    <xf numFmtId="0" fontId="2" fillId="10" borderId="7" xfId="0" applyFont="1" applyFill="1" applyBorder="1" applyAlignment="1">
      <alignment vertical="top"/>
    </xf>
    <xf numFmtId="0" fontId="3" fillId="0" borderId="0" xfId="0" applyFont="1" applyFill="1" applyBorder="1" applyAlignment="1">
      <alignment vertical="center"/>
    </xf>
    <xf numFmtId="0" fontId="3" fillId="0" borderId="9" xfId="0" applyFont="1" applyFill="1" applyBorder="1" applyAlignment="1">
      <alignment horizontal="center" vertical="top"/>
    </xf>
    <xf numFmtId="0" fontId="5" fillId="2" borderId="4" xfId="0" applyFont="1" applyFill="1" applyBorder="1" applyAlignment="1">
      <alignment horizontal="center" vertical="top"/>
    </xf>
    <xf numFmtId="0" fontId="18" fillId="0" borderId="7" xfId="3" applyBorder="1"/>
    <xf numFmtId="0" fontId="2" fillId="25" borderId="7" xfId="0" applyFont="1" applyFill="1" applyBorder="1" applyAlignment="1">
      <alignment vertical="center"/>
    </xf>
    <xf numFmtId="49" fontId="2" fillId="5" borderId="7" xfId="0" applyNumberFormat="1" applyFont="1" applyFill="1" applyBorder="1" applyAlignment="1">
      <alignment horizontal="left" vertical="top" wrapText="1"/>
    </xf>
    <xf numFmtId="1" fontId="3" fillId="10" borderId="7" xfId="0" applyNumberFormat="1" applyFont="1" applyFill="1" applyBorder="1" applyAlignment="1" applyProtection="1">
      <alignment horizontal="center" vertical="top" wrapText="1"/>
    </xf>
    <xf numFmtId="0" fontId="2" fillId="10" borderId="7" xfId="0" applyNumberFormat="1" applyFont="1" applyFill="1" applyBorder="1" applyAlignment="1" applyProtection="1">
      <alignment horizontal="left" vertical="center"/>
    </xf>
    <xf numFmtId="0" fontId="2" fillId="21" borderId="25" xfId="0" applyFont="1" applyFill="1" applyBorder="1" applyAlignment="1">
      <alignment vertical="center"/>
    </xf>
    <xf numFmtId="0" fontId="3" fillId="0" borderId="13"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7" xfId="0" applyFont="1" applyFill="1" applyBorder="1" applyAlignment="1">
      <alignment horizontal="center" vertical="center" wrapText="1"/>
    </xf>
    <xf numFmtId="0" fontId="2" fillId="0" borderId="7" xfId="0" applyFont="1" applyFill="1" applyBorder="1" applyAlignment="1">
      <alignment vertical="top"/>
    </xf>
    <xf numFmtId="0" fontId="2" fillId="0" borderId="7" xfId="0" applyFont="1" applyFill="1" applyBorder="1" applyAlignment="1">
      <alignment vertical="top" wrapText="1"/>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10" borderId="3" xfId="0" applyFont="1" applyFill="1" applyBorder="1" applyAlignment="1">
      <alignment horizontal="left" vertical="top" wrapText="1"/>
    </xf>
    <xf numFmtId="0" fontId="2" fillId="10" borderId="8" xfId="0" applyFont="1" applyFill="1" applyBorder="1" applyAlignment="1">
      <alignment horizontal="left" vertical="top" wrapText="1"/>
    </xf>
    <xf numFmtId="1" fontId="2" fillId="10" borderId="7" xfId="0" applyNumberFormat="1" applyFont="1" applyFill="1" applyBorder="1" applyAlignment="1">
      <alignment horizontal="left" vertical="center"/>
    </xf>
    <xf numFmtId="0" fontId="2" fillId="7" borderId="7" xfId="0" applyFont="1" applyFill="1" applyBorder="1" applyAlignment="1">
      <alignment horizontal="left" vertical="center" wrapText="1"/>
    </xf>
    <xf numFmtId="9" fontId="2" fillId="10" borderId="7" xfId="1" applyFont="1" applyFill="1" applyBorder="1" applyAlignment="1">
      <alignment horizontal="left" vertical="center" wrapText="1"/>
    </xf>
    <xf numFmtId="0" fontId="3" fillId="12" borderId="11" xfId="0" applyFont="1" applyFill="1" applyBorder="1" applyAlignment="1">
      <alignment horizontal="left" vertical="top" wrapText="1"/>
    </xf>
    <xf numFmtId="9" fontId="3" fillId="10" borderId="7" xfId="1" applyFont="1" applyFill="1" applyBorder="1" applyAlignment="1">
      <alignment horizontal="center" vertical="center" wrapText="1"/>
    </xf>
    <xf numFmtId="1" fontId="3" fillId="0" borderId="7" xfId="0" applyNumberFormat="1" applyFont="1" applyFill="1" applyBorder="1" applyAlignment="1" applyProtection="1">
      <alignment horizontal="left" vertical="center"/>
      <protection locked="0"/>
    </xf>
    <xf numFmtId="1" fontId="3" fillId="0" borderId="7"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lignment vertical="top"/>
    </xf>
    <xf numFmtId="0" fontId="2" fillId="28" borderId="7" xfId="0" applyFont="1" applyFill="1" applyBorder="1" applyAlignment="1">
      <alignment horizontal="center" vertical="top" wrapText="1"/>
    </xf>
    <xf numFmtId="0" fontId="2" fillId="28" borderId="7" xfId="0" applyFont="1" applyFill="1" applyBorder="1" applyAlignment="1">
      <alignment vertical="center"/>
    </xf>
    <xf numFmtId="0" fontId="2" fillId="28" borderId="7" xfId="0" applyFont="1" applyFill="1" applyBorder="1" applyAlignment="1">
      <alignment horizontal="left" vertical="top" wrapText="1"/>
    </xf>
    <xf numFmtId="9" fontId="2" fillId="28" borderId="7" xfId="1" applyFont="1" applyFill="1" applyBorder="1" applyAlignment="1">
      <alignment horizontal="left" vertical="center" wrapText="1"/>
    </xf>
    <xf numFmtId="0" fontId="3" fillId="5" borderId="7" xfId="0" applyFont="1" applyFill="1" applyBorder="1" applyAlignment="1">
      <alignment horizontal="center" vertical="top" wrapText="1"/>
    </xf>
    <xf numFmtId="0" fontId="2" fillId="5" borderId="28" xfId="0" applyFont="1" applyFill="1" applyBorder="1" applyAlignment="1">
      <alignment vertical="center"/>
    </xf>
    <xf numFmtId="0" fontId="2" fillId="5" borderId="29" xfId="0" applyFont="1" applyFill="1" applyBorder="1" applyAlignment="1">
      <alignment vertical="center"/>
    </xf>
    <xf numFmtId="0" fontId="3" fillId="9" borderId="30" xfId="0" applyFont="1" applyFill="1" applyBorder="1" applyAlignment="1">
      <alignment horizontal="left" vertical="top" wrapText="1"/>
    </xf>
    <xf numFmtId="0" fontId="3" fillId="9" borderId="31" xfId="0" applyFont="1" applyFill="1" applyBorder="1" applyAlignment="1">
      <alignment horizontal="left" vertical="top" wrapText="1"/>
    </xf>
    <xf numFmtId="0" fontId="3" fillId="10" borderId="33" xfId="0" applyFont="1" applyFill="1" applyBorder="1" applyAlignment="1">
      <alignment horizontal="left" vertical="center"/>
    </xf>
    <xf numFmtId="164" fontId="3" fillId="10" borderId="32" xfId="0" applyNumberFormat="1" applyFont="1" applyFill="1" applyBorder="1" applyAlignment="1">
      <alignment horizontal="center" vertical="top" wrapText="1"/>
    </xf>
    <xf numFmtId="0" fontId="3" fillId="9" borderId="34" xfId="0" applyFont="1" applyFill="1" applyBorder="1" applyAlignment="1">
      <alignment horizontal="center" vertical="top" wrapText="1"/>
    </xf>
    <xf numFmtId="0" fontId="3" fillId="9" borderId="35" xfId="0" applyFont="1" applyFill="1" applyBorder="1" applyAlignment="1">
      <alignment horizontal="center" vertical="top" wrapText="1"/>
    </xf>
    <xf numFmtId="0" fontId="3" fillId="10" borderId="32" xfId="0" applyFont="1" applyFill="1" applyBorder="1" applyAlignment="1">
      <alignment horizontal="center" vertical="top" wrapText="1"/>
    </xf>
    <xf numFmtId="1" fontId="3" fillId="10" borderId="33" xfId="0" applyNumberFormat="1" applyFont="1" applyFill="1" applyBorder="1" applyAlignment="1">
      <alignment horizontal="center" vertical="top"/>
    </xf>
    <xf numFmtId="0" fontId="2" fillId="0" borderId="37"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1" fontId="3" fillId="0" borderId="37" xfId="0" applyNumberFormat="1" applyFont="1" applyBorder="1" applyAlignment="1" applyProtection="1">
      <alignment horizontal="left" vertical="top" wrapText="1"/>
      <protection locked="0"/>
    </xf>
    <xf numFmtId="1" fontId="3" fillId="0" borderId="31" xfId="0" applyNumberFormat="1" applyFont="1" applyBorder="1" applyAlignment="1" applyProtection="1">
      <alignment horizontal="left" vertical="top" wrapText="1"/>
      <protection locked="0"/>
    </xf>
    <xf numFmtId="0" fontId="2" fillId="24" borderId="4" xfId="0" applyFont="1" applyFill="1" applyBorder="1" applyAlignment="1">
      <alignment horizontal="center" vertical="center"/>
    </xf>
    <xf numFmtId="0" fontId="4" fillId="2" borderId="7" xfId="0" applyFont="1" applyFill="1" applyBorder="1" applyAlignment="1">
      <alignment horizontal="center" vertical="top"/>
    </xf>
    <xf numFmtId="0" fontId="2" fillId="9" borderId="34" xfId="0" applyFont="1" applyFill="1" applyBorder="1" applyAlignment="1">
      <alignment horizontal="center" vertical="top" wrapText="1"/>
    </xf>
    <xf numFmtId="0" fontId="2" fillId="9" borderId="35" xfId="0" applyFont="1" applyFill="1" applyBorder="1" applyAlignment="1">
      <alignment horizontal="center" vertical="top" wrapText="1"/>
    </xf>
    <xf numFmtId="0" fontId="4" fillId="2" borderId="13" xfId="0" applyFont="1" applyFill="1" applyBorder="1" applyAlignment="1">
      <alignment vertical="top"/>
    </xf>
    <xf numFmtId="0" fontId="4" fillId="2" borderId="13" xfId="0" applyFont="1" applyFill="1" applyBorder="1" applyAlignment="1">
      <alignment vertical="top" wrapText="1"/>
    </xf>
    <xf numFmtId="1" fontId="2" fillId="0" borderId="7" xfId="0" applyNumberFormat="1" applyFont="1" applyBorder="1" applyAlignment="1" applyProtection="1">
      <alignment horizontal="left" vertical="center"/>
      <protection locked="0"/>
    </xf>
    <xf numFmtId="0" fontId="3" fillId="3" borderId="9" xfId="0" applyFont="1" applyFill="1" applyBorder="1" applyAlignment="1">
      <alignment horizontal="center"/>
    </xf>
    <xf numFmtId="0" fontId="2" fillId="28" borderId="9" xfId="0" applyFont="1" applyFill="1" applyBorder="1" applyAlignment="1">
      <alignment horizontal="left" vertical="center"/>
    </xf>
    <xf numFmtId="0" fontId="2" fillId="28" borderId="9" xfId="0" applyNumberFormat="1" applyFont="1" applyFill="1" applyBorder="1" applyAlignment="1">
      <alignment horizontal="left" vertical="center"/>
    </xf>
    <xf numFmtId="0" fontId="2" fillId="10" borderId="7" xfId="0" applyFont="1" applyFill="1" applyBorder="1" applyAlignment="1">
      <alignment horizontal="left" vertical="top" wrapText="1"/>
    </xf>
    <xf numFmtId="0" fontId="3" fillId="10" borderId="9" xfId="0" applyNumberFormat="1" applyFont="1" applyFill="1" applyBorder="1" applyAlignment="1" applyProtection="1">
      <alignment horizontal="left" vertical="center"/>
    </xf>
    <xf numFmtId="0" fontId="2" fillId="10" borderId="7" xfId="0" applyFont="1" applyFill="1" applyBorder="1" applyAlignment="1">
      <alignment horizontal="left" vertical="center"/>
    </xf>
    <xf numFmtId="164" fontId="2" fillId="29" borderId="36" xfId="0" applyNumberFormat="1" applyFont="1" applyFill="1" applyBorder="1" applyAlignment="1" applyProtection="1">
      <alignment horizontal="left" vertical="top" wrapText="1"/>
    </xf>
    <xf numFmtId="0" fontId="2" fillId="0" borderId="7" xfId="0" applyFont="1" applyBorder="1" applyAlignment="1" applyProtection="1">
      <alignment horizontal="left" vertical="center" wrapText="1"/>
      <protection locked="0"/>
    </xf>
    <xf numFmtId="1" fontId="2" fillId="0" borderId="9" xfId="0" applyNumberFormat="1" applyFont="1" applyFill="1" applyBorder="1" applyAlignment="1" applyProtection="1">
      <alignment horizontal="left" vertical="center" wrapText="1"/>
      <protection locked="0"/>
    </xf>
    <xf numFmtId="49" fontId="2" fillId="29" borderId="30" xfId="0" applyNumberFormat="1" applyFont="1" applyFill="1" applyBorder="1" applyAlignment="1" applyProtection="1">
      <alignment horizontal="left" vertical="top" wrapText="1"/>
      <protection locked="0"/>
    </xf>
    <xf numFmtId="49" fontId="2" fillId="29" borderId="36" xfId="0" applyNumberFormat="1" applyFont="1" applyFill="1" applyBorder="1" applyAlignment="1" applyProtection="1">
      <alignment horizontal="left" vertical="top" wrapText="1"/>
    </xf>
    <xf numFmtId="1" fontId="2" fillId="10" borderId="7" xfId="0" applyNumberFormat="1" applyFont="1" applyFill="1" applyBorder="1" applyAlignment="1">
      <alignment vertical="top"/>
    </xf>
    <xf numFmtId="0" fontId="0" fillId="0" borderId="0" xfId="0" applyBorder="1"/>
    <xf numFmtId="0" fontId="2" fillId="0" borderId="0" xfId="0" applyFont="1" applyAlignment="1">
      <alignment wrapText="1"/>
    </xf>
    <xf numFmtId="0" fontId="2" fillId="0" borderId="23" xfId="0" applyFont="1" applyBorder="1" applyAlignment="1">
      <alignment vertical="top" wrapText="1"/>
    </xf>
    <xf numFmtId="0" fontId="2" fillId="0" borderId="0" xfId="0" applyFont="1" applyBorder="1" applyAlignment="1">
      <alignment vertical="top" wrapText="1"/>
    </xf>
    <xf numFmtId="0" fontId="2" fillId="0" borderId="24" xfId="0" applyFont="1" applyBorder="1" applyAlignment="1">
      <alignment vertical="top" wrapText="1"/>
    </xf>
    <xf numFmtId="0" fontId="0" fillId="0" borderId="23" xfId="0" applyBorder="1"/>
    <xf numFmtId="0" fontId="2" fillId="7" borderId="0" xfId="0" applyFont="1" applyFill="1" applyBorder="1"/>
    <xf numFmtId="0" fontId="0" fillId="0" borderId="24" xfId="0" applyBorder="1"/>
    <xf numFmtId="0" fontId="2" fillId="0" borderId="0" xfId="0" applyFont="1" applyBorder="1"/>
    <xf numFmtId="0" fontId="2" fillId="0" borderId="0" xfId="0" applyFont="1" applyBorder="1" applyAlignment="1">
      <alignment horizontal="center"/>
    </xf>
    <xf numFmtId="0" fontId="0" fillId="0" borderId="23" xfId="0" applyBorder="1" applyAlignment="1">
      <alignment vertical="top"/>
    </xf>
    <xf numFmtId="0" fontId="0" fillId="0" borderId="24" xfId="0" applyBorder="1" applyAlignment="1">
      <alignment vertical="top"/>
    </xf>
    <xf numFmtId="0" fontId="0" fillId="0" borderId="40" xfId="0" applyBorder="1" applyAlignment="1">
      <alignment vertical="top"/>
    </xf>
    <xf numFmtId="0" fontId="0" fillId="0" borderId="39" xfId="0" applyBorder="1" applyAlignment="1">
      <alignment vertical="top"/>
    </xf>
    <xf numFmtId="0" fontId="0" fillId="0" borderId="41" xfId="0" applyBorder="1" applyAlignment="1">
      <alignment vertical="top"/>
    </xf>
    <xf numFmtId="0" fontId="0" fillId="0" borderId="0" xfId="0" applyFont="1"/>
    <xf numFmtId="0" fontId="2" fillId="0" borderId="0" xfId="0" applyFont="1" applyAlignment="1">
      <alignment horizontal="left" wrapText="1"/>
    </xf>
    <xf numFmtId="0" fontId="11" fillId="7" borderId="20" xfId="0" applyFont="1" applyFill="1" applyBorder="1" applyAlignment="1">
      <alignment horizontal="center"/>
    </xf>
    <xf numFmtId="0" fontId="11" fillId="7" borderId="21" xfId="0" applyFont="1" applyFill="1" applyBorder="1" applyAlignment="1">
      <alignment horizontal="center"/>
    </xf>
    <xf numFmtId="0" fontId="11" fillId="7" borderId="22" xfId="0" applyFont="1" applyFill="1" applyBorder="1" applyAlignment="1">
      <alignment horizontal="center"/>
    </xf>
    <xf numFmtId="0" fontId="6" fillId="10" borderId="23" xfId="0" applyFont="1" applyFill="1" applyBorder="1" applyAlignment="1">
      <alignment horizontal="left" vertical="center"/>
    </xf>
    <xf numFmtId="0" fontId="6" fillId="10" borderId="0" xfId="0" applyFont="1" applyFill="1" applyBorder="1" applyAlignment="1">
      <alignment horizontal="left" vertical="center"/>
    </xf>
    <xf numFmtId="0" fontId="6" fillId="10" borderId="24" xfId="0" applyFont="1" applyFill="1" applyBorder="1" applyAlignment="1">
      <alignment horizontal="left" vertical="center"/>
    </xf>
    <xf numFmtId="0" fontId="2" fillId="0" borderId="23"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xf numFmtId="0" fontId="3" fillId="21" borderId="7" xfId="0" applyFont="1" applyFill="1" applyBorder="1" applyAlignment="1">
      <alignment horizontal="center" vertical="center"/>
    </xf>
    <xf numFmtId="0" fontId="3" fillId="20" borderId="10" xfId="0" applyFont="1" applyFill="1" applyBorder="1" applyAlignment="1">
      <alignment horizontal="center" vertical="center"/>
    </xf>
    <xf numFmtId="0" fontId="3" fillId="20" borderId="11" xfId="0" applyFont="1" applyFill="1" applyBorder="1" applyAlignment="1">
      <alignment horizontal="center" vertical="center"/>
    </xf>
    <xf numFmtId="0" fontId="1" fillId="11" borderId="0" xfId="0" applyFont="1" applyFill="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2" fillId="4" borderId="10"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11" xfId="0" applyFont="1" applyFill="1" applyBorder="1" applyAlignment="1">
      <alignment horizontal="left" vertical="top" wrapText="1"/>
    </xf>
    <xf numFmtId="0" fontId="1" fillId="23" borderId="5"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2" fillId="5" borderId="10" xfId="0" applyFont="1" applyFill="1" applyBorder="1" applyAlignment="1">
      <alignment horizontal="left" vertical="top" wrapText="1"/>
    </xf>
    <xf numFmtId="0" fontId="2" fillId="5" borderId="12" xfId="0" applyFont="1" applyFill="1" applyBorder="1" applyAlignment="1">
      <alignment horizontal="left" vertical="top" wrapText="1"/>
    </xf>
    <xf numFmtId="0" fontId="3" fillId="24" borderId="10" xfId="0" applyFont="1" applyFill="1" applyBorder="1" applyAlignment="1">
      <alignment horizontal="center" vertical="center"/>
    </xf>
    <xf numFmtId="0" fontId="0" fillId="0" borderId="11" xfId="0"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12" xfId="0" applyFont="1" applyFill="1" applyBorder="1" applyAlignment="1">
      <alignment horizontal="center" vertical="center"/>
    </xf>
    <xf numFmtId="0" fontId="1" fillId="23" borderId="0" xfId="0" applyFont="1" applyFill="1" applyAlignment="1">
      <alignment horizontal="left" vertical="center" wrapText="1"/>
    </xf>
    <xf numFmtId="0" fontId="6" fillId="5" borderId="38" xfId="0" applyFont="1" applyFill="1" applyBorder="1" applyAlignment="1">
      <alignment horizontal="left" vertical="center" wrapText="1"/>
    </xf>
    <xf numFmtId="0" fontId="6" fillId="5" borderId="0" xfId="0" applyFont="1" applyFill="1" applyBorder="1" applyAlignment="1">
      <alignment horizontal="left" vertical="center" wrapText="1"/>
    </xf>
    <xf numFmtId="0" fontId="2" fillId="5" borderId="38" xfId="0" applyFont="1" applyFill="1" applyBorder="1" applyAlignment="1">
      <alignment horizontal="left" vertical="top" wrapText="1"/>
    </xf>
    <xf numFmtId="0" fontId="2" fillId="5" borderId="0" xfId="0" applyFont="1" applyFill="1" applyBorder="1" applyAlignment="1">
      <alignment horizontal="left" vertical="top" wrapText="1"/>
    </xf>
    <xf numFmtId="0" fontId="1" fillId="6" borderId="0" xfId="0" applyFont="1" applyFill="1" applyAlignment="1">
      <alignment horizontal="left" vertical="center" wrapText="1"/>
    </xf>
    <xf numFmtId="0" fontId="3" fillId="22" borderId="10" xfId="0" applyFont="1" applyFill="1" applyBorder="1" applyAlignment="1">
      <alignment horizontal="right" vertical="center" wrapText="1"/>
    </xf>
    <xf numFmtId="0" fontId="3" fillId="22" borderId="11" xfId="0" applyFont="1" applyFill="1" applyBorder="1" applyAlignment="1">
      <alignment horizontal="right" vertical="center"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6" fillId="3" borderId="1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1"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1" xfId="0" applyFont="1" applyFill="1" applyBorder="1" applyAlignment="1">
      <alignment horizontal="left" vertical="top" wrapText="1"/>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7" borderId="7" xfId="0" applyFont="1" applyFill="1" applyBorder="1" applyAlignment="1">
      <alignment horizontal="center" vertical="center" wrapText="1"/>
    </xf>
    <xf numFmtId="0" fontId="6" fillId="27" borderId="1" xfId="0" applyFont="1" applyFill="1" applyBorder="1" applyAlignment="1">
      <alignment horizontal="left" vertical="center" wrapText="1"/>
    </xf>
    <xf numFmtId="0" fontId="6" fillId="27" borderId="2" xfId="0" applyFont="1" applyFill="1" applyBorder="1" applyAlignment="1">
      <alignment horizontal="left" vertical="center" wrapText="1"/>
    </xf>
    <xf numFmtId="0" fontId="6" fillId="27" borderId="3" xfId="0" applyFont="1" applyFill="1" applyBorder="1" applyAlignment="1">
      <alignment horizontal="left" vertical="center" wrapText="1"/>
    </xf>
    <xf numFmtId="0" fontId="2" fillId="27" borderId="10" xfId="0" applyFont="1" applyFill="1" applyBorder="1" applyAlignment="1">
      <alignment horizontal="left" vertical="top" wrapText="1"/>
    </xf>
    <xf numFmtId="0" fontId="2" fillId="27" borderId="12" xfId="0" applyFont="1" applyFill="1" applyBorder="1" applyAlignment="1">
      <alignment horizontal="left" vertical="top" wrapText="1"/>
    </xf>
    <xf numFmtId="0" fontId="2" fillId="27" borderId="11" xfId="0" applyFont="1" applyFill="1" applyBorder="1" applyAlignment="1">
      <alignment horizontal="left" vertical="top" wrapText="1"/>
    </xf>
    <xf numFmtId="0" fontId="1" fillId="26" borderId="5" xfId="0" applyFont="1" applyFill="1" applyBorder="1" applyAlignment="1">
      <alignment horizontal="left" vertical="top" wrapText="1"/>
    </xf>
    <xf numFmtId="1" fontId="3" fillId="8" borderId="10" xfId="0" applyNumberFormat="1" applyFont="1" applyFill="1" applyBorder="1" applyAlignment="1">
      <alignment horizontal="center" vertical="top" wrapText="1"/>
    </xf>
    <xf numFmtId="1" fontId="3" fillId="8" borderId="11" xfId="0" applyNumberFormat="1" applyFont="1" applyFill="1" applyBorder="1" applyAlignment="1">
      <alignment horizontal="center" vertical="top" wrapText="1"/>
    </xf>
    <xf numFmtId="0" fontId="2" fillId="8" borderId="10" xfId="0" applyFont="1" applyFill="1" applyBorder="1" applyAlignment="1">
      <alignment horizontal="left" vertical="top" wrapText="1"/>
    </xf>
    <xf numFmtId="0" fontId="2" fillId="8" borderId="12" xfId="0" applyFont="1" applyFill="1" applyBorder="1" applyAlignment="1">
      <alignment horizontal="left" vertical="top" wrapText="1"/>
    </xf>
    <xf numFmtId="0" fontId="2" fillId="8" borderId="11" xfId="0" applyFont="1" applyFill="1" applyBorder="1" applyAlignment="1">
      <alignment horizontal="left" vertical="top" wrapText="1"/>
    </xf>
    <xf numFmtId="0" fontId="6" fillId="8" borderId="1" xfId="0" applyFont="1" applyFill="1" applyBorder="1" applyAlignment="1">
      <alignment horizontal="left" wrapText="1"/>
    </xf>
    <xf numFmtId="0" fontId="6" fillId="8" borderId="2" xfId="0" applyFont="1" applyFill="1" applyBorder="1" applyAlignment="1">
      <alignment horizontal="left" wrapText="1"/>
    </xf>
    <xf numFmtId="0" fontId="6" fillId="8" borderId="3" xfId="0" applyFont="1" applyFill="1" applyBorder="1" applyAlignment="1">
      <alignment horizontal="left" wrapText="1"/>
    </xf>
    <xf numFmtId="0" fontId="3" fillId="25" borderId="7" xfId="0" applyFont="1" applyFill="1" applyBorder="1" applyAlignment="1">
      <alignment horizontal="center" vertical="center" wrapText="1"/>
    </xf>
    <xf numFmtId="0" fontId="1" fillId="25" borderId="5" xfId="0" applyFont="1" applyFill="1" applyBorder="1" applyAlignment="1">
      <alignment horizontal="left" vertical="top" wrapText="1"/>
    </xf>
  </cellXfs>
  <cellStyles count="4">
    <cellStyle name="Explanatory Text" xfId="3" builtinId="53"/>
    <cellStyle name="Hyperlink" xfId="2" builtinId="8"/>
    <cellStyle name="Normal" xfId="0" builtinId="0"/>
    <cellStyle name="Percent" xfId="1" builtinId="5"/>
  </cellStyles>
  <dxfs count="83">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font>
      <numFmt numFmtId="13" formatCode="0%"/>
      <fill>
        <patternFill patternType="solid">
          <fgColor indexed="64"/>
          <bgColor theme="2" tint="-0.14999847407452621"/>
        </patternFill>
      </fill>
      <alignment horizontal="left"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b val="0"/>
      </font>
      <alignment horizontal="left"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34998626667073579"/>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lef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49998474074526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49998474074526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left style="thin">
          <color indexed="64"/>
        </left>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AF0F9"/>
      <color rgb="FF000000"/>
      <color rgb="FFF0E4EE"/>
      <color rgb="FFFFCCE5"/>
      <color rgb="FFFFE6FA"/>
      <color rgb="FFFFDBDF"/>
      <color rgb="FFFA922A"/>
      <color rgb="FFFF8282"/>
      <color rgb="FFC06DFC"/>
      <color rgb="FFE0A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67235</xdr:colOff>
      <xdr:row>3</xdr:row>
      <xdr:rowOff>2095500</xdr:rowOff>
    </xdr:from>
    <xdr:to>
      <xdr:col>1</xdr:col>
      <xdr:colOff>523875</xdr:colOff>
      <xdr:row>5</xdr:row>
      <xdr:rowOff>11206</xdr:rowOff>
    </xdr:to>
    <xdr:sp macro="" textlink="">
      <xdr:nvSpPr>
        <xdr:cNvPr id="2" name="Arrow: Right 1">
          <a:extLst>
            <a:ext uri="{FF2B5EF4-FFF2-40B4-BE49-F238E27FC236}">
              <a16:creationId xmlns:a16="http://schemas.microsoft.com/office/drawing/2014/main" id="{A120D707-ACD9-57D7-5479-E1C671CC8BC8}"/>
            </a:ext>
          </a:extLst>
        </xdr:cNvPr>
        <xdr:cNvSpPr/>
      </xdr:nvSpPr>
      <xdr:spPr>
        <a:xfrm>
          <a:off x="676835" y="4457700"/>
          <a:ext cx="456640" cy="239806"/>
        </a:xfrm>
        <a:prstGeom prst="rightArrow">
          <a:avLst>
            <a:gd name="adj1" fmla="val 50000"/>
            <a:gd name="adj2" fmla="val 522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73958</xdr:colOff>
      <xdr:row>5</xdr:row>
      <xdr:rowOff>163606</xdr:rowOff>
    </xdr:from>
    <xdr:to>
      <xdr:col>1</xdr:col>
      <xdr:colOff>488576</xdr:colOff>
      <xdr:row>7</xdr:row>
      <xdr:rowOff>6724</xdr:rowOff>
    </xdr:to>
    <xdr:sp macro="" textlink="">
      <xdr:nvSpPr>
        <xdr:cNvPr id="3" name="Arrow: Right 2">
          <a:extLst>
            <a:ext uri="{FF2B5EF4-FFF2-40B4-BE49-F238E27FC236}">
              <a16:creationId xmlns:a16="http://schemas.microsoft.com/office/drawing/2014/main" id="{C522EA1F-4C11-4DA5-974A-4A6AA0FB0C9D}"/>
            </a:ext>
          </a:extLst>
        </xdr:cNvPr>
        <xdr:cNvSpPr/>
      </xdr:nvSpPr>
      <xdr:spPr>
        <a:xfrm>
          <a:off x="679076" y="4253753"/>
          <a:ext cx="414618" cy="22411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6492D7-7EF4-479B-9337-0513B4222316}" name="Table3" displayName="Table3" ref="B9:G10" totalsRowShown="0" headerRowDxfId="82" dataDxfId="81" tableBorderDxfId="80">
  <tableColumns count="6">
    <tableColumn id="1" xr3:uid="{09808AB4-E00D-4CDA-81FF-3A625FE0C419}" name="Jurisdiction" dataDxfId="79">
      <calculatedColumnFormula>'START HERE'!D5</calculatedColumnFormula>
    </tableColumn>
    <tableColumn id="2" xr3:uid="{77CB77B1-7327-4819-9641-B448D294F1D8}" name="Reporting_Period" dataDxfId="78">
      <calculatedColumnFormula>'START HERE'!D7</calculatedColumnFormula>
    </tableColumn>
    <tableColumn id="3" xr3:uid="{C433F51D-B9F9-43AD-8E6D-9DA29D25B111}" name="HE_Clinical_Settings" dataDxfId="77"/>
    <tableColumn id="4" xr3:uid="{FC6B9A3B-9E82-4598-ACE9-FC1ECDEAC2A5}" name="HE_HR_Settings" dataDxfId="76"/>
    <tableColumn id="5" xr3:uid="{7FF64594-D664-4217-832E-C7D79FA7C1D1}" name="HE_Public_Safety_Settings" dataDxfId="75"/>
    <tableColumn id="6" xr3:uid="{46D4EEFD-8AF9-47F2-9F73-958A533432ED}" name="HE_Other_Settings" dataDxfId="7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B7F23-3625-45B1-A5DA-AA8B47F937FA}" name="Table1" displayName="Table1" ref="C10:F11" totalsRowShown="0" headerRowDxfId="73" dataDxfId="71" headerRowBorderDxfId="72" tableBorderDxfId="70" totalsRowBorderDxfId="69">
  <tableColumns count="4">
    <tableColumn id="1" xr3:uid="{2AD6529C-CAC5-4C25-B1E6-2E75608F4111}" name="Jurisdiction" dataDxfId="68" totalsRowDxfId="67">
      <calculatedColumnFormula>'START HERE'!D5</calculatedColumnFormula>
    </tableColumn>
    <tableColumn id="2" xr3:uid="{BAE3A714-7438-429A-BD12-732C7F0EFE62}" name="Reporting_Period" dataDxfId="66" totalsRowDxfId="65">
      <calculatedColumnFormula>'START HERE'!D7</calculatedColumnFormula>
    </tableColumn>
    <tableColumn id="5" xr3:uid="{5E344012-4806-4E19-AADE-6A315FA8C333}" name="Encounters_with_Drug_Checking" dataDxfId="64" totalsRowDxfId="63"/>
    <tableColumn id="6" xr3:uid="{B0711BFD-6BF6-46F3-B3A9-1F9B84033C93}" name="Encounters_with_People_High_Risk" dataDxfId="62" totalsRowDxfId="6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41B1BA-8DF5-46AA-B663-E397256FDDC7}" name="Table9" displayName="Table9" ref="B10:E22" headerRowDxfId="60" totalsRowDxfId="57" headerRowBorderDxfId="59" tableBorderDxfId="58" totalsRowBorderDxfId="56">
  <tableColumns count="4">
    <tableColumn id="1" xr3:uid="{CDA2ABF1-AB68-4868-B280-6D4F9616FD2B}" name="Jurisdiction" totalsRowLabel="Total" dataDxfId="55" totalsRowDxfId="54">
      <calculatedColumnFormula>'START HERE'!$D$5</calculatedColumnFormula>
    </tableColumn>
    <tableColumn id="2" xr3:uid="{1249B2CA-5C42-454D-B83E-BA5F26A2F0DF}" name="Reporting_Period" dataDxfId="53" totalsRowDxfId="52">
      <calculatedColumnFormula>'START HERE'!$D$7</calculatedColumnFormula>
    </tableColumn>
    <tableColumn id="3" xr3:uid="{ECF798CC-FCCE-46E6-BC94-CBE07853352C}" name="Type_of_Organization" dataDxfId="51" totalsRowDxfId="50"/>
    <tableColumn id="6" xr3:uid="{FBF3CB06-5758-4A0E-AF34-6FEEEFBAE67C}" name="Num_Doses_Distributed" totalsRowFunction="sum" dataDxfId="49" totalsRowDxfId="4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A57A43-DFA4-47AA-A038-A3B26294D762}" name="Table2" displayName="Table2" ref="B10:G11" totalsRowShown="0" headerRowDxfId="47" dataDxfId="45" headerRowBorderDxfId="46" tableBorderDxfId="44" totalsRowBorderDxfId="43">
  <tableColumns count="6">
    <tableColumn id="1" xr3:uid="{08C2B4C2-5B9F-412B-9C9B-57BF46D4FE12}" name="Jurisdiction" dataDxfId="42">
      <calculatedColumnFormula>'START HERE'!D5</calculatedColumnFormula>
    </tableColumn>
    <tableColumn id="2" xr3:uid="{E7642664-CCCC-4544-91CD-CE86308288FF}" name="Reporting_Period" dataDxfId="41">
      <calculatedColumnFormula>'START HERE'!D7</calculatedColumnFormula>
    </tableColumn>
    <tableColumn id="3" xr3:uid="{13942317-2950-4CBC-B198-6CB745DAC9DD}" name="Navigator_Hours_Clinical" dataDxfId="40"/>
    <tableColumn id="4" xr3:uid="{F06A5301-2789-4D90-94D4-4A04ED6068E2}" name="Navigator_Hours_HR" dataDxfId="39"/>
    <tableColumn id="5" xr3:uid="{1A1821D9-97CC-4077-8144-18651D4275F3}" name="Navigator_Hours_Public_Safety" dataDxfId="38"/>
    <tableColumn id="6" xr3:uid="{D639879D-60F5-4223-9938-05B715CC523E}" name="Navigator_Hours_Other" dataDxfId="3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E7673A-5AB3-4313-9CC9-9EC5817113AC}" name="Table77" displayName="Table77" ref="B10:H25" headerRowDxfId="36" dataDxfId="34" headerRowBorderDxfId="35" tableBorderDxfId="33" totalsRowBorderDxfId="32">
  <tableColumns count="7">
    <tableColumn id="1" xr3:uid="{F14A7C69-BCBE-46E3-A4A4-AB165FCD741D}" name="Jurisdiction" totalsRowLabel="Total" dataDxfId="31" totalsRowDxfId="30">
      <calculatedColumnFormula>'START HERE'!$D$5</calculatedColumnFormula>
    </tableColumn>
    <tableColumn id="2" xr3:uid="{78119EC2-B594-4F53-A8DD-5163C45A8800}" name="Reporting_Period" dataDxfId="0">
      <calculatedColumnFormula>'START HERE'!$D$7</calculatedColumnFormula>
    </tableColumn>
    <tableColumn id="3" xr3:uid="{A9C13F9A-E893-467A-8A63-325F6637942E}" name="Race_Ethnicity" dataDxfId="29" totalsRowDxfId="28"/>
    <tableColumn id="5" xr3:uid="{F26984AB-30C9-447C-A370-0F4F4F7B50D0}" name="Ref_MOUD" totalsRowFunction="sum" dataDxfId="27" totalsRowDxfId="26"/>
    <tableColumn id="6" xr3:uid="{555166F8-3B9E-45A1-90F1-32762388480F}" name="Ref_Behavioral_Trt" totalsRowFunction="sum" dataDxfId="25" totalsRowDxfId="24"/>
    <tableColumn id="8" xr3:uid="{9CB1C465-933F-4A8A-BF79-FD897F190A2F}" name="Ref_to_HR" totalsRowFunction="sum" dataDxfId="23" totalsRowDxfId="22"/>
    <tableColumn id="9" xr3:uid="{87C9311F-A32F-4F94-B07F-91420500996F}" name="Total_Ref_Race_Ethnicity" totalsRowFunction="sum" dataDxfId="21" totalsRowDxfId="20">
      <calculatedColumnFormula>SUM(E11:G11)</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FE39CA-9A68-43FD-9394-5C6D2FAE69F3}" name="Table5" displayName="Table5" ref="B8:G22" totalsRowShown="0" headerRowDxfId="19" dataDxfId="17" headerRowBorderDxfId="18" tableBorderDxfId="16">
  <tableColumns count="6">
    <tableColumn id="1" xr3:uid="{85720DCB-5C43-4593-BF11-C931A6D5A505}" name="Jurisdiction" dataDxfId="15"/>
    <tableColumn id="2" xr3:uid="{DE995E00-D20B-45D8-8004-613FEAE9F256}" name="Reporting_Period" dataDxfId="14">
      <calculatedColumnFormula>#REF!</calculatedColumnFormula>
    </tableColumn>
    <tableColumn id="4" xr3:uid="{3E41D3FE-D2B6-4689-B369-369DBB585496}" name="Specialty" dataDxfId="13"/>
    <tableColumn id="5" xr3:uid="{A20CD9BB-DFA0-459F-A366-A5FCCCCF793C}" name="Num_Trained" dataDxfId="12"/>
    <tableColumn id="6" xr3:uid="{B50F658A-24E3-4962-BE01-FF35E5CD5CB9}" name="Num_Eligible" dataDxfId="11"/>
    <tableColumn id="7" xr3:uid="{7C1FAF26-57A4-472F-8CA6-A13099E6713E}" name="Percent_Clinician_Trained" dataDxfId="10">
      <calculatedColumnFormula>IF(Table5[[#This Row],[Num_Trained]]/Table5[[#This Row],[Num_Eligible]]&lt;1, Table5[[#This Row],[Num_Trained]]/Table5[[#This Row],[Num_Eligible]], "Invalid")</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4C0556-83DC-48CD-8587-CE2AA9B5C47D}" name="Table4" displayName="Table4" ref="B10:E11" totalsRowShown="0" headerRowDxfId="9" dataDxfId="7" headerRowBorderDxfId="8" tableBorderDxfId="6" totalsRowBorderDxfId="5">
  <tableColumns count="4">
    <tableColumn id="1" xr3:uid="{81CAB455-2A92-4B77-B379-E7B4DA9C7078}" name="Jurisdiction" dataDxfId="4">
      <calculatedColumnFormula>'START HERE'!D5</calculatedColumnFormula>
    </tableColumn>
    <tableColumn id="2" xr3:uid="{93F7CD98-3238-4FB0-871C-68CDA5EEF936}" name="Reporting_Period" dataDxfId="3">
      <calculatedColumnFormula>'START HERE'!D7</calculatedColumnFormula>
    </tableColumn>
    <tableColumn id="3" xr3:uid="{87E21058-E3FA-4F77-984F-29F413A0865C}" name="Num_Settings_SUD_Treatment" dataDxfId="2"/>
    <tableColumn id="4" xr3:uid="{A577D1C0-BD93-4393-822D-2E88D28F9182}" name="Num_Settings_SUD_Referrals"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D2A Colors">
      <a:dk1>
        <a:srgbClr val="DFC6DB"/>
      </a:dk1>
      <a:lt1>
        <a:srgbClr val="802975"/>
      </a:lt1>
      <a:dk2>
        <a:srgbClr val="572975"/>
      </a:dk2>
      <a:lt2>
        <a:srgbClr val="FFFFFF"/>
      </a:lt2>
      <a:accent1>
        <a:srgbClr val="B9D4FB"/>
      </a:accent1>
      <a:accent2>
        <a:srgbClr val="2E2B85"/>
      </a:accent2>
      <a:accent3>
        <a:srgbClr val="FDD905"/>
      </a:accent3>
      <a:accent4>
        <a:srgbClr val="FFBA0D"/>
      </a:accent4>
      <a:accent5>
        <a:srgbClr val="F36F13"/>
      </a:accent5>
      <a:accent6>
        <a:srgbClr val="88CB9C"/>
      </a:accent6>
      <a:hlink>
        <a:srgbClr val="296359"/>
      </a:hlink>
      <a:folHlink>
        <a:srgbClr val="293D5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EEF4-4E55-4B5A-9284-E05CD878CE35}">
  <sheetPr>
    <tabColor rgb="FFC00000"/>
  </sheetPr>
  <dimension ref="A1:F59"/>
  <sheetViews>
    <sheetView showGridLines="0" zoomScaleNormal="100" workbookViewId="0">
      <selection activeCell="D5" sqref="D5"/>
    </sheetView>
  </sheetViews>
  <sheetFormatPr defaultRowHeight="15" x14ac:dyDescent="0.25"/>
  <cols>
    <col min="1" max="1" width="5.85546875" customWidth="1"/>
    <col min="3" max="3" width="48.5703125" customWidth="1"/>
    <col min="4" max="4" width="79.5703125" customWidth="1"/>
    <col min="6" max="6" width="46.5703125" customWidth="1"/>
  </cols>
  <sheetData>
    <row r="1" spans="1:6" ht="46.5" x14ac:dyDescent="0.35">
      <c r="A1" s="164" t="s">
        <v>205</v>
      </c>
      <c r="B1" s="166" t="s">
        <v>148</v>
      </c>
      <c r="C1" s="167"/>
      <c r="D1" s="167"/>
      <c r="E1" s="168"/>
      <c r="F1" s="150" t="s">
        <v>201</v>
      </c>
    </row>
    <row r="2" spans="1:6" ht="18.75" customHeight="1" x14ac:dyDescent="0.25">
      <c r="B2" s="169" t="s">
        <v>0</v>
      </c>
      <c r="C2" s="170"/>
      <c r="D2" s="170"/>
      <c r="E2" s="171"/>
    </row>
    <row r="3" spans="1:6" ht="277.5" customHeight="1" x14ac:dyDescent="0.25">
      <c r="B3" s="172" t="s">
        <v>202</v>
      </c>
      <c r="C3" s="173"/>
      <c r="D3" s="173"/>
      <c r="E3" s="174"/>
      <c r="F3" s="60"/>
    </row>
    <row r="4" spans="1:6" ht="15.75" customHeight="1" x14ac:dyDescent="0.25">
      <c r="B4" s="151"/>
      <c r="C4" s="152"/>
      <c r="D4" s="152"/>
      <c r="E4" s="153"/>
      <c r="F4" s="60"/>
    </row>
    <row r="5" spans="1:6" x14ac:dyDescent="0.25">
      <c r="B5" s="154"/>
      <c r="C5" s="155" t="s">
        <v>1</v>
      </c>
      <c r="D5" s="90"/>
      <c r="E5" s="156"/>
    </row>
    <row r="6" spans="1:6" x14ac:dyDescent="0.25">
      <c r="B6" s="154"/>
      <c r="C6" s="157"/>
      <c r="D6" s="158"/>
      <c r="E6" s="156"/>
    </row>
    <row r="7" spans="1:6" x14ac:dyDescent="0.25">
      <c r="B7" s="154"/>
      <c r="C7" s="155" t="s">
        <v>131</v>
      </c>
      <c r="D7" s="91"/>
      <c r="E7" s="156"/>
    </row>
    <row r="8" spans="1:6" x14ac:dyDescent="0.25">
      <c r="B8" s="154"/>
      <c r="C8" s="149"/>
      <c r="D8" s="149"/>
      <c r="E8" s="156"/>
    </row>
    <row r="9" spans="1:6" ht="18.75" customHeight="1" x14ac:dyDescent="0.25">
      <c r="B9" s="169" t="s">
        <v>88</v>
      </c>
      <c r="C9" s="170"/>
      <c r="D9" s="170"/>
      <c r="E9" s="171"/>
    </row>
    <row r="10" spans="1:6" ht="18.75" x14ac:dyDescent="0.3">
      <c r="B10" s="154"/>
      <c r="C10" s="34" t="s">
        <v>2</v>
      </c>
      <c r="D10" s="34" t="s">
        <v>89</v>
      </c>
      <c r="E10" s="156"/>
    </row>
    <row r="11" spans="1:6" s="36" customFormat="1" ht="49.5" customHeight="1" x14ac:dyDescent="0.25">
      <c r="B11" s="159"/>
      <c r="C11" s="70" t="s">
        <v>3</v>
      </c>
      <c r="D11" s="67" t="s">
        <v>149</v>
      </c>
      <c r="E11" s="160"/>
    </row>
    <row r="12" spans="1:6" s="36" customFormat="1" ht="68.25" customHeight="1" x14ac:dyDescent="0.25">
      <c r="B12" s="159"/>
      <c r="C12" s="70" t="s">
        <v>132</v>
      </c>
      <c r="D12" s="67" t="s">
        <v>150</v>
      </c>
      <c r="E12" s="160"/>
    </row>
    <row r="13" spans="1:6" s="36" customFormat="1" ht="23.25" customHeight="1" x14ac:dyDescent="0.25">
      <c r="B13" s="159"/>
      <c r="C13" s="37" t="s">
        <v>5</v>
      </c>
      <c r="D13" s="38"/>
      <c r="E13" s="160"/>
    </row>
    <row r="14" spans="1:6" s="36" customFormat="1" ht="66.75" customHeight="1" x14ac:dyDescent="0.25">
      <c r="B14" s="159"/>
      <c r="C14" s="66" t="str">
        <f>HE_Activities!C5</f>
        <v>Total_HE_Activities</v>
      </c>
      <c r="D14" s="67" t="s">
        <v>95</v>
      </c>
      <c r="E14" s="160"/>
    </row>
    <row r="15" spans="1:6" s="36" customFormat="1" ht="45" customHeight="1" x14ac:dyDescent="0.25">
      <c r="B15" s="159"/>
      <c r="C15" s="35" t="str">
        <f>Table3[[#Headers],[HE_Clinical_Settings]]</f>
        <v>HE_Clinical_Settings</v>
      </c>
      <c r="D15" s="39" t="s">
        <v>93</v>
      </c>
      <c r="E15" s="160"/>
    </row>
    <row r="16" spans="1:6" s="36" customFormat="1" ht="45" customHeight="1" x14ac:dyDescent="0.25">
      <c r="B16" s="159"/>
      <c r="C16" s="35" t="str">
        <f>Table3[[#Headers],[HE_HR_Settings]]</f>
        <v>HE_HR_Settings</v>
      </c>
      <c r="D16" s="39" t="s">
        <v>90</v>
      </c>
      <c r="E16" s="160"/>
    </row>
    <row r="17" spans="2:5" s="36" customFormat="1" ht="45" customHeight="1" x14ac:dyDescent="0.25">
      <c r="B17" s="159"/>
      <c r="C17" s="35" t="str">
        <f>Table3[[#Headers],[HE_Public_Safety_Settings]]</f>
        <v>HE_Public_Safety_Settings</v>
      </c>
      <c r="D17" s="39" t="s">
        <v>91</v>
      </c>
      <c r="E17" s="160"/>
    </row>
    <row r="18" spans="2:5" s="36" customFormat="1" ht="45" customHeight="1" x14ac:dyDescent="0.25">
      <c r="B18" s="159"/>
      <c r="C18" s="35" t="str">
        <f>Table3[[#Headers],[HE_Other_Settings]]</f>
        <v>HE_Other_Settings</v>
      </c>
      <c r="D18" s="39" t="s">
        <v>92</v>
      </c>
      <c r="E18" s="160"/>
    </row>
    <row r="19" spans="2:5" s="36" customFormat="1" ht="22.5" customHeight="1" x14ac:dyDescent="0.25">
      <c r="B19" s="159"/>
      <c r="C19" s="40" t="s">
        <v>9</v>
      </c>
      <c r="D19" s="41"/>
      <c r="E19" s="160"/>
    </row>
    <row r="20" spans="2:5" s="36" customFormat="1" ht="78" customHeight="1" x14ac:dyDescent="0.25">
      <c r="B20" s="159"/>
      <c r="C20" s="76" t="str">
        <f>HR_Encounters!C6</f>
        <v>Total_HR_Encounters</v>
      </c>
      <c r="D20" s="77" t="s">
        <v>167</v>
      </c>
      <c r="E20" s="160"/>
    </row>
    <row r="21" spans="2:5" s="36" customFormat="1" ht="29.25" customHeight="1" x14ac:dyDescent="0.25">
      <c r="B21" s="159"/>
      <c r="C21" s="35" t="str">
        <f>Table1[[#Headers],[Encounters_with_Drug_Checking]]</f>
        <v>Encounters_with_Drug_Checking</v>
      </c>
      <c r="D21" s="61" t="s">
        <v>144</v>
      </c>
      <c r="E21" s="160"/>
    </row>
    <row r="22" spans="2:5" s="36" customFormat="1" ht="45" customHeight="1" x14ac:dyDescent="0.25">
      <c r="B22" s="159"/>
      <c r="C22" s="134" t="str">
        <f>Table1[[#Headers],[Encounters_with_People_High_Risk]]</f>
        <v>Encounters_with_People_High_Risk</v>
      </c>
      <c r="D22" s="135" t="s">
        <v>119</v>
      </c>
      <c r="E22" s="160"/>
    </row>
    <row r="23" spans="2:5" s="36" customFormat="1" ht="120" x14ac:dyDescent="0.25">
      <c r="B23" s="159"/>
      <c r="C23" s="73" t="str">
        <f>HR_Encounters!C17</f>
        <v>ZipCode_By_HR_Service_Site</v>
      </c>
      <c r="D23" s="61" t="s">
        <v>170</v>
      </c>
      <c r="E23" s="160"/>
    </row>
    <row r="24" spans="2:5" s="36" customFormat="1" ht="45" customHeight="1" x14ac:dyDescent="0.25">
      <c r="B24" s="159"/>
      <c r="C24" s="35" t="str">
        <f>HR_Encounters!D17</f>
        <v>Num_Encounters_ZipCode</v>
      </c>
      <c r="D24" s="61" t="s">
        <v>124</v>
      </c>
      <c r="E24" s="160"/>
    </row>
    <row r="25" spans="2:5" s="36" customFormat="1" ht="20.25" customHeight="1" x14ac:dyDescent="0.25">
      <c r="B25" s="159"/>
      <c r="C25" s="40" t="s">
        <v>10</v>
      </c>
      <c r="D25" s="43"/>
      <c r="E25" s="160"/>
    </row>
    <row r="26" spans="2:5" s="36" customFormat="1" ht="45" customHeight="1" x14ac:dyDescent="0.25">
      <c r="B26" s="159"/>
      <c r="C26" s="70" t="str">
        <f>HR_Naloxone!C6</f>
        <v>Total_Naloxone_Distributed</v>
      </c>
      <c r="D26" s="71" t="s">
        <v>145</v>
      </c>
      <c r="E26" s="160"/>
    </row>
    <row r="27" spans="2:5" s="36" customFormat="1" ht="47.25" customHeight="1" x14ac:dyDescent="0.25">
      <c r="B27" s="159"/>
      <c r="C27" s="35" t="str">
        <f>Table9[[#Headers],[Type_of_Organization]]</f>
        <v>Type_of_Organization</v>
      </c>
      <c r="D27" s="42" t="s">
        <v>182</v>
      </c>
      <c r="E27" s="160"/>
    </row>
    <row r="28" spans="2:5" s="36" customFormat="1" ht="43.5" customHeight="1" x14ac:dyDescent="0.25">
      <c r="B28" s="159"/>
      <c r="C28" s="35" t="str">
        <f>Table9[[#Headers],[Num_Doses_Distributed]]</f>
        <v>Num_Doses_Distributed</v>
      </c>
      <c r="D28" s="69" t="s">
        <v>183</v>
      </c>
      <c r="E28" s="160"/>
    </row>
    <row r="29" spans="2:5" s="36" customFormat="1" ht="79.5" customHeight="1" x14ac:dyDescent="0.25">
      <c r="B29" s="159"/>
      <c r="C29" s="73" t="str">
        <f>HR_Naloxone!D28</f>
        <v>ZipCode_By_Nal_Distribution_Site</v>
      </c>
      <c r="D29" s="61" t="s">
        <v>176</v>
      </c>
      <c r="E29" s="160"/>
    </row>
    <row r="30" spans="2:5" s="36" customFormat="1" ht="45" customHeight="1" x14ac:dyDescent="0.25">
      <c r="B30" s="159"/>
      <c r="C30" s="73" t="str">
        <f>HR_Naloxone!E28</f>
        <v>Num_Doses_Distributed_ZipCode</v>
      </c>
      <c r="D30" s="61" t="s">
        <v>85</v>
      </c>
      <c r="E30" s="160"/>
    </row>
    <row r="31" spans="2:5" s="36" customFormat="1" ht="21" customHeight="1" x14ac:dyDescent="0.25">
      <c r="B31" s="159"/>
      <c r="C31" s="44" t="s">
        <v>113</v>
      </c>
      <c r="D31" s="45"/>
      <c r="E31" s="160"/>
    </row>
    <row r="32" spans="2:5" s="36" customFormat="1" ht="45" customHeight="1" x14ac:dyDescent="0.25">
      <c r="B32" s="159"/>
      <c r="C32" s="70" t="str">
        <f>LTC_Navigator_Hours!C6</f>
        <v>Total_Navigator_Hours</v>
      </c>
      <c r="D32" s="67" t="s">
        <v>114</v>
      </c>
      <c r="E32" s="160"/>
    </row>
    <row r="33" spans="2:5" s="36" customFormat="1" ht="45" customHeight="1" x14ac:dyDescent="0.25">
      <c r="B33" s="159"/>
      <c r="C33" s="35" t="str">
        <f>Table2[[#Headers],[Navigator_Hours_Clinical]]</f>
        <v>Navigator_Hours_Clinical</v>
      </c>
      <c r="D33" s="42" t="s">
        <v>111</v>
      </c>
      <c r="E33" s="160"/>
    </row>
    <row r="34" spans="2:5" s="36" customFormat="1" ht="45" customHeight="1" x14ac:dyDescent="0.25">
      <c r="B34" s="159"/>
      <c r="C34" s="35" t="str">
        <f>Table2[[#Headers],[Navigator_Hours_HR]]</f>
        <v>Navigator_Hours_HR</v>
      </c>
      <c r="D34" s="42" t="s">
        <v>108</v>
      </c>
      <c r="E34" s="160"/>
    </row>
    <row r="35" spans="2:5" s="36" customFormat="1" ht="45" customHeight="1" x14ac:dyDescent="0.25">
      <c r="B35" s="159"/>
      <c r="C35" s="46" t="str">
        <f>Table2[[#Headers],[Navigator_Hours_Public_Safety]]</f>
        <v>Navigator_Hours_Public_Safety</v>
      </c>
      <c r="D35" s="42" t="s">
        <v>109</v>
      </c>
      <c r="E35" s="160"/>
    </row>
    <row r="36" spans="2:5" s="36" customFormat="1" ht="45" customHeight="1" x14ac:dyDescent="0.25">
      <c r="B36" s="159"/>
      <c r="C36" s="47" t="str">
        <f>Table2[[#Headers],[Navigator_Hours_Other]]</f>
        <v>Navigator_Hours_Other</v>
      </c>
      <c r="D36" s="42" t="s">
        <v>110</v>
      </c>
      <c r="E36" s="160"/>
    </row>
    <row r="37" spans="2:5" s="36" customFormat="1" ht="21" customHeight="1" x14ac:dyDescent="0.25">
      <c r="B37" s="159"/>
      <c r="C37" s="48" t="s">
        <v>14</v>
      </c>
      <c r="D37" s="49"/>
      <c r="E37" s="160"/>
    </row>
    <row r="38" spans="2:5" s="36" customFormat="1" ht="45" customHeight="1" x14ac:dyDescent="0.25">
      <c r="B38" s="159"/>
      <c r="C38" s="148" t="str">
        <f>LTC_Referrals!C6</f>
        <v>Total_Referrals</v>
      </c>
      <c r="D38" s="77" t="s">
        <v>164</v>
      </c>
      <c r="E38" s="160"/>
    </row>
    <row r="39" spans="2:5" s="36" customFormat="1" ht="69" customHeight="1" x14ac:dyDescent="0.25">
      <c r="B39" s="159"/>
      <c r="C39" s="47" t="str">
        <f>Table77[[#Headers],[Race_Ethnicity]]</f>
        <v>Race_Ethnicity</v>
      </c>
      <c r="D39" s="42" t="s">
        <v>177</v>
      </c>
      <c r="E39" s="160"/>
    </row>
    <row r="40" spans="2:5" s="36" customFormat="1" ht="45" customHeight="1" x14ac:dyDescent="0.25">
      <c r="B40" s="159"/>
      <c r="C40" s="50" t="str">
        <f>Table77[[#Headers],[Ref_MOUD]]</f>
        <v>Ref_MOUD</v>
      </c>
      <c r="D40" s="42" t="s">
        <v>178</v>
      </c>
      <c r="E40" s="160"/>
    </row>
    <row r="41" spans="2:5" s="36" customFormat="1" ht="45" customHeight="1" x14ac:dyDescent="0.25">
      <c r="B41" s="159"/>
      <c r="C41" s="47" t="str">
        <f>Table77[[#Headers],[Ref_Behavioral_Trt]]</f>
        <v>Ref_Behavioral_Trt</v>
      </c>
      <c r="D41" s="42" t="s">
        <v>179</v>
      </c>
      <c r="E41" s="160"/>
    </row>
    <row r="42" spans="2:5" s="36" customFormat="1" ht="45" customHeight="1" x14ac:dyDescent="0.25">
      <c r="B42" s="159"/>
      <c r="C42" s="50" t="str">
        <f>Table77[[#Headers],[Ref_to_HR]]</f>
        <v>Ref_to_HR</v>
      </c>
      <c r="D42" s="42" t="s">
        <v>180</v>
      </c>
      <c r="E42" s="160"/>
    </row>
    <row r="43" spans="2:5" s="36" customFormat="1" ht="45" customHeight="1" x14ac:dyDescent="0.25">
      <c r="B43" s="159"/>
      <c r="C43" s="80" t="str">
        <f>Table77[[#Headers],[Total_Ref_Race_Ethnicity]]</f>
        <v>Total_Ref_Race_Ethnicity</v>
      </c>
      <c r="D43" s="77" t="s">
        <v>181</v>
      </c>
      <c r="E43" s="160"/>
    </row>
    <row r="44" spans="2:5" s="36" customFormat="1" ht="30" customHeight="1" x14ac:dyDescent="0.25">
      <c r="B44" s="159"/>
      <c r="C44" s="51" t="s">
        <v>17</v>
      </c>
      <c r="D44" s="52"/>
      <c r="E44" s="160"/>
    </row>
    <row r="45" spans="2:5" s="36" customFormat="1" ht="64.5" customHeight="1" x14ac:dyDescent="0.25">
      <c r="B45" s="159"/>
      <c r="C45" s="80" t="str">
        <f>HS_Training!B6</f>
        <v>Total_Percentage_Trained</v>
      </c>
      <c r="D45" s="77" t="s">
        <v>163</v>
      </c>
      <c r="E45" s="160"/>
    </row>
    <row r="46" spans="2:5" s="36" customFormat="1" ht="32.25" customHeight="1" x14ac:dyDescent="0.25">
      <c r="B46" s="159"/>
      <c r="C46" s="93" t="str">
        <f>Table5[[#Headers],[Specialty]]</f>
        <v>Specialty</v>
      </c>
      <c r="D46" s="94" t="s">
        <v>151</v>
      </c>
      <c r="E46" s="160"/>
    </row>
    <row r="47" spans="2:5" s="36" customFormat="1" ht="30" customHeight="1" x14ac:dyDescent="0.25">
      <c r="B47" s="159"/>
      <c r="C47" s="93" t="str">
        <f>Table5[[#Headers],[Num_Trained]]</f>
        <v>Num_Trained</v>
      </c>
      <c r="D47" s="42" t="s">
        <v>158</v>
      </c>
      <c r="E47" s="160"/>
    </row>
    <row r="48" spans="2:5" s="36" customFormat="1" ht="50.25" customHeight="1" x14ac:dyDescent="0.25">
      <c r="B48" s="159"/>
      <c r="C48" s="110" t="str">
        <f>Table5[[#Headers],[Num_Eligible]]</f>
        <v>Num_Eligible</v>
      </c>
      <c r="D48" s="54" t="s">
        <v>159</v>
      </c>
      <c r="E48" s="160"/>
    </row>
    <row r="49" spans="2:5" s="36" customFormat="1" ht="47.25" customHeight="1" x14ac:dyDescent="0.25">
      <c r="B49" s="159"/>
      <c r="C49" s="80" t="str">
        <f>Table5[[#Headers],[Percent_Clinician_Trained]]</f>
        <v>Percent_Clinician_Trained</v>
      </c>
      <c r="D49" s="77" t="s">
        <v>160</v>
      </c>
      <c r="E49" s="160"/>
    </row>
    <row r="50" spans="2:5" s="36" customFormat="1" ht="30" customHeight="1" x14ac:dyDescent="0.25">
      <c r="B50" s="159"/>
      <c r="C50" s="51" t="s">
        <v>19</v>
      </c>
      <c r="D50" s="52"/>
      <c r="E50" s="160"/>
    </row>
    <row r="51" spans="2:5" s="36" customFormat="1" ht="72" customHeight="1" x14ac:dyDescent="0.25">
      <c r="B51" s="159"/>
      <c r="C51" s="93" t="str">
        <f>HS_SUD_Protocols!C6</f>
        <v>Total_Health_Settings</v>
      </c>
      <c r="D51" s="94" t="s">
        <v>198</v>
      </c>
      <c r="E51" s="160"/>
    </row>
    <row r="52" spans="2:5" s="36" customFormat="1" ht="30" customHeight="1" x14ac:dyDescent="0.25">
      <c r="B52" s="159"/>
      <c r="C52" s="47" t="str">
        <f>Table4[[#Headers],[Num_Settings_SUD_Treatment]]</f>
        <v>Num_Settings_SUD_Treatment</v>
      </c>
      <c r="D52" s="42" t="s">
        <v>199</v>
      </c>
      <c r="E52" s="160"/>
    </row>
    <row r="53" spans="2:5" s="36" customFormat="1" ht="30" customHeight="1" x14ac:dyDescent="0.25">
      <c r="B53" s="159"/>
      <c r="C53" s="47" t="str">
        <f>Table4[[#Headers],[Num_Settings_SUD_Referrals]]</f>
        <v>Num_Settings_SUD_Referrals</v>
      </c>
      <c r="D53" s="42" t="s">
        <v>200</v>
      </c>
      <c r="E53" s="160"/>
    </row>
    <row r="54" spans="2:5" s="36" customFormat="1" ht="30" customHeight="1" thickBot="1" x14ac:dyDescent="0.3">
      <c r="B54" s="161"/>
      <c r="C54" s="162"/>
      <c r="D54" s="162"/>
      <c r="E54" s="163"/>
    </row>
    <row r="58" spans="2:5" x14ac:dyDescent="0.25">
      <c r="B58" s="165" t="s">
        <v>203</v>
      </c>
      <c r="C58" s="165"/>
      <c r="D58" s="165"/>
      <c r="E58" s="165"/>
    </row>
    <row r="59" spans="2:5" ht="66" customHeight="1" x14ac:dyDescent="0.25">
      <c r="B59" s="165"/>
      <c r="C59" s="165"/>
      <c r="D59" s="165"/>
      <c r="E59" s="165"/>
    </row>
  </sheetData>
  <sheetProtection algorithmName="SHA-256" hashValue="a0kiW1mU+V6elBwcUog9YDD4xEt2SQ6s0Y1MNVr8oJE=" saltValue="yEQ92zJIgPkevFKyfo8Zdg==" spinCount="100000" sheet="1" selectLockedCells="1"/>
  <mergeCells count="5">
    <mergeCell ref="B58:E59"/>
    <mergeCell ref="B1:E1"/>
    <mergeCell ref="B2:E2"/>
    <mergeCell ref="B9:E9"/>
    <mergeCell ref="B3:E3"/>
  </mergeCells>
  <hyperlinks>
    <hyperlink ref="C13" location="HE_Activities!A1" display="HE_Activities" xr:uid="{A1D70717-7847-4668-B898-A0D3C5596112}"/>
    <hyperlink ref="C19" location="HR_Encounters!A1" display="HR_Encounters" xr:uid="{1B60CE89-E990-49F6-9C64-41CF7304C30F}"/>
    <hyperlink ref="C25" location="HR_Naloxone!A1" display="HR_Naloxone" xr:uid="{463A4F8B-1B94-4006-938B-1E9D47ECA398}"/>
    <hyperlink ref="C31" location="LTC_Navigators!A1" display="LTC_Navigators" xr:uid="{C18048AD-61C0-43BB-8E3B-31C68DE6F252}"/>
    <hyperlink ref="C37" location="LTC_Referrals!A1" display="LTC_Referrals" xr:uid="{A2E815C7-04EA-4E88-87DC-88248CFD1072}"/>
    <hyperlink ref="C44" location="HS_Training!A1" display="HS_Training" xr:uid="{279AF035-E72A-4C26-B6C9-A98DB0166A8A}"/>
    <hyperlink ref="C50" location="HS_SUD_Protocols!A1" display="HS_SUD_Protocols" xr:uid="{E56B7674-ED08-46A3-842F-82E3B0B3EF33}"/>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E74C18-4FD9-4646-A2F6-D8E6C6460C4D}">
          <x14:formula1>
            <xm:f>Lists!$C$3:$C$42</xm:f>
          </x14:formula1>
          <xm:sqref>D5</xm:sqref>
        </x14:dataValidation>
        <x14:dataValidation type="list" allowBlank="1" showInputMessage="1" showErrorMessage="1" xr:uid="{494EB5F9-28E2-4507-AEF9-6A3429E7CA7D}">
          <x14:formula1>
            <xm:f>Lists!$D$2:$D$7</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C07B-8DBE-4F39-95FB-B9CB60773234}">
  <sheetPr>
    <tabColor theme="7"/>
    <pageSetUpPr fitToPage="1"/>
  </sheetPr>
  <dimension ref="A1:T15"/>
  <sheetViews>
    <sheetView showGridLines="0" zoomScaleNormal="100" workbookViewId="0">
      <selection activeCell="D10" sqref="D10"/>
    </sheetView>
  </sheetViews>
  <sheetFormatPr defaultColWidth="9.28515625" defaultRowHeight="15" x14ac:dyDescent="0.25"/>
  <cols>
    <col min="1" max="1" width="5.5703125" style="1" customWidth="1"/>
    <col min="2" max="2" width="18.85546875" style="1" customWidth="1"/>
    <col min="3" max="3" width="20.42578125" style="1" customWidth="1"/>
    <col min="4" max="4" width="22.85546875" style="1" customWidth="1"/>
    <col min="5" max="5" width="21.5703125" style="1" customWidth="1"/>
    <col min="6" max="6" width="24.5703125" style="1" customWidth="1"/>
    <col min="7" max="7" width="21.5703125" style="1" customWidth="1"/>
    <col min="8" max="16384" width="9.28515625" style="1"/>
  </cols>
  <sheetData>
    <row r="1" spans="1:20" ht="26.25" customHeight="1" x14ac:dyDescent="0.25">
      <c r="A1" s="178" t="s">
        <v>20</v>
      </c>
      <c r="B1" s="178"/>
      <c r="C1" s="178"/>
      <c r="D1" s="178"/>
      <c r="E1" s="178"/>
      <c r="F1" s="178"/>
      <c r="G1" s="178"/>
    </row>
    <row r="2" spans="1:20" ht="20.100000000000001" customHeight="1" x14ac:dyDescent="0.25">
      <c r="A2" s="179" t="s">
        <v>88</v>
      </c>
      <c r="B2" s="180"/>
      <c r="C2" s="180"/>
      <c r="D2" s="180"/>
      <c r="E2" s="180"/>
      <c r="F2" s="180"/>
      <c r="G2" s="181"/>
    </row>
    <row r="3" spans="1:20" ht="188.25" customHeight="1" x14ac:dyDescent="0.25">
      <c r="A3" s="182" t="s">
        <v>152</v>
      </c>
      <c r="B3" s="183"/>
      <c r="C3" s="183"/>
      <c r="D3" s="183"/>
      <c r="E3" s="183"/>
      <c r="F3" s="183"/>
      <c r="G3" s="184"/>
    </row>
    <row r="5" spans="1:20" x14ac:dyDescent="0.25">
      <c r="C5" s="176" t="s">
        <v>21</v>
      </c>
      <c r="D5" s="177"/>
      <c r="E5" s="87">
        <f>SUM(Table3[[HE_Clinical_Settings]:[HE_Other_Settings]])</f>
        <v>0</v>
      </c>
    </row>
    <row r="6" spans="1:20" x14ac:dyDescent="0.25">
      <c r="B6" s="9"/>
      <c r="C6" s="64"/>
      <c r="D6" s="64"/>
      <c r="E6" s="65"/>
    </row>
    <row r="7" spans="1:20" x14ac:dyDescent="0.25">
      <c r="D7" s="175" t="s">
        <v>22</v>
      </c>
      <c r="E7" s="175"/>
      <c r="F7" s="175"/>
      <c r="G7" s="175"/>
    </row>
    <row r="8" spans="1:20" x14ac:dyDescent="0.25">
      <c r="D8" s="89" t="s">
        <v>23</v>
      </c>
      <c r="E8" s="89" t="s">
        <v>23</v>
      </c>
      <c r="F8" s="89" t="s">
        <v>23</v>
      </c>
      <c r="G8" s="89" t="s">
        <v>23</v>
      </c>
    </row>
    <row r="9" spans="1:20" s="12" customFormat="1" x14ac:dyDescent="0.25">
      <c r="B9" s="24" t="s">
        <v>3</v>
      </c>
      <c r="C9" s="62" t="s">
        <v>132</v>
      </c>
      <c r="D9" s="92" t="s">
        <v>6</v>
      </c>
      <c r="E9" s="20" t="s">
        <v>7</v>
      </c>
      <c r="F9" s="20" t="s">
        <v>8</v>
      </c>
      <c r="G9" s="20" t="s">
        <v>121</v>
      </c>
    </row>
    <row r="10" spans="1:20" s="14" customFormat="1" ht="14.45" customHeight="1" x14ac:dyDescent="0.25">
      <c r="B10" s="97">
        <f>'START HERE'!D5</f>
        <v>0</v>
      </c>
      <c r="C10" s="98">
        <f>'START HERE'!D7</f>
        <v>0</v>
      </c>
      <c r="D10" s="13"/>
      <c r="E10" s="13"/>
      <c r="F10" s="13"/>
      <c r="G10" s="13"/>
    </row>
    <row r="11" spans="1:20" x14ac:dyDescent="0.25">
      <c r="B11" s="8"/>
      <c r="C11" s="8"/>
      <c r="D11" s="8"/>
      <c r="E11" s="8"/>
      <c r="F11" s="8"/>
      <c r="G11" s="8"/>
    </row>
    <row r="12" spans="1:20" x14ac:dyDescent="0.25">
      <c r="B12" s="10"/>
      <c r="C12" s="10"/>
      <c r="D12" s="10"/>
      <c r="E12" s="10"/>
      <c r="F12" s="10"/>
      <c r="G12" s="10"/>
      <c r="H12" s="10"/>
      <c r="I12" s="10"/>
      <c r="J12" s="10"/>
      <c r="K12" s="11"/>
      <c r="L12" s="11"/>
      <c r="M12" s="11"/>
      <c r="N12" s="11"/>
      <c r="O12" s="11"/>
      <c r="P12" s="11"/>
      <c r="Q12" s="11"/>
      <c r="R12" s="11"/>
      <c r="S12" s="11"/>
      <c r="T12" s="11"/>
    </row>
    <row r="13" spans="1:20" x14ac:dyDescent="0.25">
      <c r="B13" s="11"/>
      <c r="C13" s="11"/>
      <c r="D13" s="11"/>
      <c r="E13" s="10"/>
      <c r="F13" s="10"/>
      <c r="G13" s="10"/>
      <c r="H13" s="10"/>
      <c r="I13" s="10"/>
      <c r="J13" s="10"/>
      <c r="K13" s="11"/>
      <c r="L13" s="11"/>
      <c r="M13" s="11"/>
      <c r="N13" s="11"/>
      <c r="O13" s="11"/>
      <c r="P13" s="11"/>
      <c r="Q13" s="11"/>
      <c r="R13" s="11"/>
      <c r="S13" s="11"/>
      <c r="T13" s="11"/>
    </row>
    <row r="14" spans="1:20" x14ac:dyDescent="0.25">
      <c r="B14" s="11"/>
      <c r="C14" s="11"/>
      <c r="D14" s="11"/>
      <c r="E14" s="11"/>
      <c r="F14" s="11"/>
      <c r="G14" s="11"/>
      <c r="H14" s="11"/>
      <c r="I14" s="11"/>
      <c r="J14" s="11"/>
      <c r="K14" s="11"/>
      <c r="L14" s="11"/>
      <c r="M14" s="11"/>
      <c r="N14" s="11"/>
      <c r="O14" s="11"/>
      <c r="P14" s="11"/>
      <c r="Q14" s="11"/>
      <c r="R14" s="11"/>
      <c r="S14" s="11"/>
      <c r="T14" s="11"/>
    </row>
    <row r="15" spans="1:20" x14ac:dyDescent="0.25">
      <c r="B15" s="11"/>
      <c r="C15" s="11"/>
      <c r="D15" s="11"/>
      <c r="E15" s="11"/>
      <c r="F15" s="11"/>
      <c r="G15" s="11"/>
      <c r="H15" s="11"/>
      <c r="I15" s="11"/>
      <c r="J15" s="11"/>
      <c r="K15" s="11"/>
      <c r="L15" s="11"/>
      <c r="M15" s="11"/>
      <c r="N15" s="11"/>
      <c r="O15" s="11"/>
      <c r="P15" s="11"/>
      <c r="Q15" s="11"/>
      <c r="R15" s="11"/>
      <c r="S15" s="11"/>
      <c r="T15" s="11"/>
    </row>
  </sheetData>
  <sheetProtection algorithmName="SHA-256" hashValue="7j+vHfwD9UJ8XOsr3p9jlrne3tp4D85WFrNYoD7MBTM=" saltValue="W8R1LhRdVjxH16+4LhoK7Q==" spinCount="100000" sheet="1" selectLockedCells="1"/>
  <mergeCells count="5">
    <mergeCell ref="D7:G7"/>
    <mergeCell ref="C5:D5"/>
    <mergeCell ref="A1:G1"/>
    <mergeCell ref="A2:G2"/>
    <mergeCell ref="A3:G3"/>
  </mergeCells>
  <dataValidations count="1">
    <dataValidation type="whole" operator="greaterThan" allowBlank="1" showInputMessage="1" showErrorMessage="1" sqref="D10:G10" xr:uid="{E4787EA3-A342-4585-A229-B9BB9465BFA3}">
      <formula1>-1</formula1>
    </dataValidation>
  </dataValidations>
  <pageMargins left="0.7" right="0.7" top="0.75" bottom="0.75" header="0.3" footer="0.3"/>
  <pageSetup scale="6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B693-B969-4605-A9B7-E3277922EB6C}">
  <sheetPr>
    <tabColor theme="3"/>
    <pageSetUpPr fitToPage="1"/>
  </sheetPr>
  <dimension ref="A1:F97"/>
  <sheetViews>
    <sheetView showGridLines="0" zoomScaleNormal="100" workbookViewId="0">
      <selection activeCell="E17" sqref="E17"/>
    </sheetView>
  </sheetViews>
  <sheetFormatPr defaultColWidth="9.28515625" defaultRowHeight="15" x14ac:dyDescent="0.25"/>
  <cols>
    <col min="1" max="1" width="8.5703125" style="1" customWidth="1"/>
    <col min="2" max="2" width="20.42578125" style="1" customWidth="1"/>
    <col min="3" max="3" width="27.28515625" style="1" customWidth="1"/>
    <col min="4" max="5" width="37.28515625" style="1" customWidth="1"/>
    <col min="6" max="6" width="33" style="1" customWidth="1"/>
    <col min="7" max="16384" width="9.28515625" style="1"/>
  </cols>
  <sheetData>
    <row r="1" spans="1:6" ht="26.25" customHeight="1" x14ac:dyDescent="0.25">
      <c r="A1" s="185" t="s">
        <v>168</v>
      </c>
      <c r="B1" s="185"/>
      <c r="C1" s="185"/>
      <c r="D1" s="185"/>
      <c r="E1" s="185"/>
      <c r="F1" s="185"/>
    </row>
    <row r="2" spans="1:6" s="68" customFormat="1" ht="25.5" customHeight="1" x14ac:dyDescent="0.25">
      <c r="A2" s="186" t="s">
        <v>88</v>
      </c>
      <c r="B2" s="187"/>
      <c r="C2" s="187"/>
      <c r="D2" s="187"/>
      <c r="E2" s="187"/>
      <c r="F2" s="187"/>
    </row>
    <row r="3" spans="1:6" s="68" customFormat="1" ht="239.25" customHeight="1" x14ac:dyDescent="0.25">
      <c r="A3" s="188" t="s">
        <v>171</v>
      </c>
      <c r="B3" s="189"/>
      <c r="C3" s="189"/>
      <c r="D3" s="189"/>
      <c r="E3" s="189"/>
      <c r="F3" s="189"/>
    </row>
    <row r="4" spans="1:6" ht="14.25" customHeight="1" x14ac:dyDescent="0.25">
      <c r="A4" s="2"/>
      <c r="B4" s="2"/>
      <c r="C4" s="2"/>
      <c r="D4" s="2"/>
      <c r="E4" s="2"/>
      <c r="F4" s="2"/>
    </row>
    <row r="5" spans="1:6" ht="14.25" customHeight="1" x14ac:dyDescent="0.25">
      <c r="A5" s="63"/>
      <c r="B5" s="63"/>
      <c r="C5" s="63"/>
      <c r="D5" s="63"/>
      <c r="E5" s="63"/>
      <c r="F5" s="63"/>
    </row>
    <row r="6" spans="1:6" ht="22.5" customHeight="1" x14ac:dyDescent="0.25">
      <c r="C6" s="192" t="s">
        <v>83</v>
      </c>
      <c r="D6" s="193"/>
      <c r="E6" s="79">
        <f>D18</f>
        <v>0</v>
      </c>
      <c r="F6" s="2"/>
    </row>
    <row r="7" spans="1:6" ht="11.25" customHeight="1" x14ac:dyDescent="0.25">
      <c r="B7" s="5"/>
      <c r="C7" s="5"/>
      <c r="E7" s="3"/>
    </row>
    <row r="8" spans="1:6" ht="19.5" customHeight="1" x14ac:dyDescent="0.25">
      <c r="B8" s="6"/>
      <c r="C8" s="6"/>
      <c r="D8" s="7"/>
      <c r="E8" s="190" t="s">
        <v>22</v>
      </c>
      <c r="F8" s="191"/>
    </row>
    <row r="9" spans="1:6" ht="19.5" customHeight="1" x14ac:dyDescent="0.25">
      <c r="B9" s="6"/>
      <c r="C9" s="6"/>
      <c r="D9" s="7"/>
      <c r="E9" s="130" t="s">
        <v>23</v>
      </c>
      <c r="F9" s="131" t="s">
        <v>24</v>
      </c>
    </row>
    <row r="10" spans="1:6" ht="57.75" customHeight="1" x14ac:dyDescent="0.25">
      <c r="C10" s="21" t="s">
        <v>3</v>
      </c>
      <c r="D10" s="22" t="s">
        <v>132</v>
      </c>
      <c r="E10" s="22" t="s">
        <v>25</v>
      </c>
      <c r="F10" s="83" t="s">
        <v>94</v>
      </c>
    </row>
    <row r="11" spans="1:6" ht="15.75" customHeight="1" x14ac:dyDescent="0.25">
      <c r="C11" s="97">
        <f>'START HERE'!D5</f>
        <v>0</v>
      </c>
      <c r="D11" s="98">
        <f>'START HERE'!D7</f>
        <v>0</v>
      </c>
      <c r="E11" s="104"/>
      <c r="F11" s="105"/>
    </row>
    <row r="12" spans="1:6" ht="26.25" hidden="1" customHeight="1" x14ac:dyDescent="0.25">
      <c r="B12" s="6"/>
      <c r="C12" s="6"/>
      <c r="D12" s="6"/>
      <c r="E12" s="6"/>
      <c r="F12" s="6"/>
    </row>
    <row r="13" spans="1:6" ht="26.25" hidden="1" customHeight="1" x14ac:dyDescent="0.25">
      <c r="B13" s="6"/>
      <c r="C13" s="6"/>
      <c r="D13" s="6"/>
      <c r="E13" s="6"/>
      <c r="F13" s="6"/>
    </row>
    <row r="14" spans="1:6" ht="26.25" hidden="1" customHeight="1" x14ac:dyDescent="0.25">
      <c r="B14" s="6"/>
      <c r="C14" s="6"/>
      <c r="D14" s="6"/>
      <c r="E14" s="6"/>
      <c r="F14" s="6"/>
    </row>
    <row r="15" spans="1:6" ht="26.25" customHeight="1" thickBot="1" x14ac:dyDescent="0.3">
      <c r="B15" s="6"/>
      <c r="C15" s="6"/>
      <c r="D15" s="6"/>
      <c r="E15" s="6"/>
      <c r="F15" s="6"/>
    </row>
    <row r="16" spans="1:6" ht="15.75" customHeight="1" thickBot="1" x14ac:dyDescent="0.3">
      <c r="B16" s="6"/>
      <c r="C16" s="132" t="s">
        <v>23</v>
      </c>
      <c r="D16" s="133" t="s">
        <v>23</v>
      </c>
      <c r="E16" s="6"/>
    </row>
    <row r="17" spans="3:4" x14ac:dyDescent="0.25">
      <c r="C17" s="122" t="s">
        <v>166</v>
      </c>
      <c r="D17" s="123" t="s">
        <v>13</v>
      </c>
    </row>
    <row r="18" spans="3:4" ht="15.75" thickBot="1" x14ac:dyDescent="0.3">
      <c r="C18" s="124" t="s">
        <v>165</v>
      </c>
      <c r="D18" s="125">
        <f>SUM(D19:D97)</f>
        <v>0</v>
      </c>
    </row>
    <row r="19" spans="3:4" x14ac:dyDescent="0.25">
      <c r="C19" s="143" t="s">
        <v>154</v>
      </c>
      <c r="D19" s="128"/>
    </row>
    <row r="20" spans="3:4" x14ac:dyDescent="0.25">
      <c r="C20" s="146"/>
      <c r="D20" s="129"/>
    </row>
    <row r="21" spans="3:4" x14ac:dyDescent="0.25">
      <c r="C21" s="146"/>
      <c r="D21" s="129"/>
    </row>
    <row r="22" spans="3:4" x14ac:dyDescent="0.25">
      <c r="C22" s="146"/>
      <c r="D22" s="128"/>
    </row>
    <row r="23" spans="3:4" x14ac:dyDescent="0.25">
      <c r="C23" s="146"/>
      <c r="D23" s="129"/>
    </row>
    <row r="24" spans="3:4" x14ac:dyDescent="0.25">
      <c r="C24" s="146"/>
      <c r="D24" s="129"/>
    </row>
    <row r="25" spans="3:4" x14ac:dyDescent="0.25">
      <c r="C25" s="146"/>
      <c r="D25" s="128"/>
    </row>
    <row r="26" spans="3:4" x14ac:dyDescent="0.25">
      <c r="C26" s="146"/>
      <c r="D26" s="129"/>
    </row>
    <row r="27" spans="3:4" x14ac:dyDescent="0.25">
      <c r="C27" s="146"/>
      <c r="D27" s="129"/>
    </row>
    <row r="28" spans="3:4" x14ac:dyDescent="0.25">
      <c r="C28" s="146"/>
      <c r="D28" s="128"/>
    </row>
    <row r="29" spans="3:4" x14ac:dyDescent="0.25">
      <c r="C29" s="146"/>
      <c r="D29" s="129"/>
    </row>
    <row r="30" spans="3:4" x14ac:dyDescent="0.25">
      <c r="C30" s="146"/>
      <c r="D30" s="129"/>
    </row>
    <row r="31" spans="3:4" x14ac:dyDescent="0.25">
      <c r="C31" s="146"/>
      <c r="D31" s="128"/>
    </row>
    <row r="32" spans="3:4" x14ac:dyDescent="0.25">
      <c r="C32" s="146"/>
      <c r="D32" s="129"/>
    </row>
    <row r="33" spans="3:4" x14ac:dyDescent="0.25">
      <c r="C33" s="146"/>
      <c r="D33" s="129"/>
    </row>
    <row r="34" spans="3:4" x14ac:dyDescent="0.25">
      <c r="C34" s="146"/>
      <c r="D34" s="128"/>
    </row>
    <row r="35" spans="3:4" x14ac:dyDescent="0.25">
      <c r="C35" s="146"/>
      <c r="D35" s="129"/>
    </row>
    <row r="36" spans="3:4" x14ac:dyDescent="0.25">
      <c r="C36" s="146"/>
      <c r="D36" s="129"/>
    </row>
    <row r="37" spans="3:4" x14ac:dyDescent="0.25">
      <c r="C37" s="146"/>
      <c r="D37" s="128"/>
    </row>
    <row r="38" spans="3:4" x14ac:dyDescent="0.25">
      <c r="C38" s="146"/>
      <c r="D38" s="129"/>
    </row>
    <row r="39" spans="3:4" x14ac:dyDescent="0.25">
      <c r="C39" s="146"/>
      <c r="D39" s="129"/>
    </row>
    <row r="40" spans="3:4" x14ac:dyDescent="0.25">
      <c r="C40" s="146"/>
      <c r="D40" s="128"/>
    </row>
    <row r="41" spans="3:4" x14ac:dyDescent="0.25">
      <c r="C41" s="146"/>
      <c r="D41" s="129"/>
    </row>
    <row r="42" spans="3:4" x14ac:dyDescent="0.25">
      <c r="C42" s="146"/>
      <c r="D42" s="129"/>
    </row>
    <row r="43" spans="3:4" x14ac:dyDescent="0.25">
      <c r="C43" s="146"/>
      <c r="D43" s="128"/>
    </row>
    <row r="44" spans="3:4" x14ac:dyDescent="0.25">
      <c r="C44" s="146"/>
      <c r="D44" s="129"/>
    </row>
    <row r="45" spans="3:4" x14ac:dyDescent="0.25">
      <c r="C45" s="146"/>
      <c r="D45" s="129"/>
    </row>
    <row r="46" spans="3:4" x14ac:dyDescent="0.25">
      <c r="C46" s="146"/>
      <c r="D46" s="128"/>
    </row>
    <row r="47" spans="3:4" x14ac:dyDescent="0.25">
      <c r="C47" s="146"/>
      <c r="D47" s="129"/>
    </row>
    <row r="48" spans="3:4" x14ac:dyDescent="0.25">
      <c r="C48" s="146"/>
      <c r="D48" s="129"/>
    </row>
    <row r="49" spans="3:4" x14ac:dyDescent="0.25">
      <c r="C49" s="146"/>
      <c r="D49" s="128"/>
    </row>
    <row r="50" spans="3:4" x14ac:dyDescent="0.25">
      <c r="C50" s="146"/>
      <c r="D50" s="129"/>
    </row>
    <row r="51" spans="3:4" x14ac:dyDescent="0.25">
      <c r="C51" s="146"/>
      <c r="D51" s="129"/>
    </row>
    <row r="52" spans="3:4" x14ac:dyDescent="0.25">
      <c r="C52" s="146"/>
      <c r="D52" s="128"/>
    </row>
    <row r="53" spans="3:4" x14ac:dyDescent="0.25">
      <c r="C53" s="146"/>
      <c r="D53" s="129"/>
    </row>
    <row r="54" spans="3:4" x14ac:dyDescent="0.25">
      <c r="C54" s="146"/>
      <c r="D54" s="129"/>
    </row>
    <row r="55" spans="3:4" x14ac:dyDescent="0.25">
      <c r="C55" s="146"/>
      <c r="D55" s="128"/>
    </row>
    <row r="56" spans="3:4" x14ac:dyDescent="0.25">
      <c r="C56" s="146"/>
      <c r="D56" s="129"/>
    </row>
    <row r="57" spans="3:4" x14ac:dyDescent="0.25">
      <c r="C57" s="146"/>
      <c r="D57" s="129"/>
    </row>
    <row r="58" spans="3:4" x14ac:dyDescent="0.25">
      <c r="C58" s="146"/>
      <c r="D58" s="128"/>
    </row>
    <row r="59" spans="3:4" x14ac:dyDescent="0.25">
      <c r="C59" s="146"/>
      <c r="D59" s="129"/>
    </row>
    <row r="60" spans="3:4" x14ac:dyDescent="0.25">
      <c r="C60" s="146"/>
      <c r="D60" s="129"/>
    </row>
    <row r="61" spans="3:4" x14ac:dyDescent="0.25">
      <c r="C61" s="146"/>
      <c r="D61" s="128"/>
    </row>
    <row r="62" spans="3:4" x14ac:dyDescent="0.25">
      <c r="C62" s="146"/>
      <c r="D62" s="129"/>
    </row>
    <row r="63" spans="3:4" x14ac:dyDescent="0.25">
      <c r="C63" s="146"/>
      <c r="D63" s="129"/>
    </row>
    <row r="64" spans="3:4" x14ac:dyDescent="0.25">
      <c r="C64" s="146"/>
      <c r="D64" s="128"/>
    </row>
    <row r="65" spans="3:4" x14ac:dyDescent="0.25">
      <c r="C65" s="146"/>
      <c r="D65" s="129"/>
    </row>
    <row r="66" spans="3:4" x14ac:dyDescent="0.25">
      <c r="C66" s="146"/>
      <c r="D66" s="129"/>
    </row>
    <row r="67" spans="3:4" x14ac:dyDescent="0.25">
      <c r="C67" s="146"/>
      <c r="D67" s="128"/>
    </row>
    <row r="68" spans="3:4" x14ac:dyDescent="0.25">
      <c r="C68" s="146"/>
      <c r="D68" s="129"/>
    </row>
    <row r="69" spans="3:4" x14ac:dyDescent="0.25">
      <c r="C69" s="146"/>
      <c r="D69" s="129"/>
    </row>
    <row r="70" spans="3:4" x14ac:dyDescent="0.25">
      <c r="C70" s="146"/>
      <c r="D70" s="128"/>
    </row>
    <row r="71" spans="3:4" x14ac:dyDescent="0.25">
      <c r="C71" s="146"/>
      <c r="D71" s="129"/>
    </row>
    <row r="72" spans="3:4" x14ac:dyDescent="0.25">
      <c r="C72" s="146"/>
      <c r="D72" s="129"/>
    </row>
    <row r="73" spans="3:4" x14ac:dyDescent="0.25">
      <c r="C73" s="146"/>
      <c r="D73" s="128"/>
    </row>
    <row r="74" spans="3:4" x14ac:dyDescent="0.25">
      <c r="C74" s="146"/>
      <c r="D74" s="129"/>
    </row>
    <row r="75" spans="3:4" x14ac:dyDescent="0.25">
      <c r="C75" s="146"/>
      <c r="D75" s="129"/>
    </row>
    <row r="76" spans="3:4" x14ac:dyDescent="0.25">
      <c r="C76" s="146"/>
      <c r="D76" s="128"/>
    </row>
    <row r="77" spans="3:4" x14ac:dyDescent="0.25">
      <c r="C77" s="146"/>
      <c r="D77" s="129"/>
    </row>
    <row r="78" spans="3:4" x14ac:dyDescent="0.25">
      <c r="C78" s="146"/>
      <c r="D78" s="129"/>
    </row>
    <row r="79" spans="3:4" x14ac:dyDescent="0.25">
      <c r="C79" s="146"/>
      <c r="D79" s="128"/>
    </row>
    <row r="80" spans="3:4" x14ac:dyDescent="0.25">
      <c r="C80" s="146"/>
      <c r="D80" s="129"/>
    </row>
    <row r="81" spans="3:4" x14ac:dyDescent="0.25">
      <c r="C81" s="146"/>
      <c r="D81" s="129"/>
    </row>
    <row r="82" spans="3:4" x14ac:dyDescent="0.25">
      <c r="C82" s="146"/>
      <c r="D82" s="128"/>
    </row>
    <row r="83" spans="3:4" x14ac:dyDescent="0.25">
      <c r="C83" s="146"/>
      <c r="D83" s="129"/>
    </row>
    <row r="84" spans="3:4" x14ac:dyDescent="0.25">
      <c r="C84" s="146"/>
      <c r="D84" s="129"/>
    </row>
    <row r="85" spans="3:4" x14ac:dyDescent="0.25">
      <c r="C85" s="146"/>
      <c r="D85" s="128"/>
    </row>
    <row r="86" spans="3:4" x14ac:dyDescent="0.25">
      <c r="C86" s="146"/>
      <c r="D86" s="129"/>
    </row>
    <row r="87" spans="3:4" x14ac:dyDescent="0.25">
      <c r="C87" s="146"/>
      <c r="D87" s="129"/>
    </row>
    <row r="88" spans="3:4" x14ac:dyDescent="0.25">
      <c r="C88" s="146"/>
      <c r="D88" s="128"/>
    </row>
    <row r="89" spans="3:4" x14ac:dyDescent="0.25">
      <c r="C89" s="146"/>
      <c r="D89" s="129"/>
    </row>
    <row r="90" spans="3:4" x14ac:dyDescent="0.25">
      <c r="C90" s="146"/>
      <c r="D90" s="129"/>
    </row>
    <row r="91" spans="3:4" x14ac:dyDescent="0.25">
      <c r="C91" s="146"/>
      <c r="D91" s="128"/>
    </row>
    <row r="92" spans="3:4" x14ac:dyDescent="0.25">
      <c r="C92" s="146"/>
      <c r="D92" s="129"/>
    </row>
    <row r="93" spans="3:4" x14ac:dyDescent="0.25">
      <c r="C93" s="146"/>
      <c r="D93" s="129"/>
    </row>
    <row r="94" spans="3:4" x14ac:dyDescent="0.25">
      <c r="C94" s="146"/>
      <c r="D94" s="128"/>
    </row>
    <row r="95" spans="3:4" x14ac:dyDescent="0.25">
      <c r="C95" s="146"/>
      <c r="D95" s="129"/>
    </row>
    <row r="96" spans="3:4" x14ac:dyDescent="0.25">
      <c r="C96" s="146"/>
      <c r="D96" s="129"/>
    </row>
    <row r="97" spans="3:4" x14ac:dyDescent="0.25">
      <c r="C97" s="146"/>
      <c r="D97" s="128"/>
    </row>
  </sheetData>
  <sheetProtection algorithmName="SHA-256" hashValue="dVWyZUhKketABQeyicjM4/luYU3iB4z+oeCn33mXrsI=" saltValue="mq6qPGIOwRVqnhnQgBpRNQ==" spinCount="100000" sheet="1" objects="1" scenarios="1"/>
  <mergeCells count="5">
    <mergeCell ref="A1:F1"/>
    <mergeCell ref="A2:F2"/>
    <mergeCell ref="A3:F3"/>
    <mergeCell ref="E8:F8"/>
    <mergeCell ref="C6:D6"/>
  </mergeCells>
  <phoneticPr fontId="8" type="noConversion"/>
  <dataValidations xWindow="317" yWindow="753" count="4">
    <dataValidation type="whole" operator="greaterThan" allowBlank="1" showInputMessage="1" showErrorMessage="1" sqref="E11:F11 D19:D97" xr:uid="{D00115D3-45B0-42F7-AD0B-3A5F9E0C6F88}">
      <formula1>-1</formula1>
    </dataValidation>
    <dataValidation allowBlank="1" showInputMessage="1" showErrorMessage="1" promptTitle="Zip Code Rule" prompt="Enter 5 digit zip code" sqref="C19" xr:uid="{9BD73B2F-0725-4E9E-A51D-31A6EB5EA35D}"/>
    <dataValidation type="custom" operator="equal" allowBlank="1" showInputMessage="1" showErrorMessage="1" promptTitle="Zip Code Rule" prompt="Enter 5 digit zip code" sqref="C20 C22:C97" xr:uid="{086E8BBE-18FC-409F-9C07-C45939BE34EF}">
      <formula1>AND(LEN(C20)=5, ISNUMBER(FIND(LEFT(C20,1),"1234567890")), ISNUMBER(FIND(MID(C20,2,1),"1234567890")), ISNUMBER(FIND(MID(C20,3,1),"1234567890")), ISNUMBER(FIND(MID(C20,4,1),"1234567890")), ISNUMBER(FIND(RIGHT(C20,1),"1234567890")))</formula1>
    </dataValidation>
    <dataValidation type="custom" operator="equal" allowBlank="1" showInputMessage="1" showErrorMessage="1" promptTitle="Zip Code Rule" prompt="Enter 5 digit zip code" sqref="C21" xr:uid="{57299476-B3CF-4463-8D97-9EED97788934}">
      <formula1>AND(LEN(C21)=5, ISNUMBER(FIND(LEFT(C21,1),"1234567890")), ISNUMBER(FIND(MID(C21,2,1),"1234567890")), ISNUMBER(FIND(MID(C21,3,1),"1234567890")), ISNUMBER(FIND(MID(C21,4,1),"1234567890")), ISNUMBER(FIND(RIGHT(C21,1),"1234567890")))</formula1>
    </dataValidation>
  </dataValidations>
  <pageMargins left="0.7" right="0.7" top="0.75" bottom="0.75" header="0.3" footer="0.3"/>
  <pageSetup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BEA4-88A5-436A-AECE-71008FC9A6F1}">
  <sheetPr>
    <tabColor theme="3"/>
    <pageSetUpPr fitToPage="1"/>
  </sheetPr>
  <dimension ref="A1:P111"/>
  <sheetViews>
    <sheetView showGridLines="0" zoomScaleNormal="100" workbookViewId="0">
      <selection activeCell="D30" sqref="D30"/>
    </sheetView>
  </sheetViews>
  <sheetFormatPr defaultColWidth="9.28515625" defaultRowHeight="15" x14ac:dyDescent="0.25"/>
  <cols>
    <col min="1" max="1" width="12.140625" style="1" customWidth="1"/>
    <col min="2" max="3" width="18" style="1" customWidth="1"/>
    <col min="4" max="5" width="32.42578125" style="1" customWidth="1"/>
    <col min="6" max="6" width="21.28515625" style="1" customWidth="1"/>
    <col min="7" max="16384" width="9.28515625" style="1"/>
  </cols>
  <sheetData>
    <row r="1" spans="1:8" ht="26.25" customHeight="1" x14ac:dyDescent="0.25">
      <c r="A1" s="197" t="s">
        <v>169</v>
      </c>
      <c r="B1" s="197"/>
      <c r="C1" s="197"/>
      <c r="D1" s="197"/>
      <c r="E1" s="197"/>
      <c r="F1" s="197"/>
      <c r="G1" s="197"/>
      <c r="H1" s="197"/>
    </row>
    <row r="2" spans="1:8" ht="26.25" customHeight="1" x14ac:dyDescent="0.25">
      <c r="A2" s="198" t="s">
        <v>88</v>
      </c>
      <c r="B2" s="199"/>
      <c r="C2" s="199"/>
      <c r="D2" s="199"/>
      <c r="E2" s="199"/>
      <c r="F2" s="199"/>
      <c r="G2" s="199"/>
      <c r="H2" s="199"/>
    </row>
    <row r="3" spans="1:8" ht="184.5" customHeight="1" x14ac:dyDescent="0.25">
      <c r="A3" s="200" t="s">
        <v>184</v>
      </c>
      <c r="B3" s="201"/>
      <c r="C3" s="201"/>
      <c r="D3" s="201"/>
      <c r="E3" s="201"/>
      <c r="F3" s="201"/>
      <c r="G3" s="201"/>
      <c r="H3" s="201"/>
    </row>
    <row r="4" spans="1:8" ht="13.5" customHeight="1" x14ac:dyDescent="0.25">
      <c r="B4" s="2"/>
      <c r="C4" s="2"/>
      <c r="D4" s="2"/>
      <c r="E4" s="2"/>
      <c r="F4" s="2"/>
    </row>
    <row r="5" spans="1:8" ht="13.5" customHeight="1" x14ac:dyDescent="0.25">
      <c r="B5" s="63"/>
      <c r="C5" s="63"/>
      <c r="D5" s="63"/>
      <c r="E5" s="63"/>
      <c r="F5" s="63"/>
    </row>
    <row r="6" spans="1:8" ht="21.75" customHeight="1" x14ac:dyDescent="0.25">
      <c r="B6" s="2"/>
      <c r="C6" s="192" t="s">
        <v>96</v>
      </c>
      <c r="D6" s="193"/>
      <c r="E6" s="79">
        <f>E23</f>
        <v>0</v>
      </c>
      <c r="F6" s="2"/>
    </row>
    <row r="7" spans="1:8" ht="13.5" customHeight="1" x14ac:dyDescent="0.25">
      <c r="B7" s="2"/>
      <c r="C7" s="2"/>
      <c r="D7" s="2"/>
      <c r="E7" s="2"/>
      <c r="F7" s="2"/>
    </row>
    <row r="8" spans="1:8" ht="20.25" customHeight="1" x14ac:dyDescent="0.25">
      <c r="B8" s="63"/>
      <c r="C8" s="63"/>
      <c r="D8" s="192" t="s">
        <v>22</v>
      </c>
      <c r="E8" s="196"/>
      <c r="F8" s="63"/>
    </row>
    <row r="9" spans="1:8" x14ac:dyDescent="0.25">
      <c r="D9" s="28" t="s">
        <v>23</v>
      </c>
      <c r="E9" s="28" t="s">
        <v>23</v>
      </c>
    </row>
    <row r="10" spans="1:8" s="12" customFormat="1" x14ac:dyDescent="0.25">
      <c r="B10" s="21" t="s">
        <v>3</v>
      </c>
      <c r="C10" s="22" t="s">
        <v>132</v>
      </c>
      <c r="D10" s="26" t="s">
        <v>11</v>
      </c>
      <c r="E10" s="74" t="s">
        <v>12</v>
      </c>
    </row>
    <row r="11" spans="1:8" s="12" customFormat="1" x14ac:dyDescent="0.25">
      <c r="B11" s="97">
        <f>'START HERE'!$D$5</f>
        <v>0</v>
      </c>
      <c r="C11" s="98">
        <f>'START HERE'!$D$7</f>
        <v>0</v>
      </c>
      <c r="D11" s="86" t="s">
        <v>97</v>
      </c>
      <c r="E11" s="145"/>
    </row>
    <row r="12" spans="1:8" s="12" customFormat="1" x14ac:dyDescent="0.25">
      <c r="B12" s="97">
        <f>'START HERE'!$D$5</f>
        <v>0</v>
      </c>
      <c r="C12" s="98">
        <f>'START HERE'!$D$7</f>
        <v>0</v>
      </c>
      <c r="D12" s="86" t="s">
        <v>98</v>
      </c>
      <c r="E12" s="106"/>
    </row>
    <row r="13" spans="1:8" s="12" customFormat="1" x14ac:dyDescent="0.25">
      <c r="B13" s="97">
        <f>'START HERE'!$D$5</f>
        <v>0</v>
      </c>
      <c r="C13" s="98">
        <f>'START HERE'!$D$7</f>
        <v>0</v>
      </c>
      <c r="D13" s="86" t="s">
        <v>99</v>
      </c>
      <c r="E13" s="106"/>
    </row>
    <row r="14" spans="1:8" s="12" customFormat="1" x14ac:dyDescent="0.25">
      <c r="B14" s="97">
        <f>'START HERE'!$D$5</f>
        <v>0</v>
      </c>
      <c r="C14" s="98">
        <f>'START HERE'!$D$7</f>
        <v>0</v>
      </c>
      <c r="D14" s="86" t="s">
        <v>100</v>
      </c>
      <c r="E14" s="106"/>
    </row>
    <row r="15" spans="1:8" s="12" customFormat="1" ht="30" x14ac:dyDescent="0.25">
      <c r="B15" s="97">
        <f>'START HERE'!$D$5</f>
        <v>0</v>
      </c>
      <c r="C15" s="98">
        <f>'START HERE'!$D$7</f>
        <v>0</v>
      </c>
      <c r="D15" s="86" t="s">
        <v>101</v>
      </c>
      <c r="E15" s="106"/>
    </row>
    <row r="16" spans="1:8" s="12" customFormat="1" x14ac:dyDescent="0.25">
      <c r="B16" s="97">
        <f>'START HERE'!$D$5</f>
        <v>0</v>
      </c>
      <c r="C16" s="98">
        <f>'START HERE'!$D$7</f>
        <v>0</v>
      </c>
      <c r="D16" s="86" t="s">
        <v>102</v>
      </c>
      <c r="E16" s="106"/>
    </row>
    <row r="17" spans="2:6" s="12" customFormat="1" x14ac:dyDescent="0.25">
      <c r="B17" s="97">
        <f>'START HERE'!$D$5</f>
        <v>0</v>
      </c>
      <c r="C17" s="98">
        <f>'START HERE'!$D$7</f>
        <v>0</v>
      </c>
      <c r="D17" s="86" t="s">
        <v>103</v>
      </c>
      <c r="E17" s="106"/>
    </row>
    <row r="18" spans="2:6" s="12" customFormat="1" x14ac:dyDescent="0.25">
      <c r="B18" s="97">
        <f>'START HERE'!$D$5</f>
        <v>0</v>
      </c>
      <c r="C18" s="98">
        <f>'START HERE'!$D$7</f>
        <v>0</v>
      </c>
      <c r="D18" s="86" t="s">
        <v>104</v>
      </c>
      <c r="E18" s="106"/>
    </row>
    <row r="19" spans="2:6" s="12" customFormat="1" x14ac:dyDescent="0.25">
      <c r="B19" s="97">
        <f>'START HERE'!$D$5</f>
        <v>0</v>
      </c>
      <c r="C19" s="98">
        <f>'START HERE'!$D$7</f>
        <v>0</v>
      </c>
      <c r="D19" s="86" t="s">
        <v>45</v>
      </c>
      <c r="E19" s="107"/>
    </row>
    <row r="20" spans="2:6" s="12" customFormat="1" x14ac:dyDescent="0.25">
      <c r="B20" s="97">
        <f>'START HERE'!$D$5</f>
        <v>0</v>
      </c>
      <c r="C20" s="98">
        <f>'START HERE'!$D$7</f>
        <v>0</v>
      </c>
      <c r="D20" s="86" t="s">
        <v>47</v>
      </c>
      <c r="E20" s="107"/>
    </row>
    <row r="21" spans="2:6" s="12" customFormat="1" x14ac:dyDescent="0.25">
      <c r="B21" s="97">
        <f>'START HERE'!$D$5</f>
        <v>0</v>
      </c>
      <c r="C21" s="98">
        <f>'START HERE'!$D$7</f>
        <v>0</v>
      </c>
      <c r="D21" s="86" t="s">
        <v>105</v>
      </c>
      <c r="E21" s="107"/>
    </row>
    <row r="22" spans="2:6" s="12" customFormat="1" x14ac:dyDescent="0.25">
      <c r="B22" s="97">
        <f>'START HERE'!$D$5</f>
        <v>0</v>
      </c>
      <c r="C22" s="98">
        <f>'START HERE'!$D$7</f>
        <v>0</v>
      </c>
      <c r="D22" s="86" t="s">
        <v>106</v>
      </c>
      <c r="E22" s="107"/>
    </row>
    <row r="23" spans="2:6" s="9" customFormat="1" x14ac:dyDescent="0.25">
      <c r="B23" s="115" t="s">
        <v>165</v>
      </c>
      <c r="C23" s="111"/>
      <c r="D23" s="112"/>
      <c r="E23" s="99">
        <f>SUM(E11:E22)</f>
        <v>0</v>
      </c>
    </row>
    <row r="24" spans="2:6" s="9" customFormat="1" x14ac:dyDescent="0.25">
      <c r="B24" s="6"/>
      <c r="C24" s="6"/>
      <c r="F24" s="15"/>
    </row>
    <row r="25" spans="2:6" s="9" customFormat="1" ht="15.75" thickBot="1" x14ac:dyDescent="0.3">
      <c r="B25" s="6"/>
      <c r="C25" s="6"/>
      <c r="F25" s="15"/>
    </row>
    <row r="26" spans="2:6" s="9" customFormat="1" x14ac:dyDescent="0.25">
      <c r="B26" s="6"/>
      <c r="C26" s="6"/>
      <c r="D26" s="194" t="s">
        <v>22</v>
      </c>
      <c r="E26" s="195"/>
      <c r="F26" s="15"/>
    </row>
    <row r="27" spans="2:6" s="9" customFormat="1" x14ac:dyDescent="0.25">
      <c r="B27" s="6"/>
      <c r="C27" s="6"/>
      <c r="D27" s="116" t="s">
        <v>23</v>
      </c>
      <c r="E27" s="117" t="s">
        <v>23</v>
      </c>
      <c r="F27" s="15"/>
    </row>
    <row r="28" spans="2:6" s="9" customFormat="1" x14ac:dyDescent="0.25">
      <c r="B28" s="6"/>
      <c r="C28" s="6"/>
      <c r="D28" s="118" t="s">
        <v>157</v>
      </c>
      <c r="E28" s="119" t="s">
        <v>84</v>
      </c>
      <c r="F28" s="15"/>
    </row>
    <row r="29" spans="2:6" s="9" customFormat="1" ht="15.75" thickBot="1" x14ac:dyDescent="0.3">
      <c r="B29" s="6"/>
      <c r="C29" s="6"/>
      <c r="D29" s="121" t="s">
        <v>165</v>
      </c>
      <c r="E29" s="120">
        <f>SUM(E30:E106)</f>
        <v>0</v>
      </c>
      <c r="F29" s="15"/>
    </row>
    <row r="30" spans="2:6" s="9" customFormat="1" x14ac:dyDescent="0.25">
      <c r="B30" s="6"/>
      <c r="C30" s="6"/>
      <c r="D30" s="147" t="s">
        <v>154</v>
      </c>
      <c r="E30" s="126"/>
      <c r="F30" s="15"/>
    </row>
    <row r="31" spans="2:6" s="9" customFormat="1" x14ac:dyDescent="0.25">
      <c r="B31" s="6"/>
      <c r="C31" s="6"/>
      <c r="D31" s="146"/>
      <c r="E31" s="127"/>
      <c r="F31" s="15"/>
    </row>
    <row r="32" spans="2:6" s="9" customFormat="1" x14ac:dyDescent="0.25">
      <c r="B32" s="6"/>
      <c r="C32" s="6"/>
      <c r="D32" s="146"/>
      <c r="E32" s="127"/>
      <c r="F32" s="15"/>
    </row>
    <row r="33" spans="2:6" s="9" customFormat="1" x14ac:dyDescent="0.25">
      <c r="B33" s="6"/>
      <c r="C33" s="6"/>
      <c r="D33" s="146"/>
      <c r="E33" s="127"/>
      <c r="F33" s="15"/>
    </row>
    <row r="34" spans="2:6" s="9" customFormat="1" x14ac:dyDescent="0.25">
      <c r="B34" s="6"/>
      <c r="C34" s="6"/>
      <c r="D34" s="146"/>
      <c r="E34" s="127"/>
      <c r="F34" s="15"/>
    </row>
    <row r="35" spans="2:6" s="9" customFormat="1" x14ac:dyDescent="0.25">
      <c r="B35" s="6"/>
      <c r="C35" s="6"/>
      <c r="D35" s="146"/>
      <c r="E35" s="127"/>
      <c r="F35" s="15"/>
    </row>
    <row r="36" spans="2:6" s="9" customFormat="1" x14ac:dyDescent="0.25">
      <c r="B36" s="6"/>
      <c r="C36" s="6"/>
      <c r="D36" s="146"/>
      <c r="E36" s="127"/>
      <c r="F36" s="15"/>
    </row>
    <row r="37" spans="2:6" s="9" customFormat="1" x14ac:dyDescent="0.25">
      <c r="B37" s="6"/>
      <c r="C37" s="6"/>
      <c r="D37" s="146"/>
      <c r="E37" s="127"/>
      <c r="F37" s="15"/>
    </row>
    <row r="38" spans="2:6" s="9" customFormat="1" x14ac:dyDescent="0.25">
      <c r="B38" s="6"/>
      <c r="C38" s="6"/>
      <c r="D38" s="146"/>
      <c r="E38" s="127"/>
      <c r="F38" s="15"/>
    </row>
    <row r="39" spans="2:6" s="9" customFormat="1" x14ac:dyDescent="0.25">
      <c r="B39" s="6"/>
      <c r="C39" s="6"/>
      <c r="D39" s="146"/>
      <c r="E39" s="127"/>
      <c r="F39" s="15"/>
    </row>
    <row r="40" spans="2:6" s="9" customFormat="1" x14ac:dyDescent="0.25">
      <c r="B40" s="6"/>
      <c r="C40" s="6"/>
      <c r="D40" s="146"/>
      <c r="E40" s="127"/>
      <c r="F40" s="15"/>
    </row>
    <row r="41" spans="2:6" s="9" customFormat="1" x14ac:dyDescent="0.25">
      <c r="B41" s="6"/>
      <c r="C41" s="6"/>
      <c r="D41" s="146"/>
      <c r="E41" s="127"/>
      <c r="F41" s="15"/>
    </row>
    <row r="42" spans="2:6" s="9" customFormat="1" x14ac:dyDescent="0.25">
      <c r="B42" s="6"/>
      <c r="C42" s="6"/>
      <c r="D42" s="146"/>
      <c r="E42" s="127"/>
      <c r="F42" s="15"/>
    </row>
    <row r="43" spans="2:6" s="9" customFormat="1" x14ac:dyDescent="0.25">
      <c r="B43" s="6"/>
      <c r="C43" s="6"/>
      <c r="D43" s="146"/>
      <c r="E43" s="127"/>
      <c r="F43" s="15"/>
    </row>
    <row r="44" spans="2:6" s="9" customFormat="1" x14ac:dyDescent="0.25">
      <c r="B44" s="6"/>
      <c r="C44" s="6"/>
      <c r="D44" s="146"/>
      <c r="E44" s="127"/>
      <c r="F44" s="15"/>
    </row>
    <row r="45" spans="2:6" s="9" customFormat="1" x14ac:dyDescent="0.25">
      <c r="B45" s="6"/>
      <c r="C45" s="6"/>
      <c r="D45" s="146"/>
      <c r="E45" s="127"/>
      <c r="F45" s="15"/>
    </row>
    <row r="46" spans="2:6" s="9" customFormat="1" x14ac:dyDescent="0.25">
      <c r="B46" s="6"/>
      <c r="C46" s="6"/>
      <c r="D46" s="146"/>
      <c r="E46" s="127"/>
      <c r="F46" s="15"/>
    </row>
    <row r="47" spans="2:6" s="9" customFormat="1" x14ac:dyDescent="0.25">
      <c r="B47" s="6"/>
      <c r="C47" s="6"/>
      <c r="D47" s="146"/>
      <c r="E47" s="127"/>
      <c r="F47" s="15"/>
    </row>
    <row r="48" spans="2:6" s="9" customFormat="1" x14ac:dyDescent="0.25">
      <c r="B48" s="6"/>
      <c r="C48" s="6"/>
      <c r="D48" s="146"/>
      <c r="E48" s="127"/>
      <c r="F48" s="15"/>
    </row>
    <row r="49" spans="2:6" s="9" customFormat="1" x14ac:dyDescent="0.25">
      <c r="B49" s="6"/>
      <c r="C49" s="6"/>
      <c r="D49" s="146"/>
      <c r="E49" s="127"/>
      <c r="F49" s="15"/>
    </row>
    <row r="50" spans="2:6" s="9" customFormat="1" x14ac:dyDescent="0.25">
      <c r="B50" s="6"/>
      <c r="C50" s="6"/>
      <c r="D50" s="146"/>
      <c r="E50" s="127"/>
      <c r="F50" s="15"/>
    </row>
    <row r="51" spans="2:6" s="9" customFormat="1" x14ac:dyDescent="0.25">
      <c r="B51" s="6"/>
      <c r="C51" s="6"/>
      <c r="D51" s="146"/>
      <c r="E51" s="127"/>
      <c r="F51" s="15"/>
    </row>
    <row r="52" spans="2:6" s="9" customFormat="1" x14ac:dyDescent="0.25">
      <c r="B52" s="6"/>
      <c r="C52" s="6"/>
      <c r="D52" s="146"/>
      <c r="E52" s="127"/>
      <c r="F52" s="15"/>
    </row>
    <row r="53" spans="2:6" s="9" customFormat="1" x14ac:dyDescent="0.25">
      <c r="B53" s="6"/>
      <c r="C53" s="6"/>
      <c r="D53" s="146"/>
      <c r="E53" s="127"/>
      <c r="F53" s="15"/>
    </row>
    <row r="54" spans="2:6" s="9" customFormat="1" x14ac:dyDescent="0.25">
      <c r="B54" s="6"/>
      <c r="C54" s="6"/>
      <c r="D54" s="146"/>
      <c r="E54" s="127"/>
      <c r="F54" s="15"/>
    </row>
    <row r="55" spans="2:6" s="9" customFormat="1" x14ac:dyDescent="0.25">
      <c r="B55" s="6"/>
      <c r="C55" s="6"/>
      <c r="D55" s="146"/>
      <c r="E55" s="127"/>
      <c r="F55" s="15"/>
    </row>
    <row r="56" spans="2:6" s="9" customFormat="1" x14ac:dyDescent="0.25">
      <c r="B56" s="6"/>
      <c r="C56" s="6"/>
      <c r="D56" s="146"/>
      <c r="E56" s="127"/>
      <c r="F56" s="15"/>
    </row>
    <row r="57" spans="2:6" s="9" customFormat="1" x14ac:dyDescent="0.25">
      <c r="B57" s="6"/>
      <c r="C57" s="6"/>
      <c r="D57" s="146"/>
      <c r="E57" s="127"/>
      <c r="F57" s="15"/>
    </row>
    <row r="58" spans="2:6" s="9" customFormat="1" x14ac:dyDescent="0.25">
      <c r="B58" s="6"/>
      <c r="C58" s="6"/>
      <c r="D58" s="146"/>
      <c r="E58" s="127"/>
      <c r="F58" s="15"/>
    </row>
    <row r="59" spans="2:6" s="9" customFormat="1" x14ac:dyDescent="0.25">
      <c r="B59" s="6"/>
      <c r="C59" s="6"/>
      <c r="D59" s="146"/>
      <c r="E59" s="127"/>
      <c r="F59" s="15"/>
    </row>
    <row r="60" spans="2:6" s="9" customFormat="1" x14ac:dyDescent="0.25">
      <c r="B60" s="6"/>
      <c r="C60" s="6"/>
      <c r="D60" s="146"/>
      <c r="E60" s="127"/>
      <c r="F60" s="15"/>
    </row>
    <row r="61" spans="2:6" s="9" customFormat="1" x14ac:dyDescent="0.25">
      <c r="B61" s="6"/>
      <c r="C61" s="6"/>
      <c r="D61" s="146"/>
      <c r="E61" s="127"/>
      <c r="F61" s="15"/>
    </row>
    <row r="62" spans="2:6" s="9" customFormat="1" x14ac:dyDescent="0.25">
      <c r="B62" s="6"/>
      <c r="C62" s="6"/>
      <c r="D62" s="146"/>
      <c r="E62" s="127"/>
      <c r="F62" s="15"/>
    </row>
    <row r="63" spans="2:6" s="9" customFormat="1" x14ac:dyDescent="0.25">
      <c r="B63" s="6"/>
      <c r="C63" s="6"/>
      <c r="D63" s="146"/>
      <c r="E63" s="127"/>
      <c r="F63" s="15"/>
    </row>
    <row r="64" spans="2:6" s="9" customFormat="1" x14ac:dyDescent="0.25">
      <c r="B64" s="6"/>
      <c r="C64" s="6"/>
      <c r="D64" s="146"/>
      <c r="E64" s="127"/>
      <c r="F64" s="15"/>
    </row>
    <row r="65" spans="2:6" s="9" customFormat="1" x14ac:dyDescent="0.25">
      <c r="B65" s="6"/>
      <c r="C65" s="6"/>
      <c r="D65" s="146"/>
      <c r="E65" s="127"/>
      <c r="F65" s="15"/>
    </row>
    <row r="66" spans="2:6" s="9" customFormat="1" x14ac:dyDescent="0.25">
      <c r="B66" s="6"/>
      <c r="C66" s="6"/>
      <c r="D66" s="146"/>
      <c r="E66" s="127"/>
      <c r="F66" s="15"/>
    </row>
    <row r="67" spans="2:6" s="9" customFormat="1" x14ac:dyDescent="0.25">
      <c r="B67" s="6"/>
      <c r="C67" s="6"/>
      <c r="D67" s="146"/>
      <c r="E67" s="127"/>
      <c r="F67" s="15"/>
    </row>
    <row r="68" spans="2:6" s="9" customFormat="1" x14ac:dyDescent="0.25">
      <c r="B68" s="6"/>
      <c r="C68" s="6"/>
      <c r="D68" s="146"/>
      <c r="E68" s="127"/>
      <c r="F68" s="15"/>
    </row>
    <row r="69" spans="2:6" s="9" customFormat="1" x14ac:dyDescent="0.25">
      <c r="B69" s="6"/>
      <c r="C69" s="6"/>
      <c r="D69" s="146"/>
      <c r="E69" s="127"/>
      <c r="F69" s="15"/>
    </row>
    <row r="70" spans="2:6" s="9" customFormat="1" x14ac:dyDescent="0.25">
      <c r="B70" s="6"/>
      <c r="C70" s="6"/>
      <c r="D70" s="146"/>
      <c r="E70" s="127"/>
      <c r="F70" s="15"/>
    </row>
    <row r="71" spans="2:6" s="9" customFormat="1" x14ac:dyDescent="0.25">
      <c r="B71" s="6"/>
      <c r="C71" s="6"/>
      <c r="D71" s="146"/>
      <c r="E71" s="127"/>
      <c r="F71" s="15"/>
    </row>
    <row r="72" spans="2:6" s="9" customFormat="1" x14ac:dyDescent="0.25">
      <c r="B72" s="6"/>
      <c r="C72" s="6"/>
      <c r="D72" s="146"/>
      <c r="E72" s="127"/>
      <c r="F72" s="15"/>
    </row>
    <row r="73" spans="2:6" s="9" customFormat="1" x14ac:dyDescent="0.25">
      <c r="B73" s="6"/>
      <c r="C73" s="6"/>
      <c r="D73" s="146"/>
      <c r="E73" s="127"/>
      <c r="F73" s="15"/>
    </row>
    <row r="74" spans="2:6" s="9" customFormat="1" x14ac:dyDescent="0.25">
      <c r="B74" s="6"/>
      <c r="C74" s="6"/>
      <c r="D74" s="146"/>
      <c r="E74" s="127"/>
      <c r="F74" s="15"/>
    </row>
    <row r="75" spans="2:6" s="9" customFormat="1" x14ac:dyDescent="0.25">
      <c r="B75" s="6"/>
      <c r="C75" s="6"/>
      <c r="D75" s="146"/>
      <c r="E75" s="127"/>
      <c r="F75" s="15"/>
    </row>
    <row r="76" spans="2:6" s="9" customFormat="1" x14ac:dyDescent="0.25">
      <c r="B76" s="6"/>
      <c r="C76" s="6"/>
      <c r="D76" s="146"/>
      <c r="E76" s="127"/>
      <c r="F76" s="15"/>
    </row>
    <row r="77" spans="2:6" s="9" customFormat="1" x14ac:dyDescent="0.25">
      <c r="B77" s="6"/>
      <c r="C77" s="6"/>
      <c r="D77" s="146"/>
      <c r="E77" s="127"/>
      <c r="F77" s="15"/>
    </row>
    <row r="78" spans="2:6" s="9" customFormat="1" x14ac:dyDescent="0.25">
      <c r="B78" s="6"/>
      <c r="C78" s="6"/>
      <c r="D78" s="146"/>
      <c r="E78" s="127"/>
      <c r="F78" s="15"/>
    </row>
    <row r="79" spans="2:6" s="9" customFormat="1" x14ac:dyDescent="0.25">
      <c r="B79" s="6"/>
      <c r="C79" s="6"/>
      <c r="D79" s="146"/>
      <c r="E79" s="127"/>
      <c r="F79" s="15"/>
    </row>
    <row r="80" spans="2:6" s="9" customFormat="1" x14ac:dyDescent="0.25">
      <c r="B80" s="6"/>
      <c r="C80" s="6"/>
      <c r="D80" s="146"/>
      <c r="E80" s="127"/>
      <c r="F80" s="15"/>
    </row>
    <row r="81" spans="2:6" s="9" customFormat="1" x14ac:dyDescent="0.25">
      <c r="B81" s="6"/>
      <c r="C81" s="6"/>
      <c r="D81" s="146"/>
      <c r="E81" s="127"/>
      <c r="F81" s="15"/>
    </row>
    <row r="82" spans="2:6" s="9" customFormat="1" x14ac:dyDescent="0.25">
      <c r="B82" s="6"/>
      <c r="C82" s="6"/>
      <c r="D82" s="146"/>
      <c r="E82" s="127"/>
      <c r="F82" s="15"/>
    </row>
    <row r="83" spans="2:6" s="9" customFormat="1" x14ac:dyDescent="0.25">
      <c r="B83" s="6"/>
      <c r="C83" s="6"/>
      <c r="D83" s="146"/>
      <c r="E83" s="127"/>
      <c r="F83" s="15"/>
    </row>
    <row r="84" spans="2:6" s="9" customFormat="1" x14ac:dyDescent="0.25">
      <c r="B84" s="6"/>
      <c r="C84" s="6"/>
      <c r="D84" s="146"/>
      <c r="E84" s="127"/>
      <c r="F84" s="15"/>
    </row>
    <row r="85" spans="2:6" s="9" customFormat="1" x14ac:dyDescent="0.25">
      <c r="B85" s="6"/>
      <c r="C85" s="6"/>
      <c r="D85" s="146"/>
      <c r="E85" s="127"/>
      <c r="F85" s="15"/>
    </row>
    <row r="86" spans="2:6" s="9" customFormat="1" x14ac:dyDescent="0.25">
      <c r="B86" s="6"/>
      <c r="C86" s="6"/>
      <c r="D86" s="146"/>
      <c r="E86" s="127"/>
      <c r="F86" s="15"/>
    </row>
    <row r="87" spans="2:6" s="9" customFormat="1" x14ac:dyDescent="0.25">
      <c r="B87" s="6"/>
      <c r="C87" s="6"/>
      <c r="D87" s="146"/>
      <c r="E87" s="127"/>
      <c r="F87" s="15"/>
    </row>
    <row r="88" spans="2:6" s="9" customFormat="1" x14ac:dyDescent="0.25">
      <c r="B88" s="6"/>
      <c r="C88" s="6"/>
      <c r="D88" s="146"/>
      <c r="E88" s="127"/>
      <c r="F88" s="15"/>
    </row>
    <row r="89" spans="2:6" s="9" customFormat="1" x14ac:dyDescent="0.25">
      <c r="B89" s="6"/>
      <c r="C89" s="6"/>
      <c r="D89" s="146"/>
      <c r="E89" s="127"/>
      <c r="F89" s="15"/>
    </row>
    <row r="90" spans="2:6" s="9" customFormat="1" x14ac:dyDescent="0.25">
      <c r="B90" s="6"/>
      <c r="C90" s="6"/>
      <c r="D90" s="146"/>
      <c r="E90" s="127"/>
      <c r="F90" s="15"/>
    </row>
    <row r="91" spans="2:6" s="9" customFormat="1" x14ac:dyDescent="0.25">
      <c r="B91" s="6"/>
      <c r="C91" s="6"/>
      <c r="D91" s="146"/>
      <c r="E91" s="127"/>
      <c r="F91" s="15"/>
    </row>
    <row r="92" spans="2:6" s="9" customFormat="1" x14ac:dyDescent="0.25">
      <c r="B92" s="6"/>
      <c r="C92" s="6"/>
      <c r="D92" s="146"/>
      <c r="E92" s="127"/>
      <c r="F92" s="15"/>
    </row>
    <row r="93" spans="2:6" s="9" customFormat="1" x14ac:dyDescent="0.25">
      <c r="B93" s="6"/>
      <c r="C93" s="6"/>
      <c r="D93" s="146"/>
      <c r="E93" s="127"/>
      <c r="F93" s="15"/>
    </row>
    <row r="94" spans="2:6" s="9" customFormat="1" x14ac:dyDescent="0.25">
      <c r="B94" s="6"/>
      <c r="C94" s="6"/>
      <c r="D94" s="146"/>
      <c r="E94" s="127"/>
      <c r="F94" s="15"/>
    </row>
    <row r="95" spans="2:6" s="9" customFormat="1" x14ac:dyDescent="0.25">
      <c r="B95" s="6"/>
      <c r="C95" s="6"/>
      <c r="D95" s="146"/>
      <c r="E95" s="127"/>
      <c r="F95" s="15"/>
    </row>
    <row r="96" spans="2:6" s="9" customFormat="1" x14ac:dyDescent="0.25">
      <c r="B96" s="6"/>
      <c r="C96" s="6"/>
      <c r="D96" s="146"/>
      <c r="E96" s="127"/>
      <c r="F96" s="15"/>
    </row>
    <row r="97" spans="2:16" s="9" customFormat="1" x14ac:dyDescent="0.25">
      <c r="B97" s="6"/>
      <c r="C97" s="6"/>
      <c r="D97" s="146"/>
      <c r="E97" s="127"/>
      <c r="F97" s="15"/>
    </row>
    <row r="98" spans="2:16" s="9" customFormat="1" x14ac:dyDescent="0.25">
      <c r="B98" s="6"/>
      <c r="C98" s="6"/>
      <c r="D98" s="146"/>
      <c r="E98" s="127"/>
      <c r="F98" s="15"/>
    </row>
    <row r="99" spans="2:16" s="9" customFormat="1" x14ac:dyDescent="0.25">
      <c r="B99" s="6"/>
      <c r="C99" s="6"/>
      <c r="D99" s="146"/>
      <c r="E99" s="127"/>
      <c r="F99" s="15"/>
    </row>
    <row r="100" spans="2:16" s="9" customFormat="1" x14ac:dyDescent="0.25">
      <c r="B100" s="6"/>
      <c r="C100" s="6"/>
      <c r="D100" s="146"/>
      <c r="E100" s="127"/>
      <c r="F100" s="15"/>
    </row>
    <row r="101" spans="2:16" s="9" customFormat="1" x14ac:dyDescent="0.25">
      <c r="B101" s="6"/>
      <c r="C101" s="6"/>
      <c r="D101" s="146"/>
      <c r="E101" s="127"/>
      <c r="F101" s="15"/>
    </row>
    <row r="102" spans="2:16" s="9" customFormat="1" x14ac:dyDescent="0.25">
      <c r="B102" s="6"/>
      <c r="C102" s="6"/>
      <c r="D102" s="146"/>
      <c r="E102" s="127"/>
      <c r="F102" s="15"/>
    </row>
    <row r="103" spans="2:16" s="9" customFormat="1" x14ac:dyDescent="0.25">
      <c r="B103" s="6"/>
      <c r="C103" s="6"/>
      <c r="D103" s="146"/>
      <c r="E103" s="127"/>
      <c r="F103" s="15"/>
    </row>
    <row r="104" spans="2:16" s="9" customFormat="1" x14ac:dyDescent="0.25">
      <c r="B104" s="6"/>
      <c r="C104" s="6"/>
      <c r="D104" s="146"/>
      <c r="E104" s="127"/>
      <c r="F104" s="15"/>
    </row>
    <row r="105" spans="2:16" s="9" customFormat="1" x14ac:dyDescent="0.25">
      <c r="B105" s="6"/>
      <c r="C105" s="6"/>
      <c r="D105" s="146"/>
      <c r="E105" s="127"/>
      <c r="F105" s="15"/>
    </row>
    <row r="106" spans="2:16" s="9" customFormat="1" x14ac:dyDescent="0.25">
      <c r="B106" s="6"/>
      <c r="C106" s="6"/>
      <c r="D106" s="146"/>
      <c r="E106" s="127"/>
      <c r="F106" s="15"/>
    </row>
    <row r="107" spans="2:16" s="9" customFormat="1" x14ac:dyDescent="0.25">
      <c r="B107" s="6"/>
      <c r="C107" s="6"/>
      <c r="F107" s="15"/>
    </row>
    <row r="108" spans="2:16" s="9" customFormat="1" x14ac:dyDescent="0.25">
      <c r="B108" s="6"/>
      <c r="C108" s="6"/>
      <c r="F108" s="15"/>
    </row>
    <row r="109" spans="2:16" s="9" customFormat="1" x14ac:dyDescent="0.25">
      <c r="B109" s="11"/>
      <c r="C109" s="11"/>
      <c r="D109" s="11"/>
      <c r="E109" s="11"/>
      <c r="F109" s="15"/>
    </row>
    <row r="110" spans="2:16" x14ac:dyDescent="0.25">
      <c r="B110" s="11"/>
      <c r="C110" s="11"/>
      <c r="D110" s="11"/>
      <c r="E110" s="11"/>
      <c r="F110" s="11"/>
      <c r="G110" s="11"/>
      <c r="H110" s="11"/>
      <c r="I110" s="11"/>
      <c r="J110" s="11"/>
      <c r="K110" s="11"/>
      <c r="L110" s="11"/>
      <c r="M110" s="11"/>
      <c r="N110" s="11"/>
      <c r="O110" s="11"/>
      <c r="P110" s="11"/>
    </row>
    <row r="111" spans="2:16" x14ac:dyDescent="0.25">
      <c r="F111" s="11"/>
      <c r="G111" s="11"/>
      <c r="H111" s="11"/>
      <c r="I111" s="11"/>
      <c r="J111" s="11"/>
      <c r="K111" s="11"/>
      <c r="L111" s="11"/>
      <c r="M111" s="11"/>
      <c r="N111" s="11"/>
      <c r="O111" s="11"/>
      <c r="P111" s="11"/>
    </row>
  </sheetData>
  <sheetProtection algorithmName="SHA-256" hashValue="WPByiYQ37fnCOE18B/tJWjDkMT4PjIX3Xdwfomoid00=" saltValue="sn2QoZZ4MGDolaaIoOgYyg==" spinCount="100000" sheet="1" objects="1" scenarios="1"/>
  <mergeCells count="6">
    <mergeCell ref="D26:E26"/>
    <mergeCell ref="D8:E8"/>
    <mergeCell ref="C6:D6"/>
    <mergeCell ref="A1:H1"/>
    <mergeCell ref="A2:H2"/>
    <mergeCell ref="A3:H3"/>
  </mergeCells>
  <phoneticPr fontId="8" type="noConversion"/>
  <dataValidations xWindow="395" yWindow="523" count="3">
    <dataValidation type="whole" operator="greaterThan" allowBlank="1" showInputMessage="1" showErrorMessage="1" sqref="E12:E22 E30:E106" xr:uid="{64E0977F-33FF-48B0-9DD6-253C75057EAC}">
      <formula1>-1</formula1>
    </dataValidation>
    <dataValidation type="custom" allowBlank="1" showInputMessage="1" showErrorMessage="1" sqref="D30" xr:uid="{66BD01BE-E95B-4DD5-AFC8-0D8C8CE7E4E2}">
      <formula1>AND(LEN(C19)=5, ISNUMBER(FIND(LEFT(C19,1),"1234567890")), ISNUMBER(FIND(MID(C19,2,1),"1234567890")), ISNUMBER(FIND(MID(C19,3,1),"1234567890")), ISNUMBER(FIND(MID(C19,4,1),"1234567890")), ISNUMBER(FIND(RIGHT(C19,1),"1234567890")))</formula1>
    </dataValidation>
    <dataValidation type="custom" allowBlank="1" showInputMessage="1" showErrorMessage="1" sqref="D31:D106" xr:uid="{EF138942-D2A1-4D64-80B6-AC7B23B5781F}">
      <formula1>AND(LEN(D31)=5, ISNUMBER(FIND(LEFT(D31,1),"1234567890")), ISNUMBER(FIND(MID(D31,2,1),"1234567890")), ISNUMBER(FIND(MID(D31,3,1),"1234567890")), ISNUMBER(FIND(MID(D31,4,1),"1234567890")), ISNUMBER(FIND(RIGHT(D31,1),"1234567890")))</formula1>
    </dataValidation>
  </dataValidations>
  <pageMargins left="0.7" right="0.7" top="0.75" bottom="0.75" header="0.3" footer="0.3"/>
  <pageSetup scale="63"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7E2D-2A03-4273-8614-BF9DE27D1F58}">
  <sheetPr>
    <tabColor theme="9" tint="-0.249977111117893"/>
    <pageSetUpPr fitToPage="1"/>
  </sheetPr>
  <dimension ref="A1:V16"/>
  <sheetViews>
    <sheetView showGridLines="0" zoomScaleNormal="100" workbookViewId="0">
      <selection activeCell="G11" sqref="G11"/>
    </sheetView>
  </sheetViews>
  <sheetFormatPr defaultColWidth="9.28515625" defaultRowHeight="15" x14ac:dyDescent="0.25"/>
  <cols>
    <col min="1" max="1" width="5.28515625" style="1" customWidth="1"/>
    <col min="2" max="2" width="21.28515625" style="1" customWidth="1"/>
    <col min="3" max="3" width="24" style="1" customWidth="1"/>
    <col min="4" max="7" width="28.85546875" style="1" customWidth="1"/>
    <col min="8" max="8" width="27.140625" style="1" customWidth="1"/>
    <col min="9" max="9" width="21.28515625" style="1" customWidth="1"/>
    <col min="10" max="16384" width="9.28515625" style="1"/>
  </cols>
  <sheetData>
    <row r="1" spans="1:22" ht="26.25" customHeight="1" x14ac:dyDescent="0.25">
      <c r="A1" s="202" t="s">
        <v>112</v>
      </c>
      <c r="B1" s="202"/>
      <c r="C1" s="202"/>
      <c r="D1" s="202"/>
      <c r="E1" s="202"/>
      <c r="F1" s="202"/>
      <c r="G1" s="202"/>
      <c r="H1" s="17"/>
    </row>
    <row r="2" spans="1:22" ht="18.600000000000001" customHeight="1" x14ac:dyDescent="0.25">
      <c r="A2" s="205" t="s">
        <v>88</v>
      </c>
      <c r="B2" s="206"/>
      <c r="C2" s="206"/>
      <c r="D2" s="206"/>
      <c r="E2" s="206"/>
      <c r="F2" s="206"/>
      <c r="G2" s="207"/>
      <c r="H2" s="17"/>
    </row>
    <row r="3" spans="1:22" ht="148.5" customHeight="1" x14ac:dyDescent="0.25">
      <c r="A3" s="208" t="s">
        <v>120</v>
      </c>
      <c r="B3" s="209"/>
      <c r="C3" s="209"/>
      <c r="D3" s="209"/>
      <c r="E3" s="209"/>
      <c r="F3" s="209"/>
      <c r="G3" s="210"/>
      <c r="H3" s="17"/>
    </row>
    <row r="6" spans="1:22" ht="21.75" customHeight="1" x14ac:dyDescent="0.25">
      <c r="C6" s="203" t="s">
        <v>107</v>
      </c>
      <c r="D6" s="204"/>
      <c r="E6" s="79">
        <f>SUM(Table2[[Navigator_Hours_Clinical]:[Navigator_Hours_Other]])</f>
        <v>0</v>
      </c>
    </row>
    <row r="8" spans="1:22" x14ac:dyDescent="0.25">
      <c r="D8" s="211" t="s">
        <v>22</v>
      </c>
      <c r="E8" s="212"/>
      <c r="F8" s="212"/>
      <c r="G8" s="213"/>
    </row>
    <row r="9" spans="1:22" x14ac:dyDescent="0.25">
      <c r="D9" s="95" t="s">
        <v>23</v>
      </c>
      <c r="E9" s="95" t="s">
        <v>23</v>
      </c>
      <c r="F9" s="95" t="s">
        <v>23</v>
      </c>
      <c r="G9" s="96" t="s">
        <v>23</v>
      </c>
    </row>
    <row r="10" spans="1:22" s="12" customFormat="1" x14ac:dyDescent="0.25">
      <c r="B10" s="21" t="s">
        <v>3</v>
      </c>
      <c r="C10" s="22" t="s">
        <v>132</v>
      </c>
      <c r="D10" s="22" t="s">
        <v>115</v>
      </c>
      <c r="E10" s="82" t="s">
        <v>116</v>
      </c>
      <c r="F10" s="82" t="s">
        <v>117</v>
      </c>
      <c r="G10" s="82" t="s">
        <v>118</v>
      </c>
    </row>
    <row r="11" spans="1:22" s="14" customFormat="1" ht="14.45" customHeight="1" x14ac:dyDescent="0.25">
      <c r="B11" s="97">
        <f>'START HERE'!D5</f>
        <v>0</v>
      </c>
      <c r="C11" s="98">
        <f>'START HERE'!D7</f>
        <v>0</v>
      </c>
      <c r="D11" s="75"/>
      <c r="E11" s="75"/>
      <c r="F11" s="75"/>
      <c r="G11" s="75"/>
    </row>
    <row r="12" spans="1:22" x14ac:dyDescent="0.25">
      <c r="B12" s="8"/>
      <c r="C12" s="8"/>
      <c r="D12" s="8"/>
      <c r="E12" s="8"/>
      <c r="F12" s="8"/>
      <c r="G12" s="8"/>
      <c r="H12" s="8"/>
      <c r="I12" s="8"/>
    </row>
    <row r="13" spans="1:22" x14ac:dyDescent="0.25">
      <c r="B13" s="10"/>
      <c r="C13" s="10"/>
      <c r="D13" s="10"/>
      <c r="E13" s="10"/>
      <c r="F13" s="10"/>
      <c r="G13" s="10"/>
      <c r="H13" s="10"/>
      <c r="I13" s="10"/>
      <c r="J13" s="10"/>
      <c r="K13" s="10"/>
      <c r="L13" s="10"/>
      <c r="M13" s="11"/>
      <c r="N13" s="11"/>
      <c r="O13" s="11"/>
      <c r="P13" s="11"/>
      <c r="Q13" s="11"/>
      <c r="R13" s="11"/>
      <c r="S13" s="11"/>
      <c r="T13" s="11"/>
      <c r="U13" s="11"/>
      <c r="V13" s="11"/>
    </row>
    <row r="14" spans="1:22" x14ac:dyDescent="0.25">
      <c r="B14" s="11"/>
      <c r="C14" s="11"/>
      <c r="D14" s="11"/>
      <c r="E14" s="11"/>
      <c r="F14" s="10"/>
      <c r="G14" s="10"/>
      <c r="H14" s="10"/>
      <c r="I14" s="10"/>
      <c r="J14" s="10"/>
      <c r="K14" s="10"/>
      <c r="L14" s="10"/>
      <c r="M14" s="11"/>
      <c r="N14" s="11"/>
      <c r="O14" s="11"/>
      <c r="P14" s="11"/>
      <c r="Q14" s="11"/>
      <c r="R14" s="11"/>
      <c r="S14" s="11"/>
      <c r="T14" s="11"/>
      <c r="U14" s="11"/>
      <c r="V14" s="11"/>
    </row>
    <row r="15" spans="1:22" x14ac:dyDescent="0.25">
      <c r="B15" s="11"/>
      <c r="C15" s="11"/>
      <c r="D15" s="11"/>
      <c r="E15" s="11"/>
      <c r="F15" s="11"/>
      <c r="G15" s="11"/>
      <c r="H15" s="11"/>
      <c r="I15" s="11"/>
      <c r="J15" s="11"/>
      <c r="K15" s="11"/>
      <c r="L15" s="11"/>
      <c r="M15" s="11"/>
      <c r="N15" s="11"/>
      <c r="O15" s="11"/>
      <c r="P15" s="11"/>
      <c r="Q15" s="11"/>
      <c r="R15" s="11"/>
      <c r="S15" s="11"/>
      <c r="T15" s="11"/>
      <c r="U15" s="11"/>
      <c r="V15" s="11"/>
    </row>
    <row r="16" spans="1:22" x14ac:dyDescent="0.25">
      <c r="B16" s="11"/>
      <c r="C16" s="11"/>
      <c r="D16" s="11"/>
      <c r="E16" s="11"/>
      <c r="F16" s="11"/>
      <c r="G16" s="11"/>
      <c r="H16" s="11"/>
      <c r="I16" s="11"/>
      <c r="J16" s="11"/>
      <c r="K16" s="11"/>
      <c r="L16" s="11"/>
      <c r="M16" s="11"/>
      <c r="N16" s="11"/>
      <c r="O16" s="11"/>
      <c r="P16" s="11"/>
      <c r="Q16" s="11"/>
      <c r="R16" s="11"/>
      <c r="S16" s="11"/>
      <c r="T16" s="11"/>
      <c r="U16" s="11"/>
      <c r="V16" s="11"/>
    </row>
  </sheetData>
  <sheetProtection algorithmName="SHA-256" hashValue="LiKkyfKgO8Zb2EDbn55JyOTeS6kvuu/R5VAnk8JLmoA=" saltValue="OWtUUC64wRhGgKhluie6pw==" spinCount="100000" sheet="1" selectLockedCells="1"/>
  <mergeCells count="5">
    <mergeCell ref="A1:G1"/>
    <mergeCell ref="C6:D6"/>
    <mergeCell ref="A2:G2"/>
    <mergeCell ref="A3:G3"/>
    <mergeCell ref="D8:G8"/>
  </mergeCells>
  <dataValidations count="1">
    <dataValidation type="whole" operator="greaterThan" allowBlank="1" showInputMessage="1" showErrorMessage="1" sqref="D11:G11" xr:uid="{C76DD698-3BEE-4F36-A5C8-1926ABE63BF2}">
      <formula1>-1</formula1>
    </dataValidation>
  </dataValidations>
  <pageMargins left="0.7" right="0.7" top="0.75" bottom="0.75" header="0.3" footer="0.3"/>
  <pageSetup scale="6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BDA4-896B-458A-95CF-5FDB2C5DC755}">
  <sheetPr>
    <tabColor theme="9" tint="-0.249977111117893"/>
    <pageSetUpPr fitToPage="1"/>
  </sheetPr>
  <dimension ref="A1:V29"/>
  <sheetViews>
    <sheetView showGridLines="0" topLeftCell="A3" zoomScaleNormal="100" workbookViewId="0">
      <selection activeCell="E11" sqref="E11"/>
    </sheetView>
  </sheetViews>
  <sheetFormatPr defaultColWidth="9.28515625" defaultRowHeight="15" x14ac:dyDescent="0.25"/>
  <cols>
    <col min="1" max="1" width="5.28515625" style="1" customWidth="1"/>
    <col min="2" max="3" width="18.42578125" style="1" customWidth="1"/>
    <col min="4" max="4" width="29.85546875" style="1" customWidth="1"/>
    <col min="5" max="7" width="20.140625" style="1" customWidth="1"/>
    <col min="8" max="8" width="23.85546875" style="1" customWidth="1"/>
    <col min="9" max="9" width="25" style="1" customWidth="1"/>
    <col min="10" max="16384" width="9.28515625" style="1"/>
  </cols>
  <sheetData>
    <row r="1" spans="1:9" ht="26.25" customHeight="1" x14ac:dyDescent="0.25">
      <c r="A1" s="202" t="s">
        <v>123</v>
      </c>
      <c r="B1" s="202"/>
      <c r="C1" s="202"/>
      <c r="D1" s="202"/>
      <c r="E1" s="202"/>
      <c r="F1" s="202"/>
      <c r="G1" s="202"/>
      <c r="H1" s="202"/>
      <c r="I1" s="202"/>
    </row>
    <row r="2" spans="1:9" ht="18" customHeight="1" x14ac:dyDescent="0.25">
      <c r="A2" s="214" t="s">
        <v>88</v>
      </c>
      <c r="B2" s="215"/>
      <c r="C2" s="215"/>
      <c r="D2" s="215"/>
      <c r="E2" s="215"/>
      <c r="F2" s="215"/>
      <c r="G2" s="215"/>
      <c r="H2" s="215"/>
      <c r="I2" s="216"/>
    </row>
    <row r="3" spans="1:9" ht="171.75" customHeight="1" x14ac:dyDescent="0.25">
      <c r="A3" s="217" t="s">
        <v>175</v>
      </c>
      <c r="B3" s="218"/>
      <c r="C3" s="218"/>
      <c r="D3" s="218"/>
      <c r="E3" s="218"/>
      <c r="F3" s="218"/>
      <c r="G3" s="218"/>
      <c r="H3" s="218"/>
      <c r="I3" s="219"/>
    </row>
    <row r="6" spans="1:9" x14ac:dyDescent="0.25">
      <c r="C6" s="220" t="s">
        <v>122</v>
      </c>
      <c r="D6" s="221"/>
      <c r="E6" s="79">
        <f>H26</f>
        <v>0</v>
      </c>
    </row>
    <row r="8" spans="1:9" x14ac:dyDescent="0.25">
      <c r="E8" s="211" t="s">
        <v>22</v>
      </c>
      <c r="F8" s="212"/>
      <c r="G8" s="213"/>
      <c r="I8" s="81"/>
    </row>
    <row r="9" spans="1:9" x14ac:dyDescent="0.25">
      <c r="E9" s="96" t="s">
        <v>23</v>
      </c>
      <c r="F9" s="96" t="s">
        <v>23</v>
      </c>
      <c r="G9" s="96" t="s">
        <v>23</v>
      </c>
      <c r="I9" s="64"/>
    </row>
    <row r="10" spans="1:9" s="12" customFormat="1" x14ac:dyDescent="0.25">
      <c r="B10" s="25" t="s">
        <v>3</v>
      </c>
      <c r="C10" s="26" t="s">
        <v>132</v>
      </c>
      <c r="D10" s="26" t="s">
        <v>174</v>
      </c>
      <c r="E10" s="26" t="s">
        <v>26</v>
      </c>
      <c r="F10" s="26" t="s">
        <v>27</v>
      </c>
      <c r="G10" s="26" t="s">
        <v>28</v>
      </c>
      <c r="H10" s="27" t="s">
        <v>146</v>
      </c>
    </row>
    <row r="11" spans="1:9" s="12" customFormat="1" ht="27.95" customHeight="1" x14ac:dyDescent="0.25">
      <c r="B11" s="140">
        <f>'START HERE'!$D$5</f>
        <v>0</v>
      </c>
      <c r="C11" s="140">
        <f>'START HERE'!$D$7</f>
        <v>0</v>
      </c>
      <c r="D11" s="30" t="s">
        <v>188</v>
      </c>
      <c r="E11" s="108"/>
      <c r="F11" s="108"/>
      <c r="G11" s="108"/>
      <c r="H11" s="142">
        <f>SUM(E11:G11)</f>
        <v>0</v>
      </c>
    </row>
    <row r="12" spans="1:9" s="12" customFormat="1" x14ac:dyDescent="0.25">
      <c r="B12" s="140">
        <f>'START HERE'!$D$5</f>
        <v>0</v>
      </c>
      <c r="C12" s="140">
        <f>'START HERE'!$D$7</f>
        <v>0</v>
      </c>
      <c r="D12" s="30" t="s">
        <v>189</v>
      </c>
      <c r="E12" s="108"/>
      <c r="F12" s="108"/>
      <c r="G12" s="108"/>
      <c r="H12" s="142">
        <f t="shared" ref="H12:H25" si="0">SUM(E12:G12)</f>
        <v>0</v>
      </c>
    </row>
    <row r="13" spans="1:9" s="12" customFormat="1" x14ac:dyDescent="0.25">
      <c r="B13" s="140">
        <f>'START HERE'!$D$5</f>
        <v>0</v>
      </c>
      <c r="C13" s="140">
        <f>'START HERE'!$D$7</f>
        <v>0</v>
      </c>
      <c r="D13" s="30" t="s">
        <v>190</v>
      </c>
      <c r="E13" s="108"/>
      <c r="F13" s="108"/>
      <c r="G13" s="108"/>
      <c r="H13" s="142">
        <f t="shared" si="0"/>
        <v>0</v>
      </c>
    </row>
    <row r="14" spans="1:9" s="12" customFormat="1" x14ac:dyDescent="0.25">
      <c r="B14" s="140">
        <f>'START HERE'!$D$5</f>
        <v>0</v>
      </c>
      <c r="C14" s="140">
        <f>'START HERE'!$D$7</f>
        <v>0</v>
      </c>
      <c r="D14" s="30" t="s">
        <v>191</v>
      </c>
      <c r="E14" s="108"/>
      <c r="F14" s="144"/>
      <c r="G14" s="144"/>
      <c r="H14" s="142">
        <f t="shared" si="0"/>
        <v>0</v>
      </c>
    </row>
    <row r="15" spans="1:9" s="12" customFormat="1" ht="30" x14ac:dyDescent="0.25">
      <c r="B15" s="140">
        <f>'START HERE'!$D$5</f>
        <v>0</v>
      </c>
      <c r="C15" s="140">
        <f>'START HERE'!$D$7</f>
        <v>0</v>
      </c>
      <c r="D15" s="30" t="s">
        <v>192</v>
      </c>
      <c r="E15" s="108"/>
      <c r="F15" s="144"/>
      <c r="G15" s="144"/>
      <c r="H15" s="142">
        <f t="shared" si="0"/>
        <v>0</v>
      </c>
    </row>
    <row r="16" spans="1:9" s="12" customFormat="1" ht="30" x14ac:dyDescent="0.25">
      <c r="B16" s="140">
        <f>'START HERE'!$D$5</f>
        <v>0</v>
      </c>
      <c r="C16" s="140">
        <f>'START HERE'!$D$7</f>
        <v>0</v>
      </c>
      <c r="D16" s="30" t="s">
        <v>193</v>
      </c>
      <c r="E16" s="108"/>
      <c r="F16" s="144"/>
      <c r="G16" s="144"/>
      <c r="H16" s="142">
        <f t="shared" si="0"/>
        <v>0</v>
      </c>
    </row>
    <row r="17" spans="2:22" s="12" customFormat="1" x14ac:dyDescent="0.25">
      <c r="B17" s="140">
        <f>'START HERE'!$D$5</f>
        <v>0</v>
      </c>
      <c r="C17" s="140">
        <f>'START HERE'!$D$7</f>
        <v>0</v>
      </c>
      <c r="D17" s="30" t="s">
        <v>206</v>
      </c>
      <c r="E17" s="108"/>
      <c r="F17" s="144"/>
      <c r="G17" s="144"/>
      <c r="H17" s="142">
        <f t="shared" si="0"/>
        <v>0</v>
      </c>
    </row>
    <row r="18" spans="2:22" s="12" customFormat="1" ht="30" x14ac:dyDescent="0.25">
      <c r="B18" s="140">
        <f>'START HERE'!$D$5</f>
        <v>0</v>
      </c>
      <c r="C18" s="140">
        <f>'START HERE'!$D$7</f>
        <v>0</v>
      </c>
      <c r="D18" s="30" t="s">
        <v>185</v>
      </c>
      <c r="E18" s="108"/>
      <c r="F18" s="108"/>
      <c r="G18" s="108"/>
      <c r="H18" s="142">
        <f t="shared" ref="H18:H23" si="1">SUM(E18:G18)</f>
        <v>0</v>
      </c>
    </row>
    <row r="19" spans="2:22" s="12" customFormat="1" x14ac:dyDescent="0.25">
      <c r="B19" s="140">
        <f>'START HERE'!$D$5</f>
        <v>0</v>
      </c>
      <c r="C19" s="140">
        <f>'START HERE'!$D$7</f>
        <v>0</v>
      </c>
      <c r="D19" s="30" t="s">
        <v>186</v>
      </c>
      <c r="E19" s="108"/>
      <c r="F19" s="108"/>
      <c r="G19" s="108"/>
      <c r="H19" s="142">
        <f t="shared" si="1"/>
        <v>0</v>
      </c>
    </row>
    <row r="20" spans="2:22" s="12" customFormat="1" ht="30" x14ac:dyDescent="0.25">
      <c r="B20" s="140">
        <f>'START HERE'!$D$5</f>
        <v>0</v>
      </c>
      <c r="C20" s="140">
        <f>'START HERE'!$D$7</f>
        <v>0</v>
      </c>
      <c r="D20" s="30" t="s">
        <v>187</v>
      </c>
      <c r="E20" s="108"/>
      <c r="F20" s="108"/>
      <c r="G20" s="108"/>
      <c r="H20" s="142">
        <f t="shared" si="1"/>
        <v>0</v>
      </c>
    </row>
    <row r="21" spans="2:22" s="12" customFormat="1" x14ac:dyDescent="0.25">
      <c r="B21" s="140">
        <f>'START HERE'!$D$5</f>
        <v>0</v>
      </c>
      <c r="C21" s="140">
        <f>'START HERE'!$D$7</f>
        <v>0</v>
      </c>
      <c r="D21" s="30" t="s">
        <v>172</v>
      </c>
      <c r="E21" s="108"/>
      <c r="F21" s="108"/>
      <c r="G21" s="108"/>
      <c r="H21" s="142">
        <f t="shared" si="1"/>
        <v>0</v>
      </c>
    </row>
    <row r="22" spans="2:22" s="12" customFormat="1" ht="45" x14ac:dyDescent="0.25">
      <c r="B22" s="140">
        <f>'START HERE'!$D$5</f>
        <v>0</v>
      </c>
      <c r="C22" s="140">
        <f>'START HERE'!$D$7</f>
        <v>0</v>
      </c>
      <c r="D22" s="30" t="s">
        <v>194</v>
      </c>
      <c r="E22" s="108"/>
      <c r="F22" s="108"/>
      <c r="G22" s="108"/>
      <c r="H22" s="142">
        <f t="shared" si="1"/>
        <v>0</v>
      </c>
    </row>
    <row r="23" spans="2:22" s="12" customFormat="1" x14ac:dyDescent="0.25">
      <c r="B23" s="140">
        <f>'START HERE'!$D$5</f>
        <v>0</v>
      </c>
      <c r="C23" s="140">
        <f>'START HERE'!$D$7</f>
        <v>0</v>
      </c>
      <c r="D23" s="30" t="s">
        <v>195</v>
      </c>
      <c r="E23" s="108"/>
      <c r="F23" s="108"/>
      <c r="G23" s="108"/>
      <c r="H23" s="142">
        <f t="shared" si="1"/>
        <v>0</v>
      </c>
    </row>
    <row r="24" spans="2:22" s="12" customFormat="1" x14ac:dyDescent="0.25">
      <c r="B24" s="140">
        <f>'START HERE'!$D$5</f>
        <v>0</v>
      </c>
      <c r="C24" s="140">
        <f>'START HERE'!$D$7</f>
        <v>0</v>
      </c>
      <c r="D24" s="30" t="s">
        <v>173</v>
      </c>
      <c r="E24" s="108"/>
      <c r="F24" s="144"/>
      <c r="G24" s="144"/>
      <c r="H24" s="142">
        <f t="shared" si="0"/>
        <v>0</v>
      </c>
    </row>
    <row r="25" spans="2:22" s="12" customFormat="1" x14ac:dyDescent="0.25">
      <c r="B25" s="140">
        <f>'START HERE'!$D$5</f>
        <v>0</v>
      </c>
      <c r="C25" s="140">
        <f>'START HERE'!$D$7</f>
        <v>0</v>
      </c>
      <c r="D25" s="30" t="s">
        <v>33</v>
      </c>
      <c r="E25" s="108"/>
      <c r="F25" s="144"/>
      <c r="G25" s="144"/>
      <c r="H25" s="142">
        <f t="shared" si="0"/>
        <v>0</v>
      </c>
    </row>
    <row r="26" spans="2:22" s="14" customFormat="1" ht="19.5" customHeight="1" x14ac:dyDescent="0.25">
      <c r="B26" s="137" t="s">
        <v>165</v>
      </c>
      <c r="C26" s="138"/>
      <c r="D26" s="139"/>
      <c r="E26" s="141">
        <f>SUM(Table77[Ref_MOUD])</f>
        <v>0</v>
      </c>
      <c r="F26" s="141">
        <f>SUM(Table77[Ref_Behavioral_Trt])</f>
        <v>0</v>
      </c>
      <c r="G26" s="141">
        <f>SUM(Table77[Ref_to_HR])</f>
        <v>0</v>
      </c>
      <c r="H26" s="141">
        <f>SUM(Table77[Total_Ref_Race_Ethnicity])</f>
        <v>0</v>
      </c>
    </row>
    <row r="27" spans="2:22" x14ac:dyDescent="0.25">
      <c r="B27" s="8"/>
      <c r="C27" s="8"/>
      <c r="D27" s="8"/>
      <c r="E27" s="8"/>
      <c r="F27" s="8"/>
      <c r="G27" s="8"/>
      <c r="H27" s="8"/>
      <c r="I27" s="8"/>
    </row>
    <row r="28" spans="2:22" x14ac:dyDescent="0.25">
      <c r="B28" s="11"/>
      <c r="C28" s="11"/>
      <c r="D28" s="11"/>
      <c r="E28" s="11"/>
      <c r="F28" s="11"/>
      <c r="G28" s="11"/>
      <c r="H28" s="11"/>
      <c r="I28" s="11"/>
      <c r="J28" s="11"/>
      <c r="K28" s="11"/>
      <c r="L28" s="11"/>
      <c r="M28" s="11"/>
      <c r="N28" s="11"/>
      <c r="O28" s="11"/>
      <c r="P28" s="11"/>
      <c r="Q28" s="11"/>
      <c r="R28" s="11"/>
      <c r="S28" s="11"/>
      <c r="T28" s="11"/>
      <c r="U28" s="11"/>
      <c r="V28" s="11"/>
    </row>
    <row r="29" spans="2:22" x14ac:dyDescent="0.25">
      <c r="B29" s="11"/>
      <c r="C29" s="11"/>
      <c r="D29" s="11"/>
      <c r="E29" s="11"/>
      <c r="F29" s="11"/>
      <c r="G29" s="11"/>
      <c r="H29" s="11"/>
      <c r="I29" s="11"/>
      <c r="J29" s="11"/>
      <c r="K29" s="11"/>
      <c r="L29" s="11"/>
      <c r="M29" s="11"/>
      <c r="N29" s="11"/>
      <c r="O29" s="11"/>
      <c r="P29" s="11"/>
      <c r="Q29" s="11"/>
      <c r="R29" s="11"/>
      <c r="S29" s="11"/>
      <c r="T29" s="11"/>
      <c r="U29" s="11"/>
      <c r="V29" s="11"/>
    </row>
  </sheetData>
  <sheetProtection algorithmName="SHA-256" hashValue="/dkyiCbcuX+i57rlOEMT72J+xUP2CrlVpFTDsrQ7pNU=" saltValue="z9g6w3j8eTDO9Y6onyG+iA==" spinCount="100000" sheet="1" selectLockedCells="1"/>
  <mergeCells count="5">
    <mergeCell ref="A1:I1"/>
    <mergeCell ref="A2:I2"/>
    <mergeCell ref="A3:I3"/>
    <mergeCell ref="C6:D6"/>
    <mergeCell ref="E8:G8"/>
  </mergeCells>
  <dataValidations count="1">
    <dataValidation type="whole" operator="greaterThan" allowBlank="1" showInputMessage="1" showErrorMessage="1" sqref="E11:G25" xr:uid="{E9531EAC-D1E8-4BD0-A142-0382974C44D5}">
      <formula1>-1</formula1>
    </dataValidation>
  </dataValidations>
  <pageMargins left="0.7" right="0.7" top="0.75" bottom="0.75" header="0.3" footer="0.3"/>
  <pageSetup scale="63"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584E-93E5-4B44-9707-EB3D45C11A8F}">
  <sheetPr>
    <tabColor theme="5"/>
    <pageSetUpPr fitToPage="1"/>
  </sheetPr>
  <dimension ref="A1:DZ25"/>
  <sheetViews>
    <sheetView showGridLines="0" zoomScale="90" zoomScaleNormal="90" workbookViewId="0">
      <selection activeCell="E12" sqref="E12"/>
    </sheetView>
  </sheetViews>
  <sheetFormatPr defaultColWidth="9.28515625" defaultRowHeight="15" x14ac:dyDescent="0.25"/>
  <cols>
    <col min="1" max="1" width="9.140625" style="1" customWidth="1"/>
    <col min="2" max="3" width="19.140625" style="1" customWidth="1"/>
    <col min="4" max="4" width="16.5703125" style="1" customWidth="1"/>
    <col min="5" max="5" width="18.140625" style="1" customWidth="1"/>
    <col min="6" max="6" width="19.140625" style="1" customWidth="1"/>
    <col min="7" max="7" width="25.140625" style="1" customWidth="1"/>
    <col min="8" max="8" width="24.85546875" style="1" customWidth="1"/>
    <col min="9" max="9" width="6.5703125" style="1" customWidth="1"/>
    <col min="10" max="10" width="26.5703125" style="1" customWidth="1"/>
    <col min="11" max="16384" width="9.28515625" style="1"/>
  </cols>
  <sheetData>
    <row r="1" spans="1:130" ht="39.75" customHeight="1" x14ac:dyDescent="0.25">
      <c r="A1" s="229" t="s">
        <v>130</v>
      </c>
      <c r="B1" s="229"/>
      <c r="C1" s="229"/>
      <c r="D1" s="229"/>
      <c r="E1" s="229"/>
      <c r="F1" s="229"/>
      <c r="G1" s="229"/>
      <c r="H1" s="229"/>
      <c r="I1" s="17"/>
      <c r="J1" s="17"/>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row>
    <row r="2" spans="1:130" ht="20.100000000000001" customHeight="1" x14ac:dyDescent="0.25">
      <c r="A2" s="223" t="s">
        <v>88</v>
      </c>
      <c r="B2" s="224"/>
      <c r="C2" s="224"/>
      <c r="D2" s="224"/>
      <c r="E2" s="224"/>
      <c r="F2" s="224"/>
      <c r="G2" s="224"/>
      <c r="H2" s="225"/>
      <c r="I2" s="63"/>
      <c r="J2" s="63"/>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row>
    <row r="3" spans="1:130" ht="191.25" customHeight="1" x14ac:dyDescent="0.25">
      <c r="A3" s="226" t="s">
        <v>162</v>
      </c>
      <c r="B3" s="227"/>
      <c r="C3" s="227"/>
      <c r="D3" s="227"/>
      <c r="E3" s="227"/>
      <c r="F3" s="227"/>
      <c r="G3" s="227"/>
      <c r="H3" s="228"/>
      <c r="I3" s="63"/>
      <c r="J3" s="63"/>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row>
    <row r="6" spans="1:130" x14ac:dyDescent="0.25">
      <c r="B6" s="222" t="s">
        <v>147</v>
      </c>
      <c r="C6" s="222"/>
      <c r="D6" s="103" t="str">
        <f>IFERROR(E22/F22, " ")</f>
        <v xml:space="preserve"> </v>
      </c>
    </row>
    <row r="8" spans="1:130" s="12" customFormat="1" x14ac:dyDescent="0.25">
      <c r="B8" s="24" t="s">
        <v>3</v>
      </c>
      <c r="C8" s="53" t="s">
        <v>132</v>
      </c>
      <c r="D8" s="20" t="s">
        <v>38</v>
      </c>
      <c r="E8" s="20" t="s">
        <v>155</v>
      </c>
      <c r="F8" s="20" t="s">
        <v>156</v>
      </c>
      <c r="G8" s="20" t="s">
        <v>18</v>
      </c>
    </row>
    <row r="9" spans="1:130" s="12" customFormat="1" x14ac:dyDescent="0.25">
      <c r="B9" s="97">
        <f>'START HERE'!$D$5</f>
        <v>0</v>
      </c>
      <c r="C9" s="98">
        <f>'START HERE'!$D$7</f>
        <v>0</v>
      </c>
      <c r="D9" s="100" t="s">
        <v>153</v>
      </c>
      <c r="E9" s="29"/>
      <c r="F9" s="29"/>
      <c r="G9" s="101" t="str">
        <f>IFERROR(IF(E9/F9&lt;=1, E9/F9, "Invalid"), " ")</f>
        <v xml:space="preserve"> </v>
      </c>
    </row>
    <row r="10" spans="1:130" s="12" customFormat="1" ht="30" x14ac:dyDescent="0.25">
      <c r="B10" s="97">
        <f>'START HERE'!$D$5</f>
        <v>0</v>
      </c>
      <c r="C10" s="98">
        <f>'START HERE'!$D$7</f>
        <v>0</v>
      </c>
      <c r="D10" s="100" t="s">
        <v>134</v>
      </c>
      <c r="E10" s="109"/>
      <c r="F10" s="109"/>
      <c r="G10" s="101" t="str">
        <f t="shared" ref="G10:G21" si="0">IFERROR(IF(E10/F10&lt;=1, E10/F10, "Invalid"), " ")</f>
        <v xml:space="preserve"> </v>
      </c>
    </row>
    <row r="11" spans="1:130" s="12" customFormat="1" x14ac:dyDescent="0.25">
      <c r="B11" s="97">
        <f>'START HERE'!$D$5</f>
        <v>0</v>
      </c>
      <c r="C11" s="98">
        <f>'START HERE'!$D$7</f>
        <v>0</v>
      </c>
      <c r="D11" s="100" t="s">
        <v>135</v>
      </c>
      <c r="E11" s="109"/>
      <c r="F11" s="109"/>
      <c r="G11" s="101" t="str">
        <f t="shared" si="0"/>
        <v xml:space="preserve"> </v>
      </c>
    </row>
    <row r="12" spans="1:130" s="12" customFormat="1" x14ac:dyDescent="0.25">
      <c r="B12" s="97">
        <f>'START HERE'!$D$5</f>
        <v>0</v>
      </c>
      <c r="C12" s="98">
        <f>'START HERE'!$D$7</f>
        <v>0</v>
      </c>
      <c r="D12" s="100" t="s">
        <v>136</v>
      </c>
      <c r="E12" s="13"/>
      <c r="F12" s="13"/>
      <c r="G12" s="101" t="str">
        <f t="shared" si="0"/>
        <v xml:space="preserve"> </v>
      </c>
    </row>
    <row r="13" spans="1:130" s="12" customFormat="1" x14ac:dyDescent="0.25">
      <c r="B13" s="97">
        <f>'START HERE'!$D$5</f>
        <v>0</v>
      </c>
      <c r="C13" s="98">
        <f>'START HERE'!$D$7</f>
        <v>0</v>
      </c>
      <c r="D13" s="100" t="s">
        <v>137</v>
      </c>
      <c r="E13" s="13"/>
      <c r="F13" s="13"/>
      <c r="G13" s="101" t="str">
        <f t="shared" si="0"/>
        <v xml:space="preserve"> </v>
      </c>
    </row>
    <row r="14" spans="1:130" s="12" customFormat="1" x14ac:dyDescent="0.25">
      <c r="B14" s="97">
        <f>'START HERE'!$D$5</f>
        <v>0</v>
      </c>
      <c r="C14" s="98">
        <f>'START HERE'!$D$7</f>
        <v>0</v>
      </c>
      <c r="D14" s="100" t="s">
        <v>138</v>
      </c>
      <c r="E14" s="13"/>
      <c r="F14" s="13"/>
      <c r="G14" s="101" t="str">
        <f t="shared" si="0"/>
        <v xml:space="preserve"> </v>
      </c>
    </row>
    <row r="15" spans="1:130" s="12" customFormat="1" x14ac:dyDescent="0.25">
      <c r="B15" s="97">
        <f>'START HERE'!$D$5</f>
        <v>0</v>
      </c>
      <c r="C15" s="98">
        <f>'START HERE'!$D$7</f>
        <v>0</v>
      </c>
      <c r="D15" s="100" t="s">
        <v>139</v>
      </c>
      <c r="E15" s="13"/>
      <c r="F15" s="13"/>
      <c r="G15" s="101" t="str">
        <f t="shared" si="0"/>
        <v xml:space="preserve"> </v>
      </c>
    </row>
    <row r="16" spans="1:130" s="12" customFormat="1" ht="45" x14ac:dyDescent="0.25">
      <c r="B16" s="97">
        <f>'START HERE'!$D$5</f>
        <v>0</v>
      </c>
      <c r="C16" s="98">
        <f>'START HERE'!$D$7</f>
        <v>0</v>
      </c>
      <c r="D16" s="100" t="s">
        <v>140</v>
      </c>
      <c r="E16" s="13"/>
      <c r="F16" s="13"/>
      <c r="G16" s="101" t="str">
        <f t="shared" si="0"/>
        <v xml:space="preserve"> </v>
      </c>
    </row>
    <row r="17" spans="2:20" s="12" customFormat="1" ht="30" x14ac:dyDescent="0.25">
      <c r="B17" s="97">
        <f>'START HERE'!$D$5</f>
        <v>0</v>
      </c>
      <c r="C17" s="98">
        <f>'START HERE'!$D$7</f>
        <v>0</v>
      </c>
      <c r="D17" s="100" t="s">
        <v>141</v>
      </c>
      <c r="E17" s="13"/>
      <c r="F17" s="13"/>
      <c r="G17" s="101" t="str">
        <f t="shared" si="0"/>
        <v xml:space="preserve"> </v>
      </c>
    </row>
    <row r="18" spans="2:20" s="12" customFormat="1" x14ac:dyDescent="0.25">
      <c r="B18" s="97">
        <f>'START HERE'!$D$5</f>
        <v>0</v>
      </c>
      <c r="C18" s="98">
        <f>'START HERE'!$D$7</f>
        <v>0</v>
      </c>
      <c r="D18" s="100" t="s">
        <v>142</v>
      </c>
      <c r="E18" s="13"/>
      <c r="F18" s="13"/>
      <c r="G18" s="101" t="str">
        <f t="shared" si="0"/>
        <v xml:space="preserve"> </v>
      </c>
    </row>
    <row r="19" spans="2:20" s="12" customFormat="1" ht="75" x14ac:dyDescent="0.25">
      <c r="B19" s="97">
        <f>'START HERE'!$D$5</f>
        <v>0</v>
      </c>
      <c r="C19" s="98">
        <f>'START HERE'!$D$7</f>
        <v>0</v>
      </c>
      <c r="D19" s="100" t="s">
        <v>197</v>
      </c>
      <c r="E19" s="13"/>
      <c r="F19" s="13"/>
      <c r="G19" s="101" t="str">
        <f t="shared" si="0"/>
        <v xml:space="preserve"> </v>
      </c>
    </row>
    <row r="20" spans="2:20" s="12" customFormat="1" ht="30" x14ac:dyDescent="0.25">
      <c r="B20" s="97">
        <f>'START HERE'!$D$5</f>
        <v>0</v>
      </c>
      <c r="C20" s="98">
        <f>'START HERE'!$D$7</f>
        <v>0</v>
      </c>
      <c r="D20" s="100" t="s">
        <v>196</v>
      </c>
      <c r="E20" s="13"/>
      <c r="F20" s="13"/>
      <c r="G20" s="101" t="str">
        <f t="shared" si="0"/>
        <v xml:space="preserve"> </v>
      </c>
    </row>
    <row r="21" spans="2:20" s="12" customFormat="1" x14ac:dyDescent="0.25">
      <c r="B21" s="97">
        <f>'START HERE'!$D$5</f>
        <v>0</v>
      </c>
      <c r="C21" s="98">
        <f>'START HERE'!$D$7</f>
        <v>0</v>
      </c>
      <c r="D21" s="100" t="s">
        <v>143</v>
      </c>
      <c r="E21" s="13"/>
      <c r="F21" s="13"/>
      <c r="G21" s="101" t="str">
        <f t="shared" si="0"/>
        <v xml:space="preserve"> </v>
      </c>
    </row>
    <row r="22" spans="2:20" x14ac:dyDescent="0.25">
      <c r="B22" s="102" t="s">
        <v>165</v>
      </c>
      <c r="C22" s="113"/>
      <c r="D22" s="113"/>
      <c r="E22" s="88">
        <f>SUM(E9:E21)</f>
        <v>0</v>
      </c>
      <c r="F22" s="88">
        <f>SUM(F9:F21)</f>
        <v>0</v>
      </c>
      <c r="G22" s="114"/>
    </row>
    <row r="23" spans="2:20" x14ac:dyDescent="0.25">
      <c r="B23" s="6"/>
      <c r="C23" s="6"/>
      <c r="D23" s="6"/>
      <c r="E23" s="6"/>
      <c r="F23" s="19"/>
      <c r="G23" s="19"/>
      <c r="H23" s="18"/>
    </row>
    <row r="24" spans="2:20" x14ac:dyDescent="0.25">
      <c r="B24" s="11"/>
      <c r="C24" s="11"/>
      <c r="D24" s="11"/>
      <c r="E24" s="11"/>
      <c r="F24" s="11"/>
      <c r="G24" s="11"/>
      <c r="H24" s="11"/>
      <c r="I24" s="11"/>
      <c r="J24" s="11"/>
      <c r="K24" s="11"/>
      <c r="L24" s="11"/>
      <c r="M24" s="11"/>
      <c r="N24" s="11"/>
      <c r="O24" s="11"/>
      <c r="P24" s="11"/>
      <c r="Q24" s="11"/>
      <c r="R24" s="11"/>
      <c r="S24" s="11"/>
      <c r="T24" s="11"/>
    </row>
    <row r="25" spans="2:20" x14ac:dyDescent="0.25">
      <c r="B25" s="11"/>
      <c r="C25" s="11"/>
      <c r="D25" s="11"/>
      <c r="E25" s="11"/>
      <c r="F25" s="11"/>
      <c r="G25" s="11"/>
      <c r="H25" s="11"/>
      <c r="I25" s="11"/>
      <c r="J25" s="11"/>
      <c r="K25" s="11"/>
      <c r="L25" s="11"/>
      <c r="M25" s="11"/>
      <c r="N25" s="11"/>
      <c r="O25" s="11"/>
      <c r="P25" s="11"/>
      <c r="Q25" s="11"/>
      <c r="R25" s="11"/>
      <c r="S25" s="11"/>
      <c r="T25" s="11"/>
    </row>
  </sheetData>
  <sheetProtection algorithmName="SHA-256" hashValue="1xgu+RKPOsjKiK9hCsHAxSLlQRD41x72wN1jElDy8CI=" saltValue="dPxvtqHI+gP/CyAg+SqK4w==" spinCount="100000" sheet="1" selectLockedCells="1"/>
  <mergeCells count="4">
    <mergeCell ref="B6:C6"/>
    <mergeCell ref="A2:H2"/>
    <mergeCell ref="A3:H3"/>
    <mergeCell ref="A1:H1"/>
  </mergeCells>
  <dataValidations count="1">
    <dataValidation type="whole" operator="greaterThan" allowBlank="1" showInputMessage="1" showErrorMessage="1" sqref="E9:F21" xr:uid="{D2563979-F415-4E55-990E-5472B7354FBF}">
      <formula1>-1</formula1>
    </dataValidation>
  </dataValidations>
  <pageMargins left="0.7" right="0.7" top="0.75" bottom="0.75" header="0.3" footer="0.3"/>
  <pageSetup scale="63" fitToHeight="0" orientation="landscape" r:id="rId1"/>
  <ignoredErrors>
    <ignoredError sqref="C21 C9:C18" calculatedColumn="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D27D-D01F-4901-A1C4-9F22F8C7F138}">
  <sheetPr>
    <tabColor theme="5"/>
    <pageSetUpPr fitToPage="1"/>
  </sheetPr>
  <dimension ref="A1:FH14"/>
  <sheetViews>
    <sheetView showGridLines="0" tabSelected="1" zoomScale="85" zoomScaleNormal="85" workbookViewId="0">
      <selection activeCell="E6" sqref="E6"/>
    </sheetView>
  </sheetViews>
  <sheetFormatPr defaultColWidth="9.28515625" defaultRowHeight="15" x14ac:dyDescent="0.25"/>
  <cols>
    <col min="1" max="1" width="7.7109375" style="1" customWidth="1"/>
    <col min="2" max="2" width="25.5703125" style="1" customWidth="1"/>
    <col min="3" max="3" width="26.140625" style="1" customWidth="1"/>
    <col min="4" max="4" width="32.85546875" style="1" customWidth="1"/>
    <col min="5" max="5" width="35.7109375" style="1" customWidth="1"/>
    <col min="6" max="6" width="24.28515625" style="1" customWidth="1"/>
    <col min="7" max="16384" width="9.28515625" style="1"/>
  </cols>
  <sheetData>
    <row r="1" spans="1:164" ht="41.45" customHeight="1" x14ac:dyDescent="0.25">
      <c r="A1" s="239" t="s">
        <v>39</v>
      </c>
      <c r="B1" s="239"/>
      <c r="C1" s="239"/>
      <c r="D1" s="239"/>
      <c r="E1" s="239"/>
      <c r="F1" s="239"/>
      <c r="G1" s="239"/>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row>
    <row r="2" spans="1:164" ht="21" customHeight="1" x14ac:dyDescent="0.3">
      <c r="A2" s="235" t="s">
        <v>88</v>
      </c>
      <c r="B2" s="236"/>
      <c r="C2" s="236"/>
      <c r="D2" s="236"/>
      <c r="E2" s="236"/>
      <c r="F2" s="236"/>
      <c r="G2" s="237"/>
      <c r="H2" s="78"/>
      <c r="I2" s="78"/>
      <c r="J2" s="78"/>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row>
    <row r="3" spans="1:164" ht="144.94999999999999" customHeight="1" x14ac:dyDescent="0.3">
      <c r="A3" s="232" t="s">
        <v>204</v>
      </c>
      <c r="B3" s="233"/>
      <c r="C3" s="233"/>
      <c r="D3" s="233"/>
      <c r="E3" s="233"/>
      <c r="F3" s="233"/>
      <c r="G3" s="234"/>
      <c r="H3" s="78"/>
      <c r="I3" s="78"/>
      <c r="J3" s="78"/>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row>
    <row r="6" spans="1:164" ht="24.75" customHeight="1" x14ac:dyDescent="0.25">
      <c r="C6" s="230" t="s">
        <v>161</v>
      </c>
      <c r="D6" s="231"/>
      <c r="E6" s="136"/>
    </row>
    <row r="8" spans="1:164" x14ac:dyDescent="0.25">
      <c r="D8" s="238" t="s">
        <v>22</v>
      </c>
      <c r="E8" s="238"/>
    </row>
    <row r="9" spans="1:164" x14ac:dyDescent="0.25">
      <c r="D9" s="85" t="s">
        <v>23</v>
      </c>
      <c r="E9" s="85" t="s">
        <v>23</v>
      </c>
    </row>
    <row r="10" spans="1:164" s="12" customFormat="1" x14ac:dyDescent="0.25">
      <c r="B10" s="32" t="s">
        <v>3</v>
      </c>
      <c r="C10" s="33" t="s">
        <v>132</v>
      </c>
      <c r="D10" s="33" t="s">
        <v>87</v>
      </c>
      <c r="E10" s="33" t="s">
        <v>86</v>
      </c>
    </row>
    <row r="11" spans="1:164" s="14" customFormat="1" ht="14.45" customHeight="1" x14ac:dyDescent="0.25">
      <c r="B11" s="97">
        <f>'START HERE'!D5</f>
        <v>0</v>
      </c>
      <c r="C11" s="98">
        <f>'START HERE'!D7</f>
        <v>0</v>
      </c>
      <c r="D11" s="23"/>
      <c r="E11" s="23"/>
    </row>
    <row r="12" spans="1:164" x14ac:dyDescent="0.25">
      <c r="B12" s="8"/>
      <c r="C12" s="8"/>
      <c r="D12" s="8"/>
      <c r="E12" s="8"/>
      <c r="F12" s="8"/>
    </row>
    <row r="13" spans="1:164" x14ac:dyDescent="0.25">
      <c r="B13" s="11"/>
      <c r="C13" s="11"/>
      <c r="D13" s="11"/>
      <c r="E13" s="11"/>
      <c r="F13" s="11"/>
      <c r="G13" s="11"/>
      <c r="H13" s="11"/>
      <c r="I13" s="11"/>
      <c r="J13" s="11"/>
      <c r="K13" s="11"/>
      <c r="L13" s="11"/>
      <c r="M13" s="11"/>
      <c r="N13" s="11"/>
      <c r="O13" s="11"/>
      <c r="P13" s="11"/>
      <c r="Q13" s="11"/>
      <c r="R13" s="11"/>
      <c r="S13" s="11"/>
    </row>
    <row r="14" spans="1:164" x14ac:dyDescent="0.25">
      <c r="B14" s="11"/>
      <c r="C14" s="11"/>
      <c r="D14" s="11"/>
      <c r="E14" s="11"/>
      <c r="F14" s="11"/>
      <c r="G14" s="11"/>
      <c r="H14" s="11"/>
      <c r="I14" s="11"/>
      <c r="J14" s="11"/>
      <c r="K14" s="11"/>
      <c r="L14" s="11"/>
      <c r="M14" s="11"/>
      <c r="N14" s="11"/>
      <c r="O14" s="11"/>
      <c r="P14" s="11"/>
      <c r="Q14" s="11"/>
      <c r="R14" s="11"/>
      <c r="S14" s="11"/>
    </row>
  </sheetData>
  <sheetProtection algorithmName="SHA-256" hashValue="WmY/VYzfE6Z1iZyZsNzPVlaYlY9ufFbUZlq1ddpnHeM=" saltValue="v0/wSriDGdOqtNJLElOz2w==" spinCount="100000" sheet="1" selectLockedCells="1"/>
  <mergeCells count="5">
    <mergeCell ref="C6:D6"/>
    <mergeCell ref="A3:G3"/>
    <mergeCell ref="A2:G2"/>
    <mergeCell ref="D8:E8"/>
    <mergeCell ref="A1:G1"/>
  </mergeCells>
  <dataValidations count="1">
    <dataValidation type="whole" operator="greaterThan" allowBlank="1" showInputMessage="1" showErrorMessage="1" sqref="D11:E11 E6" xr:uid="{F29CC9D5-F657-4995-BE7A-F429108C837F}">
      <formula1>-1</formula1>
    </dataValidation>
  </dataValidations>
  <pageMargins left="0.7" right="0.7" top="0.75" bottom="0.75" header="0.3" footer="0.3"/>
  <pageSetup scale="63"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C1C6-62E8-4567-B654-5659A9CDCC7A}">
  <dimension ref="A1:F42"/>
  <sheetViews>
    <sheetView topLeftCell="C1" workbookViewId="0">
      <selection activeCell="F13" sqref="F13"/>
    </sheetView>
  </sheetViews>
  <sheetFormatPr defaultColWidth="44.7109375" defaultRowHeight="15" x14ac:dyDescent="0.25"/>
  <cols>
    <col min="1" max="2" width="44.7109375" style="4"/>
    <col min="3" max="3" width="48.7109375" style="4" customWidth="1"/>
    <col min="4" max="4" width="20.5703125" style="4" customWidth="1"/>
    <col min="5" max="16384" width="44.7109375" style="4"/>
  </cols>
  <sheetData>
    <row r="1" spans="1:6" s="31" customFormat="1" x14ac:dyDescent="0.25">
      <c r="A1" s="31" t="s">
        <v>15</v>
      </c>
      <c r="B1" s="31" t="s">
        <v>16</v>
      </c>
      <c r="C1" s="55" t="s">
        <v>3</v>
      </c>
      <c r="D1" s="31" t="s">
        <v>4</v>
      </c>
      <c r="E1" s="31" t="s">
        <v>40</v>
      </c>
      <c r="F1" s="31" t="s">
        <v>38</v>
      </c>
    </row>
    <row r="2" spans="1:6" x14ac:dyDescent="0.25">
      <c r="A2" s="4" t="s">
        <v>29</v>
      </c>
      <c r="B2" s="4" t="s">
        <v>31</v>
      </c>
      <c r="C2" s="56"/>
      <c r="D2" s="4" t="s">
        <v>125</v>
      </c>
      <c r="E2" s="72" t="s">
        <v>97</v>
      </c>
      <c r="F2" s="84" t="s">
        <v>133</v>
      </c>
    </row>
    <row r="3" spans="1:6" x14ac:dyDescent="0.25">
      <c r="A3" s="4" t="s">
        <v>34</v>
      </c>
      <c r="B3" s="4" t="s">
        <v>30</v>
      </c>
      <c r="C3" s="57" t="s">
        <v>41</v>
      </c>
      <c r="D3" s="4" t="s">
        <v>126</v>
      </c>
      <c r="E3" s="72" t="s">
        <v>98</v>
      </c>
      <c r="F3" s="84" t="s">
        <v>134</v>
      </c>
    </row>
    <row r="4" spans="1:6" x14ac:dyDescent="0.25">
      <c r="A4" s="4" t="s">
        <v>35</v>
      </c>
      <c r="B4" s="4" t="s">
        <v>32</v>
      </c>
      <c r="C4" s="58" t="s">
        <v>42</v>
      </c>
      <c r="D4" s="4" t="s">
        <v>127</v>
      </c>
      <c r="E4" s="72" t="s">
        <v>99</v>
      </c>
      <c r="F4" s="84" t="s">
        <v>135</v>
      </c>
    </row>
    <row r="5" spans="1:6" x14ac:dyDescent="0.25">
      <c r="A5" s="4" t="s">
        <v>36</v>
      </c>
      <c r="B5" s="4" t="s">
        <v>33</v>
      </c>
      <c r="C5" s="57" t="s">
        <v>43</v>
      </c>
      <c r="D5" s="4" t="s">
        <v>128</v>
      </c>
      <c r="E5" s="72" t="s">
        <v>100</v>
      </c>
      <c r="F5" s="84" t="s">
        <v>136</v>
      </c>
    </row>
    <row r="6" spans="1:6" x14ac:dyDescent="0.25">
      <c r="A6" s="4" t="s">
        <v>37</v>
      </c>
      <c r="C6" s="58" t="s">
        <v>44</v>
      </c>
      <c r="D6" s="4" t="s">
        <v>129</v>
      </c>
      <c r="E6" s="72" t="s">
        <v>101</v>
      </c>
      <c r="F6" s="84" t="s">
        <v>137</v>
      </c>
    </row>
    <row r="7" spans="1:6" x14ac:dyDescent="0.25">
      <c r="A7" s="4" t="s">
        <v>32</v>
      </c>
      <c r="C7" s="57" t="s">
        <v>46</v>
      </c>
      <c r="E7" s="72" t="s">
        <v>102</v>
      </c>
      <c r="F7" s="84" t="s">
        <v>138</v>
      </c>
    </row>
    <row r="8" spans="1:6" x14ac:dyDescent="0.25">
      <c r="A8" s="4" t="s">
        <v>33</v>
      </c>
      <c r="C8" s="58" t="s">
        <v>48</v>
      </c>
      <c r="E8" s="72" t="s">
        <v>103</v>
      </c>
      <c r="F8" s="84" t="s">
        <v>139</v>
      </c>
    </row>
    <row r="9" spans="1:6" x14ac:dyDescent="0.25">
      <c r="C9" s="57" t="s">
        <v>49</v>
      </c>
      <c r="E9" s="72" t="s">
        <v>104</v>
      </c>
      <c r="F9" s="84" t="s">
        <v>140</v>
      </c>
    </row>
    <row r="10" spans="1:6" x14ac:dyDescent="0.25">
      <c r="C10" s="58" t="s">
        <v>50</v>
      </c>
      <c r="E10" s="72" t="s">
        <v>45</v>
      </c>
      <c r="F10" s="84" t="s">
        <v>141</v>
      </c>
    </row>
    <row r="11" spans="1:6" x14ac:dyDescent="0.25">
      <c r="C11" s="57" t="s">
        <v>51</v>
      </c>
      <c r="E11" s="72" t="s">
        <v>47</v>
      </c>
      <c r="F11" s="84" t="s">
        <v>142</v>
      </c>
    </row>
    <row r="12" spans="1:6" x14ac:dyDescent="0.25">
      <c r="C12" s="58" t="s">
        <v>52</v>
      </c>
      <c r="E12" s="72" t="s">
        <v>105</v>
      </c>
      <c r="F12" s="4" t="s">
        <v>143</v>
      </c>
    </row>
    <row r="13" spans="1:6" x14ac:dyDescent="0.25">
      <c r="C13" s="57" t="s">
        <v>53</v>
      </c>
      <c r="E13" s="4" t="s">
        <v>106</v>
      </c>
    </row>
    <row r="14" spans="1:6" x14ac:dyDescent="0.25">
      <c r="C14" s="58" t="s">
        <v>54</v>
      </c>
    </row>
    <row r="15" spans="1:6" x14ac:dyDescent="0.25">
      <c r="C15" s="57" t="s">
        <v>55</v>
      </c>
    </row>
    <row r="16" spans="1:6" x14ac:dyDescent="0.25">
      <c r="C16" s="58" t="s">
        <v>56</v>
      </c>
    </row>
    <row r="17" spans="3:3" x14ac:dyDescent="0.25">
      <c r="C17" s="57" t="s">
        <v>57</v>
      </c>
    </row>
    <row r="18" spans="3:3" x14ac:dyDescent="0.25">
      <c r="C18" s="58" t="s">
        <v>58</v>
      </c>
    </row>
    <row r="19" spans="3:3" x14ac:dyDescent="0.25">
      <c r="C19" s="57" t="s">
        <v>59</v>
      </c>
    </row>
    <row r="20" spans="3:3" x14ac:dyDescent="0.25">
      <c r="C20" s="58" t="s">
        <v>60</v>
      </c>
    </row>
    <row r="21" spans="3:3" x14ac:dyDescent="0.25">
      <c r="C21" s="57" t="s">
        <v>61</v>
      </c>
    </row>
    <row r="22" spans="3:3" x14ac:dyDescent="0.25">
      <c r="C22" s="58" t="s">
        <v>62</v>
      </c>
    </row>
    <row r="23" spans="3:3" x14ac:dyDescent="0.25">
      <c r="C23" s="57" t="s">
        <v>63</v>
      </c>
    </row>
    <row r="24" spans="3:3" x14ac:dyDescent="0.25">
      <c r="C24" s="58" t="s">
        <v>64</v>
      </c>
    </row>
    <row r="25" spans="3:3" x14ac:dyDescent="0.25">
      <c r="C25" s="57" t="s">
        <v>65</v>
      </c>
    </row>
    <row r="26" spans="3:3" x14ac:dyDescent="0.25">
      <c r="C26" s="58" t="s">
        <v>66</v>
      </c>
    </row>
    <row r="27" spans="3:3" x14ac:dyDescent="0.25">
      <c r="C27" s="57" t="s">
        <v>67</v>
      </c>
    </row>
    <row r="28" spans="3:3" x14ac:dyDescent="0.25">
      <c r="C28" s="58" t="s">
        <v>68</v>
      </c>
    </row>
    <row r="29" spans="3:3" x14ac:dyDescent="0.25">
      <c r="C29" s="57" t="s">
        <v>69</v>
      </c>
    </row>
    <row r="30" spans="3:3" x14ac:dyDescent="0.25">
      <c r="C30" s="58" t="s">
        <v>70</v>
      </c>
    </row>
    <row r="31" spans="3:3" x14ac:dyDescent="0.25">
      <c r="C31" s="57" t="s">
        <v>71</v>
      </c>
    </row>
    <row r="32" spans="3:3" x14ac:dyDescent="0.25">
      <c r="C32" s="58" t="s">
        <v>72</v>
      </c>
    </row>
    <row r="33" spans="3:3" x14ac:dyDescent="0.25">
      <c r="C33" s="57" t="s">
        <v>73</v>
      </c>
    </row>
    <row r="34" spans="3:3" x14ac:dyDescent="0.25">
      <c r="C34" s="58" t="s">
        <v>74</v>
      </c>
    </row>
    <row r="35" spans="3:3" x14ac:dyDescent="0.25">
      <c r="C35" s="57" t="s">
        <v>75</v>
      </c>
    </row>
    <row r="36" spans="3:3" x14ac:dyDescent="0.25">
      <c r="C36" s="58" t="s">
        <v>76</v>
      </c>
    </row>
    <row r="37" spans="3:3" x14ac:dyDescent="0.25">
      <c r="C37" s="57" t="s">
        <v>77</v>
      </c>
    </row>
    <row r="38" spans="3:3" x14ac:dyDescent="0.25">
      <c r="C38" s="58" t="s">
        <v>78</v>
      </c>
    </row>
    <row r="39" spans="3:3" x14ac:dyDescent="0.25">
      <c r="C39" s="57" t="s">
        <v>79</v>
      </c>
    </row>
    <row r="40" spans="3:3" x14ac:dyDescent="0.25">
      <c r="C40" s="58" t="s">
        <v>80</v>
      </c>
    </row>
    <row r="41" spans="3:3" x14ac:dyDescent="0.25">
      <c r="C41" s="57" t="s">
        <v>81</v>
      </c>
    </row>
    <row r="42" spans="3:3" x14ac:dyDescent="0.25">
      <c r="C42" s="59" t="s">
        <v>82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82fa18-e30c-4fae-8f89-9bfdeda5ed56">
      <UserInfo>
        <DisplayName>Owens, Jasmine R. (CDC/NCIPC/DOP)</DisplayName>
        <AccountId>565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509E53524001458B3D6FB6B624A53B" ma:contentTypeVersion="12" ma:contentTypeDescription="Create a new document." ma:contentTypeScope="" ma:versionID="c8c73e30806863802fe130d9ce60ca58">
  <xsd:schema xmlns:xsd="http://www.w3.org/2001/XMLSchema" xmlns:xs="http://www.w3.org/2001/XMLSchema" xmlns:p="http://schemas.microsoft.com/office/2006/metadata/properties" xmlns:ns2="4e53b29e-ad7f-47eb-ad98-4642ccfc4e88" xmlns:ns3="df82fa18-e30c-4fae-8f89-9bfdeda5ed56" targetNamespace="http://schemas.microsoft.com/office/2006/metadata/properties" ma:root="true" ma:fieldsID="b137a5a8e3a079e2d6f4cfdb479b4da1" ns2:_="" ns3:_="">
    <xsd:import namespace="4e53b29e-ad7f-47eb-ad98-4642ccfc4e88"/>
    <xsd:import namespace="df82fa18-e30c-4fae-8f89-9bfdeda5ed5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3b29e-ad7f-47eb-ad98-4642ccfc4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82fa18-e30c-4fae-8f89-9bfdeda5ed5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97845-CCC8-4247-BB54-32C61EB28956}">
  <ds:schemaRefs>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df82fa18-e30c-4fae-8f89-9bfdeda5ed56"/>
    <ds:schemaRef ds:uri="4e53b29e-ad7f-47eb-ad98-4642ccfc4e88"/>
    <ds:schemaRef ds:uri="http://purl.org/dc/dcmitype/"/>
  </ds:schemaRefs>
</ds:datastoreItem>
</file>

<file path=customXml/itemProps2.xml><?xml version="1.0" encoding="utf-8"?>
<ds:datastoreItem xmlns:ds="http://schemas.openxmlformats.org/officeDocument/2006/customXml" ds:itemID="{3D910138-8726-413A-9530-9EE78BEC3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3b29e-ad7f-47eb-ad98-4642ccfc4e88"/>
    <ds:schemaRef ds:uri="df82fa18-e30c-4fae-8f89-9bfdeda5ed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913125-7CA3-41C6-BEC4-4B008ACCB6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START HERE</vt:lpstr>
      <vt:lpstr>HE_Activities</vt:lpstr>
      <vt:lpstr>HR_Encounters</vt:lpstr>
      <vt:lpstr>HR_Naloxone</vt:lpstr>
      <vt:lpstr>LTC_Navigator_Hours</vt:lpstr>
      <vt:lpstr>LTC_Referrals</vt:lpstr>
      <vt:lpstr>HS_Training</vt:lpstr>
      <vt:lpstr>HS_SUD_Protocols</vt:lpstr>
      <vt:lpstr>Lists</vt:lpstr>
      <vt:lpstr>HE_Activities!Print_Area</vt:lpstr>
      <vt:lpstr>HR_Encounters!Print_Area</vt:lpstr>
      <vt:lpstr>HR_Naloxone!Print_Area</vt:lpstr>
      <vt:lpstr>HS_SUD_Protocols!Print_Area</vt:lpstr>
      <vt:lpstr>HS_Training!Print_Area</vt:lpstr>
      <vt:lpstr>LTC_Navigator_Hours!Print_Area</vt:lpstr>
      <vt:lpstr>LTC_Referrals!Print_Area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Bolton, Jourdan A (CDC/NCIPC/DOP)</dc:creator>
  <cp:keywords/>
  <dc:description/>
  <cp:lastModifiedBy>Geller, Amanda (CDC/NCIPC/DOP)</cp:lastModifiedBy>
  <cp:revision/>
  <dcterms:created xsi:type="dcterms:W3CDTF">2023-11-14T18:22:54Z</dcterms:created>
  <dcterms:modified xsi:type="dcterms:W3CDTF">2024-08-09T15:22:03Z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2023-11-14T19:16:18Z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079f6213-c2bc-448a-a2f9-8ef1f1253126</vt:lpwstr>
  </property>
  <property fmtid="{D5CDD505-2E9C-101B-9397-08002B2CF9AE}" pid="8" name="MSIP_Label_7b94a7b8-f06c-4dfe-bdcc-9b548fd58c31_ContentBits">
    <vt:lpwstr>0</vt:lpwstr>
  </property>
  <property fmtid="{D5CDD505-2E9C-101B-9397-08002B2CF9AE}" pid="9" name="ContentTypeId">
    <vt:lpwstr>0x0101002F509E53524001458B3D6FB6B624A53B</vt:lpwstr>
  </property>
  <property fmtid="{D5CDD505-2E9C-101B-9397-08002B2CF9AE}" pid="10" name="MediaServiceImageTags">
    <vt:lpwstr/>
  </property>
</Properties>
</file>