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drawings/drawing6.xml" ContentType="application/vnd.openxmlformats-officedocument.drawing+xml"/>
  <Override PartName="/xl/tables/table5.xml" ContentType="application/vnd.openxmlformats-officedocument.spreadsheetml.table+xml"/>
  <Override PartName="/xl/drawings/drawing7.xml" ContentType="application/vnd.openxmlformats-officedocument.drawing+xml"/>
  <Override PartName="/xl/tables/table6.xml" ContentType="application/vnd.openxmlformats-officedocument.spreadsheetml.table+xml"/>
  <Override PartName="/xl/drawings/drawing8.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queryTables/queryTable1.xml" ContentType="application/vnd.openxmlformats-officedocument.spreadsheetml.queryTable+xml"/>
  <Override PartName="/xl/tables/table9.xml" ContentType="application/vnd.openxmlformats-officedocument.spreadsheetml.table+xml"/>
  <Override PartName="/xl/queryTables/queryTable2.xml" ContentType="application/vnd.openxmlformats-officedocument.spreadsheetml.queryTable+xml"/>
  <Override PartName="/xl/tables/table10.xml" ContentType="application/vnd.openxmlformats-officedocument.spreadsheetml.table+xml"/>
  <Override PartName="/xl/queryTables/queryTable3.xml" ContentType="application/vnd.openxmlformats-officedocument.spreadsheetml.queryTable+xml"/>
  <Override PartName="/xl/tables/table11.xml" ContentType="application/vnd.openxmlformats-officedocument.spreadsheetml.table+xml"/>
  <Override PartName="/xl/queryTables/queryTable4.xml" ContentType="application/vnd.openxmlformats-officedocument.spreadsheetml.queryTable+xml"/>
  <Override PartName="/xl/tables/table12.xml" ContentType="application/vnd.openxmlformats-officedocument.spreadsheetml.table+xml"/>
  <Override PartName="/xl/queryTables/queryTable5.xml" ContentType="application/vnd.openxmlformats-officedocument.spreadsheetml.queryTable+xml"/>
  <Override PartName="/xl/tables/table13.xml" ContentType="application/vnd.openxmlformats-officedocument.spreadsheetml.table+xml"/>
  <Override PartName="/xl/queryTables/queryTable6.xml" ContentType="application/vnd.openxmlformats-officedocument.spreadsheetml.queryTable+xml"/>
  <Override PartName="/xl/tables/table14.xml" ContentType="application/vnd.openxmlformats-officedocument.spreadsheetml.table+xml"/>
  <Override PartName="/xl/queryTables/queryTable7.xml" ContentType="application/vnd.openxmlformats-officedocument.spreadsheetml.queryTable+xml"/>
  <Override PartName="/xl/tables/table15.xml" ContentType="application/vnd.openxmlformats-officedocument.spreadsheetml.table+xml"/>
  <Override PartName="/xl/tables/table16.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dc.gov\project\CDC_OS\SI\IC\_OMB CLEARANCE SUBMISSIONS\GEN_ICs\FY24\CDC.OD\0920-1282 24CW Performance Measures Project (PMP)\Revised Documents 13MAR2024\"/>
    </mc:Choice>
  </mc:AlternateContent>
  <xr:revisionPtr revIDLastSave="0" documentId="13_ncr:1_{618C4A72-C019-4976-AD8C-47DF86444226}" xr6:coauthVersionLast="47" xr6:coauthVersionMax="47" xr10:uidLastSave="{00000000-0000-0000-0000-000000000000}"/>
  <bookViews>
    <workbookView xWindow="730" yWindow="450" windowWidth="18470" windowHeight="9750" firstSheet="2" activeTab="9" xr2:uid="{618954F9-8E27-4350-BFA5-23F3F8278702}"/>
  </bookViews>
  <sheets>
    <sheet name="Recipient Information" sheetId="21" r:id="rId1"/>
    <sheet name="Data Validation" sheetId="22" state="hidden" r:id="rId2"/>
    <sheet name="Instructions" sheetId="19" r:id="rId3"/>
    <sheet name="Prevention" sheetId="10" r:id="rId4"/>
    <sheet name="Evaluation" sheetId="1" r:id="rId5"/>
    <sheet name="Laboratory" sheetId="12" r:id="rId6"/>
    <sheet name="Treatment" sheetId="11" r:id="rId7"/>
    <sheet name="Sexual History &amp; Exam" sheetId="14" r:id="rId8"/>
    <sheet name="Screening" sheetId="5" r:id="rId9"/>
    <sheet name="Partner Services" sheetId="9" r:id="rId10"/>
    <sheet name="Assessment Summary" sheetId="16" r:id="rId11"/>
    <sheet name="Additional Information" sheetId="18" r:id="rId12"/>
    <sheet name="Labels" sheetId="2" state="hidden" r:id="rId13"/>
  </sheets>
  <definedNames>
    <definedName name="ExternalData_1" localSheetId="10" hidden="1">'Assessment Summary'!$A$13:$J$29</definedName>
    <definedName name="ExternalData_2" localSheetId="10" hidden="1">'Assessment Summary'!$A$33:$H$43</definedName>
    <definedName name="ExternalData_3" localSheetId="10" hidden="1">'Assessment Summary'!$A$47:$H$77</definedName>
    <definedName name="ExternalData_6" localSheetId="10" hidden="1">'Assessment Summary'!$A$127:$G$136</definedName>
    <definedName name="ExternalData_7" localSheetId="10" hidden="1">'Assessment Summary'!$A$140:$G$144</definedName>
    <definedName name="ExternalData_8" localSheetId="10" hidden="1">'Assessment Summary'!$A$114:$H$123</definedName>
    <definedName name="ExternalData_9" localSheetId="10" hidden="1">'Assessment Summary'!$A$81:$H$110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16" l="1"/>
  <c r="C10" i="16"/>
  <c r="B10" i="16" l="1"/>
  <c r="C30" i="16"/>
  <c r="D3" i="16"/>
  <c r="B3" i="16"/>
  <c r="B9" i="16" l="1"/>
  <c r="D6" i="16" l="1"/>
  <c r="C5" i="16"/>
  <c r="G124" i="16"/>
  <c r="F124" i="16"/>
  <c r="E124" i="16"/>
  <c r="D124" i="16"/>
  <c r="C124" i="16"/>
  <c r="G111" i="16"/>
  <c r="F111" i="16"/>
  <c r="E111" i="16"/>
  <c r="D111" i="16"/>
  <c r="C111" i="16"/>
  <c r="F145" i="16" l="1"/>
  <c r="E145" i="16"/>
  <c r="D145" i="16"/>
  <c r="C145" i="16"/>
  <c r="F137" i="16"/>
  <c r="E137" i="16"/>
  <c r="D137" i="16"/>
  <c r="C137" i="16"/>
  <c r="G78" i="16"/>
  <c r="F78" i="16"/>
  <c r="E78" i="16"/>
  <c r="D78" i="16"/>
  <c r="C78" i="16"/>
  <c r="G44" i="16"/>
  <c r="F44" i="16"/>
  <c r="E44" i="16"/>
  <c r="D44" i="16"/>
  <c r="C44" i="16"/>
  <c r="I30" i="16"/>
  <c r="H30" i="16"/>
  <c r="G30" i="16"/>
  <c r="F30" i="16"/>
  <c r="E30" i="16"/>
  <c r="D30" i="16"/>
  <c r="E10" i="16" l="1"/>
  <c r="D9" i="16"/>
  <c r="C9" i="16"/>
  <c r="E8" i="16"/>
  <c r="D8" i="16"/>
  <c r="C8" i="16"/>
  <c r="B8" i="16"/>
  <c r="E7" i="16"/>
  <c r="D7" i="16"/>
  <c r="C7" i="16"/>
  <c r="B7" i="16"/>
  <c r="E6" i="16"/>
  <c r="C6" i="16"/>
  <c r="B6" i="16"/>
  <c r="E5" i="16"/>
  <c r="D5" i="16"/>
  <c r="B5" i="16"/>
  <c r="D4" i="16"/>
  <c r="B4" i="16"/>
  <c r="E3" i="16"/>
  <c r="C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tc={C9249F5B-DD3F-4E30-906F-36DC7D3D703A}</author>
  </authors>
  <commentList>
    <comment ref="C4" authorId="0" shapeId="0" xr:uid="{C9249F5B-DD3F-4E30-906F-36DC7D3D703A}">
      <text>
        <t>[Threaded comment]
Your version of Excel allows you to read this threaded comment; however, any edits to it will get removed if the file is opened in a newer version of Excel. Learn more: https://go.microsoft.com/fwlink/?linkid=870924
Comment:
    This table not needed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tc={5FC914E6-EDAD-46EC-83C6-33ECA257047F}</author>
  </authors>
  <commentList>
    <comment ref="C6" authorId="0" shapeId="0" xr:uid="{5FC914E6-EDAD-46EC-83C6-33ECA257047F}">
      <text>
        <t>[Threaded comment]
Your version of Excel allows you to read this threaded comment; however, any edits to it will get removed if the file is opened in a newer version of Excel. Learn more: https://go.microsoft.com/fwlink/?linkid=870924
Comment:
    Remove pre-filled cells</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2754684-AB6F-4244-B5C5-265646C2B159}" keepAlive="1" interval="1" name="Query - Evaluation Query" description="Connection to the 'Evaluation Query' query in the workbook." type="5" refreshedVersion="8" background="1" saveData="1">
    <dbPr connection="Provider=Microsoft.Mashup.OleDb.1;Data Source=$Workbook$;Location=&quot;Evaluation Query&quot;;Extended Properties=&quot;&quot;" command="SELECT * FROM [Evaluation Query]"/>
  </connection>
  <connection id="2" xr16:uid="{9D4A46D7-6DE7-42BF-B1D7-11D9BDCFEE3B}" keepAlive="1" interval="1" name="Query - Laboratory Query" description="Connection to the 'Laboratory Query' query in the workbook." type="5" refreshedVersion="8" background="1" saveData="1">
    <dbPr connection="Provider=Microsoft.Mashup.OleDb.1;Data Source=$Workbook$;Location=&quot;Laboratory Query&quot;;Extended Properties=&quot;&quot;" command="SELECT * FROM [Laboratory Query]"/>
  </connection>
  <connection id="3" xr16:uid="{06008492-C573-4496-96B1-8AD21D9C6B6F}" keepAlive="1" interval="1" name="Query - Parnter Services Query" description="Connection to the 'Parnter Services Query' query in the workbook." type="5" refreshedVersion="8" background="1" saveData="1">
    <dbPr connection="Provider=Microsoft.Mashup.OleDb.1;Data Source=$Workbook$;Location=&quot;Parnter Services Query&quot;;Extended Properties=&quot;&quot;" command="SELECT * FROM [Parnter Services Query]"/>
  </connection>
  <connection id="4" xr16:uid="{A7C3BB28-2DCF-4499-A3B8-00D9694EDB4C}" keepAlive="1" interval="1" name="Query - Prevention Query" description="Connection to the 'Prevention Query' query in the workbook." type="5" refreshedVersion="8" background="1" saveData="1">
    <dbPr connection="Provider=Microsoft.Mashup.OleDb.1;Data Source=$Workbook$;Location=&quot;Prevention Query&quot;;Extended Properties=&quot;&quot;" command="SELECT * FROM [Prevention Query]"/>
  </connection>
  <connection id="5" xr16:uid="{11B1232B-3CFD-4803-AD75-4D0E355C8F9D}" keepAlive="1" interval="1" name="Query - Screening Query" description="Connection to the 'Screening Query' query in the workbook." type="5" refreshedVersion="8" background="1" saveData="1">
    <dbPr connection="Provider=Microsoft.Mashup.OleDb.1;Data Source=$Workbook$;Location=&quot;Screening Query&quot;;Extended Properties=&quot;&quot;" command="SELECT * FROM [Screening Query]"/>
  </connection>
  <connection id="6" xr16:uid="{3A3F7549-819E-4C33-8B0E-AC06A3BA9A31}" keepAlive="1" interval="1" name="Query - Sexual History Query" description="Connection to the 'Sexual History Query' query in the workbook." type="5" refreshedVersion="8" background="1" saveData="1">
    <dbPr connection="Provider=Microsoft.Mashup.OleDb.1;Data Source=$Workbook$;Location=&quot;Sexual History Query&quot;;Extended Properties=&quot;&quot;" command="SELECT * FROM [Sexual History Query]"/>
  </connection>
  <connection id="7" xr16:uid="{B8D05B69-0E40-4FB5-9DF2-9C19E96383D9}" keepAlive="1" interval="1" name="Query - Treatment Query" description="Connection to the 'Treatment Query' query in the workbook." type="5" refreshedVersion="8" background="1" saveData="1">
    <dbPr connection="Provider=Microsoft.Mashup.OleDb.1;Data Source=$Workbook$;Location=&quot;Treatment Query&quot;;Extended Properties=&quot;&quot;" command="SELECT * FROM [Treatment Query]"/>
  </connection>
</connections>
</file>

<file path=xl/sharedStrings.xml><?xml version="1.0" encoding="utf-8"?>
<sst xmlns="http://schemas.openxmlformats.org/spreadsheetml/2006/main" count="674" uniqueCount="288">
  <si>
    <t>Evaluation (history and examination) for Genital ulcer disease   </t>
  </si>
  <si>
    <t xml:space="preserve">Does your clinic provide this service? </t>
  </si>
  <si>
    <t>Evaluation of STD-Related Conditions Recommendation</t>
  </si>
  <si>
    <t xml:space="preserve">Population served </t>
  </si>
  <si>
    <t>Yes</t>
  </si>
  <si>
    <t>No</t>
  </si>
  <si>
    <t>Column1</t>
  </si>
  <si>
    <t>Evaluation (history and examination) for Male urethritis syndrome</t>
  </si>
  <si>
    <t>Evaluation (history and examination) for Genital warts</t>
  </si>
  <si>
    <t>Evaluation (history and examination) for Proctitis</t>
  </si>
  <si>
    <t>Evaluation (history and examination) for Ectoparasitic infections</t>
  </si>
  <si>
    <t>Evaluation (history and examination) for Pharyngitis</t>
  </si>
  <si>
    <t>Evaluation (history and examination) for Epididymitis</t>
  </si>
  <si>
    <t>Evaluation (history and examination) for Systemic or dermatologic conditions compatible with or suggestive of an STD etiology</t>
  </si>
  <si>
    <t xml:space="preserve">No </t>
  </si>
  <si>
    <t>Column2</t>
  </si>
  <si>
    <t>Some of the 5Ps</t>
  </si>
  <si>
    <t>All of the 5Ps</t>
  </si>
  <si>
    <t xml:space="preserve">Other, please specify </t>
  </si>
  <si>
    <t>Population served</t>
  </si>
  <si>
    <t>Referral process in place</t>
  </si>
  <si>
    <t>Partner Services Recommendation</t>
  </si>
  <si>
    <t>Interactive counseling for partner notification</t>
  </si>
  <si>
    <t>Screening Recommendation</t>
  </si>
  <si>
    <t>Chlamydia</t>
  </si>
  <si>
    <t>Moderate-intensity STD behavioral counseling (≥30 minutes)</t>
  </si>
  <si>
    <t>Brief contraceptive counseling or referral</t>
  </si>
  <si>
    <t>Provision of nPEP of HIV</t>
  </si>
  <si>
    <t>Column3</t>
  </si>
  <si>
    <t>Yes, on-site</t>
  </si>
  <si>
    <t>Yes, through clinical laboratory</t>
  </si>
  <si>
    <t>Laboratory Recommendation</t>
  </si>
  <si>
    <t>Prevention Recommendation</t>
  </si>
  <si>
    <t>At the time of patient visit: pH paper</t>
  </si>
  <si>
    <t>At the time of patient visit: Thermometer</t>
  </si>
  <si>
    <t>At time of patient visit: Dark field microscopy for syphilis</t>
  </si>
  <si>
    <t>At time of patient visit: Gram stain, methylene blue, or gentian violet stain for urethritis</t>
  </si>
  <si>
    <t>At time of patient visit: On-site qualitative non-treponemal serologic test for syphilis</t>
  </si>
  <si>
    <t>At time of patient visit: Phlebotomy</t>
  </si>
  <si>
    <t>At time of patient visit: Test for bacterial vaginosis</t>
  </si>
  <si>
    <t>At time of patient visit: Test for HIV</t>
  </si>
  <si>
    <t xml:space="preserve">At time of patient visit: Test for pregnancy </t>
  </si>
  <si>
    <t xml:space="preserve">At time of patient visit: Test for vulvovaginal candidiasis </t>
  </si>
  <si>
    <t>At time of patient visit: Urinalysis with microscopy</t>
  </si>
  <si>
    <t>At time of patient visit: Urine dipstick</t>
  </si>
  <si>
    <t>Through clinical laboratory: Fourth generation antigen/antibody HIV test</t>
  </si>
  <si>
    <t>Through clinical laboratory: Gonorrhea antimicrobial susceptibility testing</t>
  </si>
  <si>
    <t>Through clinical laboratory: Gonorrhea culture</t>
  </si>
  <si>
    <t>Through clinical laboratory: HSV serology</t>
  </si>
  <si>
    <t>Through clinical laboratory: HSV viral culture or PCR</t>
  </si>
  <si>
    <t>Through clinical laboratory: NAAT for trichomoniasis</t>
  </si>
  <si>
    <t>Through clinical laboratory: Oncogenic HPV NAATs with Pap smear</t>
  </si>
  <si>
    <t>Through clinical laboratory: Quantitative nontreponemal serologic test for syphilis</t>
  </si>
  <si>
    <t>Through clinical laboratory: Serologic tests for hepatitis A</t>
  </si>
  <si>
    <t>Through clinical laboratory: Serologic tests for hepatitis B</t>
  </si>
  <si>
    <t>Through clinical laboratory: Serologic tests for hepatitis C</t>
  </si>
  <si>
    <t>Through clinical laboratory: Test for pregnancy</t>
  </si>
  <si>
    <t>Through clinical laboratory: Treponemal serologic test for syphilis</t>
  </si>
  <si>
    <t>Through clinical laboratory: Urogenital NAAT for gonorrhea and chlamydia</t>
  </si>
  <si>
    <t>Treatment Recommendation</t>
  </si>
  <si>
    <t xml:space="preserve">Does your clinic provide this service on site? </t>
  </si>
  <si>
    <t>On site: treatment for gonorrhea</t>
  </si>
  <si>
    <t>On site: treatment for chlamydia</t>
  </si>
  <si>
    <t>On site: treatment for cervicitis</t>
  </si>
  <si>
    <t>On site: treatment for nongonococcal urethritis</t>
  </si>
  <si>
    <t>On site: treatment for proctitis</t>
  </si>
  <si>
    <t>On site: treatment for PID</t>
  </si>
  <si>
    <t>On site: treatment for epididymitis</t>
  </si>
  <si>
    <t>On site: treatment for syphilis</t>
  </si>
  <si>
    <t xml:space="preserve">On site: PrEP </t>
  </si>
  <si>
    <t xml:space="preserve">On site: nPEP </t>
  </si>
  <si>
    <t>On site: provider-applied regimens for genital warts</t>
  </si>
  <si>
    <t>On site: treatment for trichomoniasis</t>
  </si>
  <si>
    <t xml:space="preserve">On site: treatment for herpes </t>
  </si>
  <si>
    <t>On site: treatment for bacterial vaginosis</t>
  </si>
  <si>
    <t>On site: treatment for persistent and recurrent cervicitis and nongonococcal urethritis</t>
  </si>
  <si>
    <t>By prescription: treatment for herpes</t>
  </si>
  <si>
    <t>By prescription: treatment for trichomoniasis</t>
  </si>
  <si>
    <t>By prescription: treatment for bacterial vaginosis</t>
  </si>
  <si>
    <t>By prescription: treatment for vulvovaginal candidiasis</t>
  </si>
  <si>
    <t>By prescription: treatment for UTI</t>
  </si>
  <si>
    <t xml:space="preserve">By prescription: PrEP </t>
  </si>
  <si>
    <t xml:space="preserve">By prescription: nPEP </t>
  </si>
  <si>
    <t>By prescription: patient-applied regimens for genital warts</t>
  </si>
  <si>
    <t xml:space="preserve">Referral process in place </t>
  </si>
  <si>
    <t xml:space="preserve">Protocols and procedures (lack of protocol or standing orders) </t>
  </si>
  <si>
    <t>Insufficient staffing (capacity, qualifications, training)</t>
  </si>
  <si>
    <t xml:space="preserve">Limited referral network for treatment </t>
  </si>
  <si>
    <t xml:space="preserve">Insufficient resources (funding, equipment, no lab or dispensing on premises) </t>
  </si>
  <si>
    <t>Legal and cultural barriers (minor consent, conservative environment)</t>
  </si>
  <si>
    <t xml:space="preserve">Insufficient resources (funding, equipment, test not available) </t>
  </si>
  <si>
    <t xml:space="preserve">Insufficient staffing (capacity to follow up on abnormal results) </t>
  </si>
  <si>
    <t xml:space="preserve">Insufficient resources (funding, equipment, cost to patient) </t>
  </si>
  <si>
    <t xml:space="preserve">Insufficient staffing (staff discomfort, capacity, training) </t>
  </si>
  <si>
    <t xml:space="preserve">Legal and cultural barriers (EPT not legal, staff/leadership opposition) </t>
  </si>
  <si>
    <t xml:space="preserve">Protocols and procedures (e-prescribing issues, provide refill to original patient instead, no DIS referral) </t>
  </si>
  <si>
    <t xml:space="preserve">Insufficient staffing (capacity, training, provider discomfort) </t>
  </si>
  <si>
    <t xml:space="preserve">Insufficient resources (funding, equipment) </t>
  </si>
  <si>
    <t xml:space="preserve">Protocols and procedures (5 Ps, express visit protocol, EMR/EHR prompts) </t>
  </si>
  <si>
    <t xml:space="preserve">Protocols and procedures (express visit protocol, unclear guidelines) </t>
  </si>
  <si>
    <t xml:space="preserve">Insufficient staffing (capacity, qualifications, training) </t>
  </si>
  <si>
    <t xml:space="preserve">Insufficient resources (funding, lack of culture plates and inability to incubate them)  </t>
  </si>
  <si>
    <t xml:space="preserve">Protocols and procedures (procedures don’t allow for collection) </t>
  </si>
  <si>
    <t xml:space="preserve">Insufficient resources (cost, procurement, don’t stock due to infrequent use) </t>
  </si>
  <si>
    <t xml:space="preserve">Insufficient staffing (capacity, training, qualifications) </t>
  </si>
  <si>
    <t>Protocols and procedures (prescription given if medicine not available on site)</t>
  </si>
  <si>
    <t>A sexual history and risk assessment as part of initial comprehensive or annual visit</t>
  </si>
  <si>
    <t>A sexual history and risk assessment at each visit unrelated to reproductive, genital, or urologic concerns</t>
  </si>
  <si>
    <t xml:space="preserve">A pelvic examination </t>
  </si>
  <si>
    <t>Colposcopy for female patients with abnormal Pap smears</t>
  </si>
  <si>
    <t>A high-resolution anoscopy for patients with abnormal anal Pap smears</t>
  </si>
  <si>
    <t>Population served (patient need, reluctance)</t>
  </si>
  <si>
    <t>Reasons not met (%)</t>
  </si>
  <si>
    <t>ID</t>
  </si>
  <si>
    <t>BS, SS</t>
  </si>
  <si>
    <t>BC, SS</t>
  </si>
  <si>
    <t>BC, SC</t>
  </si>
  <si>
    <t>SC</t>
  </si>
  <si>
    <t>x</t>
  </si>
  <si>
    <t>Quality STD Services Summary Table (% of recommendations met)</t>
  </si>
  <si>
    <t>Recommendations</t>
  </si>
  <si>
    <t>Evaluation of STD-Related Conditions</t>
  </si>
  <si>
    <t>Treatment</t>
  </si>
  <si>
    <t>Total % of all recommendations met</t>
  </si>
  <si>
    <t xml:space="preserve">Other </t>
  </si>
  <si>
    <t>X</t>
  </si>
  <si>
    <t>On-site hepatitis A vaccination</t>
  </si>
  <si>
    <t>On-site condom provision</t>
  </si>
  <si>
    <t>SS</t>
  </si>
  <si>
    <t>BC</t>
  </si>
  <si>
    <t>BS</t>
  </si>
  <si>
    <t xml:space="preserve">Reasons </t>
  </si>
  <si>
    <t xml:space="preserve">Guidance regarding notification and care of sex partners </t>
  </si>
  <si>
    <t xml:space="preserve">If "no" is selected, indicate reasons for not providing services by placing an "X" in corresponding cells (select all that apply). Leave corresponding cells empty if "yes" is selected in Column C. </t>
  </si>
  <si>
    <t>EPT (where legal and where local or state jurisdictions do not prohibit by regulation)</t>
  </si>
  <si>
    <t>A sexual history and risk assessment at each visit concerning reproductive, genital, or urological issues</t>
  </si>
  <si>
    <t>A sexual history and risk assessment at every visit for patients with STD-related symptoms, STD-related concerns, or concerns about preventing or achieving pregnancy</t>
  </si>
  <si>
    <t>On site: emergency contraceptive pills</t>
  </si>
  <si>
    <t>On site: treatment for acute or new diagnosis of HIV care</t>
  </si>
  <si>
    <t>By prescription: emergency contraceptive pills</t>
  </si>
  <si>
    <t>By prescription: treatment for ectoparasitic infections</t>
  </si>
  <si>
    <t>Through clinical laboratory: Extragenital (pharynx and rectum) NAAT for gonorrhea and chlamydia</t>
  </si>
  <si>
    <t>Through clinical laboratory: Gram stain, methylene blue, or gentian violet stain for urethritis</t>
  </si>
  <si>
    <t>Evaluation (history and examination) for Vaginal discharge</t>
  </si>
  <si>
    <t>On-site hepatitis B vaccination or referral</t>
  </si>
  <si>
    <t>On-site HPV vaccination or referral</t>
  </si>
  <si>
    <t>High-Intensity STD behavioral counseling (≥2 hours)</t>
  </si>
  <si>
    <t>At time of patient visit: Test for trichomoniasis</t>
  </si>
  <si>
    <t>Sexual History and Physical Exam Recommendation</t>
  </si>
  <si>
    <t>On site: EPT for gonorrhea and chlamydia</t>
  </si>
  <si>
    <t>Provision of PrEP for HIV prevention</t>
  </si>
  <si>
    <t>By prescription: EPT for gonorrhea and chlamydia (EPT for gonorrhea and chlamydia, either on-site OR via prescription, is also included in the Partner Services section)</t>
  </si>
  <si>
    <t xml:space="preserve">  </t>
  </si>
  <si>
    <t>Recommendation</t>
  </si>
  <si>
    <t>Additional Information</t>
  </si>
  <si>
    <t>Brief single STD/HIV prevention counseling session (up to 30 minutes)</t>
  </si>
  <si>
    <t>Provided by a clinician or other appropriately trained staff.</t>
  </si>
  <si>
    <t>High-intensity STD behavioral counseling (≥2 hours)</t>
  </si>
  <si>
    <t>Emergency contraceptive pills</t>
  </si>
  <si>
    <t>If emergency contraceptive pills are not available on site or by prescription, patients can be advised that levonorgestrel emergency contraceptive pills are available over the counter and ulipristal acetate emergency contraceptive pills are only available by prescription. Emergency contraceptive pills should be taken as soon as possible within 5 days of unprotected sex.</t>
  </si>
  <si>
    <t>Providers can partner with local organizations, such as the local health department and community-based organizations, to procure condoms. In some states, prescriptions can be written for condoms. For certain settings, such as family planning clinics, condoms should be available on-site.</t>
  </si>
  <si>
    <t>Proctitis</t>
  </si>
  <si>
    <t>Evaluation for proctitis might include visual examination of the anus, anorectal examination with a rectal swab, digital anorectal exam, or anoscopy. For specialized STD care, high-resolution anoscopy might be included.</t>
  </si>
  <si>
    <t>Test for trichomoniasis</t>
  </si>
  <si>
    <t>On-site test for trichomoniasis can include wet mount microscopy and OSOM® Trichomonas.</t>
  </si>
  <si>
    <t>Test for bacterial vaginosis</t>
  </si>
  <si>
    <t>On-site test for bacterial vaginosis can include wet mount microscopy, OSOM® BVBlue®, and Affirm™.</t>
  </si>
  <si>
    <t>Test for vulvovaginal candidiasis</t>
  </si>
  <si>
    <t>On-site test for vulvovaginal candidiasis can include wet mount microscopy.</t>
  </si>
  <si>
    <t>Gonorrhea antimicrobial susceptibility testing</t>
  </si>
  <si>
    <t>Gonorrhea</t>
  </si>
  <si>
    <t>Nongonococcal urethritis</t>
  </si>
  <si>
    <t>Syphilis</t>
  </si>
  <si>
    <t>Providers can partner with local health departments to procure injectable benzathine penicillin G or refer patients to local health department and verify treatment.</t>
  </si>
  <si>
    <t>EPT for gonorrhea and chlamydia</t>
  </si>
  <si>
    <t>Health department DIS elicitation of sex partner information to identify those who might have been exposed and to identify patient follow-up needs</t>
  </si>
  <si>
    <r>
      <rPr>
        <b/>
        <sz val="11"/>
        <color theme="1"/>
        <rFont val="Calibri"/>
        <family val="2"/>
        <scheme val="minor"/>
      </rPr>
      <t xml:space="preserve">Basic STD Care: </t>
    </r>
    <r>
      <rPr>
        <sz val="11"/>
        <color theme="1"/>
        <rFont val="Calibri"/>
        <family val="2"/>
        <scheme val="minor"/>
      </rPr>
      <t xml:space="preserve">PrEP could be available by starter packs or prescription with on-site follow-up care for basic STD care. If PrEP is not provided, navigator-assisted referral for PrEP should be provided with first appointment made while the patient is on site.
</t>
    </r>
    <r>
      <rPr>
        <b/>
        <sz val="11"/>
        <color theme="1"/>
        <rFont val="Calibri"/>
        <family val="2"/>
        <scheme val="minor"/>
      </rPr>
      <t xml:space="preserve">Specialized STD Care: </t>
    </r>
    <r>
      <rPr>
        <sz val="11"/>
        <color theme="1"/>
        <rFont val="Calibri"/>
        <family val="2"/>
        <scheme val="minor"/>
      </rPr>
      <t>PrEP should be available in starter packs or by prescription with on-site follow-up care for specialized STD care. If PrEP is not provided, navigator-assisted referral for PrEP should be provided with first appointment made while the patient is on site.</t>
    </r>
  </si>
  <si>
    <r>
      <rPr>
        <b/>
        <sz val="11"/>
        <color theme="1"/>
        <rFont val="Calibri"/>
        <family val="2"/>
        <scheme val="minor"/>
      </rPr>
      <t xml:space="preserve">Basic STD Care: </t>
    </r>
    <r>
      <rPr>
        <sz val="11"/>
        <color theme="1"/>
        <rFont val="Calibri"/>
        <family val="2"/>
        <scheme val="minor"/>
      </rPr>
      <t xml:space="preserve">nPEP starter pack (3–7 days of medication) could be available on site, with either on-site follow-up care or referral for basic STD care. nPEP starter pack or complete 28-day course could be available by prescription, with either on-site follow-up care or referral, with first appointment made while the patient is on site. Provision of the complete 28-day nPEP medication supply at the initial visit rather than a starter pack of 3–7 days has been reported to increase likelihood of adherence, especially when patients find returning for multiple follow-up visits difficult. Routinely providing starter packs or the complete 28-day course requires that health care providers stock nPEP drugs in their practice setting or have an established agreement with a pharmacy to stock, package, and urgently dispense nPEP drugs with required administration instructions (https://www.cdc.gov/hiv/pdf/programresources/cdc-hiv-npep-guidelines.pdfpdf icon).
</t>
    </r>
    <r>
      <rPr>
        <b/>
        <sz val="11"/>
        <color theme="1"/>
        <rFont val="Calibri"/>
        <family val="2"/>
        <scheme val="minor"/>
      </rPr>
      <t xml:space="preserve">Specialized STD Care: </t>
    </r>
    <r>
      <rPr>
        <sz val="11"/>
        <color theme="1"/>
        <rFont val="Calibri"/>
        <family val="2"/>
        <scheme val="minor"/>
      </rPr>
      <t>nPEP starter pack (3–7 days of medication) should be available on site, with either on-site follow-up care or referral to specialized STD care. nPEP complete 28-day course should be available by prescription, with either on-site follow-up care or referral, with first appointment made while the patient is on site. Provision of the complete 28-day nPEP medication supply at the initial visit rather than a starter pack of 3–7 days has been reported to increase likelihood of adherence, especially when patients find returning for multiple follow-up visits difficult.</t>
    </r>
  </si>
  <si>
    <t>Partner services can be provided on site or by referral.</t>
  </si>
  <si>
    <r>
      <t xml:space="preserve">Access needs to be established for transport medium that adequately maintains the viability of </t>
    </r>
    <r>
      <rPr>
        <i/>
        <sz val="11"/>
        <color theme="1"/>
        <rFont val="Calibri"/>
        <family val="2"/>
        <scheme val="minor"/>
      </rPr>
      <t>Neisseria gonorrhoeae</t>
    </r>
    <r>
      <rPr>
        <sz val="11"/>
        <color theme="1"/>
        <rFont val="Calibri"/>
        <family val="2"/>
        <scheme val="minor"/>
      </rPr>
      <t xml:space="preserve"> until the specimen reaches a laboratory (e.g., transport medium in transport container, transport system, or transport swab). Providers should contact their state or local health department if they have concerns about resistant </t>
    </r>
    <r>
      <rPr>
        <i/>
        <sz val="11"/>
        <color theme="1"/>
        <rFont val="Calibri"/>
        <family val="2"/>
        <scheme val="minor"/>
      </rPr>
      <t>N. gonorrhoeae</t>
    </r>
    <r>
      <rPr>
        <sz val="11"/>
        <color theme="1"/>
        <rFont val="Calibri"/>
        <family val="2"/>
        <scheme val="minor"/>
      </rPr>
      <t xml:space="preserve"> infection or if assistance is required for culture and antimicrobial susceptibility testing.</t>
    </r>
  </si>
  <si>
    <t>Providers might not receive reimbursement for oral medications without an on-site pharmacy. Providers can partner with local organizations, such as the local health department and community-based organizations, to procure oral medications or refer patients to local organizations.</t>
  </si>
  <si>
    <t>Information on the legal status of EPT for each state is available at https://www.cdc.gov/std/ept/legal/default.htm.</t>
  </si>
  <si>
    <t>Anoscopy</t>
  </si>
  <si>
    <t>Primary Care/Should</t>
  </si>
  <si>
    <t>Primary Care/Could</t>
  </si>
  <si>
    <t>Specialized/Should</t>
  </si>
  <si>
    <t>Specialized/Could</t>
  </si>
  <si>
    <t>Partner services</t>
  </si>
  <si>
    <t>DIS</t>
  </si>
  <si>
    <t xml:space="preserve">In interactive counseling, the provider and patient both actively participate in an individualized plan to notify the patient’s sex partner(s). Interactive counseling typically is conducted by staff with specific training or skills in communication, interviewing, or counseling. The patient provides information about their sex partner(s) and develops a plan with the counselor to notify partner(s). </t>
  </si>
  <si>
    <t>Expedited Partner Therapy (EPT), also termed patient-delivered partner therapy (PDPT), is the clinical practice of treating the sex partner(s) of persons who receive chlamydia or gonorrhea diagnoses by providing medications or prescriptions to the patient. Patients then provide partner(s) with these therapies without the health care provider having examined the partner(s) (see www.cdc.gov/std/ept).
Information on legal status of EPT for each state is available at http://www.cdc.gov/std/ept/legal/default.htm.</t>
  </si>
  <si>
    <t>At the time of patient visit</t>
  </si>
  <si>
    <t>"At the time of patient visit" refers to providing a service the same day of the patient encounter. The intent is for a patient to receive test results prior to the conclusion of a clinic visit to ensure same day diagnosis and initiation of treatment as needed.</t>
  </si>
  <si>
    <t>Health department disease intervention specialist (DIS) elicitation of sex partner information to identify those who might have been exposed and to identify patient follow-up needs</t>
  </si>
  <si>
    <t>PREVENTION</t>
  </si>
  <si>
    <t>TREATMENT</t>
  </si>
  <si>
    <t>PARTNER SERVICES</t>
  </si>
  <si>
    <t>EVALUATION</t>
  </si>
  <si>
    <t>LABORATORY</t>
  </si>
  <si>
    <t>Through clinical laboratory: Laboratory tests needed for providing nPEP and PrEP, as per clinical protocol</t>
  </si>
  <si>
    <t>Referral or link to HIV care, if indicated</t>
  </si>
  <si>
    <t>Referral or link to family planning services, if indicated</t>
  </si>
  <si>
    <t>Referral or link to behavioral health services, if indicated</t>
  </si>
  <si>
    <t>Brief prevention counseling is conducted in a single session using strategies, such as motivational interviewing and building rapport, and includes patient circumstances and needs in the counseling plan. Moderate-intensity and high-intensity behavioral counseling is contact time of 30–120 minutes and ≥2 hours, respectively.</t>
  </si>
  <si>
    <t>Gonorrhea screening</t>
  </si>
  <si>
    <t>Chlamydia screening</t>
  </si>
  <si>
    <t>Syphilis screening</t>
  </si>
  <si>
    <t>Hepatitis B screening</t>
  </si>
  <si>
    <t>Hepatitis C screening</t>
  </si>
  <si>
    <t>HIV screening</t>
  </si>
  <si>
    <t>Cervical cancer screening</t>
  </si>
  <si>
    <t>Trichomoniasis screening</t>
  </si>
  <si>
    <t>Anal cancer screening</t>
  </si>
  <si>
    <t>Instructions sheet</t>
  </si>
  <si>
    <t xml:space="preserve">Risk assessment, education and referral or link to HIV care for pre-exposure prophylaxis (PrEP) for HIV prevention </t>
  </si>
  <si>
    <t>Additional Information sheet</t>
  </si>
  <si>
    <t>Assessment Summary sheet</t>
  </si>
  <si>
    <t xml:space="preserve">Jump to: </t>
  </si>
  <si>
    <t>Links</t>
  </si>
  <si>
    <t>Prevention</t>
  </si>
  <si>
    <t>Laboratory</t>
  </si>
  <si>
    <t>Sexual History &amp; Exam</t>
  </si>
  <si>
    <t>Screening</t>
  </si>
  <si>
    <t>Partner Services</t>
  </si>
  <si>
    <t>Prevention sheet</t>
  </si>
  <si>
    <t>Evaluation of STD-Related Conditions sheet</t>
  </si>
  <si>
    <t>Laboratory sheet</t>
  </si>
  <si>
    <t>Treatment sheet</t>
  </si>
  <si>
    <t>Sexual History &amp; Exam sheet</t>
  </si>
  <si>
    <t>Screening sheet</t>
  </si>
  <si>
    <t>Partner Services sheet</t>
  </si>
  <si>
    <r>
      <rPr>
        <b/>
        <u/>
        <sz val="11"/>
        <color theme="10"/>
        <rFont val="Calibri"/>
        <family val="2"/>
        <scheme val="minor"/>
      </rPr>
      <t>Microsoft website:</t>
    </r>
    <r>
      <rPr>
        <u/>
        <sz val="11"/>
        <color theme="10"/>
        <rFont val="Calibri"/>
        <family val="2"/>
        <scheme val="minor"/>
      </rPr>
      <t xml:space="preserve"> Install the version of Power Query needed to use this workbook</t>
    </r>
  </si>
  <si>
    <r>
      <rPr>
        <b/>
        <u/>
        <sz val="11"/>
        <color theme="10"/>
        <rFont val="Calibri"/>
        <family val="2"/>
        <scheme val="minor"/>
      </rPr>
      <t>CDC website:</t>
    </r>
    <r>
      <rPr>
        <u/>
        <sz val="11"/>
        <color theme="10"/>
        <rFont val="Calibri"/>
        <family val="2"/>
        <scheme val="minor"/>
      </rPr>
      <t xml:space="preserve"> </t>
    </r>
    <r>
      <rPr>
        <i/>
        <u/>
        <sz val="11"/>
        <color theme="10"/>
        <rFont val="Calibri"/>
        <family val="2"/>
        <scheme val="minor"/>
      </rPr>
      <t>Recommendations for Providing Quality Sexually Transmitted Diseases Clinical Services, 2020</t>
    </r>
  </si>
  <si>
    <r>
      <rPr>
        <b/>
        <u/>
        <sz val="11"/>
        <color theme="10"/>
        <rFont val="Calibri"/>
        <family val="2"/>
        <scheme val="minor"/>
      </rPr>
      <t xml:space="preserve">YouTube: </t>
    </r>
    <r>
      <rPr>
        <i/>
        <u/>
        <sz val="11"/>
        <color theme="10"/>
        <rFont val="Calibri"/>
        <family val="2"/>
        <scheme val="minor"/>
      </rPr>
      <t xml:space="preserve">Intro to the Assessment Tool </t>
    </r>
    <r>
      <rPr>
        <u/>
        <sz val="11"/>
        <color theme="10"/>
        <rFont val="Calibri"/>
        <family val="2"/>
        <scheme val="minor"/>
      </rPr>
      <t>video</t>
    </r>
  </si>
  <si>
    <r>
      <rPr>
        <b/>
        <u/>
        <sz val="11"/>
        <color theme="10"/>
        <rFont val="Calibri"/>
        <family val="2"/>
        <scheme val="minor"/>
      </rPr>
      <t xml:space="preserve">YouTube: </t>
    </r>
    <r>
      <rPr>
        <i/>
        <u/>
        <sz val="11"/>
        <color theme="10"/>
        <rFont val="Calibri"/>
        <family val="2"/>
        <scheme val="minor"/>
      </rPr>
      <t xml:space="preserve">Taking the Assessment </t>
    </r>
    <r>
      <rPr>
        <u/>
        <sz val="11"/>
        <color theme="10"/>
        <rFont val="Calibri"/>
        <family val="2"/>
        <scheme val="minor"/>
      </rPr>
      <t>video</t>
    </r>
  </si>
  <si>
    <r>
      <rPr>
        <b/>
        <u/>
        <sz val="11"/>
        <color theme="10"/>
        <rFont val="Calibri"/>
        <family val="2"/>
        <scheme val="minor"/>
      </rPr>
      <t xml:space="preserve">YouTube: </t>
    </r>
    <r>
      <rPr>
        <i/>
        <u/>
        <sz val="11"/>
        <color theme="10"/>
        <rFont val="Calibri"/>
        <family val="2"/>
        <scheme val="minor"/>
      </rPr>
      <t>Using the Assessment Summary Sheet</t>
    </r>
    <r>
      <rPr>
        <u/>
        <sz val="11"/>
        <color theme="10"/>
        <rFont val="Calibri"/>
        <family val="2"/>
        <scheme val="minor"/>
      </rPr>
      <t xml:space="preserve"> video</t>
    </r>
  </si>
  <si>
    <r>
      <t xml:space="preserve">Partner services consist of various strategies with differing levels of time and effort to enable persons who are exposed to an STD to be identified, tested, and treated. (Refer to the 'Partner Services' section of the </t>
    </r>
    <r>
      <rPr>
        <i/>
        <u/>
        <sz val="11"/>
        <color theme="10"/>
        <rFont val="Calibri"/>
        <family val="2"/>
        <scheme val="minor"/>
      </rPr>
      <t xml:space="preserve">Recommendations </t>
    </r>
    <r>
      <rPr>
        <u/>
        <sz val="11"/>
        <color theme="10"/>
        <rFont val="Calibri"/>
        <family val="2"/>
        <scheme val="minor"/>
      </rPr>
      <t>for additional information.)</t>
    </r>
  </si>
  <si>
    <r>
      <t xml:space="preserve">Guidance regarding notification and care of sex partners is described as providers giving how-to information to their patients about the need to notify their sex partner(s) of the exposure, the need for sex partner(s) to seek care and treatment even if they do not have symptoms, and where partner(s) could go for STD care. (Refer to the 'Partner Services' section of the </t>
    </r>
    <r>
      <rPr>
        <i/>
        <u/>
        <sz val="11"/>
        <color theme="10"/>
        <rFont val="Calibri"/>
        <family val="2"/>
        <scheme val="minor"/>
      </rPr>
      <t xml:space="preserve">Recommendations </t>
    </r>
    <r>
      <rPr>
        <u/>
        <sz val="11"/>
        <color theme="10"/>
        <rFont val="Calibri"/>
        <family val="2"/>
        <scheme val="minor"/>
      </rPr>
      <t>for additional information</t>
    </r>
    <r>
      <rPr>
        <i/>
        <u/>
        <sz val="11"/>
        <color theme="10"/>
        <rFont val="Calibri"/>
        <family val="2"/>
        <scheme val="minor"/>
      </rPr>
      <t>.</t>
    </r>
    <r>
      <rPr>
        <u/>
        <sz val="11"/>
        <color theme="10"/>
        <rFont val="Calibri"/>
        <family val="2"/>
        <scheme val="minor"/>
      </rPr>
      <t>)</t>
    </r>
  </si>
  <si>
    <r>
      <t xml:space="preserve">A disease intervention specialist (DIS) is a public health professional with applied expertise in client-centered interviews; partner services that include contact tracing, directly observed therapy, field specimen collection, and field investigation in outbreaks; and navigation of health care systems to ensure patient evaluation and treatment, among other areas. (Refer to the 'Partner Services' section of the </t>
    </r>
    <r>
      <rPr>
        <i/>
        <u/>
        <sz val="11"/>
        <color theme="10"/>
        <rFont val="Calibri"/>
        <family val="2"/>
        <scheme val="minor"/>
      </rPr>
      <t xml:space="preserve">Recommendations </t>
    </r>
    <r>
      <rPr>
        <u/>
        <sz val="11"/>
        <color theme="10"/>
        <rFont val="Calibri"/>
        <family val="2"/>
        <scheme val="minor"/>
      </rPr>
      <t>for additional information.)</t>
    </r>
  </si>
  <si>
    <t>Brief single STD/HIV prevention counseling  session (up to 30 minutes)</t>
  </si>
  <si>
    <t>Risk assessment, education and referral or link to HIV care for non-occupational post-exposure prophylaxis (nPEP)</t>
  </si>
  <si>
    <t>Risk assessment, education and referral or link to HIV care for pre-exposure prophylaxis (PrEP) for HIV prevention</t>
  </si>
  <si>
    <r>
      <t xml:space="preserve">By prescription: EPT for gonorrhea and chlamydia </t>
    </r>
    <r>
      <rPr>
        <i/>
        <u/>
        <sz val="11"/>
        <color theme="10"/>
        <rFont val="Calibri"/>
        <family val="2"/>
        <scheme val="minor"/>
      </rPr>
      <t>(EPT for gonorrhea and chlamydia, either on-site OR via prescription, is also included in the Partner Services section)</t>
    </r>
  </si>
  <si>
    <t>Evaluation (history and examination) for pelvic inflammatory disease (PID)</t>
  </si>
  <si>
    <t>A physical examination for male and female patients with STD-related symptoms, STD-related concerns, or those at high behavioral risk for incident STDs</t>
  </si>
  <si>
    <t>Select from dropdown</t>
  </si>
  <si>
    <t>Performance Period</t>
  </si>
  <si>
    <t>Chase Brexton Health Services, Inc.</t>
  </si>
  <si>
    <t>October 1, 2023 - September 30, 2024</t>
  </si>
  <si>
    <t>Fenway Community Health Center</t>
  </si>
  <si>
    <t>October 1, 2024 - September 30, 2025</t>
  </si>
  <si>
    <t>Massachusetts General Hospital, The</t>
  </si>
  <si>
    <t>Rural Health Services, Inc.</t>
  </si>
  <si>
    <t>University of Mississippi Medical Center</t>
  </si>
  <si>
    <t>City of Long Beach</t>
  </si>
  <si>
    <t>Family Health Centers of San Diego, Inc.</t>
  </si>
  <si>
    <t>San Francisco AIDS Foundation</t>
  </si>
  <si>
    <t>WellSpace Health</t>
  </si>
  <si>
    <t>504HealthNet</t>
  </si>
  <si>
    <t>Aids Arms, Inc.</t>
  </si>
  <si>
    <t>Baylor College of Medicine</t>
  </si>
  <si>
    <t>Central Texas Community Health Centers</t>
  </si>
  <si>
    <t>Puerto Rico Community Network for Clinical Services Research</t>
  </si>
  <si>
    <t>University of Texas Southwestern Medical Center</t>
  </si>
  <si>
    <t>Lutheran Social Services Of Central Ohio</t>
  </si>
  <si>
    <t>New York City</t>
  </si>
  <si>
    <t>North Jersey Aids Alliance, Inc</t>
  </si>
  <si>
    <t>Wyckoff Heights Medical Center</t>
  </si>
  <si>
    <t>Courage Medicine Health Center INC</t>
  </si>
  <si>
    <t>My Brother's Keeper, Inc.</t>
  </si>
  <si>
    <t>Quality Home Care Services, Inc.</t>
  </si>
  <si>
    <t>Alabama Department of Public Health</t>
  </si>
  <si>
    <t>Empowerment Resource Center Inc.</t>
  </si>
  <si>
    <t>Mobile County Health Department</t>
  </si>
  <si>
    <t>Washington University</t>
  </si>
  <si>
    <t>CoAg Title:</t>
  </si>
  <si>
    <t>Enhancing STI and Sexual Health Clinic Infrastructure</t>
  </si>
  <si>
    <t>CoAg Number:</t>
  </si>
  <si>
    <t>RFA PS23-0011</t>
  </si>
  <si>
    <t>Agency:</t>
  </si>
  <si>
    <t>Funded for Strategy C?</t>
  </si>
  <si>
    <t>Reporting Period:</t>
  </si>
  <si>
    <t>Date completed:</t>
  </si>
  <si>
    <t>Crescent Care</t>
  </si>
  <si>
    <t>Form Approved</t>
  </si>
  <si>
    <t>OMB Control No. 0920-1282</t>
  </si>
  <si>
    <t>Exp. Date: 06/30/2026</t>
  </si>
  <si>
    <r>
      <t xml:space="preserve">Public reporting burden of this collection of information is estimated to average </t>
    </r>
    <r>
      <rPr>
        <b/>
        <sz val="9"/>
        <color theme="1"/>
        <rFont val="Calibri"/>
        <family val="2"/>
        <scheme val="minor"/>
      </rPr>
      <t xml:space="preserve">6 hours per response per year, </t>
    </r>
    <r>
      <rPr>
        <sz val="9"/>
        <color theme="1"/>
        <rFont val="Calibri"/>
        <family val="2"/>
        <scheme val="minor"/>
      </rPr>
      <t>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NE, MS D-74, Atlanta, Georgia 30333; Attn: OMB-PRA (0920-1282).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</si>
</sst>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d\-mmm\-yyyy;@"/>
  </numFmts>
  <fonts count="22" x14ac:knownFonts="1">
    <font>
      <sz val="11"/>
      <color theme="1"/>
      <name val="Calibri"/>
      <family val="2"/>
      <scheme val="minor"/>
    </font>
    <font>
      <b/>
      <sz val="11"/>
      <color theme="0"/>
      <name val="Calibri"/>
      <family val="2"/>
      <scheme val="minor"/>
    </font>
    <font>
      <sz val="11"/>
      <name val="Calibri"/>
      <family val="2"/>
      <scheme val="minor"/>
    </font>
    <font>
      <sz val="8"/>
      <name val="Calibri"/>
      <family val="2"/>
      <scheme val="minor"/>
    </font>
    <font>
      <b/>
      <sz val="14"/>
      <color theme="0"/>
      <name val="Calibri"/>
      <family val="2"/>
      <scheme val="minor"/>
    </font>
    <font>
      <sz val="11"/>
      <color rgb="FF000000"/>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b/>
      <i/>
      <sz val="11"/>
      <color theme="0"/>
      <name val="Calibri"/>
      <family val="2"/>
      <scheme val="minor"/>
    </font>
    <font>
      <b/>
      <sz val="16"/>
      <color theme="0"/>
      <name val="Calibri"/>
      <family val="2"/>
      <scheme val="minor"/>
    </font>
    <font>
      <b/>
      <sz val="13"/>
      <color theme="0"/>
      <name val="Calibri"/>
      <family val="2"/>
      <scheme val="minor"/>
    </font>
    <font>
      <i/>
      <sz val="11"/>
      <color theme="1"/>
      <name val="Calibri"/>
      <family val="2"/>
      <scheme val="minor"/>
    </font>
    <font>
      <u/>
      <sz val="11"/>
      <color theme="10"/>
      <name val="Calibri"/>
      <family val="2"/>
      <scheme val="minor"/>
    </font>
    <font>
      <i/>
      <u/>
      <sz val="11"/>
      <color theme="10"/>
      <name val="Calibri"/>
      <family val="2"/>
      <scheme val="minor"/>
    </font>
    <font>
      <b/>
      <u/>
      <sz val="11"/>
      <color theme="10"/>
      <name val="Calibri"/>
      <family val="2"/>
      <scheme val="minor"/>
    </font>
    <font>
      <b/>
      <sz val="12"/>
      <color theme="0"/>
      <name val="Calibri"/>
      <family val="2"/>
      <scheme val="minor"/>
    </font>
    <font>
      <sz val="11"/>
      <color theme="1"/>
      <name val="Calibri"/>
      <family val="2"/>
      <scheme val="minor"/>
    </font>
    <font>
      <sz val="8"/>
      <color theme="1"/>
      <name val="Calibri"/>
      <family val="2"/>
      <scheme val="minor"/>
    </font>
    <font>
      <sz val="14"/>
      <color theme="1"/>
      <name val="Calibri"/>
      <family val="2"/>
      <scheme val="minor"/>
    </font>
    <font>
      <sz val="9"/>
      <color theme="1"/>
      <name val="Calibri"/>
      <family val="2"/>
      <scheme val="minor"/>
    </font>
    <font>
      <b/>
      <sz val="9"/>
      <color theme="1"/>
      <name val="Calibri"/>
      <family val="2"/>
      <scheme val="minor"/>
    </font>
  </fonts>
  <fills count="14">
    <fill>
      <patternFill patternType="none"/>
    </fill>
    <fill>
      <patternFill patternType="gray125"/>
    </fill>
    <fill>
      <patternFill patternType="solid">
        <fgColor theme="1" tint="0.499984740745262"/>
        <bgColor indexed="64"/>
      </patternFill>
    </fill>
    <fill>
      <patternFill patternType="solid">
        <fgColor theme="2" tint="-0.89999084444715716"/>
        <bgColor indexed="64"/>
      </patternFill>
    </fill>
    <fill>
      <patternFill patternType="solid">
        <fgColor rgb="FF002060"/>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rgb="FF007D8A"/>
        <bgColor indexed="64"/>
      </patternFill>
    </fill>
    <fill>
      <patternFill patternType="solid">
        <fgColor rgb="FF4DAEAE"/>
        <bgColor indexed="64"/>
      </patternFill>
    </fill>
    <fill>
      <patternFill patternType="solid">
        <fgColor rgb="FFCAE8EB"/>
        <bgColor indexed="64"/>
      </patternFill>
    </fill>
    <fill>
      <patternFill patternType="solid">
        <fgColor rgb="FF008B99"/>
        <bgColor indexed="64"/>
      </patternFill>
    </fill>
    <fill>
      <patternFill patternType="solid">
        <fgColor theme="0"/>
        <bgColor indexed="64"/>
      </patternFill>
    </fill>
    <fill>
      <patternFill patternType="solid">
        <fgColor theme="0" tint="-0.34998626667073579"/>
        <bgColor indexed="64"/>
      </patternFill>
    </fill>
    <fill>
      <patternFill patternType="solid">
        <fgColor rgb="FF814083"/>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bottom style="medium">
        <color theme="4"/>
      </bottom>
      <diagonal/>
    </border>
  </borders>
  <cellStyleXfs count="4">
    <xf numFmtId="0" fontId="0" fillId="0" borderId="0"/>
    <xf numFmtId="0" fontId="13" fillId="0" borderId="0" applyNumberFormat="0" applyFill="0" applyBorder="0" applyAlignment="0" applyProtection="0"/>
    <xf numFmtId="0" fontId="19" fillId="0" borderId="47" applyNumberFormat="0" applyFill="0" applyProtection="0"/>
    <xf numFmtId="0" fontId="17" fillId="0" borderId="0">
      <alignment vertical="top" wrapText="1"/>
    </xf>
  </cellStyleXfs>
  <cellXfs count="187">
    <xf numFmtId="0" fontId="0" fillId="0" borderId="0" xfId="0"/>
    <xf numFmtId="0" fontId="0" fillId="0" borderId="0" xfId="0" applyFont="1"/>
    <xf numFmtId="0" fontId="6" fillId="0" borderId="0" xfId="0" applyFont="1"/>
    <xf numFmtId="0" fontId="0" fillId="0" borderId="0" xfId="0" applyAlignment="1">
      <alignment vertical="center"/>
    </xf>
    <xf numFmtId="0" fontId="6"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5" fillId="0" borderId="7" xfId="0" applyFont="1" applyFill="1" applyBorder="1" applyAlignment="1">
      <alignment horizontal="left" vertical="center" wrapText="1"/>
    </xf>
    <xf numFmtId="0" fontId="5" fillId="0" borderId="8" xfId="0" applyFont="1" applyFill="1" applyBorder="1" applyAlignment="1">
      <alignment horizontal="left" vertical="center" wrapText="1"/>
    </xf>
    <xf numFmtId="9" fontId="0" fillId="0" borderId="1" xfId="0" applyNumberFormat="1" applyBorder="1" applyAlignment="1">
      <alignment horizontal="center"/>
    </xf>
    <xf numFmtId="9" fontId="0" fillId="2" borderId="1" xfId="0" applyNumberFormat="1" applyFill="1" applyBorder="1" applyAlignment="1">
      <alignment horizontal="center"/>
    </xf>
    <xf numFmtId="0" fontId="0"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5" fillId="0" borderId="7" xfId="0" applyFont="1" applyFill="1" applyBorder="1" applyAlignment="1">
      <alignment vertical="center" wrapText="1"/>
    </xf>
    <xf numFmtId="0" fontId="0" fillId="0" borderId="0" xfId="0" applyFill="1"/>
    <xf numFmtId="0" fontId="0" fillId="0" borderId="0" xfId="0" applyFont="1" applyFill="1"/>
    <xf numFmtId="9" fontId="0" fillId="0" borderId="1" xfId="0" applyNumberFormat="1" applyFill="1" applyBorder="1" applyAlignment="1">
      <alignment horizontal="center"/>
    </xf>
    <xf numFmtId="0" fontId="0" fillId="6" borderId="0" xfId="0" applyFill="1"/>
    <xf numFmtId="0" fontId="0" fillId="7" borderId="10" xfId="0" applyFill="1" applyBorder="1"/>
    <xf numFmtId="0" fontId="0" fillId="7" borderId="9" xfId="0" applyFill="1" applyBorder="1"/>
    <xf numFmtId="0" fontId="10" fillId="7" borderId="6"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2" fillId="9" borderId="9" xfId="0" applyFont="1" applyFill="1" applyBorder="1" applyAlignment="1">
      <alignment vertical="center" wrapText="1"/>
    </xf>
    <xf numFmtId="0" fontId="0" fillId="9" borderId="1" xfId="0" applyFont="1" applyFill="1" applyBorder="1" applyAlignment="1">
      <alignment horizontal="center" vertical="center"/>
    </xf>
    <xf numFmtId="0" fontId="6" fillId="9" borderId="1" xfId="0" applyFont="1" applyFill="1" applyBorder="1" applyAlignment="1">
      <alignment horizontal="center" vertical="center"/>
    </xf>
    <xf numFmtId="0" fontId="5" fillId="9" borderId="7" xfId="0" applyFont="1" applyFill="1" applyBorder="1" applyAlignment="1">
      <alignment vertical="center" wrapText="1"/>
    </xf>
    <xf numFmtId="0" fontId="5" fillId="9" borderId="7" xfId="0" applyFont="1" applyFill="1" applyBorder="1" applyAlignment="1">
      <alignment horizontal="left" vertical="center" wrapText="1"/>
    </xf>
    <xf numFmtId="0" fontId="2" fillId="9" borderId="1" xfId="0" applyFont="1" applyFill="1" applyBorder="1" applyAlignment="1">
      <alignment horizontal="center" vertical="center"/>
    </xf>
    <xf numFmtId="0" fontId="0" fillId="9" borderId="1" xfId="0" applyFill="1" applyBorder="1" applyAlignment="1">
      <alignment horizontal="center" vertical="center"/>
    </xf>
    <xf numFmtId="0" fontId="2" fillId="9" borderId="9" xfId="0" applyFont="1" applyFill="1" applyBorder="1" applyAlignment="1">
      <alignment horizontal="left" vertical="center" wrapText="1"/>
    </xf>
    <xf numFmtId="0" fontId="0" fillId="9" borderId="3" xfId="0" applyFont="1" applyFill="1" applyBorder="1" applyAlignment="1">
      <alignment horizontal="center" vertical="center"/>
    </xf>
    <xf numFmtId="0" fontId="2" fillId="9" borderId="6" xfId="0" applyFont="1" applyFill="1" applyBorder="1" applyAlignment="1">
      <alignment horizontal="left" vertical="center" wrapText="1"/>
    </xf>
    <xf numFmtId="0" fontId="0" fillId="9" borderId="4" xfId="0" applyFont="1" applyFill="1" applyBorder="1" applyAlignment="1">
      <alignment horizontal="center" vertical="center"/>
    </xf>
    <xf numFmtId="0" fontId="2" fillId="9" borderId="3" xfId="0" applyFont="1" applyFill="1" applyBorder="1" applyAlignment="1">
      <alignment horizontal="center" vertical="center"/>
    </xf>
    <xf numFmtId="0" fontId="2" fillId="9" borderId="5" xfId="0" applyFont="1" applyFill="1" applyBorder="1" applyAlignment="1">
      <alignment horizontal="center" vertical="center" wrapText="1"/>
    </xf>
    <xf numFmtId="0" fontId="0" fillId="7" borderId="0" xfId="0" applyFill="1"/>
    <xf numFmtId="0" fontId="10" fillId="7" borderId="8"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9" fillId="8" borderId="0" xfId="0" applyFont="1" applyFill="1" applyBorder="1" applyAlignment="1">
      <alignment horizontal="center" vertical="center" wrapText="1"/>
    </xf>
    <xf numFmtId="0" fontId="0" fillId="8" borderId="1" xfId="0" applyFont="1" applyFill="1" applyBorder="1" applyAlignment="1">
      <alignment horizontal="center" vertical="center" wrapText="1"/>
    </xf>
    <xf numFmtId="0" fontId="0" fillId="8" borderId="5" xfId="0" applyFont="1" applyFill="1" applyBorder="1" applyAlignment="1">
      <alignment horizontal="center" vertical="center" wrapText="1"/>
    </xf>
    <xf numFmtId="0" fontId="0" fillId="8" borderId="2"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0" fillId="0" borderId="0" xfId="0" applyAlignment="1"/>
    <xf numFmtId="0" fontId="0" fillId="0" borderId="0" xfId="0" applyFill="1" applyAlignment="1">
      <alignment wrapText="1"/>
    </xf>
    <xf numFmtId="0" fontId="0" fillId="0" borderId="0" xfId="0" applyAlignment="1">
      <alignment wrapText="1"/>
    </xf>
    <xf numFmtId="0" fontId="6" fillId="11" borderId="1" xfId="0" applyFont="1" applyFill="1" applyBorder="1" applyAlignment="1">
      <alignment horizontal="center" vertical="center"/>
    </xf>
    <xf numFmtId="0" fontId="0" fillId="0" borderId="0" xfId="0" applyBorder="1"/>
    <xf numFmtId="0" fontId="0" fillId="0" borderId="15" xfId="0" applyNumberFormat="1" applyBorder="1"/>
    <xf numFmtId="0"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16" xfId="0" applyBorder="1" applyAlignment="1">
      <alignment horizontal="center" vertical="center"/>
    </xf>
    <xf numFmtId="0" fontId="0" fillId="0" borderId="15" xfId="0" applyNumberFormat="1" applyBorder="1" applyAlignment="1">
      <alignment wrapText="1"/>
    </xf>
    <xf numFmtId="0" fontId="0" fillId="0" borderId="0" xfId="0" applyNumberFormat="1" applyBorder="1" applyAlignment="1">
      <alignment horizontal="center" vertical="center" wrapText="1"/>
    </xf>
    <xf numFmtId="0" fontId="0" fillId="0" borderId="0" xfId="0" applyBorder="1" applyAlignment="1">
      <alignment horizontal="center" vertical="center" wrapText="1"/>
    </xf>
    <xf numFmtId="0" fontId="0" fillId="0" borderId="16" xfId="0" applyBorder="1" applyAlignment="1">
      <alignment horizontal="center" vertical="center" wrapText="1"/>
    </xf>
    <xf numFmtId="0" fontId="1" fillId="4" borderId="17" xfId="0" applyFont="1" applyFill="1" applyBorder="1"/>
    <xf numFmtId="0" fontId="1" fillId="4" borderId="18" xfId="0" applyFont="1" applyFill="1" applyBorder="1" applyAlignment="1">
      <alignment horizontal="right"/>
    </xf>
    <xf numFmtId="9" fontId="0" fillId="5" borderId="18" xfId="0" applyNumberFormat="1" applyFill="1" applyBorder="1" applyAlignment="1">
      <alignment horizontal="center" vertical="center"/>
    </xf>
    <xf numFmtId="0" fontId="0" fillId="5" borderId="19" xfId="0" applyNumberFormat="1" applyFill="1" applyBorder="1" applyAlignment="1">
      <alignment horizontal="center" vertical="center"/>
    </xf>
    <xf numFmtId="0" fontId="0" fillId="0" borderId="16" xfId="0" applyBorder="1"/>
    <xf numFmtId="0" fontId="0" fillId="5" borderId="19" xfId="0" applyFill="1" applyBorder="1"/>
    <xf numFmtId="0" fontId="0" fillId="0" borderId="15" xfId="0" applyNumberFormat="1" applyFont="1" applyBorder="1"/>
    <xf numFmtId="9" fontId="0" fillId="5" borderId="19" xfId="0" applyNumberFormat="1" applyFill="1" applyBorder="1" applyAlignment="1">
      <alignment horizontal="center" vertical="center"/>
    </xf>
    <xf numFmtId="0" fontId="0" fillId="5" borderId="19" xfId="0" applyFill="1" applyBorder="1" applyAlignment="1">
      <alignment horizontal="center" vertical="center"/>
    </xf>
    <xf numFmtId="0" fontId="1" fillId="4" borderId="17" xfId="0" applyFont="1" applyFill="1" applyBorder="1" applyAlignment="1">
      <alignment horizontal="right"/>
    </xf>
    <xf numFmtId="0" fontId="0" fillId="0" borderId="16" xfId="0" applyNumberFormat="1" applyBorder="1"/>
    <xf numFmtId="9" fontId="0" fillId="0" borderId="21" xfId="0" applyNumberFormat="1" applyBorder="1" applyAlignment="1">
      <alignment horizontal="center"/>
    </xf>
    <xf numFmtId="9" fontId="0" fillId="2" borderId="21" xfId="0" applyNumberFormat="1" applyFill="1" applyBorder="1" applyAlignment="1">
      <alignment horizontal="center"/>
    </xf>
    <xf numFmtId="9" fontId="0" fillId="0" borderId="21" xfId="0" applyNumberFormat="1" applyFill="1" applyBorder="1" applyAlignment="1">
      <alignment horizontal="center"/>
    </xf>
    <xf numFmtId="9" fontId="0" fillId="0" borderId="3" xfId="0" applyNumberFormat="1" applyBorder="1" applyAlignment="1">
      <alignment horizontal="center"/>
    </xf>
    <xf numFmtId="9" fontId="0" fillId="2" borderId="23" xfId="0" applyNumberFormat="1" applyFill="1" applyBorder="1" applyAlignment="1">
      <alignment horizontal="center"/>
    </xf>
    <xf numFmtId="9" fontId="0" fillId="0" borderId="4" xfId="0" applyNumberFormat="1" applyBorder="1" applyAlignment="1">
      <alignment horizontal="center"/>
    </xf>
    <xf numFmtId="9" fontId="0" fillId="0" borderId="25" xfId="0" applyNumberFormat="1" applyBorder="1" applyAlignment="1">
      <alignment horizontal="center"/>
    </xf>
    <xf numFmtId="0" fontId="8" fillId="4" borderId="17" xfId="0" applyFont="1" applyFill="1" applyBorder="1"/>
    <xf numFmtId="0" fontId="1" fillId="7" borderId="17" xfId="0" applyFont="1" applyFill="1" applyBorder="1" applyAlignment="1">
      <alignment horizontal="right"/>
    </xf>
    <xf numFmtId="9" fontId="8" fillId="7" borderId="18" xfId="0" applyNumberFormat="1" applyFont="1" applyFill="1" applyBorder="1" applyAlignment="1">
      <alignment horizontal="center"/>
    </xf>
    <xf numFmtId="9" fontId="8" fillId="7" borderId="19" xfId="0" applyNumberFormat="1" applyFont="1" applyFill="1" applyBorder="1" applyAlignment="1">
      <alignment horizontal="center"/>
    </xf>
    <xf numFmtId="0" fontId="0" fillId="0" borderId="26" xfId="0" applyFont="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6" xfId="0" applyBorder="1" applyAlignment="1">
      <alignment horizontal="center" vertical="center" wrapText="1"/>
    </xf>
    <xf numFmtId="0" fontId="0" fillId="0" borderId="26" xfId="0" applyBorder="1" applyAlignment="1">
      <alignment horizontal="center" vertical="center"/>
    </xf>
    <xf numFmtId="0" fontId="0" fillId="0" borderId="0" xfId="0" applyNumberFormat="1" applyAlignment="1">
      <alignment horizontal="center" vertical="center"/>
    </xf>
    <xf numFmtId="0" fontId="0" fillId="0" borderId="0" xfId="0" applyAlignment="1">
      <alignment horizontal="center" vertical="center"/>
    </xf>
    <xf numFmtId="0" fontId="9" fillId="8" borderId="9" xfId="0" applyFont="1" applyFill="1" applyBorder="1" applyAlignment="1">
      <alignment vertical="center" wrapText="1"/>
    </xf>
    <xf numFmtId="0" fontId="8" fillId="8" borderId="4" xfId="0" applyFont="1" applyFill="1" applyBorder="1" applyAlignment="1">
      <alignment horizontal="center" vertical="center" wrapText="1"/>
    </xf>
    <xf numFmtId="0" fontId="1" fillId="8" borderId="9" xfId="0" applyFont="1" applyFill="1" applyBorder="1" applyAlignment="1">
      <alignment vertical="center"/>
    </xf>
    <xf numFmtId="0" fontId="1" fillId="8" borderId="9" xfId="0" applyFont="1" applyFill="1" applyBorder="1" applyAlignment="1">
      <alignment vertical="center" wrapText="1"/>
    </xf>
    <xf numFmtId="0" fontId="0" fillId="8" borderId="4" xfId="0" applyFont="1" applyFill="1" applyBorder="1" applyAlignment="1">
      <alignment horizontal="center" vertical="center" wrapText="1"/>
    </xf>
    <xf numFmtId="0" fontId="9" fillId="8" borderId="9" xfId="0" applyFont="1" applyFill="1" applyBorder="1" applyAlignment="1">
      <alignment wrapText="1"/>
    </xf>
    <xf numFmtId="0" fontId="13" fillId="0" borderId="0" xfId="1" applyAlignment="1">
      <alignment vertical="center"/>
    </xf>
    <xf numFmtId="0" fontId="5" fillId="0" borderId="8" xfId="0" applyFont="1" applyFill="1" applyBorder="1" applyAlignment="1">
      <alignment vertical="center" wrapText="1"/>
    </xf>
    <xf numFmtId="0" fontId="2" fillId="9" borderId="1" xfId="0" applyFont="1" applyFill="1" applyBorder="1" applyAlignment="1">
      <alignment horizontal="left" vertical="center" wrapText="1"/>
    </xf>
    <xf numFmtId="0" fontId="13" fillId="0" borderId="22" xfId="1" applyFill="1" applyBorder="1" applyAlignment="1">
      <alignment horizontal="right"/>
    </xf>
    <xf numFmtId="0" fontId="13" fillId="0" borderId="20" xfId="1" applyFill="1" applyBorder="1" applyAlignment="1">
      <alignment horizontal="right"/>
    </xf>
    <xf numFmtId="0" fontId="13" fillId="0" borderId="20" xfId="1" applyBorder="1" applyAlignment="1">
      <alignment horizontal="right"/>
    </xf>
    <xf numFmtId="0" fontId="13" fillId="0" borderId="24" xfId="1" applyBorder="1" applyAlignment="1">
      <alignment horizontal="right"/>
    </xf>
    <xf numFmtId="0" fontId="13" fillId="0" borderId="15" xfId="1" applyBorder="1" applyAlignment="1">
      <alignment horizontal="right"/>
    </xf>
    <xf numFmtId="0" fontId="7" fillId="0" borderId="0" xfId="0" applyFont="1" applyAlignment="1">
      <alignment vertical="center"/>
    </xf>
    <xf numFmtId="0" fontId="13" fillId="9" borderId="30" xfId="1" applyFill="1" applyBorder="1" applyAlignment="1">
      <alignment wrapText="1"/>
    </xf>
    <xf numFmtId="0" fontId="13" fillId="0" borderId="30" xfId="1" applyFill="1" applyBorder="1" applyAlignment="1">
      <alignment wrapText="1"/>
    </xf>
    <xf numFmtId="0" fontId="13" fillId="9" borderId="31" xfId="1" applyFill="1" applyBorder="1" applyAlignment="1">
      <alignment wrapText="1"/>
    </xf>
    <xf numFmtId="0" fontId="11" fillId="7" borderId="29" xfId="0" applyFont="1" applyFill="1" applyBorder="1" applyAlignment="1">
      <alignment horizontal="right"/>
    </xf>
    <xf numFmtId="0" fontId="11" fillId="7" borderId="32" xfId="0" applyFont="1" applyFill="1" applyBorder="1" applyAlignment="1">
      <alignment horizontal="center"/>
    </xf>
    <xf numFmtId="0" fontId="13" fillId="9" borderId="33" xfId="1" applyFill="1" applyBorder="1" applyAlignment="1">
      <alignment wrapText="1"/>
    </xf>
    <xf numFmtId="0" fontId="13" fillId="0" borderId="33" xfId="1" applyFill="1" applyBorder="1" applyAlignment="1">
      <alignment wrapText="1"/>
    </xf>
    <xf numFmtId="0" fontId="13" fillId="9" borderId="34" xfId="1" applyFill="1" applyBorder="1" applyAlignment="1">
      <alignment wrapText="1"/>
    </xf>
    <xf numFmtId="0" fontId="13" fillId="0" borderId="7" xfId="1" applyFill="1" applyBorder="1" applyAlignment="1">
      <alignment vertical="center" wrapText="1"/>
    </xf>
    <xf numFmtId="0" fontId="13" fillId="9" borderId="9" xfId="1" applyFill="1" applyBorder="1" applyAlignment="1">
      <alignment vertical="center" wrapText="1"/>
    </xf>
    <xf numFmtId="0" fontId="13" fillId="9" borderId="7" xfId="1" applyFill="1" applyBorder="1" applyAlignment="1">
      <alignment vertical="center" wrapText="1"/>
    </xf>
    <xf numFmtId="0" fontId="13" fillId="11" borderId="7" xfId="1" applyFill="1" applyBorder="1" applyAlignment="1">
      <alignment vertical="center" wrapText="1"/>
    </xf>
    <xf numFmtId="0" fontId="13" fillId="0" borderId="7" xfId="1" applyFill="1" applyBorder="1" applyAlignment="1">
      <alignment horizontal="left" vertical="center" wrapText="1"/>
    </xf>
    <xf numFmtId="0" fontId="13" fillId="9" borderId="9" xfId="1" applyFill="1" applyBorder="1" applyAlignment="1">
      <alignment horizontal="left" vertical="center" wrapText="1"/>
    </xf>
    <xf numFmtId="0" fontId="13" fillId="9" borderId="8" xfId="1" applyFill="1" applyBorder="1" applyAlignment="1">
      <alignment horizontal="left" vertical="center" wrapText="1"/>
    </xf>
    <xf numFmtId="0" fontId="13" fillId="0" borderId="8" xfId="1" applyFill="1" applyBorder="1" applyAlignment="1">
      <alignment horizontal="left" vertical="center" wrapText="1"/>
    </xf>
    <xf numFmtId="0" fontId="13" fillId="9" borderId="0" xfId="1" applyFill="1" applyAlignment="1">
      <alignment vertical="center"/>
    </xf>
    <xf numFmtId="0" fontId="13" fillId="9" borderId="7" xfId="1" applyFill="1" applyBorder="1" applyAlignment="1">
      <alignment horizontal="left" vertical="center" wrapText="1"/>
    </xf>
    <xf numFmtId="0" fontId="13" fillId="0" borderId="20" xfId="1" applyBorder="1" applyAlignment="1">
      <alignment wrapText="1"/>
    </xf>
    <xf numFmtId="0" fontId="13" fillId="0" borderId="20" xfId="1" applyFill="1" applyBorder="1" applyAlignment="1">
      <alignment wrapText="1"/>
    </xf>
    <xf numFmtId="0" fontId="13" fillId="0" borderId="35" xfId="1" applyBorder="1" applyAlignment="1">
      <alignment wrapText="1"/>
    </xf>
    <xf numFmtId="0" fontId="13" fillId="0" borderId="24" xfId="1" applyBorder="1" applyAlignment="1">
      <alignment wrapText="1"/>
    </xf>
    <xf numFmtId="0" fontId="13" fillId="0" borderId="22" xfId="1" applyFill="1" applyBorder="1" applyAlignment="1">
      <alignment wrapText="1"/>
    </xf>
    <xf numFmtId="0" fontId="13" fillId="0" borderId="41" xfId="1" applyBorder="1" applyAlignment="1">
      <alignment wrapText="1"/>
    </xf>
    <xf numFmtId="0" fontId="13" fillId="0" borderId="22" xfId="1" applyBorder="1" applyAlignment="1">
      <alignment wrapText="1"/>
    </xf>
    <xf numFmtId="0" fontId="11" fillId="10" borderId="38" xfId="0" applyFont="1" applyFill="1" applyBorder="1" applyAlignment="1">
      <alignment horizontal="center" vertical="top" wrapText="1"/>
    </xf>
    <xf numFmtId="0" fontId="7" fillId="0" borderId="0" xfId="0" applyFont="1"/>
    <xf numFmtId="0" fontId="1" fillId="13" borderId="26" xfId="0" applyFont="1" applyFill="1" applyBorder="1" applyAlignment="1">
      <alignment vertical="center"/>
    </xf>
    <xf numFmtId="0" fontId="1" fillId="13" borderId="20" xfId="0" applyFont="1" applyFill="1" applyBorder="1" applyAlignment="1">
      <alignment vertical="center"/>
    </xf>
    <xf numFmtId="0" fontId="1" fillId="13" borderId="35" xfId="0" applyFont="1" applyFill="1" applyBorder="1" applyAlignment="1">
      <alignment vertical="center"/>
    </xf>
    <xf numFmtId="0" fontId="0" fillId="0" borderId="0" xfId="0" applyAlignment="1">
      <alignment horizontal="center"/>
    </xf>
    <xf numFmtId="0" fontId="18" fillId="0" borderId="1" xfId="0" applyFont="1" applyBorder="1" applyAlignment="1">
      <alignment vertical="center" wrapText="1"/>
    </xf>
    <xf numFmtId="0" fontId="18" fillId="0" borderId="1" xfId="0" applyFont="1" applyBorder="1" applyAlignment="1">
      <alignment vertical="center"/>
    </xf>
    <xf numFmtId="164" fontId="8" fillId="0" borderId="1" xfId="0" applyNumberFormat="1" applyFont="1" applyBorder="1" applyAlignment="1">
      <alignment horizontal="center"/>
    </xf>
    <xf numFmtId="164" fontId="8" fillId="0" borderId="43" xfId="0" applyNumberFormat="1" applyFont="1" applyBorder="1" applyAlignment="1">
      <alignment horizontal="center"/>
    </xf>
    <xf numFmtId="164" fontId="8" fillId="0" borderId="21" xfId="0" applyNumberFormat="1" applyFont="1" applyBorder="1" applyAlignment="1">
      <alignment horizontal="center"/>
    </xf>
    <xf numFmtId="0" fontId="20" fillId="0" borderId="0" xfId="0" applyFont="1" applyAlignment="1">
      <alignment horizontal="left" vertical="center" wrapText="1"/>
    </xf>
    <xf numFmtId="0" fontId="16" fillId="13" borderId="27" xfId="0" applyFont="1" applyFill="1" applyBorder="1" applyAlignment="1">
      <alignment horizontal="center" vertical="center"/>
    </xf>
    <xf numFmtId="0" fontId="16" fillId="13" borderId="46" xfId="0" applyFont="1" applyFill="1" applyBorder="1" applyAlignment="1">
      <alignment horizontal="center" vertical="center"/>
    </xf>
    <xf numFmtId="0" fontId="16" fillId="13" borderId="28" xfId="0" applyFont="1" applyFill="1" applyBorder="1" applyAlignment="1">
      <alignment horizontal="center" vertical="center"/>
    </xf>
    <xf numFmtId="0" fontId="8" fillId="13" borderId="1" xfId="0" applyFont="1" applyFill="1" applyBorder="1" applyAlignment="1">
      <alignment horizontal="center"/>
    </xf>
    <xf numFmtId="0" fontId="8" fillId="13" borderId="43" xfId="0" applyFont="1" applyFill="1" applyBorder="1" applyAlignment="1">
      <alignment horizontal="center"/>
    </xf>
    <xf numFmtId="0" fontId="8" fillId="13" borderId="21" xfId="0" applyFont="1" applyFill="1" applyBorder="1" applyAlignment="1">
      <alignment horizontal="center"/>
    </xf>
    <xf numFmtId="0" fontId="8" fillId="0" borderId="1" xfId="0" applyFont="1" applyBorder="1" applyAlignment="1">
      <alignment horizontal="center"/>
    </xf>
    <xf numFmtId="0" fontId="8" fillId="0" borderId="43" xfId="0" applyFont="1" applyBorder="1" applyAlignment="1">
      <alignment horizontal="center"/>
    </xf>
    <xf numFmtId="0" fontId="8" fillId="0" borderId="21" xfId="0" applyFont="1" applyBorder="1" applyAlignment="1">
      <alignment horizontal="center"/>
    </xf>
    <xf numFmtId="0" fontId="8" fillId="0" borderId="44" xfId="0" applyFont="1" applyBorder="1" applyAlignment="1">
      <alignment horizontal="center"/>
    </xf>
    <xf numFmtId="0" fontId="8" fillId="0" borderId="45" xfId="0" applyFont="1" applyBorder="1" applyAlignment="1">
      <alignment horizontal="center"/>
    </xf>
    <xf numFmtId="0" fontId="9" fillId="8" borderId="11"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0" xfId="0" applyFont="1" applyFill="1" applyBorder="1" applyAlignment="1">
      <alignment horizontal="center" vertical="center" wrapText="1"/>
    </xf>
    <xf numFmtId="0" fontId="4" fillId="3" borderId="12" xfId="0" applyFont="1" applyFill="1" applyBorder="1" applyAlignment="1">
      <alignment horizontal="center"/>
    </xf>
    <xf numFmtId="0" fontId="4" fillId="3" borderId="13" xfId="0" applyFont="1" applyFill="1" applyBorder="1" applyAlignment="1">
      <alignment horizontal="center"/>
    </xf>
    <xf numFmtId="0" fontId="4" fillId="3" borderId="14" xfId="0" applyFont="1" applyFill="1" applyBorder="1" applyAlignment="1">
      <alignment horizontal="center"/>
    </xf>
    <xf numFmtId="0" fontId="0" fillId="0" borderId="1" xfId="0" applyBorder="1" applyAlignment="1">
      <alignment horizontal="left" wrapText="1"/>
    </xf>
    <xf numFmtId="0" fontId="0" fillId="0" borderId="21" xfId="0" applyBorder="1" applyAlignment="1">
      <alignment horizontal="left" wrapText="1"/>
    </xf>
    <xf numFmtId="0" fontId="0" fillId="0" borderId="3" xfId="0" applyBorder="1" applyAlignment="1">
      <alignment horizontal="left" wrapText="1"/>
    </xf>
    <xf numFmtId="0" fontId="0" fillId="0" borderId="23" xfId="0" applyBorder="1" applyAlignment="1">
      <alignment horizontal="left" wrapText="1"/>
    </xf>
    <xf numFmtId="0" fontId="0" fillId="0" borderId="2" xfId="0" applyBorder="1" applyAlignment="1">
      <alignment horizontal="left" wrapText="1"/>
    </xf>
    <xf numFmtId="0" fontId="0" fillId="0" borderId="42" xfId="0" applyBorder="1" applyAlignment="1">
      <alignment horizontal="left" wrapText="1"/>
    </xf>
    <xf numFmtId="0" fontId="0" fillId="0" borderId="4" xfId="0" applyBorder="1" applyAlignment="1">
      <alignment horizontal="left" wrapText="1"/>
    </xf>
    <xf numFmtId="0" fontId="0" fillId="0" borderId="25" xfId="0" applyBorder="1" applyAlignment="1">
      <alignment horizontal="left" wrapText="1"/>
    </xf>
    <xf numFmtId="0" fontId="13" fillId="12" borderId="29" xfId="1" applyFill="1" applyBorder="1" applyAlignment="1">
      <alignment horizontal="left" wrapText="1"/>
    </xf>
    <xf numFmtId="0" fontId="13" fillId="12" borderId="30" xfId="1" applyFill="1" applyBorder="1" applyAlignment="1">
      <alignment horizontal="left" wrapText="1"/>
    </xf>
    <xf numFmtId="0" fontId="13" fillId="12" borderId="31" xfId="1" applyFill="1" applyBorder="1" applyAlignment="1">
      <alignment horizontal="left" wrapText="1"/>
    </xf>
    <xf numFmtId="0" fontId="0" fillId="0" borderId="36" xfId="0" applyBorder="1" applyAlignment="1">
      <alignment horizontal="left" wrapText="1"/>
    </xf>
    <xf numFmtId="0" fontId="0" fillId="0" borderId="37" xfId="0" applyBorder="1" applyAlignment="1">
      <alignment horizontal="left" wrapText="1"/>
    </xf>
    <xf numFmtId="0" fontId="13" fillId="0" borderId="1" xfId="1" applyBorder="1" applyAlignment="1">
      <alignment horizontal="left" wrapText="1"/>
    </xf>
    <xf numFmtId="0" fontId="13" fillId="0" borderId="21" xfId="1" applyBorder="1" applyAlignment="1">
      <alignment horizontal="left" wrapText="1"/>
    </xf>
    <xf numFmtId="0" fontId="13" fillId="0" borderId="4" xfId="1" applyBorder="1" applyAlignment="1">
      <alignment horizontal="left" wrapText="1"/>
    </xf>
    <xf numFmtId="0" fontId="13" fillId="0" borderId="25" xfId="1" applyBorder="1" applyAlignment="1">
      <alignment horizontal="left" wrapText="1"/>
    </xf>
    <xf numFmtId="0" fontId="13" fillId="12" borderId="29" xfId="1" applyFill="1" applyBorder="1" applyAlignment="1">
      <alignment horizontal="left"/>
    </xf>
    <xf numFmtId="0" fontId="13" fillId="12" borderId="30" xfId="1" applyFill="1" applyBorder="1" applyAlignment="1">
      <alignment horizontal="left"/>
    </xf>
    <xf numFmtId="0" fontId="13" fillId="12" borderId="31" xfId="1" applyFill="1" applyBorder="1" applyAlignment="1">
      <alignment horizontal="left"/>
    </xf>
    <xf numFmtId="0" fontId="11" fillId="10" borderId="39" xfId="0" applyFont="1" applyFill="1" applyBorder="1" applyAlignment="1">
      <alignment horizontal="center" vertical="top" wrapText="1"/>
    </xf>
    <xf numFmtId="0" fontId="11" fillId="10" borderId="40" xfId="0" applyFont="1" applyFill="1" applyBorder="1" applyAlignment="1">
      <alignment horizontal="center" vertical="top" wrapText="1"/>
    </xf>
    <xf numFmtId="0" fontId="0" fillId="0" borderId="43" xfId="0" applyBorder="1" applyAlignment="1">
      <alignment horizontal="left" wrapText="1"/>
    </xf>
    <xf numFmtId="0" fontId="0" fillId="0" borderId="44" xfId="0" applyBorder="1" applyAlignment="1">
      <alignment horizontal="left" wrapText="1"/>
    </xf>
    <xf numFmtId="0" fontId="0" fillId="0" borderId="45" xfId="0" applyBorder="1" applyAlignment="1">
      <alignment horizontal="left" wrapText="1"/>
    </xf>
  </cellXfs>
  <cellStyles count="4">
    <cellStyle name="Heading 1 2" xfId="2" xr:uid="{24FF2056-8178-4420-BAB7-494F1108F2B8}"/>
    <cellStyle name="Hyperlink" xfId="1" builtinId="8"/>
    <cellStyle name="Normal" xfId="0" builtinId="0"/>
    <cellStyle name="Normal 2" xfId="3" xr:uid="{B2A00B32-B5EB-4F7A-9D38-7547909970FE}"/>
  </cellStyles>
  <dxfs count="154">
    <dxf>
      <alignment horizontal="center" vertical="center" textRotation="0" wrapText="0" indent="0" justifyLastLine="0" shrinkToFit="0" readingOrder="0"/>
      <border diagonalUp="0" diagonalDown="0">
        <left/>
        <right style="medium">
          <color indexed="64"/>
        </right>
        <top/>
        <bottom/>
        <vertical/>
        <horizontal/>
      </border>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border diagonalUp="0" diagonalDown="0">
        <left style="medium">
          <color indexed="64"/>
        </left>
        <right/>
        <top/>
        <bottom/>
        <vertical/>
        <horizontal/>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0" indent="0" justifyLastLine="0" shrinkToFit="0" readingOrder="0"/>
      <border diagonalUp="0" diagonalDown="0">
        <left/>
        <right style="medium">
          <color indexed="64"/>
        </right>
        <top/>
        <bottom/>
        <vertical/>
        <horizontal/>
      </border>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border diagonalUp="0" diagonalDown="0">
        <left style="medium">
          <color indexed="64"/>
        </left>
        <right/>
        <top/>
        <bottom/>
        <vertical/>
        <horizontal/>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border diagonalUp="0" diagonalDown="0">
        <left/>
        <right style="medium">
          <color indexed="64"/>
        </right>
        <top/>
        <bottom/>
        <vertical/>
        <horizontal/>
      </border>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border diagonalUp="0" diagonalDown="0">
        <left style="medium">
          <color indexed="64"/>
        </left>
        <right/>
        <top/>
        <bottom/>
        <vertical/>
        <horizontal/>
      </border>
    </dxf>
    <dxf>
      <border>
        <bottom style="thin">
          <color indexed="64"/>
        </bottom>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right style="medium">
          <color indexed="64"/>
        </right>
        <top/>
        <bottom/>
        <vertical/>
        <horizontal/>
      </border>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border diagonalUp="0" diagonalDown="0">
        <left style="medium">
          <color indexed="64"/>
        </left>
        <right/>
        <top/>
        <bottom/>
        <vertical/>
        <horizontal/>
      </border>
    </dxf>
    <dxf>
      <border>
        <bottom style="thin">
          <color indexed="64"/>
        </bottom>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right style="medium">
          <color indexed="64"/>
        </right>
        <top/>
        <bottom/>
        <vertical/>
        <horizontal/>
      </border>
    </dxf>
    <dxf>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border diagonalUp="0" diagonalDown="0">
        <left style="medium">
          <color indexed="64"/>
        </left>
        <right/>
        <top/>
        <bottom/>
        <vertical/>
        <horizontal/>
      </border>
    </dxf>
    <dxf>
      <border>
        <bottom style="thin">
          <color indexed="64"/>
        </bottom>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border diagonalUp="0" diagonalDown="0">
        <left style="medium">
          <color indexed="64"/>
        </left>
        <right/>
        <top/>
        <bottom/>
        <vertical/>
        <horizontal/>
      </border>
    </dxf>
    <dxf>
      <border>
        <bottom style="thin">
          <color indexed="64"/>
        </bottom>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numFmt numFmtId="0" formatCode="General"/>
      <border diagonalUp="0" diagonalDown="0">
        <left/>
        <right style="medium">
          <color indexed="64"/>
        </right>
        <top/>
        <bottom/>
        <vertical/>
        <horizontal/>
      </border>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border diagonalUp="0" diagonalDown="0">
        <left style="medium">
          <color indexed="64"/>
        </left>
        <right/>
        <top/>
        <bottom/>
        <vertical/>
        <horizontal/>
      </border>
    </dxf>
    <dxf>
      <border>
        <bottom style="thin">
          <color indexed="64"/>
        </bottom>
      </border>
    </dxf>
    <dxf>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strike val="0"/>
        <outline val="0"/>
        <shadow val="0"/>
        <u val="none"/>
        <vertAlign val="baseline"/>
        <sz val="11"/>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outline="0">
        <right style="thin">
          <color indexed="64"/>
        </right>
      </border>
    </dxf>
    <dxf>
      <font>
        <b val="0"/>
        <strike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outline="0">
        <left style="thin">
          <color indexed="64"/>
        </left>
        <right style="thin">
          <color indexed="64"/>
        </right>
      </border>
    </dxf>
    <dxf>
      <fill>
        <patternFill patternType="none">
          <fgColor indexed="64"/>
          <bgColor auto="1"/>
        </patternFill>
      </fill>
      <alignment horizontal="center" vertical="center" textRotation="0" wrapText="0" indent="0" justifyLastLine="0" shrinkToFit="0" readingOrder="0"/>
      <border outline="0">
        <left style="thin">
          <color indexed="64"/>
        </left>
        <right style="thin">
          <color indexed="64"/>
        </right>
      </border>
    </dxf>
    <dxf>
      <fill>
        <patternFill patternType="none">
          <fgColor indexed="64"/>
          <bgColor auto="1"/>
        </patternFill>
      </fill>
      <alignment horizontal="center" vertical="center" textRotation="0" wrapText="0" indent="0" justifyLastLine="0" shrinkToFit="0" readingOrder="0"/>
      <border outline="0">
        <right style="thin">
          <color indexed="64"/>
        </right>
      </border>
    </dxf>
    <dxf>
      <fill>
        <patternFill patternType="none">
          <fgColor indexed="64"/>
          <bgColor auto="1"/>
        </patternFill>
      </fill>
      <alignment vertical="center" textRotation="0" indent="0" justifyLastLine="0" shrinkToFit="0" readingOrder="0"/>
      <border outline="0">
        <right style="thin">
          <color indexed="64"/>
        </right>
      </border>
    </dxf>
    <dxf>
      <border outline="0">
        <left style="thin">
          <color indexed="64"/>
        </left>
        <right style="thin">
          <color indexed="64"/>
        </right>
        <bottom style="thin">
          <color indexed="64"/>
        </bottom>
      </border>
    </dxf>
    <dxf>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border outline="0">
        <right style="thin">
          <color indexed="64"/>
        </right>
      </border>
    </dxf>
    <dxf>
      <border outline="0">
        <left style="thin">
          <color indexed="64"/>
        </left>
        <right style="thin">
          <color indexed="64"/>
        </right>
        <bottom style="thin">
          <color indexed="64"/>
        </bottom>
      </border>
    </dxf>
    <dxf>
      <fill>
        <patternFill patternType="none">
          <fgColor indexed="64"/>
          <bgColor auto="1"/>
        </patternFill>
      </fill>
    </dxf>
    <dxf>
      <font>
        <b val="0"/>
        <i val="0"/>
        <strike val="0"/>
        <condense val="0"/>
        <extend val="0"/>
        <outline val="0"/>
        <shadow val="0"/>
        <u val="none"/>
        <vertAlign val="baseline"/>
        <sz val="9"/>
        <color theme="1"/>
        <name val="Calibri"/>
        <family val="2"/>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auto="1"/>
        </patternFill>
      </fill>
      <alignment horizontal="center" vertical="center" textRotation="0" wrapText="0" indent="0" justifyLastLine="0" shrinkToFit="0" readingOrder="0"/>
      <border outline="0">
        <left style="thin">
          <color indexed="64"/>
        </left>
        <right style="thin">
          <color indexed="64"/>
        </right>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left" vertical="center" textRotation="0" wrapText="1" indent="0" justifyLastLine="0" shrinkToFit="0" readingOrder="0"/>
      <border outline="0">
        <right style="thin">
          <color indexed="64"/>
        </right>
      </border>
    </dxf>
    <dxf>
      <border outline="0">
        <left style="thin">
          <color indexed="64"/>
        </left>
        <right style="thin">
          <color indexed="64"/>
        </right>
        <bottom style="thin">
          <color indexed="64"/>
        </bottom>
      </border>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bottom style="thin">
          <color indexed="64"/>
        </bottom>
      </border>
    </dxf>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dxf>
    <dxf>
      <font>
        <b val="0"/>
        <i val="0"/>
        <strike val="0"/>
        <condense val="0"/>
        <extend val="0"/>
        <outline val="0"/>
        <shadow val="0"/>
        <u val="none"/>
        <vertAlign val="baseline"/>
        <sz val="9"/>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bottom style="thin">
          <color indexed="64"/>
        </bottom>
      </border>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auto="1"/>
        </patternFill>
      </fill>
      <alignment horizontal="center" vertical="center" textRotation="0" wrapText="0" indent="0" justifyLastLine="0" shrinkToFit="0" readingOrder="0"/>
      <border outline="0">
        <right style="thin">
          <color indexed="64"/>
        </right>
      </border>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minor"/>
      </font>
      <fill>
        <patternFill patternType="none">
          <fgColor indexed="64"/>
          <bgColor auto="1"/>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bottom style="thin">
          <color indexed="64"/>
        </bottom>
      </border>
    </dxf>
    <dxf>
      <fill>
        <patternFill patternType="none">
          <fgColor indexed="64"/>
          <bgColor auto="1"/>
        </patternFill>
      </fill>
    </dxf>
    <dxf>
      <font>
        <b val="0"/>
        <i val="0"/>
        <strike val="0"/>
        <condense val="0"/>
        <extend val="0"/>
        <outline val="0"/>
        <shadow val="0"/>
        <u val="none"/>
        <vertAlign val="baseline"/>
        <sz val="9"/>
        <color theme="1"/>
        <name val="Calibri"/>
        <family val="2"/>
        <scheme val="minor"/>
      </font>
      <fill>
        <patternFill patternType="solid">
          <fgColor indexed="64"/>
          <bgColor theme="2" tint="-9.9978637043366805E-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rgb="FFE2EFDA"/>
          <bgColor rgb="FFE2EFDA"/>
        </patternFill>
      </fill>
    </dxf>
    <dxf>
      <fill>
        <patternFill patternType="solid">
          <fgColor rgb="FFE2EFDA"/>
          <bgColor rgb="FFE2EFDA"/>
        </patternFill>
      </fill>
    </dxf>
    <dxf>
      <font>
        <b/>
        <color rgb="FF000000"/>
      </font>
    </dxf>
    <dxf>
      <font>
        <b/>
        <color rgb="FF000000"/>
      </font>
    </dxf>
    <dxf>
      <font>
        <b/>
        <color rgb="FF000000"/>
      </font>
      <border>
        <top style="double">
          <color rgb="FF70AD47"/>
        </top>
      </border>
    </dxf>
    <dxf>
      <font>
        <b/>
        <color rgb="FFFFFFFF"/>
      </font>
      <fill>
        <patternFill patternType="solid">
          <fgColor rgb="FF70AD47"/>
          <bgColor rgb="FF70AD47"/>
        </patternFill>
      </fill>
    </dxf>
    <dxf>
      <font>
        <color rgb="FF000000"/>
      </font>
      <border>
        <left style="thin">
          <color rgb="FFA9D08E"/>
        </left>
        <right style="thin">
          <color rgb="FFA9D08E"/>
        </right>
        <top style="thin">
          <color rgb="FFA9D08E"/>
        </top>
        <bottom style="thin">
          <color rgb="FFA9D08E"/>
        </bottom>
        <horizontal style="thin">
          <color rgb="FFA9D08E"/>
        </horizontal>
      </border>
    </dxf>
  </dxfs>
  <tableStyles count="1" defaultTableStyle="TableStyleMedium2" defaultPivotStyle="PivotStyleLight16">
    <tableStyle name="TableStyleMedium7 2" pivot="0" count="7" xr9:uid="{E7E0D29F-747D-40FE-A875-831BB33E7A9A}">
      <tableStyleElement type="wholeTable" dxfId="153"/>
      <tableStyleElement type="headerRow" dxfId="152"/>
      <tableStyleElement type="totalRow" dxfId="151"/>
      <tableStyleElement type="firstColumn" dxfId="150"/>
      <tableStyleElement type="lastColumn" dxfId="149"/>
      <tableStyleElement type="firstRowStripe" dxfId="148"/>
      <tableStyleElement type="firstColumnStripe" dxfId="147"/>
    </tableStyle>
  </tableStyles>
  <colors>
    <mruColors>
      <color rgb="FF007D8A"/>
      <color rgb="FFCAE8EB"/>
      <color rgb="FF4DAEAE"/>
      <color rgb="FFDDEBF7"/>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148591</xdr:colOff>
      <xdr:row>1</xdr:row>
      <xdr:rowOff>148590</xdr:rowOff>
    </xdr:from>
    <xdr:to>
      <xdr:col>9</xdr:col>
      <xdr:colOff>998220</xdr:colOff>
      <xdr:row>34</xdr:row>
      <xdr:rowOff>38100</xdr:rowOff>
    </xdr:to>
    <xdr:sp macro="[0]!TextBox1_Click" textlink="">
      <xdr:nvSpPr>
        <xdr:cNvPr id="2" name="TextBox 1">
          <a:extLst>
            <a:ext uri="{FF2B5EF4-FFF2-40B4-BE49-F238E27FC236}">
              <a16:creationId xmlns:a16="http://schemas.microsoft.com/office/drawing/2014/main" id="{00000000-0008-0000-0100-000002000000}"/>
            </a:ext>
          </a:extLst>
        </xdr:cNvPr>
        <xdr:cNvSpPr txBox="1"/>
      </xdr:nvSpPr>
      <xdr:spPr>
        <a:xfrm>
          <a:off x="148591" y="582930"/>
          <a:ext cx="9284969" cy="6739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Instructions for Using this Assessment Tool:</a:t>
          </a:r>
          <a:endParaRPr lang="en-US"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a version of Microsoft Excel is being used that is older than Microsoft Office 2016, Power Query/Power Pivot functions need to be installed as a separate add-in. To install the version of Power Query needed to use this workbook</a:t>
          </a:r>
          <a:r>
            <a:rPr lang="en-US" sz="1100" baseline="0">
              <a:solidFill>
                <a:schemeClr val="dk1"/>
              </a:solidFill>
              <a:effectLst/>
              <a:latin typeface="+mn-lt"/>
              <a:ea typeface="+mn-ea"/>
              <a:cs typeface="+mn-cs"/>
            </a:rPr>
            <a:t>, scroll right to the "Links" table and click the first link.</a:t>
          </a:r>
        </a:p>
        <a:p>
          <a:r>
            <a:rPr lang="en-US" sz="1100">
              <a:solidFill>
                <a:schemeClr val="dk1"/>
              </a:solidFill>
              <a:effectLst/>
              <a:latin typeface="+mn-lt"/>
              <a:ea typeface="+mn-ea"/>
              <a:cs typeface="+mn-cs"/>
            </a:rPr>
            <a:t> </a:t>
          </a:r>
        </a:p>
        <a:p>
          <a:r>
            <a:rPr lang="en-US" sz="1100" b="1" i="1" u="sng">
              <a:solidFill>
                <a:schemeClr val="dk1"/>
              </a:solidFill>
              <a:effectLst/>
              <a:latin typeface="+mn-lt"/>
              <a:ea typeface="+mn-ea"/>
              <a:cs typeface="+mn-cs"/>
            </a:rPr>
            <a:t>Completing the Assessment</a:t>
          </a:r>
          <a:endParaRPr lang="en-US" sz="1100" b="1"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assessment tool is a spreadsheet with 9 sheets, one for each category (Prevention, Treatment, etc.), an assessment summary sheet, and a</a:t>
          </a:r>
          <a:r>
            <a:rPr lang="en-US" sz="1100" baseline="0">
              <a:solidFill>
                <a:schemeClr val="dk1"/>
              </a:solidFill>
              <a:effectLst/>
              <a:latin typeface="+mn-lt"/>
              <a:ea typeface="+mn-ea"/>
              <a:cs typeface="+mn-cs"/>
            </a:rPr>
            <a:t> sheet with additional information about specific recommendations. (to quickly jump to any sheet in this workbook, click the appropriate box in the top row of this sheet). </a:t>
          </a:r>
          <a:r>
            <a:rPr lang="en-US" sz="1100">
              <a:solidFill>
                <a:schemeClr val="dk1"/>
              </a:solidFill>
              <a:effectLst/>
              <a:latin typeface="+mn-lt"/>
              <a:ea typeface="+mn-ea"/>
              <a:cs typeface="+mn-cs"/>
            </a:rPr>
            <a:t>Each category-specific sheet lists each of the recommendations in that category and asks you whether you provide each specific service as outlined in the recommendations</a:t>
          </a:r>
          <a:r>
            <a:rPr lang="en-US" sz="1100" baseline="0">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In column C, the “Does your clinic provide this service?” column, you indicate whether you provide the service. You answer using the dropdown option of “Yes” or “No.” If the answer is “yes,” you move on to the next recommendation. If the answer is “no,” you either select one of the reasons given for why a facility may not currently provide a service (insufficient resources, staffing, etc.) or enter your reason into the “other” column if none of the provided reasons apply. When selecting one (or more) of the pre-offered reasons for why you do not currently provide a service, place an “x” in the column corresponding to the reason. </a:t>
          </a:r>
          <a:r>
            <a:rPr lang="en-US" sz="1100" u="sng">
              <a:solidFill>
                <a:schemeClr val="dk1"/>
              </a:solidFill>
              <a:effectLst/>
              <a:latin typeface="+mn-lt"/>
              <a:ea typeface="+mn-ea"/>
              <a:cs typeface="+mn-cs"/>
            </a:rPr>
            <a:t>You may select more than one reason, but it is preferable that the most impactful/significant reason is selected, as that will make the assessment summary more useful.</a:t>
          </a:r>
          <a:r>
            <a:rPr lang="en-US" sz="1100">
              <a:solidFill>
                <a:schemeClr val="dk1"/>
              </a:solidFill>
              <a:effectLst/>
              <a:latin typeface="+mn-lt"/>
              <a:ea typeface="+mn-ea"/>
              <a:cs typeface="+mn-cs"/>
            </a:rPr>
            <a:t> The assessment tool automatically updates the assessment summary sheet every 60 seconds with your answers. </a:t>
          </a:r>
          <a:r>
            <a:rPr lang="en-US" sz="1100" b="1">
              <a:solidFill>
                <a:schemeClr val="dk1"/>
              </a:solidFill>
              <a:effectLst/>
              <a:latin typeface="+mn-lt"/>
              <a:ea typeface="+mn-ea"/>
              <a:cs typeface="+mn-cs"/>
            </a:rPr>
            <a:t>If the answers do</a:t>
          </a:r>
          <a:r>
            <a:rPr lang="en-US" sz="1100" b="1" baseline="0">
              <a:solidFill>
                <a:schemeClr val="dk1"/>
              </a:solidFill>
              <a:effectLst/>
              <a:latin typeface="+mn-lt"/>
              <a:ea typeface="+mn-ea"/>
              <a:cs typeface="+mn-cs"/>
            </a:rPr>
            <a:t> not update, click  "Data" in the main toolbar at the top of the screen and then "Refresh All."</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Make sure to complete all seven category-specific sheets. The Assessment Summary sheet will then be used to facilitate your decision-making and prioritization processes. (</a:t>
          </a:r>
          <a:r>
            <a:rPr lang="en-US" sz="1100" baseline="0">
              <a:solidFill>
                <a:schemeClr val="dk1"/>
              </a:solidFill>
              <a:effectLst/>
              <a:latin typeface="+mn-lt"/>
              <a:ea typeface="+mn-ea"/>
              <a:cs typeface="+mn-cs"/>
            </a:rPr>
            <a:t>To quickly jump to any sheet in this workbook, click the appropriate box in the top row of this sheet.)</a:t>
          </a:r>
          <a:endParaRPr lang="en-US" sz="1100">
            <a:solidFill>
              <a:schemeClr val="dk1"/>
            </a:solidFill>
            <a:effectLst/>
            <a:latin typeface="+mn-lt"/>
            <a:ea typeface="+mn-ea"/>
            <a:cs typeface="+mn-cs"/>
          </a:endParaRP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i="1" u="sng">
              <a:solidFill>
                <a:schemeClr val="dk1"/>
              </a:solidFill>
              <a:effectLst/>
              <a:latin typeface="+mn-lt"/>
              <a:ea typeface="+mn-ea"/>
              <a:cs typeface="+mn-cs"/>
            </a:rPr>
            <a:t>Reviewing the Assessment Summary</a:t>
          </a:r>
        </a:p>
        <a:p>
          <a:r>
            <a:rPr lang="en-US" sz="1100">
              <a:solidFill>
                <a:schemeClr val="dk1"/>
              </a:solidFill>
              <a:effectLst/>
              <a:latin typeface="+mn-lt"/>
              <a:ea typeface="+mn-ea"/>
              <a:cs typeface="+mn-cs"/>
            </a:rPr>
            <a:t>After completing the assessment, go to the assessment summary sheet. If you change an answer and want to immediately update the summary, click “Data” in the main toolbar at the top of the screen and then “Refresh All.” Once clicked, your new responses will appear in the assessment summary sheet.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At the top of the assessment summary sheet, in the “Quality STD Services Summary Table,” you can see the percent of recommendations you meet across categories, broken down by whether the recommendations are for “primary care” or “specialty STD care” settings and whether or not they are “should” or “could” recommendations. Underneath this table, you will find all the recommendations (grouped by category), your response to whether the service is provided and, if applicable, the reason for not providing the service. At the bottom of each table, you can see a summary of the percent of recommendations your clinic does </a:t>
          </a:r>
          <a:r>
            <a:rPr lang="en-US" sz="1100" i="1">
              <a:solidFill>
                <a:schemeClr val="dk1"/>
              </a:solidFill>
              <a:effectLst/>
              <a:latin typeface="+mn-lt"/>
              <a:ea typeface="+mn-ea"/>
              <a:cs typeface="+mn-cs"/>
            </a:rPr>
            <a:t>not</a:t>
          </a:r>
          <a:r>
            <a:rPr lang="en-US" sz="1100">
              <a:solidFill>
                <a:schemeClr val="dk1"/>
              </a:solidFill>
              <a:effectLst/>
              <a:latin typeface="+mn-lt"/>
              <a:ea typeface="+mn-ea"/>
              <a:cs typeface="+mn-cs"/>
            </a:rPr>
            <a:t> provide by reason (e.g., the percent of recommendations in the category that your clinic does not provide due to insufficient resources). </a:t>
          </a:r>
          <a:r>
            <a:rPr lang="en-US" sz="1100" b="1">
              <a:solidFill>
                <a:schemeClr val="dk1"/>
              </a:solidFill>
              <a:effectLst/>
              <a:latin typeface="+mn-lt"/>
              <a:ea typeface="+mn-ea"/>
              <a:cs typeface="+mn-cs"/>
            </a:rPr>
            <a:t>If you see #DIV/0!</a:t>
          </a:r>
          <a:r>
            <a:rPr lang="en-US" sz="1100" b="1" baseline="0">
              <a:solidFill>
                <a:schemeClr val="dk1"/>
              </a:solidFill>
              <a:effectLst/>
              <a:latin typeface="+mn-lt"/>
              <a:ea typeface="+mn-ea"/>
              <a:cs typeface="+mn-cs"/>
            </a:rPr>
            <a:t> rather than a percentage, that indicates that your facility provides all the recommended services in that category of the recommendations.</a:t>
          </a:r>
          <a:endParaRPr lang="en-US" sz="1100" b="1">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To simplify the process of reviewing your results, you can use the “Filter” feature in Excel to condense each table to show only the recommendations your clinic does not provide. To use this feature, click the white box with a gray triangle at the corner of the cell that says, “Does your clinic provide this service?” and from the dropdown that appears, unclick the box next to “yes.” These instructions could also be applied to the other columns, so that you can focus on the recommendations you don’t provide for a given reason (e.g., all the “Prevention” recommendations that you don’t provide due to “Population served"). To clear this filter and show all the recommendations, follow the previous instructions but this time either click “Select all” or “Clear Filter From [Cell text]” (e.g., “Clear Filter From Does your clinic…”).</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1</xdr:col>
      <xdr:colOff>1832611</xdr:colOff>
      <xdr:row>1</xdr:row>
      <xdr:rowOff>773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1" y="1"/>
          <a:ext cx="1836420" cy="4960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xdr:colOff>
      <xdr:row>0</xdr:row>
      <xdr:rowOff>0</xdr:rowOff>
    </xdr:from>
    <xdr:to>
      <xdr:col>1</xdr:col>
      <xdr:colOff>1847850</xdr:colOff>
      <xdr:row>0</xdr:row>
      <xdr:rowOff>496072</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220" y="0"/>
          <a:ext cx="1836420" cy="4960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1</xdr:col>
      <xdr:colOff>1836421</xdr:colOff>
      <xdr:row>0</xdr:row>
      <xdr:rowOff>496073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1" y="1"/>
          <a:ext cx="1836420" cy="4960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1</xdr:col>
      <xdr:colOff>1834516</xdr:colOff>
      <xdr:row>0</xdr:row>
      <xdr:rowOff>496073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1" y="1"/>
          <a:ext cx="1836420" cy="4960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1</xdr:col>
      <xdr:colOff>1836421</xdr:colOff>
      <xdr:row>0</xdr:row>
      <xdr:rowOff>496073</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1" y="1"/>
          <a:ext cx="1836420" cy="49607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1</xdr:col>
      <xdr:colOff>1836421</xdr:colOff>
      <xdr:row>0</xdr:row>
      <xdr:rowOff>496073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1" y="1"/>
          <a:ext cx="1836420" cy="4960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1</xdr:col>
      <xdr:colOff>1836421</xdr:colOff>
      <xdr:row>0</xdr:row>
      <xdr:rowOff>496073</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1" y="1"/>
          <a:ext cx="1836420" cy="49607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Lehman, Stan (CDC/IOD/OPPE)" id="{AF87C186-FD29-4702-8727-503E62975817}" userId="S::syl5@cdc.gov::e4b200e1-2920-41cd-9708-74e8bb656325"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4" xr16:uid="{90A407F1-C0EC-4FBC-B9F2-C333EB044AB6}" autoFormatId="16" applyNumberFormats="0" applyBorderFormats="0" applyFontFormats="0" applyPatternFormats="0" applyAlignmentFormats="0" applyWidthHeightFormats="0">
  <queryTableRefresh nextId="11">
    <queryTableFields count="10">
      <queryTableField id="1" name="Prevention Recommendation" tableColumnId="1"/>
      <queryTableField id="2" name="Does your clinic provide this service? " tableColumnId="2"/>
      <queryTableField id="3" name="Insufficient resources (funding, equipment, no lab or dispensing on premises) " tableColumnId="3"/>
      <queryTableField id="4" name="Insufficient staffing (capacity, qualifications, training)" tableColumnId="4"/>
      <queryTableField id="5" name="Population served" tableColumnId="5"/>
      <queryTableField id="6" name="Protocols and procedures (lack of protocol or standing orders) " tableColumnId="6"/>
      <queryTableField id="7" name="Referral process in place " tableColumnId="7"/>
      <queryTableField id="8" name="Legal and cultural barriers (minor consent, conservative environment)" tableColumnId="8"/>
      <queryTableField id="9" name="Limited referral network for treatment " tableColumnId="9"/>
      <queryTableField id="10" name="Other, please specify " tableColumnId="10"/>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adjustColumnWidth="0" connectionId="1" xr16:uid="{DC392B99-C917-4622-B86D-237074254917}" autoFormatId="16" applyNumberFormats="0" applyBorderFormats="0" applyFontFormats="0" applyPatternFormats="0" applyAlignmentFormats="0" applyWidthHeightFormats="0">
  <queryTableRefresh nextId="9">
    <queryTableFields count="8">
      <queryTableField id="1" name="Evaluation of STD-Related Conditions Recommendation" tableColumnId="1"/>
      <queryTableField id="2" name="Does your clinic provide this service? " tableColumnId="2"/>
      <queryTableField id="3" name="Insufficient resources (funding, equipment) " tableColumnId="3"/>
      <queryTableField id="4" name="Insufficient staffing (capacity, qualifications, training)" tableColumnId="4"/>
      <queryTableField id="5" name="Population served" tableColumnId="5"/>
      <queryTableField id="6" name="Protocols and procedures (express visit protocol, unclear guidelines) " tableColumnId="6"/>
      <queryTableField id="7" name="Referral process in place" tableColumnId="7"/>
      <queryTableField id="8" name="Other " tableColumnId="8"/>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3" adjustColumnWidth="0" connectionId="2" xr16:uid="{0DA1AD86-A2BE-4483-B73A-D864723D98D1}" autoFormatId="16" applyNumberFormats="0" applyBorderFormats="0" applyFontFormats="0" applyPatternFormats="0" applyAlignmentFormats="0" applyWidthHeightFormats="0">
  <queryTableRefresh nextId="9">
    <queryTableFields count="8">
      <queryTableField id="1" name="Laboratory Recommendation" tableColumnId="1"/>
      <queryTableField id="2" name="Does your clinic provide this service? " tableColumnId="2"/>
      <queryTableField id="3" name="Insufficient resources (funding, lack of culture plates and inability to incubate them)  " tableColumnId="3"/>
      <queryTableField id="4" name="Insufficient staffing (capacity, qualifications, training) " tableColumnId="4"/>
      <queryTableField id="5" name="Population served" tableColumnId="5"/>
      <queryTableField id="6" name="Protocols and procedures (procedures don’t allow for collection) " tableColumnId="6"/>
      <queryTableField id="7" name="Referral process in place" tableColumnId="7"/>
      <queryTableField id="8" name="Other, please specify " tableColumnId="8"/>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6" adjustColumnWidth="0" connectionId="5" xr16:uid="{B92A5F4D-4A07-4083-B8DB-ECD77853A39C}" autoFormatId="16" applyNumberFormats="0" applyBorderFormats="0" applyFontFormats="0" applyPatternFormats="0" applyAlignmentFormats="0" applyWidthHeightFormats="0">
  <queryTableRefresh nextId="8">
    <queryTableFields count="7">
      <queryTableField id="1" name="Screening Recommendation" tableColumnId="1"/>
      <queryTableField id="2" name="Does your clinic provide this service? " tableColumnId="2"/>
      <queryTableField id="3" name="Insufficient resources (funding, equipment, test not available) " tableColumnId="3"/>
      <queryTableField id="4" name="Insufficient staffing (capacity to follow up on abnormal results) " tableColumnId="4"/>
      <queryTableField id="5" name="Population served" tableColumnId="5"/>
      <queryTableField id="6" name="Limited referral network for treatment " tableColumnId="6"/>
      <queryTableField id="7" name="Other, please specify " tableColumnId="7"/>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7" adjustColumnWidth="0" connectionId="3" xr16:uid="{543C8D0D-2540-4D87-B854-BD52EEA9D943}" autoFormatId="16" applyNumberFormats="0" applyBorderFormats="0" applyFontFormats="0" applyPatternFormats="0" applyAlignmentFormats="0" applyWidthHeightFormats="0">
  <queryTableRefresh nextId="8">
    <queryTableFields count="7">
      <queryTableField id="1" name="Partner Services Recommendation" tableColumnId="1"/>
      <queryTableField id="2" name="Does your clinic provide this service? " tableColumnId="2"/>
      <queryTableField id="3" name="Insufficient resources (funding, equipment, cost to patient) " tableColumnId="3"/>
      <queryTableField id="4" name="Insufficient staffing (staff discomfort, capacity, training) " tableColumnId="4"/>
      <queryTableField id="5" name="Protocols and procedures (e-prescribing issues, provide refill to original patient instead, no DIS referral) " tableColumnId="5"/>
      <queryTableField id="6" name="Legal and cultural barriers (EPT not legal, staff/leadership opposition) " tableColumnId="6"/>
      <queryTableField id="7" name="Other, please specify " tableColumnId="7"/>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8" adjustColumnWidth="0" connectionId="6" xr16:uid="{4CD14CD9-F15E-46DE-9383-6AA41195B874}" autoFormatId="16" applyNumberFormats="0" applyBorderFormats="0" applyFontFormats="0" applyPatternFormats="0" applyAlignmentFormats="0" applyWidthHeightFormats="0">
  <queryTableRefresh nextId="9">
    <queryTableFields count="8">
      <queryTableField id="1" name="Sexual History and Physical Exam Recommendation" tableColumnId="1"/>
      <queryTableField id="2" name="Does your clinic provide this service? " tableColumnId="2"/>
      <queryTableField id="3" name="Insufficient resources (funding, equipment) " tableColumnId="3"/>
      <queryTableField id="4" name="Insufficient staffing (capacity, training, provider discomfort) " tableColumnId="4"/>
      <queryTableField id="5" name="Population served (patient need, reluctance)" tableColumnId="5"/>
      <queryTableField id="6" name="Protocols and procedures (5 Ps, express visit protocol, EMR/EHR prompts) " tableColumnId="6"/>
      <queryTableField id="7" name="Referral process in place" tableColumnId="7"/>
      <queryTableField id="8" name="Other, please specify " tableColumnId="8"/>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9" adjustColumnWidth="0" connectionId="7" xr16:uid="{13D30779-DF5D-41E6-928B-FAA405B9D0B5}" autoFormatId="16" applyNumberFormats="0" applyBorderFormats="0" applyFontFormats="0" applyPatternFormats="0" applyAlignmentFormats="0" applyWidthHeightFormats="0">
  <queryTableRefresh nextId="9">
    <queryTableFields count="8">
      <queryTableField id="1" name="Treatment Recommendation" tableColumnId="1"/>
      <queryTableField id="2" name="Does your clinic provide this service on site? " tableColumnId="2"/>
      <queryTableField id="3" name="Insufficient resources (cost, procurement, don’t stock due to infrequent use) " tableColumnId="3"/>
      <queryTableField id="4" name="Insufficient staffing (capacity, training, qualifications) " tableColumnId="4"/>
      <queryTableField id="5" name="Population served " tableColumnId="5"/>
      <queryTableField id="6" name="Protocols and procedures (prescription given if medicine not available on site)" tableColumnId="6"/>
      <queryTableField id="7" name="Referral process in place" tableColumnId="7"/>
      <queryTableField id="8" name="Other, please specify " tableColumnId="8"/>
    </queryTableFields>
  </queryTableRefresh>
</queryTable>
</file>

<file path=xl/tables/_rels/table10.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57656AF-A7F8-49DD-9573-10874D43F0B3}" name="Table3" displayName="Table3" ref="B2:K18" totalsRowShown="0" headerRowDxfId="146" dataDxfId="145" tableBorderDxfId="144">
  <autoFilter ref="B2:K18" xr:uid="{E5005CAA-F3C6-46D1-808C-4052B3603D5C}"/>
  <tableColumns count="10">
    <tableColumn id="1" xr3:uid="{42F0073F-82B1-43B0-A805-FBAB8A1224B1}" name="Prevention Recommendation" dataDxfId="143"/>
    <tableColumn id="2" xr3:uid="{2E750688-8A0E-4407-AFB0-1B9634B25F08}" name="Does your clinic provide this service? " dataDxfId="142"/>
    <tableColumn id="3" xr3:uid="{62DF801C-3017-4DFC-91C5-4496018221CB}" name="Insufficient resources (funding, equipment, no lab or dispensing on premises) " dataDxfId="141"/>
    <tableColumn id="4" xr3:uid="{4CA8895B-49C2-4C2A-A7DE-6ACB01817151}" name="Insufficient staffing (capacity, qualifications, training)" dataDxfId="140"/>
    <tableColumn id="5" xr3:uid="{D3689FCD-7286-406D-A6CA-23CDDAC7E23B}" name="Population served" dataDxfId="139"/>
    <tableColumn id="6" xr3:uid="{C2F82767-B372-4EC6-8BE9-E493C320E4BD}" name="Protocols and procedures (lack of protocol or standing orders) " dataDxfId="138"/>
    <tableColumn id="7" xr3:uid="{05BDDA69-ECE1-4209-BCA3-7287402FF843}" name="Referral process in place " dataDxfId="137"/>
    <tableColumn id="8" xr3:uid="{4558B51A-D1C2-4825-AC6E-CCE662707ACC}" name="Legal and cultural barriers (minor consent, conservative environment)" dataDxfId="136"/>
    <tableColumn id="9" xr3:uid="{6B5E0064-4778-4B84-AFE3-E141858B1A2C}" name="Limited referral network for treatment " dataDxfId="135"/>
    <tableColumn id="10" xr3:uid="{06A144C5-F16F-4EB0-A4D7-D0EFB4D8896D}" name="Other, please specify " dataDxfId="134"/>
  </tableColumns>
  <tableStyleInfo name="TableStyleLight1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1121DA0-289E-4D2D-B5EA-C2A5A9C18086}" name="Laboratory_Query" displayName="Laboratory_Query" ref="A47:H77" tableType="queryTable" totalsRowShown="0" headerRowDxfId="47" headerRowBorderDxfId="46">
  <autoFilter ref="A47:H77" xr:uid="{C6C6FC93-EEC8-4AD9-B60D-9C21326678A9}"/>
  <tableColumns count="8">
    <tableColumn id="1" xr3:uid="{64470908-C84E-4224-B4CF-2D9986A514C8}" uniqueName="1" name="Laboratory Recommendation" queryTableFieldId="1" dataDxfId="45"/>
    <tableColumn id="2" xr3:uid="{1FEF18E7-C91D-4CB0-BE98-972A008E9C1E}" uniqueName="2" name="Does your clinic provide this service? " queryTableFieldId="2" dataDxfId="44"/>
    <tableColumn id="3" xr3:uid="{8BF23EA8-ACE6-4EB0-B0FD-2A46C894ED22}" uniqueName="3" name="Insufficient resources (funding, lack of culture plates and inability to incubate them)  " queryTableFieldId="3" dataDxfId="43"/>
    <tableColumn id="4" xr3:uid="{3A36A770-F2EB-4111-97B2-6F1A959C2DF1}" uniqueName="4" name="Insufficient staffing (capacity, qualifications, training) " queryTableFieldId="4" dataDxfId="42"/>
    <tableColumn id="5" xr3:uid="{BDF2699A-EE18-4695-9188-715AADE36CA9}" uniqueName="5" name="Population served" queryTableFieldId="5" dataDxfId="41"/>
    <tableColumn id="6" xr3:uid="{695C2797-6F78-4FD7-BB32-EB902AAE4046}" uniqueName="6" name="Protocols and procedures (procedures don’t allow for collection) " queryTableFieldId="6" dataDxfId="40"/>
    <tableColumn id="7" xr3:uid="{C7521F6C-3763-4BEE-8767-7F5C1C4FEE05}" uniqueName="7" name="Referral process in place" queryTableFieldId="7" dataDxfId="39"/>
    <tableColumn id="8" xr3:uid="{735ACFDE-7A15-432F-8CC5-2C22A9B86702}" uniqueName="8" name="Other, please specify " queryTableFieldId="8" dataDxfId="38"/>
  </tableColumns>
  <tableStyleInfo name="TableStyleMedium7"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3F4DBF0-CDEB-46F0-9F45-454BBE723544}" name="Screening_Query" displayName="Screening_Query" ref="A127:G136" tableType="queryTable" totalsRowShown="0" headerRowDxfId="37" headerRowBorderDxfId="36">
  <autoFilter ref="A127:G136" xr:uid="{DE5B94E6-6AAD-44DD-AFBF-86FAADB9C2B8}"/>
  <tableColumns count="7">
    <tableColumn id="1" xr3:uid="{3AB79CE5-796A-466B-8381-2A3CD82F57E8}" uniqueName="1" name="Screening Recommendation" queryTableFieldId="1" dataDxfId="35"/>
    <tableColumn id="2" xr3:uid="{3E1F7B4A-384F-409A-8A6A-0FEB43C291D9}" uniqueName="2" name="Does your clinic provide this service? " queryTableFieldId="2" dataDxfId="34"/>
    <tableColumn id="3" xr3:uid="{07DF5C24-6F51-4285-A9C6-7D23B0247DA1}" uniqueName="3" name="Insufficient resources (funding, equipment, test not available) " queryTableFieldId="3" dataDxfId="33"/>
    <tableColumn id="4" xr3:uid="{4CB8904E-DD06-496C-AF40-8510A384C229}" uniqueName="4" name="Insufficient staffing (capacity to follow up on abnormal results) " queryTableFieldId="4" dataDxfId="32"/>
    <tableColumn id="5" xr3:uid="{942417C3-5A22-451F-84A1-D0B8391878C3}" uniqueName="5" name="Population served" queryTableFieldId="5" dataDxfId="31"/>
    <tableColumn id="6" xr3:uid="{FD2424DF-75D7-4B4B-8DAD-EF367741C0FB}" uniqueName="6" name="Limited referral network for treatment " queryTableFieldId="6" dataDxfId="30"/>
    <tableColumn id="7" xr3:uid="{8750D9DD-349B-4EC8-9672-8395966D4E11}" uniqueName="7" name="Other, please specify " queryTableFieldId="7" dataDxfId="29"/>
  </tableColumns>
  <tableStyleInfo name="TableStyleMedium7"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1E0DAA9-B9AA-46D2-95A2-254EB30394D0}" name="Parnter_Services_Query" displayName="Parnter_Services_Query" ref="A140:G144" tableType="queryTable" totalsRowShown="0" headerRowDxfId="28" headerRowBorderDxfId="27">
  <autoFilter ref="A140:G144" xr:uid="{43EAF63E-59CE-4E8C-BFC5-C7919455DFAB}"/>
  <tableColumns count="7">
    <tableColumn id="1" xr3:uid="{1AE89E56-B6C9-43D6-9DFF-B97787836996}" uniqueName="1" name="Partner Services Recommendation" queryTableFieldId="1" dataDxfId="26"/>
    <tableColumn id="2" xr3:uid="{1175555A-27C4-427F-BA13-58E28C6C90C5}" uniqueName="2" name="Does your clinic provide this service? " queryTableFieldId="2" dataDxfId="25"/>
    <tableColumn id="3" xr3:uid="{DEFC9784-6E7F-433C-91C9-EF1842A81F94}" uniqueName="3" name="Insufficient resources (funding, equipment, cost to patient) " queryTableFieldId="3" dataDxfId="24"/>
    <tableColumn id="4" xr3:uid="{1828B7E9-DA0A-47C8-90BE-1B4194763542}" uniqueName="4" name="Insufficient staffing (staff discomfort, capacity, training) " queryTableFieldId="4" dataDxfId="23"/>
    <tableColumn id="5" xr3:uid="{E2D425A7-AF42-4073-877D-624492FDF62F}" uniqueName="5" name="Protocols and procedures (e-prescribing issues, provide refill to original patient instead, no DIS referral) " queryTableFieldId="5" dataDxfId="22"/>
    <tableColumn id="6" xr3:uid="{ABC4A0C8-78AC-4C9A-B8DD-B4F71C3E3147}" uniqueName="6" name="Legal and cultural barriers (EPT not legal, staff/leadership opposition) " queryTableFieldId="6" dataDxfId="21"/>
    <tableColumn id="7" xr3:uid="{6D6C2BE4-30C6-4137-9594-D0EF1461A2B5}" uniqueName="7" name="Other, please specify " queryTableFieldId="7" dataDxfId="20"/>
  </tableColumns>
  <tableStyleInfo name="TableStyleMedium7"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8DED740-E9BC-4DD4-B4E0-F3270E03C33B}" name="Sexual_History_Query" displayName="Sexual_History_Query" ref="A114:H123" tableType="queryTable" totalsRowShown="0" headerRowDxfId="19" headerRowBorderDxfId="18">
  <autoFilter ref="A114:H123" xr:uid="{8B48CD24-D0C6-4717-A5FF-1D2E1A3443AA}"/>
  <tableColumns count="8">
    <tableColumn id="1" xr3:uid="{1714AE6B-9030-4E1A-B427-BC662533F987}" uniqueName="1" name="Sexual History and Physical Exam Recommendation" queryTableFieldId="1" dataDxfId="17"/>
    <tableColumn id="2" xr3:uid="{4AE59D7D-0735-495F-ABB2-CDE56CCD8B5D}" uniqueName="2" name="Does your clinic provide this service? " queryTableFieldId="2" dataDxfId="16"/>
    <tableColumn id="3" xr3:uid="{C5A78DA0-A078-40F4-919B-D9C3CA3BD4D6}" uniqueName="3" name="Insufficient resources (funding, equipment) " queryTableFieldId="3" dataDxfId="15"/>
    <tableColumn id="4" xr3:uid="{E5BBAFEA-0222-4F8B-8C43-16C304312123}" uniqueName="4" name="Insufficient staffing (capacity, training, provider discomfort) " queryTableFieldId="4" dataDxfId="14"/>
    <tableColumn id="5" xr3:uid="{765F3EAC-E33C-4143-B68A-31190D456984}" uniqueName="5" name="Population served (patient need, reluctance)" queryTableFieldId="5" dataDxfId="13"/>
    <tableColumn id="6" xr3:uid="{F0482F16-82ED-41E7-B7E7-61A71F2D4FE0}" uniqueName="6" name="Protocols and procedures (5 Ps, express visit protocol, EMR/EHR prompts) " queryTableFieldId="6" dataDxfId="12"/>
    <tableColumn id="7" xr3:uid="{F0438535-734D-4433-92C8-1B8BCC7F1792}" uniqueName="7" name="Referral process in place" queryTableFieldId="7" dataDxfId="11"/>
    <tableColumn id="8" xr3:uid="{7479702F-8E57-48EE-BE87-495EB8D0A378}" uniqueName="8" name="Other, please specify " queryTableFieldId="8" dataDxfId="10"/>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D1CDF79-5D32-4B83-8043-DCF20E8BD5FA}" name="Treatment_Query" displayName="Treatment_Query" ref="A81:H110" tableType="queryTable" totalsRowShown="0" headerRowDxfId="9" headerRowBorderDxfId="8">
  <autoFilter ref="A81:H110" xr:uid="{B679BB45-7E59-4B75-B942-03AE3E37147F}"/>
  <tableColumns count="8">
    <tableColumn id="1" xr3:uid="{C4F9A775-755B-4420-8601-5C1C6B4E7C47}" uniqueName="1" name="Treatment Recommendation" queryTableFieldId="1" dataDxfId="7"/>
    <tableColumn id="2" xr3:uid="{C14C050F-C0C8-4AA5-BCA8-88566B34010C}" uniqueName="2" name="Does your clinic provide this service on site? " queryTableFieldId="2" dataDxfId="6"/>
    <tableColumn id="3" xr3:uid="{8F44BF00-978D-48AD-B6D1-51FAE989A93C}" uniqueName="3" name="Insufficient resources (cost, procurement, don’t stock due to infrequent use) " queryTableFieldId="3" dataDxfId="5"/>
    <tableColumn id="4" xr3:uid="{7B42810F-E990-44C9-8BCA-FEEFC617C02E}" uniqueName="4" name="Insufficient staffing (capacity, training, qualifications) " queryTableFieldId="4" dataDxfId="4"/>
    <tableColumn id="5" xr3:uid="{88EA8C28-F9D2-4F7E-BAA2-0E6E5183511E}" uniqueName="5" name="Population served " queryTableFieldId="5" dataDxfId="3"/>
    <tableColumn id="6" xr3:uid="{0EC618E9-5495-4609-B56A-49B10DE02E59}" uniqueName="6" name="Protocols and procedures (prescription given if medicine not available on site)" queryTableFieldId="6" dataDxfId="2"/>
    <tableColumn id="7" xr3:uid="{F06F4848-EDF4-408C-ADBD-48D579053361}" uniqueName="7" name="Referral process in place" queryTableFieldId="7" dataDxfId="1"/>
    <tableColumn id="8" xr3:uid="{FC3B905D-63CE-4328-90DB-6D7BFF6B203C}" uniqueName="8" name="Other, please specify " queryTableFieldId="8" dataDxfId="0"/>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89CEE7-DEC6-44E8-8F57-74C6DEC28A44}" name="Table1" displayName="Table1" ref="A1:C4" totalsRowShown="0">
  <autoFilter ref="A1:C4" xr:uid="{C1B68CBA-2612-46A0-89FC-53B28F25403C}"/>
  <tableColumns count="3">
    <tableColumn id="1" xr3:uid="{47BD8A71-3FDF-48FF-AD16-93568DCC95EE}" name="Column1"/>
    <tableColumn id="2" xr3:uid="{B8B2745C-7094-4D45-A7A4-D8F8E769D88B}" name="Column2"/>
    <tableColumn id="3" xr3:uid="{94AA541F-7E34-4F4B-AC91-86FF5CCBE024}" name="Column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CAA1BB3-608C-4365-BEBF-679657B90274}" name="Table16" displayName="Table16" ref="D1:D2" totalsRowShown="0">
  <autoFilter ref="D1:D2" xr:uid="{231D2942-A461-44A5-9021-D21F6336515D}"/>
  <tableColumns count="1">
    <tableColumn id="1" xr3:uid="{B504193D-3CB7-4255-B52F-61B44E698635}" name="Reasons "/>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8EFBB7-D1C8-42D1-B2A8-BACD4FA01FF9}" name="Table10" displayName="Table10" ref="B2:I12" totalsRowShown="0" headerRowDxfId="133" dataDxfId="132" tableBorderDxfId="131">
  <autoFilter ref="B2:I12" xr:uid="{27378261-341D-48B1-8911-83C45B40628A}"/>
  <tableColumns count="8">
    <tableColumn id="1" xr3:uid="{9C5752D2-14FA-44DE-9E73-4224612F9848}" name="Evaluation of STD-Related Conditions Recommendation" dataDxfId="130"/>
    <tableColumn id="2" xr3:uid="{A40AC8FC-889B-46E4-87C6-3C29043A8B87}" name="Does your clinic provide this service? " dataDxfId="129"/>
    <tableColumn id="3" xr3:uid="{F7660D18-741E-47AC-B053-2DE053686325}" name="Insufficient resources (funding, equipment) " dataDxfId="128"/>
    <tableColumn id="5" xr3:uid="{2C7F3DD2-769E-4106-8C86-BF13E8428A9B}" name="Insufficient staffing (capacity, qualifications, training)" dataDxfId="127"/>
    <tableColumn id="7" xr3:uid="{65DE22B0-79DC-4BC5-8CA9-249D962EACFA}" name="Population served" dataDxfId="126"/>
    <tableColumn id="9" xr3:uid="{16444F33-70F1-490C-9B6C-A6EF5298A409}" name="Protocols and procedures (express visit protocol, unclear guidelines) " dataDxfId="125"/>
    <tableColumn id="11" xr3:uid="{833A6964-61C3-4AFA-AF7B-03D98D0B5F6D}" name="Referral process in place" dataDxfId="124"/>
    <tableColumn id="13" xr3:uid="{0364B417-04E8-452B-88E1-C0F90C84876E}" name="Other " dataDxfId="12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529D5F89-88C4-4AE0-89D9-D55D734AEAF7}" name="Table12" displayName="Table12" ref="B2:I32" totalsRowShown="0" headerRowDxfId="122" dataDxfId="121" tableBorderDxfId="120">
  <autoFilter ref="B2:I32" xr:uid="{9DBA55D4-C0E9-47F5-BAD3-0E5CE608524F}"/>
  <tableColumns count="8">
    <tableColumn id="1" xr3:uid="{70116460-D7A5-4A56-B92F-CD0C5B444BC9}" name="Laboratory Recommendation" dataDxfId="119"/>
    <tableColumn id="2" xr3:uid="{A7E2A586-F363-4032-8663-2515BB920654}" name="Does your clinic provide this service? " dataDxfId="118"/>
    <tableColumn id="3" xr3:uid="{0162AA5E-95BB-4157-8BF1-38EDEFE08B28}" name="Insufficient resources (funding, lack of culture plates and inability to incubate them)  " dataDxfId="117"/>
    <tableColumn id="5" xr3:uid="{05FB6900-706C-4C62-8246-AE5A1EBB196F}" name="Insufficient staffing (capacity, qualifications, training) " dataDxfId="116"/>
    <tableColumn id="6" xr3:uid="{8D252928-B1E6-48E7-9B14-BE582498ED12}" name="Population served" dataDxfId="115"/>
    <tableColumn id="7" xr3:uid="{D3BB86F6-9D19-45F1-AF9C-71EBAE66622D}" name="Protocols and procedures (procedures don’t allow for collection) " dataDxfId="114"/>
    <tableColumn id="8" xr3:uid="{397B67EA-4B10-44B1-98F9-7BCCF88646EA}" name="Referral process in place" dataDxfId="113"/>
    <tableColumn id="9" xr3:uid="{14D893EE-06A9-4069-9ADF-52DD1511B0A6}" name="Other, please specify " dataDxfId="112"/>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9190FFD-FDE1-49A7-9B90-FA44E8D72FCC}" name="Table13" displayName="Table13" ref="B2:I31" totalsRowShown="0" headerRowDxfId="111" dataDxfId="110" tableBorderDxfId="109">
  <autoFilter ref="B2:I31" xr:uid="{15B4A78E-178B-4DF5-9035-766BD1D0DEF5}"/>
  <tableColumns count="8">
    <tableColumn id="1" xr3:uid="{C0508FC1-29E9-4BEC-B33C-71EA86F62C2B}" name="Treatment Recommendation" dataDxfId="108"/>
    <tableColumn id="2" xr3:uid="{3A5BAE6C-147A-4A6D-A3D6-94204222DAA2}" name="Does your clinic provide this service on site? " dataDxfId="107"/>
    <tableColumn id="3" xr3:uid="{A04E5BA9-BCDC-4900-97CF-F2751B6DD02F}" name="Insufficient resources (cost, procurement, don’t stock due to infrequent use) " dataDxfId="106"/>
    <tableColumn id="4" xr3:uid="{BA2219CC-6F65-4BFE-9BDB-5D5EF6F0FDCE}" name="Insufficient staffing (capacity, training, qualifications) " dataDxfId="105"/>
    <tableColumn id="5" xr3:uid="{DE9CF701-355A-415F-BFC9-67A2FA9DD918}" name="Population served " dataDxfId="104"/>
    <tableColumn id="6" xr3:uid="{22363DF6-860E-4208-9D6C-674E265855AA}" name="Protocols and procedures (prescription given if medicine not available on site)" dataDxfId="103"/>
    <tableColumn id="7" xr3:uid="{8595AB41-C36A-4EAC-A0BC-AA36EA40215E}" name="Referral process in place" dataDxfId="102"/>
    <tableColumn id="8" xr3:uid="{0DA370D2-34BD-4CCB-90F6-6EF6D9295C05}" name="Other, please specify " dataDxfId="10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D86A346-C9F6-498B-B8DE-FF313C689BF4}" name="Table15" displayName="Table15" ref="B2:I11" totalsRowShown="0" headerRowDxfId="100" dataDxfId="99" tableBorderDxfId="98">
  <autoFilter ref="B2:I11" xr:uid="{C8D74421-570A-4110-88B4-A0C2EAA11CAB}"/>
  <tableColumns count="8">
    <tableColumn id="1" xr3:uid="{0E203AC0-D192-40E2-BDFF-D91EF3658A54}" name="Sexual History and Physical Exam Recommendation" dataDxfId="97"/>
    <tableColumn id="2" xr3:uid="{A972A8AE-55F5-4F1D-BA57-C783F6CE0160}" name="Does your clinic provide this service? " dataDxfId="96"/>
    <tableColumn id="3" xr3:uid="{472603C4-3017-4256-A360-476A33B173AB}" name="Insufficient resources (funding, equipment) " dataDxfId="95"/>
    <tableColumn id="4" xr3:uid="{B2B5756C-D1CC-4D5A-9BB1-7E104825913D}" name="Insufficient staffing (capacity, training, provider discomfort) " dataDxfId="94"/>
    <tableColumn id="5" xr3:uid="{52DEB841-3424-4523-B891-584CCEA0C8DD}" name="Population served (patient need, reluctance)" dataDxfId="93"/>
    <tableColumn id="6" xr3:uid="{E75A69CB-9B3F-433C-83F8-7D67FDA21536}" name="Protocols and procedures (5 Ps, express visit protocol, EMR/EHR prompts) " dataDxfId="92"/>
    <tableColumn id="7" xr3:uid="{CCEF67FB-953D-4F17-85D4-DC86F6595678}" name="Referral process in place" dataDxfId="91"/>
    <tableColumn id="8" xr3:uid="{A74D0201-F323-4C6C-BB55-72C4F6F4A6CE}" name="Other, please specify " dataDxfId="9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EA4D169-9790-4DFF-88A9-6D21635D1C21}" name="Table4" displayName="Table4" ref="B2:H11" totalsRowShown="0" headerRowDxfId="89" dataDxfId="88" tableBorderDxfId="87">
  <autoFilter ref="B2:H11" xr:uid="{0FE9FC3F-64F0-4CB8-969E-58A569961DAD}"/>
  <tableColumns count="7">
    <tableColumn id="1" xr3:uid="{F7A162A3-2850-4ED5-83EA-0150301B348B}" name="Screening Recommendation" dataDxfId="86"/>
    <tableColumn id="2" xr3:uid="{FC0F2A35-0833-425B-A490-DCFE88C015D9}" name="Does your clinic provide this service? " dataDxfId="85"/>
    <tableColumn id="3" xr3:uid="{FEEF95DA-4D2C-4FD4-9217-04DB304F98DA}" name="Insufficient resources (funding, equipment, test not available) " dataDxfId="84"/>
    <tableColumn id="4" xr3:uid="{C10A2AD0-7142-4ACA-B30C-F7BE6AD3BF2B}" name="Insufficient staffing (capacity to follow up on abnormal results) " dataDxfId="83"/>
    <tableColumn id="5" xr3:uid="{6AB6CA55-7D50-4504-9044-AEB77085071B}" name="Population served" dataDxfId="82"/>
    <tableColumn id="6" xr3:uid="{8F2FC177-FCAD-48CC-8E23-1A6E41E9066F}" name="Limited referral network for treatment " dataDxfId="81"/>
    <tableColumn id="7" xr3:uid="{36BAC15B-79DD-43A6-8CCB-A4792DD45955}" name="Other, please specify " dataDxfId="8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340A368-F159-435A-9B72-A9A0E95D7DEE}" name="Table8" displayName="Table8" ref="B2:H6" totalsRowShown="0" headerRowDxfId="79" dataDxfId="78" tableBorderDxfId="77">
  <autoFilter ref="B2:H6" xr:uid="{95F0BE3F-B5DC-4A28-A807-5BE4656DACC4}"/>
  <tableColumns count="7">
    <tableColumn id="1" xr3:uid="{5B06898B-B660-4823-B14E-3A2CEAA8C271}" name="Partner Services Recommendation" dataDxfId="76"/>
    <tableColumn id="2" xr3:uid="{4358FE22-D37D-44C3-91B5-14C8DDBCC34E}" name="Does your clinic provide this service? " dataDxfId="75"/>
    <tableColumn id="3" xr3:uid="{8753A2C6-90C1-46AD-8F32-B818E4EC72F9}" name="Insufficient resources (funding, equipment, cost to patient) " dataDxfId="74"/>
    <tableColumn id="4" xr3:uid="{A9153978-D81C-4604-8D96-222CDB2966B0}" name="Insufficient staffing (staff discomfort, capacity, training) " dataDxfId="73"/>
    <tableColumn id="5" xr3:uid="{5D6745CA-5B56-4581-8AE7-D4A64A21E88C}" name="Protocols and procedures (e-prescribing issues, provide refill to original patient instead, no DIS referral) " dataDxfId="72"/>
    <tableColumn id="6" xr3:uid="{A18D1C31-4496-434D-A736-A276DBB30A51}" name="Legal and cultural barriers (EPT not legal, staff/leadership opposition) " dataDxfId="71"/>
    <tableColumn id="7" xr3:uid="{FB2790D1-62E3-43B2-92E9-CCFFC9F994C0}" name="Other, please specify " dataDxfId="7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6459FFC-81AA-49B9-A6D8-D5302943CB02}" name="Prevention_Query" displayName="Prevention_Query" ref="A13:J29" tableType="queryTable" totalsRowShown="0" headerRowDxfId="69" headerRowBorderDxfId="68">
  <autoFilter ref="A13:J29" xr:uid="{309CCA09-1ECD-4572-805F-6653A70E19EE}"/>
  <tableColumns count="10">
    <tableColumn id="1" xr3:uid="{0C4618F2-F4FE-42C2-9341-B0BA27A82582}" uniqueName="1" name="Prevention Recommendation" queryTableFieldId="1" dataDxfId="67"/>
    <tableColumn id="2" xr3:uid="{A2809632-1AB7-40F6-8CFE-CA3D30754B09}" uniqueName="2" name="Does your clinic provide this service? " queryTableFieldId="2" dataDxfId="66"/>
    <tableColumn id="3" xr3:uid="{1D871823-5075-4D3E-AB46-1D9C3C30EFF1}" uniqueName="3" name="Insufficient resources (funding, equipment, no lab or dispensing on premises) " queryTableFieldId="3" dataDxfId="65"/>
    <tableColumn id="4" xr3:uid="{DE88B43C-B4F7-4403-8651-78FB38BB005F}" uniqueName="4" name="Insufficient staffing (capacity, qualifications, training)" queryTableFieldId="4" dataDxfId="64"/>
    <tableColumn id="5" xr3:uid="{0292CD03-D6C7-467C-934D-B47020BF8700}" uniqueName="5" name="Population served" queryTableFieldId="5" dataDxfId="63"/>
    <tableColumn id="6" xr3:uid="{1026E2FB-7D42-40EB-9840-066D48DEF1B2}" uniqueName="6" name="Protocols and procedures (lack of protocol or standing orders) " queryTableFieldId="6" dataDxfId="62"/>
    <tableColumn id="7" xr3:uid="{95AAC6F8-D6D2-4E11-93EC-AE62E880AEEE}" uniqueName="7" name="Referral process in place " queryTableFieldId="7" dataDxfId="61"/>
    <tableColumn id="8" xr3:uid="{8813B294-0400-4FBD-BB62-BE4ACFE6F7E9}" uniqueName="8" name="Legal and cultural barriers (minor consent, conservative environment)" queryTableFieldId="8" dataDxfId="60"/>
    <tableColumn id="9" xr3:uid="{01550D09-721D-4EC7-AF8E-2AB0DFC08EA0}" uniqueName="9" name="Limited referral network for treatment " queryTableFieldId="9" dataDxfId="59"/>
    <tableColumn id="10" xr3:uid="{B58A2C0F-154C-4F49-9E2C-D126144E7C83}" uniqueName="10" name="Other, please specify " queryTableFieldId="10" dataDxfId="58"/>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6D2C151-930E-41EB-A205-867AE9E01576}" name="Evaluation_Query" displayName="Evaluation_Query" ref="A33:H43" tableType="queryTable" totalsRowShown="0" headerRowDxfId="57" headerRowBorderDxfId="56">
  <autoFilter ref="A33:H43" xr:uid="{7EB6938A-19FD-4FA7-8B9F-482B59E5280A}"/>
  <tableColumns count="8">
    <tableColumn id="1" xr3:uid="{4F165699-60E3-4BB8-AE91-0B02B6B77288}" uniqueName="1" name="Evaluation of STD-Related Conditions Recommendation" queryTableFieldId="1" dataDxfId="55"/>
    <tableColumn id="2" xr3:uid="{7EB8F6D6-24E2-4842-B5EB-B3C571E26F0D}" uniqueName="2" name="Does your clinic provide this service? " queryTableFieldId="2" dataDxfId="54"/>
    <tableColumn id="3" xr3:uid="{F97A138B-72A7-4FFF-8ECC-697E4DBB4488}" uniqueName="3" name="Insufficient resources (funding, equipment) " queryTableFieldId="3" dataDxfId="53"/>
    <tableColumn id="4" xr3:uid="{FC630A8A-B83F-49EF-93A8-2016E6A88AE3}" uniqueName="4" name="Insufficient staffing (capacity, qualifications, training)" queryTableFieldId="4" dataDxfId="52"/>
    <tableColumn id="5" xr3:uid="{00DE7E15-9E34-4275-B717-3AA1E64DF2C4}" uniqueName="5" name="Population served" queryTableFieldId="5" dataDxfId="51"/>
    <tableColumn id="6" xr3:uid="{99F7E3CA-7019-43B7-91C3-1F5B5AA91D98}" uniqueName="6" name="Protocols and procedures (express visit protocol, unclear guidelines) " queryTableFieldId="6" dataDxfId="50"/>
    <tableColumn id="7" xr3:uid="{17A486EE-18DF-47C1-B9E9-7BCD5103543B}" uniqueName="7" name="Referral process in place" queryTableFieldId="7" dataDxfId="49"/>
    <tableColumn id="8" xr3:uid="{2AFF8B8E-0F6D-483F-95CC-F274831BFF45}" uniqueName="8" name="Other " queryTableFieldId="8" dataDxfId="48"/>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 dT="2024-01-30T21:47:55.29" personId="{AF87C186-FD29-4702-8727-503E62975817}" id="{C9249F5B-DD3F-4E30-906F-36DC7D3D703A}">
    <text>This table not needed</text>
  </threadedComment>
</ThreadedComments>
</file>

<file path=xl/threadedComments/threadedComment2.xml><?xml version="1.0" encoding="utf-8"?>
<ThreadedComments xmlns="http://schemas.microsoft.com/office/spreadsheetml/2018/threadedcomments" xmlns:x="http://schemas.openxmlformats.org/spreadsheetml/2006/main">
  <threadedComment ref="C6" dT="2024-01-30T21:22:01.47" personId="{AF87C186-FD29-4702-8727-503E62975817}" id="{5FC914E6-EDAD-46EC-83C6-33ECA257047F}">
    <text>Remove pre-filled cells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printerSettings" Target="../printerSettings/printerSettings10.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3" Type="http://schemas.openxmlformats.org/officeDocument/2006/relationships/hyperlink" Target="https://www.cdc.gov/mmwr/volumes/68/rr/rr6805a1.htm" TargetMode="External"/><Relationship Id="rId18" Type="http://schemas.openxmlformats.org/officeDocument/2006/relationships/hyperlink" Target="https://www.cdc.gov/mmwr/volumes/68/rr/rr6805a1.htm" TargetMode="External"/><Relationship Id="rId26" Type="http://schemas.openxmlformats.org/officeDocument/2006/relationships/hyperlink" Target="https://www.cdc.gov/mmwr/volumes/68/rr/rr6805a1.htm" TargetMode="External"/><Relationship Id="rId3" Type="http://schemas.openxmlformats.org/officeDocument/2006/relationships/hyperlink" Target="https://www.cdc.gov/mmwr/volumes/68/rr/rr6805a1.htm" TargetMode="External"/><Relationship Id="rId21" Type="http://schemas.openxmlformats.org/officeDocument/2006/relationships/hyperlink" Target="https://www.cdc.gov/mmwr/volumes/68/rr/rr6805a1.htm" TargetMode="External"/><Relationship Id="rId34" Type="http://schemas.openxmlformats.org/officeDocument/2006/relationships/hyperlink" Target="https://www.cdc.gov/mmwr/volumes/68/rr/rr6805a1.htm" TargetMode="External"/><Relationship Id="rId7" Type="http://schemas.openxmlformats.org/officeDocument/2006/relationships/hyperlink" Target="https://www.cdc.gov/mmwr/volumes/68/rr/rr6805a1.htm" TargetMode="External"/><Relationship Id="rId12" Type="http://schemas.openxmlformats.org/officeDocument/2006/relationships/hyperlink" Target="https://www.cdc.gov/mmwr/volumes/68/rr/rr6805a1.htm" TargetMode="External"/><Relationship Id="rId17" Type="http://schemas.openxmlformats.org/officeDocument/2006/relationships/hyperlink" Target="https://www.cdc.gov/mmwr/volumes/68/rr/rr6805a1.htm" TargetMode="External"/><Relationship Id="rId25" Type="http://schemas.openxmlformats.org/officeDocument/2006/relationships/hyperlink" Target="https://www.cdc.gov/mmwr/volumes/68/rr/rr6805a1.htm" TargetMode="External"/><Relationship Id="rId33" Type="http://schemas.openxmlformats.org/officeDocument/2006/relationships/hyperlink" Target="https://www.cdc.gov/mmwr/volumes/68/rr/rr6805a1.htm" TargetMode="External"/><Relationship Id="rId2" Type="http://schemas.openxmlformats.org/officeDocument/2006/relationships/hyperlink" Target="https://www.cdc.gov/mmwr/volumes/68/rr/rr6805a1.htm" TargetMode="External"/><Relationship Id="rId16" Type="http://schemas.openxmlformats.org/officeDocument/2006/relationships/hyperlink" Target="https://www.cdc.gov/mmwr/volumes/68/rr/rr6805a1.htm" TargetMode="External"/><Relationship Id="rId20" Type="http://schemas.openxmlformats.org/officeDocument/2006/relationships/hyperlink" Target="https://www.cdc.gov/mmwr/volumes/68/rr/rr6805a1.htm" TargetMode="External"/><Relationship Id="rId29" Type="http://schemas.openxmlformats.org/officeDocument/2006/relationships/hyperlink" Target="https://www.cdc.gov/mmwr/volumes/68/rr/rr6805a1.htm" TargetMode="External"/><Relationship Id="rId1" Type="http://schemas.openxmlformats.org/officeDocument/2006/relationships/hyperlink" Target="https://www.cdc.gov/mmwr/volumes/68/rr/rr6805a1.htm" TargetMode="External"/><Relationship Id="rId6" Type="http://schemas.openxmlformats.org/officeDocument/2006/relationships/hyperlink" Target="https://www.cdc.gov/mmwr/volumes/68/rr/rr6805a1.htm" TargetMode="External"/><Relationship Id="rId11" Type="http://schemas.openxmlformats.org/officeDocument/2006/relationships/hyperlink" Target="https://www.cdc.gov/mmwr/volumes/68/rr/rr6805a1.htm" TargetMode="External"/><Relationship Id="rId24" Type="http://schemas.openxmlformats.org/officeDocument/2006/relationships/hyperlink" Target="https://www.cdc.gov/mmwr/volumes/68/rr/rr6805a1.htm" TargetMode="External"/><Relationship Id="rId32" Type="http://schemas.openxmlformats.org/officeDocument/2006/relationships/hyperlink" Target="https://www.cdc.gov/mmwr/volumes/68/rr/rr6805a1.htm" TargetMode="External"/><Relationship Id="rId5" Type="http://schemas.openxmlformats.org/officeDocument/2006/relationships/hyperlink" Target="https://www.cdc.gov/mmwr/volumes/68/rr/rr6805a1.htm" TargetMode="External"/><Relationship Id="rId15" Type="http://schemas.openxmlformats.org/officeDocument/2006/relationships/hyperlink" Target="https://www.cdc.gov/mmwr/volumes/68/rr/rr6805a1.htm" TargetMode="External"/><Relationship Id="rId23" Type="http://schemas.openxmlformats.org/officeDocument/2006/relationships/hyperlink" Target="https://www.cdc.gov/mmwr/volumes/68/rr/rr6805a1.htm" TargetMode="External"/><Relationship Id="rId28" Type="http://schemas.openxmlformats.org/officeDocument/2006/relationships/hyperlink" Target="https://www.cdc.gov/mmwr/volumes/68/rr/rr6805a1.htm" TargetMode="External"/><Relationship Id="rId36" Type="http://schemas.openxmlformats.org/officeDocument/2006/relationships/printerSettings" Target="../printerSettings/printerSettings11.bin"/><Relationship Id="rId10" Type="http://schemas.openxmlformats.org/officeDocument/2006/relationships/hyperlink" Target="https://www.cdc.gov/mmwr/volumes/68/rr/rr6805a1.htm" TargetMode="External"/><Relationship Id="rId19" Type="http://schemas.openxmlformats.org/officeDocument/2006/relationships/hyperlink" Target="https://www.cdc.gov/mmwr/volumes/68/rr/rr6805a1.htm" TargetMode="External"/><Relationship Id="rId31" Type="http://schemas.openxmlformats.org/officeDocument/2006/relationships/hyperlink" Target="https://www.cdc.gov/mmwr/volumes/68/rr/rr6805a1.htm" TargetMode="External"/><Relationship Id="rId4" Type="http://schemas.openxmlformats.org/officeDocument/2006/relationships/hyperlink" Target="https://www.cdc.gov/mmwr/volumes/68/rr/rr6805a1.htm" TargetMode="External"/><Relationship Id="rId9" Type="http://schemas.openxmlformats.org/officeDocument/2006/relationships/hyperlink" Target="https://www.cdc.gov/mmwr/volumes/68/rr/rr6805a1.htm" TargetMode="External"/><Relationship Id="rId14" Type="http://schemas.openxmlformats.org/officeDocument/2006/relationships/hyperlink" Target="https://www.cdc.gov/mmwr/volumes/68/rr/rr6805a1.htm" TargetMode="External"/><Relationship Id="rId22" Type="http://schemas.openxmlformats.org/officeDocument/2006/relationships/hyperlink" Target="https://www.cdc.gov/mmwr/volumes/68/rr/rr6805a1.htm" TargetMode="External"/><Relationship Id="rId27" Type="http://schemas.openxmlformats.org/officeDocument/2006/relationships/hyperlink" Target="https://www.cdc.gov/mmwr/volumes/68/rr/rr6805a1.htm" TargetMode="External"/><Relationship Id="rId30" Type="http://schemas.openxmlformats.org/officeDocument/2006/relationships/hyperlink" Target="https://www.cdc.gov/mmwr/volumes/68/rr/rr6805a1.htm" TargetMode="External"/><Relationship Id="rId35" Type="http://schemas.openxmlformats.org/officeDocument/2006/relationships/hyperlink" Target="https://www.cdc.gov/mmwr/volumes/68/rr/rr6805a1.htm" TargetMode="External"/><Relationship Id="rId8" Type="http://schemas.openxmlformats.org/officeDocument/2006/relationships/hyperlink" Target="https://www.cdc.gov/mmwr/volumes/68/rr/rr6805a1.htm"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3" Type="http://schemas.openxmlformats.org/officeDocument/2006/relationships/hyperlink" Target="https://youtu.be/3xtDbVhRQFY" TargetMode="External"/><Relationship Id="rId7" Type="http://schemas.openxmlformats.org/officeDocument/2006/relationships/drawing" Target="../drawings/drawing1.xml"/><Relationship Id="rId2" Type="http://schemas.openxmlformats.org/officeDocument/2006/relationships/hyperlink" Target="https://youtu.be/fL7jU36sDrw" TargetMode="External"/><Relationship Id="rId1" Type="http://schemas.openxmlformats.org/officeDocument/2006/relationships/hyperlink" Target="https://youtu.be/ZctXndbZxS0" TargetMode="External"/><Relationship Id="rId6" Type="http://schemas.openxmlformats.org/officeDocument/2006/relationships/printerSettings" Target="../printerSettings/printerSettings2.bin"/><Relationship Id="rId5" Type="http://schemas.openxmlformats.org/officeDocument/2006/relationships/hyperlink" Target="https://www.microsoft.com/en-us/download/details.aspx?id=39379" TargetMode="External"/><Relationship Id="rId4" Type="http://schemas.openxmlformats.org/officeDocument/2006/relationships/hyperlink" Target="https://www.cdc.gov/mmwr/volumes/68/rr/rr6805a1.htm"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C1F4D-8E51-4DFB-BBDB-4DDD2E8AA739}">
  <sheetPr>
    <tabColor rgb="FF7030A0"/>
  </sheetPr>
  <dimension ref="A1:J15"/>
  <sheetViews>
    <sheetView showGridLines="0" workbookViewId="0">
      <selection activeCell="C4" sqref="C4:G4"/>
    </sheetView>
  </sheetViews>
  <sheetFormatPr defaultColWidth="0" defaultRowHeight="14.5" zeroHeight="1" x14ac:dyDescent="0.35"/>
  <cols>
    <col min="1" max="1" width="12.54296875" customWidth="1"/>
    <col min="2" max="2" width="21.1796875" customWidth="1"/>
    <col min="3" max="3" width="54.453125" customWidth="1"/>
    <col min="4" max="4" width="9" customWidth="1"/>
    <col min="5" max="5" width="7.81640625" customWidth="1"/>
    <col min="6" max="6" width="6.54296875" customWidth="1"/>
    <col min="7" max="7" width="4.1796875" customWidth="1"/>
    <col min="8" max="9" width="8.7265625" customWidth="1"/>
    <col min="10" max="10" width="20.7265625" customWidth="1"/>
    <col min="11" max="16384" width="8.7265625" hidden="1"/>
  </cols>
  <sheetData>
    <row r="1" spans="2:10" ht="26.5" customHeight="1" thickBot="1" x14ac:dyDescent="0.4"/>
    <row r="2" spans="2:10" ht="21.65" customHeight="1" x14ac:dyDescent="0.35">
      <c r="B2" s="134" t="s">
        <v>275</v>
      </c>
      <c r="C2" s="144" t="s">
        <v>276</v>
      </c>
      <c r="D2" s="144"/>
      <c r="E2" s="144"/>
      <c r="F2" s="145"/>
      <c r="G2" s="146"/>
      <c r="J2" s="139" t="s">
        <v>284</v>
      </c>
    </row>
    <row r="3" spans="2:10" ht="19" customHeight="1" x14ac:dyDescent="0.35">
      <c r="B3" s="135" t="s">
        <v>277</v>
      </c>
      <c r="C3" s="147" t="s">
        <v>278</v>
      </c>
      <c r="D3" s="147"/>
      <c r="E3" s="147"/>
      <c r="F3" s="148"/>
      <c r="G3" s="149"/>
      <c r="J3" s="138" t="s">
        <v>285</v>
      </c>
    </row>
    <row r="4" spans="2:10" ht="23.5" customHeight="1" x14ac:dyDescent="0.35">
      <c r="B4" s="135" t="s">
        <v>279</v>
      </c>
      <c r="C4" s="150"/>
      <c r="D4" s="150"/>
      <c r="E4" s="150"/>
      <c r="F4" s="151"/>
      <c r="G4" s="152"/>
      <c r="J4" s="139" t="s">
        <v>286</v>
      </c>
    </row>
    <row r="5" spans="2:10" ht="23.15" customHeight="1" x14ac:dyDescent="0.35">
      <c r="B5" s="135" t="s">
        <v>280</v>
      </c>
      <c r="C5" s="151"/>
      <c r="D5" s="153"/>
      <c r="E5" s="153"/>
      <c r="F5" s="153"/>
      <c r="G5" s="154"/>
    </row>
    <row r="6" spans="2:10" ht="19" customHeight="1" x14ac:dyDescent="0.35">
      <c r="B6" s="135" t="s">
        <v>281</v>
      </c>
      <c r="C6" s="150"/>
      <c r="D6" s="150"/>
      <c r="E6" s="150"/>
      <c r="F6" s="151"/>
      <c r="G6" s="152"/>
    </row>
    <row r="7" spans="2:10" ht="25.5" customHeight="1" thickBot="1" x14ac:dyDescent="0.4">
      <c r="B7" s="136" t="s">
        <v>282</v>
      </c>
      <c r="C7" s="140"/>
      <c r="D7" s="140"/>
      <c r="E7" s="140"/>
      <c r="F7" s="141"/>
      <c r="G7" s="142"/>
    </row>
    <row r="8" spans="2:10" x14ac:dyDescent="0.35"/>
    <row r="9" spans="2:10" x14ac:dyDescent="0.35"/>
    <row r="10" spans="2:10" x14ac:dyDescent="0.35"/>
    <row r="11" spans="2:10" x14ac:dyDescent="0.35"/>
    <row r="12" spans="2:10" x14ac:dyDescent="0.35"/>
    <row r="13" spans="2:10" ht="59.5" customHeight="1" x14ac:dyDescent="0.35">
      <c r="B13" s="143" t="s">
        <v>287</v>
      </c>
      <c r="C13" s="143"/>
      <c r="D13" s="143"/>
      <c r="E13" s="143"/>
      <c r="F13" s="143"/>
      <c r="G13" s="143"/>
      <c r="H13" s="143"/>
      <c r="I13" s="143"/>
      <c r="J13" s="143"/>
    </row>
    <row r="14" spans="2:10" x14ac:dyDescent="0.35"/>
    <row r="15" spans="2:10" x14ac:dyDescent="0.35"/>
  </sheetData>
  <mergeCells count="7">
    <mergeCell ref="C7:G7"/>
    <mergeCell ref="B13:J13"/>
    <mergeCell ref="C2:G2"/>
    <mergeCell ref="C3:G3"/>
    <mergeCell ref="C4:G4"/>
    <mergeCell ref="C5:G5"/>
    <mergeCell ref="C6:G6"/>
  </mergeCells>
  <dataValidations count="1">
    <dataValidation type="list" allowBlank="1" showInputMessage="1" showErrorMessage="1" sqref="C5:G5" xr:uid="{86E1A821-A19B-46D2-B279-F52375C15DAC}">
      <formula1>"Yes, No"</formula1>
    </dataValidation>
  </dataValidation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FE9EB8F-A094-4DBD-94A9-AEC9CD484067}">
          <x14:formula1>
            <xm:f>'Data Validation'!$A:$A</xm:f>
          </x14:formula1>
          <xm:sqref>C4:G4</xm:sqref>
        </x14:dataValidation>
        <x14:dataValidation type="list" allowBlank="1" showInputMessage="1" showErrorMessage="1" xr:uid="{8A664CEB-4B6D-4E80-ACA5-57F2D487610B}">
          <x14:formula1>
            <xm:f>'Data Validation'!$D$1:$D$5</xm:f>
          </x14:formula1>
          <xm:sqref>C6:G6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2E8F3-5A70-4B94-B342-D60D91D49320}">
  <sheetPr codeName="Sheet8"/>
  <dimension ref="A1:H12"/>
  <sheetViews>
    <sheetView tabSelected="1" topLeftCell="B1" workbookViewId="0">
      <pane xSplit="2" ySplit="2" topLeftCell="D3" activePane="bottomRight" state="frozen"/>
      <selection activeCell="B1" sqref="B1"/>
      <selection pane="topRight" activeCell="D1" sqref="D1"/>
      <selection pane="bottomLeft" activeCell="B3" sqref="B3"/>
      <selection pane="bottomRight" activeCell="C3" sqref="C3"/>
    </sheetView>
  </sheetViews>
  <sheetFormatPr defaultRowHeight="14.5" x14ac:dyDescent="0.35"/>
  <cols>
    <col min="1" max="1" width="0" hidden="1" customWidth="1"/>
    <col min="2" max="2" width="60.54296875" customWidth="1"/>
    <col min="3" max="3" width="20.54296875" customWidth="1"/>
    <col min="4" max="5" width="18.453125" customWidth="1"/>
    <col min="6" max="6" width="27.54296875" customWidth="1"/>
    <col min="7" max="7" width="20.453125" customWidth="1"/>
    <col min="8" max="8" width="14.453125" customWidth="1"/>
  </cols>
  <sheetData>
    <row r="1" spans="1:8" ht="40" customHeight="1" x14ac:dyDescent="0.35">
      <c r="B1" s="19"/>
      <c r="C1" s="39"/>
      <c r="D1" s="157" t="s">
        <v>133</v>
      </c>
      <c r="E1" s="158"/>
      <c r="F1" s="158"/>
      <c r="G1" s="158"/>
      <c r="H1" s="158"/>
    </row>
    <row r="2" spans="1:8" ht="60" customHeight="1" x14ac:dyDescent="0.35">
      <c r="A2" t="s">
        <v>113</v>
      </c>
      <c r="B2" s="40" t="s">
        <v>21</v>
      </c>
      <c r="C2" s="41" t="s">
        <v>1</v>
      </c>
      <c r="D2" s="25" t="s">
        <v>92</v>
      </c>
      <c r="E2" s="25" t="s">
        <v>93</v>
      </c>
      <c r="F2" s="25" t="s">
        <v>95</v>
      </c>
      <c r="G2" s="25" t="s">
        <v>94</v>
      </c>
      <c r="H2" s="25" t="s">
        <v>18</v>
      </c>
    </row>
    <row r="3" spans="1:8" ht="30" customHeight="1" x14ac:dyDescent="0.35">
      <c r="A3" t="s">
        <v>114</v>
      </c>
      <c r="B3" s="123" t="s">
        <v>132</v>
      </c>
      <c r="C3" s="37"/>
      <c r="D3" s="31"/>
      <c r="E3" s="31"/>
      <c r="F3" s="31"/>
      <c r="G3" s="31"/>
      <c r="H3" s="38"/>
    </row>
    <row r="4" spans="1:8" s="16" customFormat="1" ht="30" customHeight="1" x14ac:dyDescent="0.35">
      <c r="A4" s="15" t="s">
        <v>114</v>
      </c>
      <c r="B4" s="119" t="s">
        <v>134</v>
      </c>
      <c r="C4" s="5"/>
      <c r="D4" s="5"/>
      <c r="E4" s="12"/>
      <c r="F4" s="12"/>
      <c r="G4" s="12"/>
      <c r="H4" s="12"/>
    </row>
    <row r="5" spans="1:8" s="16" customFormat="1" ht="30" customHeight="1" x14ac:dyDescent="0.35">
      <c r="A5" s="15" t="s">
        <v>115</v>
      </c>
      <c r="B5" s="124" t="s">
        <v>22</v>
      </c>
      <c r="C5" s="27"/>
      <c r="D5" s="27"/>
      <c r="E5" s="31"/>
      <c r="F5" s="31"/>
      <c r="G5" s="31"/>
      <c r="H5" s="31"/>
    </row>
    <row r="6" spans="1:8" s="16" customFormat="1" ht="45" customHeight="1" x14ac:dyDescent="0.35">
      <c r="A6" s="15" t="s">
        <v>128</v>
      </c>
      <c r="B6" s="122" t="s">
        <v>193</v>
      </c>
      <c r="C6" s="6"/>
      <c r="D6" s="6"/>
      <c r="E6" s="12"/>
      <c r="F6" s="12"/>
      <c r="G6" s="12"/>
      <c r="H6" s="12"/>
    </row>
    <row r="9" spans="1:8" x14ac:dyDescent="0.35">
      <c r="B9" s="106" t="s">
        <v>217</v>
      </c>
    </row>
    <row r="10" spans="1:8" x14ac:dyDescent="0.35">
      <c r="B10" s="98" t="s">
        <v>213</v>
      </c>
    </row>
    <row r="11" spans="1:8" x14ac:dyDescent="0.35">
      <c r="B11" s="98" t="s">
        <v>216</v>
      </c>
    </row>
    <row r="12" spans="1:8" x14ac:dyDescent="0.35">
      <c r="B12" s="98" t="s">
        <v>215</v>
      </c>
    </row>
  </sheetData>
  <mergeCells count="1">
    <mergeCell ref="D1:H1"/>
  </mergeCells>
  <dataValidations count="2">
    <dataValidation allowBlank="1" showInputMessage="1" showErrorMessage="1" promptTitle="Additional Information" prompt="See Additional Information sheet for further details" sqref="B4 B6" xr:uid="{EC66793A-9A70-45D0-BA5E-0308E0B75D6A}"/>
    <dataValidation allowBlank="1" showInputMessage="1" showErrorMessage="1" promptTitle="Additional Information" prompt="See Additional Information sheet for further details " sqref="B5 B3" xr:uid="{61977B57-6052-4583-9278-CEC52F8805A7}"/>
  </dataValidations>
  <hyperlinks>
    <hyperlink ref="B10" location="Instructions!A1" display="Instructions sheet" xr:uid="{D411C55B-39DB-4A9C-8037-70957D3E2200}"/>
    <hyperlink ref="B11" location="'Assessment Summary'!A1" display="Assessment summary sheet" xr:uid="{F930F080-F190-48ED-B524-BFE282D7BFE9}"/>
    <hyperlink ref="B12" location="'Additional Information'!A1" display="Additional Information sheet" xr:uid="{CB90D939-484A-43AC-B801-80E7B1427ABC}"/>
    <hyperlink ref="B3" location="'Additional Information'!A31" display="Guidance regarding notification and care of sex partners " xr:uid="{D98466EA-5E29-4679-A29F-D516A9168958}"/>
    <hyperlink ref="B4" location="'Additional Information'!A32" display="EPT (where legal and where local or state jurisdictions do not prohibit by regulation)" xr:uid="{D786CD96-8D23-4FA6-806E-085945DE3D73}"/>
    <hyperlink ref="B5" location="'Additional Information'!A33" display="Interactive counseling for partner notification" xr:uid="{3165F3BB-6A73-46A5-B1D6-AD6D021CB43D}"/>
    <hyperlink ref="B6" location="'Additional Information'!A35" display="Health department disease intervention specialist (DIS) elicitation of sex partner information to identify those who might have been exposed and to identify patient follow-up needs" xr:uid="{0775C0A0-2697-4360-9C17-BFD3ACB42BE7}"/>
  </hyperlinks>
  <pageMargins left="0.7" right="0.7" top="0.75" bottom="0.75" header="0.3" footer="0.3"/>
  <pageSetup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8E37FEAF-F2CF-4798-A5CA-7A40E891AC52}">
          <x14:formula1>
            <xm:f>Labels!$D$2</xm:f>
          </x14:formula1>
          <xm:sqref>D3:G6</xm:sqref>
        </x14:dataValidation>
        <x14:dataValidation type="list" allowBlank="1" showInputMessage="1" showErrorMessage="1" xr:uid="{847B6F6C-3A62-420A-AC31-0E15D5692763}">
          <x14:formula1>
            <xm:f>Labels!$A$2:$A$3</xm:f>
          </x14:formula1>
          <xm:sqref>C3:C6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AA518-C71C-44CD-946F-9A566E8453C5}">
  <sheetPr codeName="Sheet9"/>
  <dimension ref="A1:J147"/>
  <sheetViews>
    <sheetView topLeftCell="A112" zoomScale="80" zoomScaleNormal="80" workbookViewId="0">
      <selection activeCell="B80" sqref="B80"/>
    </sheetView>
  </sheetViews>
  <sheetFormatPr defaultRowHeight="14.5" x14ac:dyDescent="0.35"/>
  <cols>
    <col min="1" max="1" width="78" customWidth="1"/>
    <col min="2" max="10" width="23.54296875" customWidth="1"/>
    <col min="11" max="11" width="24.54296875" bestFit="1" customWidth="1"/>
    <col min="12" max="12" width="15.54296875" bestFit="1" customWidth="1"/>
    <col min="13" max="13" width="8.54296875" bestFit="1" customWidth="1"/>
  </cols>
  <sheetData>
    <row r="1" spans="1:10" ht="18.5" x14ac:dyDescent="0.45">
      <c r="A1" s="159" t="s">
        <v>119</v>
      </c>
      <c r="B1" s="160"/>
      <c r="C1" s="160"/>
      <c r="D1" s="160"/>
      <c r="E1" s="161"/>
    </row>
    <row r="2" spans="1:10" ht="44.5" customHeight="1" x14ac:dyDescent="0.35">
      <c r="A2" s="49" t="s">
        <v>120</v>
      </c>
      <c r="B2" s="49" t="s">
        <v>183</v>
      </c>
      <c r="C2" s="49" t="s">
        <v>184</v>
      </c>
      <c r="D2" s="49" t="s">
        <v>185</v>
      </c>
      <c r="E2" s="49" t="s">
        <v>186</v>
      </c>
    </row>
    <row r="3" spans="1:10" x14ac:dyDescent="0.35">
      <c r="A3" s="104" t="s">
        <v>219</v>
      </c>
      <c r="B3" s="79">
        <f>(COUNTIF(Prevention!C3:C4, "yes")+COUNTIF(Prevention!C7, "yes")+COUNTIF(Prevention!C10:C13, "yes")+COUNTIF(Prevention!C16:C18, "yes"))/10</f>
        <v>0</v>
      </c>
      <c r="C3" s="79">
        <f>(COUNTIF(Prevention!C5:C6,"yes")+COUNTIF(Prevention!C8,"yes")+COUNTIF(Prevention!C14:C15,"yes"))/5</f>
        <v>0</v>
      </c>
      <c r="D3" s="79">
        <f>(COUNTIF(Prevention!C3:C7, "yes")+COUNTIF(Prevention!C10:C18, "yes"))/14</f>
        <v>0</v>
      </c>
      <c r="E3" s="80">
        <f>(COUNTIF(Prevention!C8:C9, "yes"))/2</f>
        <v>0</v>
      </c>
    </row>
    <row r="4" spans="1:10" ht="15" customHeight="1" x14ac:dyDescent="0.35">
      <c r="A4" s="105" t="s">
        <v>121</v>
      </c>
      <c r="B4" s="9">
        <f>(COUNTIF(Table10[Does your clinic provide this service? ], "yes"))/10</f>
        <v>0</v>
      </c>
      <c r="C4" s="10"/>
      <c r="D4" s="9">
        <f>(COUNTIF(Table10[Does your clinic provide this service? ], "yes"))/10</f>
        <v>0</v>
      </c>
      <c r="E4" s="75"/>
    </row>
    <row r="5" spans="1:10" x14ac:dyDescent="0.35">
      <c r="A5" s="103" t="s">
        <v>220</v>
      </c>
      <c r="B5" s="9">
        <f>(COUNTIF(Laboratory!C3:C4, "yes")+COUNTIF(Laboratory!C16:C17, "yes")+COUNTIF(Laboratory!C21:C22, "yes")+COUNTIF(Laboratory!C24:C32, "yes"))/15</f>
        <v>0</v>
      </c>
      <c r="C5" s="9">
        <f>(COUNTIF(Laboratory!C8:C15, "yes")+COUNTIF(Laboratory!C18:C20, "yes")+COUNTIF(Laboratory!C23, "yes"))/12</f>
        <v>0</v>
      </c>
      <c r="D5" s="9">
        <f>(COUNTIF(Laboratory!C3:C4, "yes")+COUNTIF(Laboratory!C6:C9, "yes")+COUNTIF(Laboratory!C11:C19, "yes")+COUNTIF(Laboratory!C21:C29, "yes")+COUNTIF(Laboratory!C31:C32, "yes"))/26</f>
        <v>0</v>
      </c>
      <c r="E5" s="74">
        <f>(COUNTIF(Laboratory!C5, "yes")+COUNTIF(Laboratory!C10, "yes"))/2</f>
        <v>0</v>
      </c>
    </row>
    <row r="6" spans="1:10" ht="14.5" customHeight="1" x14ac:dyDescent="0.35">
      <c r="A6" s="103" t="s">
        <v>122</v>
      </c>
      <c r="B6" s="9">
        <f>(COUNTIF(Treatment!C21:C31, "yes"))/11</f>
        <v>0</v>
      </c>
      <c r="C6" s="9">
        <f>(COUNTIF(Treatment!C3:C14, "yes"))/12</f>
        <v>0</v>
      </c>
      <c r="D6" s="9">
        <f>(COUNTIF(Treatment!C3:C10, "yes")+COUNTIF(Treatment!C12:C16, "yes")+COUNTIF(Treatment!C20, "yes")+COUNTIF(Treatment!C24:C26, "yes")+COUNTIF(Treatment!C29:C30, "yes"))/19</f>
        <v>0</v>
      </c>
      <c r="E6" s="74">
        <f>(COUNTIF(Treatment!C11, "yes")+COUNTIF(Treatment!C17:C19, "yes"))/4</f>
        <v>0</v>
      </c>
    </row>
    <row r="7" spans="1:10" x14ac:dyDescent="0.35">
      <c r="A7" s="103" t="s">
        <v>221</v>
      </c>
      <c r="B7" s="9">
        <f>(COUNTIF('Sexual History &amp; Exam'!C3:C4, "yes")+COUNTIF('Sexual History &amp; Exam'!C7:C8, "yes"))/4</f>
        <v>0</v>
      </c>
      <c r="C7" s="17">
        <f>(COUNTIF('Sexual History &amp; Exam'!C5, "yes")+COUNTIF('Sexual History &amp; Exam'!C10, "yes"))/2</f>
        <v>0</v>
      </c>
      <c r="D7" s="17">
        <f>(COUNTIF('Sexual History &amp; Exam'!C6:C10, "yes"))/5</f>
        <v>0</v>
      </c>
      <c r="E7" s="76">
        <f>(COUNTIF('Sexual History &amp; Exam'!C11, "yes"))/1</f>
        <v>0</v>
      </c>
    </row>
    <row r="8" spans="1:10" ht="15" customHeight="1" x14ac:dyDescent="0.35">
      <c r="A8" s="102" t="s">
        <v>222</v>
      </c>
      <c r="B8" s="9">
        <f>(COUNTIF(Screening!C3:C9, "yes"))/7</f>
        <v>0</v>
      </c>
      <c r="C8" s="9">
        <f>(COUNTIF(Screening!C10, "yes"))/1</f>
        <v>0</v>
      </c>
      <c r="D8" s="9">
        <f>(COUNTIF(Screening!C3:C10, "yes"))/8</f>
        <v>0</v>
      </c>
      <c r="E8" s="74">
        <f>(COUNTIF(Screening!C11, "yes"))/1</f>
        <v>0</v>
      </c>
    </row>
    <row r="9" spans="1:10" x14ac:dyDescent="0.35">
      <c r="A9" s="101" t="s">
        <v>223</v>
      </c>
      <c r="B9" s="77">
        <f>(COUNTIF('Partner Services'!C3:C4, "yes"))/2</f>
        <v>0</v>
      </c>
      <c r="C9" s="77">
        <f>(COUNTIF('Partner Services'!C5, "yes"))/1</f>
        <v>0</v>
      </c>
      <c r="D9" s="77">
        <f>(COUNTIF(Table8[Does your clinic provide this service? ], "yes"))/4</f>
        <v>0</v>
      </c>
      <c r="E9" s="78"/>
    </row>
    <row r="10" spans="1:10" ht="25.4" customHeight="1" thickBot="1" x14ac:dyDescent="0.4">
      <c r="A10" s="82" t="s">
        <v>123</v>
      </c>
      <c r="B10" s="83">
        <f>(COUNTIF(Prevention!C3:C4, "yes")+COUNTIF(Prevention!C7, "yes")+COUNTIF(Prevention!C10:C13, "yes")+COUNTIF(Prevention!C16:C18, "yes")+COUNTIF(Table10[Does your clinic provide this service? ], "yes")+COUNTIF(Laboratory!C3:C4, "yes")+COUNTIF(Laboratory!C16:C17, "yes")+COUNTIF(Laboratory!C21:C22, "yes")+COUNTIF(Laboratory!C24:C32, "yes")+COUNTIF(Treatment!C21:C31, "yes")+COUNTIF('Sexual History &amp; Exam'!C3:C4, "yes")+COUNTIF('Sexual History &amp; Exam'!C7:C8, "yes")+COUNTIF(Screening!C3:C9, "yes")+COUNTIF('Partner Services'!C4:C4, "yes"))/58</f>
        <v>0</v>
      </c>
      <c r="C10" s="83">
        <f>(COUNTIF(Prevention!C5:C6, "yes")+COUNTIF(Prevention!C8, "yes")+COUNTIF(Prevention!C14:C15, "yes")+COUNTIF(Laboratory!C8:C10, "yes")+COUNTIF(Laboratory!C12:C15, "yes")+COUNTIF(Laboratory!C18:C20, "yes")+COUNTIF(Laboratory!C23, "yes")+COUNTIF(Treatment!C3:C14, "yes")+COUNTIF('Sexual History &amp; Exam'!C5, "yes")+COUNTIF('Sexual History &amp; Exam'!C10, "yes")+COUNTIF(Screening!C10, "yes")+COUNTIF('Partner Services'!C5, "yes"))/(32)</f>
        <v>0</v>
      </c>
      <c r="D10" s="83">
        <f>(COUNTIF(Prevention!C3:C7, "yes")+COUNTIF(Prevention!C10:C18, "yes")+COUNTIF(Table10[Does your clinic provide this service? ], "yes")+COUNTIF(Laboratory!C3:C4, "yes")+COUNTIF(Laboratory!C6:C9, "yes")+COUNTIF(Laboratory!C11:C19, "yes")+COUNTIF(Laboratory!C21:C29, "yes")+COUNTIF(Laboratory!C31:C32, "yes")+COUNTIF(Treatment!C3:C10, "yes")+COUNTIF(Treatment!C12:C16, "yes")+COUNTIF(Treatment!C20, "yes")+COUNTIF(Treatment!C24:C26, "yes")+COUNTIF(Treatment!C29:C30, "yes")+COUNTIF('Sexual History &amp; Exam'!C6:C10, "yes")+COUNTIF(Screening!C3:C10, "yes")+COUNTIF(Table8[Does your clinic provide this service? ], "yes"))/86</f>
        <v>0</v>
      </c>
      <c r="E10" s="84">
        <f>(COUNTIF(Prevention!C8:C9, "yes")+COUNTIF(Laboratory!C5, "yes")+COUNTIF(Laboratory!C10, "yes")+COUNTIF(Treatment!C11, "yes")+COUNTIF(Treatment!C17:C19, "yes")+COUNTIF('Sexual History &amp; Exam'!C11, "yes")+COUNTIF(Screening!C11, "yes"))/10</f>
        <v>0</v>
      </c>
    </row>
    <row r="12" spans="1:10" ht="15" thickBot="1" x14ac:dyDescent="0.4"/>
    <row r="13" spans="1:10" ht="68.150000000000006" customHeight="1" x14ac:dyDescent="0.35">
      <c r="A13" s="88" t="s">
        <v>32</v>
      </c>
      <c r="B13" s="86" t="s">
        <v>1</v>
      </c>
      <c r="C13" s="86" t="s">
        <v>88</v>
      </c>
      <c r="D13" s="86" t="s">
        <v>86</v>
      </c>
      <c r="E13" s="86" t="s">
        <v>19</v>
      </c>
      <c r="F13" s="86" t="s">
        <v>85</v>
      </c>
      <c r="G13" s="86" t="s">
        <v>84</v>
      </c>
      <c r="H13" s="86" t="s">
        <v>89</v>
      </c>
      <c r="I13" s="86" t="s">
        <v>87</v>
      </c>
      <c r="J13" s="87" t="s">
        <v>18</v>
      </c>
    </row>
    <row r="14" spans="1:10" ht="18.649999999999999" customHeight="1" x14ac:dyDescent="0.35">
      <c r="A14" s="55" t="s">
        <v>144</v>
      </c>
      <c r="B14" s="56"/>
      <c r="C14" s="56"/>
      <c r="D14" s="56"/>
      <c r="E14" s="56"/>
      <c r="F14" s="57"/>
      <c r="G14" s="56"/>
      <c r="H14" s="56"/>
      <c r="I14" s="56"/>
      <c r="J14" s="73"/>
    </row>
    <row r="15" spans="1:10" x14ac:dyDescent="0.35">
      <c r="A15" s="55" t="s">
        <v>145</v>
      </c>
      <c r="B15" s="56"/>
      <c r="C15" s="56"/>
      <c r="D15" s="56"/>
      <c r="E15" s="56"/>
      <c r="F15" s="57"/>
      <c r="G15" s="56"/>
      <c r="H15" s="56"/>
      <c r="I15" s="56"/>
      <c r="J15" s="73"/>
    </row>
    <row r="16" spans="1:10" ht="16.399999999999999" customHeight="1" x14ac:dyDescent="0.35">
      <c r="A16" s="55" t="s">
        <v>126</v>
      </c>
      <c r="B16" s="56"/>
      <c r="C16" s="56"/>
      <c r="D16" s="56"/>
      <c r="E16" s="56"/>
      <c r="F16" s="57"/>
      <c r="G16" s="56"/>
      <c r="H16" s="56"/>
      <c r="I16" s="56"/>
      <c r="J16" s="73"/>
    </row>
    <row r="17" spans="1:10" x14ac:dyDescent="0.35">
      <c r="A17" s="55" t="s">
        <v>127</v>
      </c>
      <c r="B17" s="56" t="s">
        <v>5</v>
      </c>
      <c r="C17" s="56" t="s">
        <v>125</v>
      </c>
      <c r="D17" s="56"/>
      <c r="E17" s="56"/>
      <c r="F17" s="57"/>
      <c r="G17" s="56"/>
      <c r="H17" s="56"/>
      <c r="I17" s="56"/>
      <c r="J17" s="73"/>
    </row>
    <row r="18" spans="1:10" ht="16.399999999999999" customHeight="1" x14ac:dyDescent="0.35">
      <c r="A18" s="55" t="s">
        <v>239</v>
      </c>
      <c r="B18" s="56"/>
      <c r="C18" s="56"/>
      <c r="D18" s="56"/>
      <c r="E18" s="56"/>
      <c r="F18" s="57"/>
      <c r="G18" s="56"/>
      <c r="H18" s="56"/>
      <c r="I18" s="56"/>
      <c r="J18" s="73"/>
    </row>
    <row r="19" spans="1:10" x14ac:dyDescent="0.35">
      <c r="A19" s="55" t="s">
        <v>25</v>
      </c>
      <c r="B19" s="56"/>
      <c r="C19" s="56"/>
      <c r="D19" s="56"/>
      <c r="E19" s="56"/>
      <c r="F19" s="57"/>
      <c r="G19" s="56"/>
      <c r="H19" s="56"/>
      <c r="I19" s="56"/>
      <c r="J19" s="73"/>
    </row>
    <row r="20" spans="1:10" x14ac:dyDescent="0.35">
      <c r="A20" s="55" t="s">
        <v>146</v>
      </c>
      <c r="B20" s="56"/>
      <c r="C20" s="56"/>
      <c r="D20" s="56"/>
      <c r="E20" s="56"/>
      <c r="F20" s="57"/>
      <c r="G20" s="56"/>
      <c r="H20" s="56"/>
      <c r="I20" s="56"/>
      <c r="J20" s="73"/>
    </row>
    <row r="21" spans="1:10" x14ac:dyDescent="0.35">
      <c r="A21" s="69" t="s">
        <v>26</v>
      </c>
      <c r="B21" s="56"/>
      <c r="C21" s="56"/>
      <c r="D21" s="56"/>
      <c r="E21" s="56"/>
      <c r="F21" s="57"/>
      <c r="G21" s="56"/>
      <c r="H21" s="56"/>
      <c r="I21" s="56"/>
      <c r="J21" s="73"/>
    </row>
    <row r="22" spans="1:10" x14ac:dyDescent="0.35">
      <c r="A22" s="55" t="s">
        <v>158</v>
      </c>
      <c r="B22" s="56"/>
      <c r="C22" s="56"/>
      <c r="D22" s="56"/>
      <c r="E22" s="56"/>
      <c r="F22" s="57"/>
      <c r="G22" s="56"/>
      <c r="H22" s="56"/>
      <c r="I22" s="56"/>
      <c r="J22" s="73"/>
    </row>
    <row r="23" spans="1:10" ht="31.4" customHeight="1" x14ac:dyDescent="0.35">
      <c r="A23" s="59" t="s">
        <v>241</v>
      </c>
      <c r="B23" s="56"/>
      <c r="C23" s="56"/>
      <c r="D23" s="56"/>
      <c r="E23" s="56"/>
      <c r="F23" s="57"/>
      <c r="G23" s="56"/>
      <c r="H23" s="56"/>
      <c r="I23" s="56"/>
      <c r="J23" s="73"/>
    </row>
    <row r="24" spans="1:10" x14ac:dyDescent="0.35">
      <c r="A24" s="55" t="s">
        <v>240</v>
      </c>
      <c r="B24" s="56"/>
      <c r="C24" s="56"/>
      <c r="D24" s="56"/>
      <c r="E24" s="56"/>
      <c r="F24" s="57"/>
      <c r="G24" s="56"/>
      <c r="H24" s="56"/>
      <c r="I24" s="56"/>
      <c r="J24" s="73"/>
    </row>
    <row r="25" spans="1:10" ht="16.399999999999999" customHeight="1" x14ac:dyDescent="0.35">
      <c r="A25" s="55" t="s">
        <v>150</v>
      </c>
      <c r="B25" s="56"/>
      <c r="C25" s="56"/>
      <c r="D25" s="56"/>
      <c r="E25" s="56"/>
      <c r="F25" s="57"/>
      <c r="G25" s="56"/>
      <c r="H25" s="56"/>
      <c r="I25" s="56"/>
      <c r="J25" s="73"/>
    </row>
    <row r="26" spans="1:10" x14ac:dyDescent="0.35">
      <c r="A26" s="55" t="s">
        <v>27</v>
      </c>
      <c r="B26" s="56"/>
      <c r="C26" s="56"/>
      <c r="D26" s="56"/>
      <c r="E26" s="56"/>
      <c r="F26" s="57"/>
      <c r="G26" s="56"/>
      <c r="H26" s="56"/>
      <c r="I26" s="56"/>
      <c r="J26" s="73"/>
    </row>
    <row r="27" spans="1:10" x14ac:dyDescent="0.35">
      <c r="A27" s="55" t="s">
        <v>200</v>
      </c>
      <c r="B27" s="90"/>
      <c r="C27" s="90"/>
      <c r="D27" s="90"/>
      <c r="E27" s="90"/>
      <c r="F27" s="91"/>
      <c r="G27" s="90"/>
      <c r="H27" s="90"/>
      <c r="I27" s="90"/>
      <c r="J27" s="73"/>
    </row>
    <row r="28" spans="1:10" x14ac:dyDescent="0.35">
      <c r="A28" s="55" t="s">
        <v>201</v>
      </c>
      <c r="B28" s="90"/>
      <c r="C28" s="90"/>
      <c r="D28" s="90"/>
      <c r="E28" s="90"/>
      <c r="F28" s="91"/>
      <c r="G28" s="90"/>
      <c r="H28" s="90"/>
      <c r="I28" s="90"/>
      <c r="J28" s="73"/>
    </row>
    <row r="29" spans="1:10" x14ac:dyDescent="0.35">
      <c r="A29" s="55" t="s">
        <v>202</v>
      </c>
      <c r="B29" s="90"/>
      <c r="C29" s="90"/>
      <c r="D29" s="90"/>
      <c r="E29" s="90"/>
      <c r="F29" s="91"/>
      <c r="G29" s="90"/>
      <c r="H29" s="90"/>
      <c r="I29" s="90"/>
      <c r="J29" s="73"/>
    </row>
    <row r="30" spans="1:10" ht="63.65" customHeight="1" thickBot="1" x14ac:dyDescent="0.4">
      <c r="A30" s="81"/>
      <c r="B30" s="64" t="s">
        <v>112</v>
      </c>
      <c r="C30" s="65">
        <f>COUNTIF(Prevention_Query[Insufficient resources (funding, equipment, no lab or dispensing on premises) ], "x")/COUNTIF(Prevention_Query[Does your clinic provide this service? ], "no")</f>
        <v>1</v>
      </c>
      <c r="D30" s="65">
        <f>COUNTIF(Prevention_Query[Insufficient staffing (capacity, qualifications, training)], "x")/COUNTIF(Prevention_Query[Does your clinic provide this service? ], "no")</f>
        <v>0</v>
      </c>
      <c r="E30" s="65">
        <f>COUNTIF(Prevention_Query[Population served], "x")/COUNTIF(Prevention_Query[Does your clinic provide this service? ], "no")</f>
        <v>0</v>
      </c>
      <c r="F30" s="65">
        <f>COUNTIF(Prevention_Query[Protocols and procedures (lack of protocol or standing orders) ], "x")/COUNTIF(Prevention_Query[Does your clinic provide this service? ], "no")</f>
        <v>0</v>
      </c>
      <c r="G30" s="65">
        <f>COUNTIF(Prevention_Query[[Referral process in place ]], "x")/COUNTIF(Prevention_Query[Does your clinic provide this service? ], "no")</f>
        <v>0</v>
      </c>
      <c r="H30" s="65">
        <f>COUNTIF(Prevention_Query[Legal and cultural barriers (minor consent, conservative environment)], "x")/COUNTIF(Prevention_Query[Does your clinic provide this service? ], "no")</f>
        <v>0</v>
      </c>
      <c r="I30" s="65">
        <f>COUNTIF(Prevention_Query[[Limited referral network for treatment ]], "x")/COUNTIF(Prevention_Query[Does your clinic provide this service? ], "no")</f>
        <v>0</v>
      </c>
      <c r="J30" s="68"/>
    </row>
    <row r="31" spans="1:10" ht="16.399999999999999" customHeight="1" x14ac:dyDescent="0.35">
      <c r="A31" s="1"/>
    </row>
    <row r="32" spans="1:10" ht="15" customHeight="1" thickBot="1" x14ac:dyDescent="0.4">
      <c r="A32" s="1"/>
    </row>
    <row r="33" spans="1:10" ht="60" customHeight="1" x14ac:dyDescent="0.35">
      <c r="A33" s="85" t="s">
        <v>2</v>
      </c>
      <c r="B33" s="86" t="s">
        <v>1</v>
      </c>
      <c r="C33" s="86" t="s">
        <v>97</v>
      </c>
      <c r="D33" s="86" t="s">
        <v>86</v>
      </c>
      <c r="E33" s="86" t="s">
        <v>19</v>
      </c>
      <c r="F33" s="86" t="s">
        <v>99</v>
      </c>
      <c r="G33" s="86" t="s">
        <v>20</v>
      </c>
      <c r="H33" s="87" t="s">
        <v>124</v>
      </c>
    </row>
    <row r="34" spans="1:10" x14ac:dyDescent="0.35">
      <c r="A34" s="69" t="s">
        <v>0</v>
      </c>
      <c r="B34" s="56"/>
      <c r="C34" s="56"/>
      <c r="D34" s="56"/>
      <c r="E34" s="56"/>
      <c r="F34" s="56"/>
      <c r="G34" s="56"/>
      <c r="H34" s="58"/>
    </row>
    <row r="35" spans="1:10" x14ac:dyDescent="0.35">
      <c r="A35" s="69" t="s">
        <v>7</v>
      </c>
      <c r="B35" s="56"/>
      <c r="C35" s="56"/>
      <c r="D35" s="56"/>
      <c r="E35" s="56"/>
      <c r="F35" s="56"/>
      <c r="G35" s="56"/>
      <c r="H35" s="58"/>
    </row>
    <row r="36" spans="1:10" x14ac:dyDescent="0.35">
      <c r="A36" s="55" t="s">
        <v>143</v>
      </c>
      <c r="B36" s="56"/>
      <c r="C36" s="56"/>
      <c r="D36" s="56"/>
      <c r="E36" s="56"/>
      <c r="F36" s="56"/>
      <c r="G36" s="56"/>
      <c r="H36" s="58"/>
    </row>
    <row r="37" spans="1:10" x14ac:dyDescent="0.35">
      <c r="A37" s="55" t="s">
        <v>243</v>
      </c>
      <c r="B37" s="56"/>
      <c r="C37" s="56"/>
      <c r="D37" s="56"/>
      <c r="E37" s="56"/>
      <c r="F37" s="56"/>
      <c r="G37" s="56"/>
      <c r="H37" s="58"/>
    </row>
    <row r="38" spans="1:10" x14ac:dyDescent="0.35">
      <c r="A38" s="55" t="s">
        <v>8</v>
      </c>
      <c r="B38" s="56"/>
      <c r="C38" s="56"/>
      <c r="D38" s="56"/>
      <c r="E38" s="56"/>
      <c r="F38" s="56"/>
      <c r="G38" s="56"/>
      <c r="H38" s="58"/>
    </row>
    <row r="39" spans="1:10" x14ac:dyDescent="0.35">
      <c r="A39" s="55" t="s">
        <v>9</v>
      </c>
      <c r="B39" s="56"/>
      <c r="C39" s="56"/>
      <c r="D39" s="56"/>
      <c r="E39" s="56"/>
      <c r="F39" s="56"/>
      <c r="G39" s="56"/>
      <c r="H39" s="58"/>
    </row>
    <row r="40" spans="1:10" x14ac:dyDescent="0.35">
      <c r="A40" s="55" t="s">
        <v>10</v>
      </c>
      <c r="B40" s="56"/>
      <c r="C40" s="56"/>
      <c r="D40" s="56"/>
      <c r="E40" s="56"/>
      <c r="F40" s="56"/>
      <c r="G40" s="56"/>
      <c r="H40" s="58"/>
    </row>
    <row r="41" spans="1:10" x14ac:dyDescent="0.35">
      <c r="A41" s="55" t="s">
        <v>11</v>
      </c>
      <c r="B41" s="56"/>
      <c r="C41" s="56"/>
      <c r="D41" s="56"/>
      <c r="E41" s="56"/>
      <c r="F41" s="56"/>
      <c r="G41" s="56"/>
      <c r="H41" s="58"/>
    </row>
    <row r="42" spans="1:10" s="52" customFormat="1" ht="13.5" customHeight="1" x14ac:dyDescent="0.35">
      <c r="A42" s="55" t="s">
        <v>12</v>
      </c>
      <c r="B42" s="56"/>
      <c r="C42" s="56"/>
      <c r="D42" s="56"/>
      <c r="E42" s="56"/>
      <c r="F42" s="56"/>
      <c r="G42" s="56"/>
      <c r="H42" s="58"/>
      <c r="I42"/>
      <c r="J42"/>
    </row>
    <row r="43" spans="1:10" ht="31.5" customHeight="1" x14ac:dyDescent="0.35">
      <c r="A43" s="59" t="s">
        <v>13</v>
      </c>
      <c r="B43" s="60"/>
      <c r="C43" s="60"/>
      <c r="D43" s="60"/>
      <c r="E43" s="60"/>
      <c r="F43" s="60"/>
      <c r="G43" s="60"/>
      <c r="H43" s="62"/>
      <c r="I43" s="52"/>
      <c r="J43" s="52"/>
    </row>
    <row r="44" spans="1:10" ht="66.650000000000006" customHeight="1" thickBot="1" x14ac:dyDescent="0.4">
      <c r="A44" s="63"/>
      <c r="B44" s="64" t="s">
        <v>112</v>
      </c>
      <c r="C44" s="65" t="e">
        <f>COUNTIF(Evaluation_Query[Insufficient resources (funding, equipment) ], "x")/COUNTIF(Evaluation_Query[Does your clinic provide this service? ], "no")</f>
        <v>#DIV/0!</v>
      </c>
      <c r="D44" s="65" t="e">
        <f>COUNTIF(Evaluation_Query[Insufficient staffing (capacity, qualifications, training)], "x")/COUNTIF(Evaluation_Query[Does your clinic provide this service? ], "no")</f>
        <v>#DIV/0!</v>
      </c>
      <c r="E44" s="65" t="e">
        <f>COUNTIF(Evaluation_Query[Population served], "x")/COUNTIF(Evaluation_Query[Does your clinic provide this service? ], "no")</f>
        <v>#DIV/0!</v>
      </c>
      <c r="F44" s="65" t="e">
        <f>COUNTIF(Evaluation_Query[Protocols and procedures (express visit protocol, unclear guidelines) ], "x")/COUNTIF(Evaluation_Query[Does your clinic provide this service? ], "no")</f>
        <v>#DIV/0!</v>
      </c>
      <c r="G44" s="65" t="e">
        <f>COUNTIF(Evaluation_Query[Referral process in place], "x")/COUNTIF(Evaluation_Query[Does your clinic provide this service? ], "no")</f>
        <v>#DIV/0!</v>
      </c>
      <c r="H44" s="70"/>
    </row>
    <row r="45" spans="1:10" ht="17.5" customHeight="1" x14ac:dyDescent="0.35"/>
    <row r="46" spans="1:10" ht="15" thickBot="1" x14ac:dyDescent="0.4"/>
    <row r="47" spans="1:10" ht="58" x14ac:dyDescent="0.35">
      <c r="A47" s="88" t="s">
        <v>31</v>
      </c>
      <c r="B47" s="86" t="s">
        <v>1</v>
      </c>
      <c r="C47" s="86" t="s">
        <v>101</v>
      </c>
      <c r="D47" s="86" t="s">
        <v>100</v>
      </c>
      <c r="E47" s="86" t="s">
        <v>19</v>
      </c>
      <c r="F47" s="86" t="s">
        <v>102</v>
      </c>
      <c r="G47" s="86" t="s">
        <v>20</v>
      </c>
      <c r="H47" s="87" t="s">
        <v>18</v>
      </c>
    </row>
    <row r="48" spans="1:10" x14ac:dyDescent="0.35">
      <c r="A48" s="55" t="s">
        <v>33</v>
      </c>
      <c r="B48" s="56"/>
      <c r="C48" s="56"/>
      <c r="D48" s="56"/>
      <c r="E48" s="57"/>
      <c r="F48" s="56"/>
      <c r="G48" s="57"/>
      <c r="H48" s="67"/>
    </row>
    <row r="49" spans="1:8" x14ac:dyDescent="0.35">
      <c r="A49" s="55" t="s">
        <v>34</v>
      </c>
      <c r="B49" s="56"/>
      <c r="C49" s="56"/>
      <c r="D49" s="56"/>
      <c r="E49" s="57"/>
      <c r="F49" s="56"/>
      <c r="G49" s="57"/>
      <c r="H49" s="67"/>
    </row>
    <row r="50" spans="1:8" x14ac:dyDescent="0.35">
      <c r="A50" s="55" t="s">
        <v>35</v>
      </c>
      <c r="B50" s="56"/>
      <c r="C50" s="56"/>
      <c r="D50" s="56"/>
      <c r="E50" s="57"/>
      <c r="F50" s="56"/>
      <c r="G50" s="57"/>
      <c r="H50" s="67"/>
    </row>
    <row r="51" spans="1:8" x14ac:dyDescent="0.35">
      <c r="A51" s="55" t="s">
        <v>36</v>
      </c>
      <c r="B51" s="56"/>
      <c r="C51" s="56"/>
      <c r="D51" s="56"/>
      <c r="E51" s="57"/>
      <c r="F51" s="56"/>
      <c r="G51" s="57"/>
      <c r="H51" s="67"/>
    </row>
    <row r="52" spans="1:8" x14ac:dyDescent="0.35">
      <c r="A52" s="55" t="s">
        <v>37</v>
      </c>
      <c r="B52" s="56"/>
      <c r="C52" s="56"/>
      <c r="D52" s="56"/>
      <c r="E52" s="57"/>
      <c r="F52" s="56"/>
      <c r="G52" s="57"/>
      <c r="H52" s="67"/>
    </row>
    <row r="53" spans="1:8" x14ac:dyDescent="0.35">
      <c r="A53" s="55" t="s">
        <v>38</v>
      </c>
      <c r="B53" s="56"/>
      <c r="C53" s="56"/>
      <c r="D53" s="56"/>
      <c r="E53" s="57"/>
      <c r="F53" s="56"/>
      <c r="G53" s="57"/>
      <c r="H53" s="67"/>
    </row>
    <row r="54" spans="1:8" x14ac:dyDescent="0.35">
      <c r="A54" s="55" t="s">
        <v>39</v>
      </c>
      <c r="B54" s="56"/>
      <c r="C54" s="56"/>
      <c r="D54" s="56"/>
      <c r="E54" s="57"/>
      <c r="F54" s="56"/>
      <c r="G54" s="57"/>
      <c r="H54" s="67"/>
    </row>
    <row r="55" spans="1:8" x14ac:dyDescent="0.35">
      <c r="A55" s="55" t="s">
        <v>40</v>
      </c>
      <c r="B55" s="56"/>
      <c r="C55" s="56"/>
      <c r="D55" s="56"/>
      <c r="E55" s="57"/>
      <c r="F55" s="56"/>
      <c r="G55" s="57"/>
      <c r="H55" s="67"/>
    </row>
    <row r="56" spans="1:8" x14ac:dyDescent="0.35">
      <c r="A56" s="55" t="s">
        <v>41</v>
      </c>
      <c r="B56" s="56"/>
      <c r="C56" s="56"/>
      <c r="D56" s="56"/>
      <c r="E56" s="57"/>
      <c r="F56" s="56"/>
      <c r="G56" s="57"/>
      <c r="H56" s="67"/>
    </row>
    <row r="57" spans="1:8" x14ac:dyDescent="0.35">
      <c r="A57" s="55" t="s">
        <v>147</v>
      </c>
      <c r="B57" s="56"/>
      <c r="C57" s="56"/>
      <c r="D57" s="56"/>
      <c r="E57" s="57"/>
      <c r="F57" s="56"/>
      <c r="G57" s="57"/>
      <c r="H57" s="67"/>
    </row>
    <row r="58" spans="1:8" ht="15" customHeight="1" x14ac:dyDescent="0.35">
      <c r="A58" s="55" t="s">
        <v>42</v>
      </c>
      <c r="B58" s="56"/>
      <c r="C58" s="56"/>
      <c r="D58" s="56"/>
      <c r="E58" s="57"/>
      <c r="F58" s="56"/>
      <c r="G58" s="57"/>
      <c r="H58" s="67"/>
    </row>
    <row r="59" spans="1:8" x14ac:dyDescent="0.35">
      <c r="A59" s="55" t="s">
        <v>43</v>
      </c>
      <c r="B59" s="56"/>
      <c r="C59" s="56"/>
      <c r="D59" s="56"/>
      <c r="E59" s="57"/>
      <c r="F59" s="56"/>
      <c r="G59" s="57"/>
      <c r="H59" s="67"/>
    </row>
    <row r="60" spans="1:8" x14ac:dyDescent="0.35">
      <c r="A60" s="55" t="s">
        <v>44</v>
      </c>
      <c r="B60" s="56"/>
      <c r="C60" s="56"/>
      <c r="D60" s="56"/>
      <c r="E60" s="57"/>
      <c r="F60" s="56"/>
      <c r="G60" s="57"/>
      <c r="H60" s="67"/>
    </row>
    <row r="61" spans="1:8" ht="29" x14ac:dyDescent="0.35">
      <c r="A61" s="59" t="s">
        <v>141</v>
      </c>
      <c r="B61" s="56"/>
      <c r="C61" s="56"/>
      <c r="D61" s="56"/>
      <c r="E61" s="57"/>
      <c r="F61" s="56"/>
      <c r="G61" s="57"/>
      <c r="H61" s="67"/>
    </row>
    <row r="62" spans="1:8" x14ac:dyDescent="0.35">
      <c r="A62" s="55" t="s">
        <v>45</v>
      </c>
      <c r="B62" s="56"/>
      <c r="C62" s="56"/>
      <c r="D62" s="56"/>
      <c r="E62" s="57"/>
      <c r="F62" s="56"/>
      <c r="G62" s="57"/>
      <c r="H62" s="67"/>
    </row>
    <row r="63" spans="1:8" x14ac:dyDescent="0.35">
      <c r="A63" s="55" t="s">
        <v>46</v>
      </c>
      <c r="B63" s="56"/>
      <c r="C63" s="56"/>
      <c r="D63" s="56"/>
      <c r="E63" s="57"/>
      <c r="F63" s="56"/>
      <c r="G63" s="57"/>
      <c r="H63" s="67"/>
    </row>
    <row r="64" spans="1:8" x14ac:dyDescent="0.35">
      <c r="A64" s="55" t="s">
        <v>47</v>
      </c>
      <c r="B64" s="56"/>
      <c r="C64" s="56"/>
      <c r="D64" s="56"/>
      <c r="E64" s="57"/>
      <c r="F64" s="56"/>
      <c r="G64" s="57"/>
      <c r="H64" s="67"/>
    </row>
    <row r="65" spans="1:8" x14ac:dyDescent="0.35">
      <c r="A65" s="55" t="s">
        <v>142</v>
      </c>
      <c r="B65" s="56"/>
      <c r="C65" s="56"/>
      <c r="D65" s="56"/>
      <c r="E65" s="57"/>
      <c r="F65" s="56"/>
      <c r="G65" s="57"/>
      <c r="H65" s="67"/>
    </row>
    <row r="66" spans="1:8" x14ac:dyDescent="0.35">
      <c r="A66" s="55" t="s">
        <v>48</v>
      </c>
      <c r="B66" s="56"/>
      <c r="C66" s="56"/>
      <c r="D66" s="56"/>
      <c r="E66" s="57"/>
      <c r="F66" s="56"/>
      <c r="G66" s="57"/>
      <c r="H66" s="67"/>
    </row>
    <row r="67" spans="1:8" x14ac:dyDescent="0.35">
      <c r="A67" s="55" t="s">
        <v>49</v>
      </c>
      <c r="B67" s="56"/>
      <c r="C67" s="56"/>
      <c r="D67" s="56"/>
      <c r="E67" s="57"/>
      <c r="F67" s="56"/>
      <c r="G67" s="57"/>
      <c r="H67" s="67"/>
    </row>
    <row r="68" spans="1:8" x14ac:dyDescent="0.35">
      <c r="A68" s="55" t="s">
        <v>50</v>
      </c>
      <c r="B68" s="56"/>
      <c r="C68" s="56"/>
      <c r="D68" s="56"/>
      <c r="E68" s="57"/>
      <c r="F68" s="56"/>
      <c r="G68" s="57"/>
      <c r="H68" s="67"/>
    </row>
    <row r="69" spans="1:8" x14ac:dyDescent="0.35">
      <c r="A69" s="55" t="s">
        <v>199</v>
      </c>
      <c r="B69" s="56"/>
      <c r="C69" s="56"/>
      <c r="D69" s="56"/>
      <c r="E69" s="57"/>
      <c r="F69" s="56"/>
      <c r="G69" s="57"/>
      <c r="H69" s="67"/>
    </row>
    <row r="70" spans="1:8" x14ac:dyDescent="0.35">
      <c r="A70" s="55" t="s">
        <v>51</v>
      </c>
      <c r="B70" s="56"/>
      <c r="C70" s="56"/>
      <c r="D70" s="56"/>
      <c r="E70" s="57"/>
      <c r="F70" s="56"/>
      <c r="G70" s="57"/>
      <c r="H70" s="67"/>
    </row>
    <row r="71" spans="1:8" x14ac:dyDescent="0.35">
      <c r="A71" s="55" t="s">
        <v>52</v>
      </c>
      <c r="B71" s="56"/>
      <c r="C71" s="56"/>
      <c r="D71" s="56"/>
      <c r="E71" s="57"/>
      <c r="F71" s="56"/>
      <c r="G71" s="57"/>
      <c r="H71" s="67"/>
    </row>
    <row r="72" spans="1:8" x14ac:dyDescent="0.35">
      <c r="A72" s="55" t="s">
        <v>53</v>
      </c>
      <c r="B72" s="56"/>
      <c r="C72" s="56"/>
      <c r="D72" s="56"/>
      <c r="E72" s="57"/>
      <c r="F72" s="56"/>
      <c r="G72" s="57"/>
      <c r="H72" s="67"/>
    </row>
    <row r="73" spans="1:8" x14ac:dyDescent="0.35">
      <c r="A73" s="55" t="s">
        <v>54</v>
      </c>
      <c r="B73" s="56"/>
      <c r="C73" s="56"/>
      <c r="D73" s="56"/>
      <c r="E73" s="57"/>
      <c r="F73" s="56"/>
      <c r="G73" s="57"/>
      <c r="H73" s="67"/>
    </row>
    <row r="74" spans="1:8" x14ac:dyDescent="0.35">
      <c r="A74" s="55" t="s">
        <v>55</v>
      </c>
      <c r="B74" s="56"/>
      <c r="C74" s="56"/>
      <c r="D74" s="56"/>
      <c r="E74" s="57"/>
      <c r="F74" s="56"/>
      <c r="G74" s="57"/>
      <c r="H74" s="67"/>
    </row>
    <row r="75" spans="1:8" x14ac:dyDescent="0.35">
      <c r="A75" s="55" t="s">
        <v>56</v>
      </c>
      <c r="B75" s="56"/>
      <c r="C75" s="56"/>
      <c r="D75" s="56"/>
      <c r="E75" s="57"/>
      <c r="F75" s="56"/>
      <c r="G75" s="57"/>
      <c r="H75" s="67"/>
    </row>
    <row r="76" spans="1:8" x14ac:dyDescent="0.35">
      <c r="A76" s="55" t="s">
        <v>57</v>
      </c>
      <c r="B76" s="56"/>
      <c r="C76" s="56"/>
      <c r="D76" s="56"/>
      <c r="E76" s="57"/>
      <c r="F76" s="56"/>
      <c r="G76" s="57"/>
      <c r="H76" s="67"/>
    </row>
    <row r="77" spans="1:8" x14ac:dyDescent="0.35">
      <c r="A77" s="55" t="s">
        <v>58</v>
      </c>
      <c r="B77" s="56"/>
      <c r="C77" s="56"/>
      <c r="D77" s="56"/>
      <c r="E77" s="57"/>
      <c r="F77" s="56"/>
      <c r="G77" s="57"/>
      <c r="H77" s="67"/>
    </row>
    <row r="78" spans="1:8" ht="66" customHeight="1" thickBot="1" x14ac:dyDescent="0.4">
      <c r="A78" s="63"/>
      <c r="B78" s="64" t="s">
        <v>112</v>
      </c>
      <c r="C78" s="65" t="e">
        <f>COUNTIF(Laboratory_Query[Insufficient resources (funding, lack of culture plates and inability to incubate them)  ], "x")/COUNTIF(Laboratory_Query[Does your clinic provide this service? ], "no")</f>
        <v>#DIV/0!</v>
      </c>
      <c r="D78" s="65" t="e">
        <f>COUNTIF(Laboratory_Query[Insufficient staffing (capacity, qualifications, training) ], "x")/COUNTIF(Laboratory_Query[Does your clinic provide this service? ], "no")</f>
        <v>#DIV/0!</v>
      </c>
      <c r="E78" s="65" t="e">
        <f>COUNTIF(Laboratory_Query[Population served], "x")/COUNTIF(Laboratory_Query[Does your clinic provide this service? ], "no")</f>
        <v>#DIV/0!</v>
      </c>
      <c r="F78" s="65" t="e">
        <f>COUNTIF(Laboratory_Query[Protocols and procedures (procedures don’t allow for collection) ], "x")/COUNTIF(Laboratory_Query[Does your clinic provide this service? ], "no")</f>
        <v>#DIV/0!</v>
      </c>
      <c r="G78" s="65" t="e">
        <f>COUNTIF(Laboratory_Query[Referral process in place], "x")/COUNTIF(Laboratory_Query[Does your clinic provide this service? ], "no")</f>
        <v>#DIV/0!</v>
      </c>
      <c r="H78" s="68"/>
    </row>
    <row r="80" spans="1:8" ht="15" thickBot="1" x14ac:dyDescent="0.4"/>
    <row r="81" spans="1:8" ht="58" x14ac:dyDescent="0.35">
      <c r="A81" s="88" t="s">
        <v>59</v>
      </c>
      <c r="B81" s="86" t="s">
        <v>60</v>
      </c>
      <c r="C81" s="86" t="s">
        <v>103</v>
      </c>
      <c r="D81" s="86" t="s">
        <v>104</v>
      </c>
      <c r="E81" s="86" t="s">
        <v>3</v>
      </c>
      <c r="F81" s="86" t="s">
        <v>105</v>
      </c>
      <c r="G81" s="86" t="s">
        <v>20</v>
      </c>
      <c r="H81" s="87" t="s">
        <v>18</v>
      </c>
    </row>
    <row r="82" spans="1:8" x14ac:dyDescent="0.35">
      <c r="A82" s="55" t="s">
        <v>61</v>
      </c>
      <c r="B82" s="56"/>
      <c r="C82" s="57"/>
      <c r="D82" s="57"/>
      <c r="E82" s="57"/>
      <c r="F82" s="57"/>
      <c r="G82" s="57"/>
      <c r="H82" s="58"/>
    </row>
    <row r="83" spans="1:8" x14ac:dyDescent="0.35">
      <c r="A83" s="55" t="s">
        <v>62</v>
      </c>
      <c r="B83" s="56"/>
      <c r="C83" s="57"/>
      <c r="D83" s="57"/>
      <c r="E83" s="57"/>
      <c r="F83" s="57"/>
      <c r="G83" s="57"/>
      <c r="H83" s="58"/>
    </row>
    <row r="84" spans="1:8" x14ac:dyDescent="0.35">
      <c r="A84" s="55" t="s">
        <v>63</v>
      </c>
      <c r="B84" s="56"/>
      <c r="C84" s="57"/>
      <c r="D84" s="57"/>
      <c r="E84" s="57"/>
      <c r="F84" s="57"/>
      <c r="G84" s="57"/>
      <c r="H84" s="58"/>
    </row>
    <row r="85" spans="1:8" x14ac:dyDescent="0.35">
      <c r="A85" s="55" t="s">
        <v>64</v>
      </c>
      <c r="B85" s="56"/>
      <c r="C85" s="57"/>
      <c r="D85" s="57"/>
      <c r="E85" s="57"/>
      <c r="F85" s="57"/>
      <c r="G85" s="57"/>
      <c r="H85" s="58"/>
    </row>
    <row r="86" spans="1:8" x14ac:dyDescent="0.35">
      <c r="A86" s="55" t="s">
        <v>65</v>
      </c>
      <c r="B86" s="56"/>
      <c r="C86" s="57"/>
      <c r="D86" s="57"/>
      <c r="E86" s="57"/>
      <c r="F86" s="57"/>
      <c r="G86" s="57"/>
      <c r="H86" s="58"/>
    </row>
    <row r="87" spans="1:8" x14ac:dyDescent="0.35">
      <c r="A87" s="55" t="s">
        <v>66</v>
      </c>
      <c r="B87" s="56"/>
      <c r="C87" s="57"/>
      <c r="D87" s="57"/>
      <c r="E87" s="57"/>
      <c r="F87" s="57"/>
      <c r="G87" s="57"/>
      <c r="H87" s="58"/>
    </row>
    <row r="88" spans="1:8" x14ac:dyDescent="0.35">
      <c r="A88" s="55" t="s">
        <v>67</v>
      </c>
      <c r="B88" s="56"/>
      <c r="C88" s="57"/>
      <c r="D88" s="57"/>
      <c r="E88" s="57"/>
      <c r="F88" s="57"/>
      <c r="G88" s="57"/>
      <c r="H88" s="58"/>
    </row>
    <row r="89" spans="1:8" x14ac:dyDescent="0.35">
      <c r="A89" s="55" t="s">
        <v>68</v>
      </c>
      <c r="B89" s="56"/>
      <c r="C89" s="57"/>
      <c r="D89" s="57"/>
      <c r="E89" s="57"/>
      <c r="F89" s="57"/>
      <c r="G89" s="57"/>
      <c r="H89" s="58"/>
    </row>
    <row r="90" spans="1:8" x14ac:dyDescent="0.35">
      <c r="A90" s="55" t="s">
        <v>69</v>
      </c>
      <c r="B90" s="56"/>
      <c r="C90" s="57"/>
      <c r="D90" s="57"/>
      <c r="E90" s="57"/>
      <c r="F90" s="57"/>
      <c r="G90" s="57"/>
      <c r="H90" s="58"/>
    </row>
    <row r="91" spans="1:8" x14ac:dyDescent="0.35">
      <c r="A91" s="55" t="s">
        <v>70</v>
      </c>
      <c r="B91" s="56"/>
      <c r="C91" s="57"/>
      <c r="D91" s="57"/>
      <c r="E91" s="57"/>
      <c r="F91" s="57"/>
      <c r="G91" s="57"/>
      <c r="H91" s="58"/>
    </row>
    <row r="92" spans="1:8" x14ac:dyDescent="0.35">
      <c r="A92" s="55" t="s">
        <v>71</v>
      </c>
      <c r="B92" s="56"/>
      <c r="C92" s="57"/>
      <c r="D92" s="57"/>
      <c r="E92" s="57"/>
      <c r="F92" s="57"/>
      <c r="G92" s="57"/>
      <c r="H92" s="58"/>
    </row>
    <row r="93" spans="1:8" x14ac:dyDescent="0.35">
      <c r="A93" s="55" t="s">
        <v>137</v>
      </c>
      <c r="B93" s="56"/>
      <c r="C93" s="57"/>
      <c r="D93" s="57"/>
      <c r="E93" s="57"/>
      <c r="F93" s="57"/>
      <c r="G93" s="57"/>
      <c r="H93" s="58"/>
    </row>
    <row r="94" spans="1:8" x14ac:dyDescent="0.35">
      <c r="A94" s="55" t="s">
        <v>72</v>
      </c>
      <c r="B94" s="56"/>
      <c r="C94" s="57"/>
      <c r="D94" s="57"/>
      <c r="E94" s="57"/>
      <c r="F94" s="57"/>
      <c r="G94" s="57"/>
      <c r="H94" s="58"/>
    </row>
    <row r="95" spans="1:8" x14ac:dyDescent="0.35">
      <c r="A95" s="55" t="s">
        <v>73</v>
      </c>
      <c r="B95" s="56"/>
      <c r="C95" s="57"/>
      <c r="D95" s="57"/>
      <c r="E95" s="57"/>
      <c r="F95" s="57"/>
      <c r="G95" s="57"/>
      <c r="H95" s="58"/>
    </row>
    <row r="96" spans="1:8" x14ac:dyDescent="0.35">
      <c r="A96" s="55" t="s">
        <v>74</v>
      </c>
      <c r="B96" s="56"/>
      <c r="C96" s="57"/>
      <c r="D96" s="57"/>
      <c r="E96" s="57"/>
      <c r="F96" s="57"/>
      <c r="G96" s="57"/>
      <c r="H96" s="58"/>
    </row>
    <row r="97" spans="1:8" x14ac:dyDescent="0.35">
      <c r="A97" s="55" t="s">
        <v>138</v>
      </c>
      <c r="B97" s="56"/>
      <c r="C97" s="57"/>
      <c r="D97" s="57"/>
      <c r="E97" s="57"/>
      <c r="F97" s="57"/>
      <c r="G97" s="57"/>
      <c r="H97" s="58"/>
    </row>
    <row r="98" spans="1:8" x14ac:dyDescent="0.35">
      <c r="A98" s="55" t="s">
        <v>75</v>
      </c>
      <c r="B98" s="56"/>
      <c r="C98" s="57"/>
      <c r="D98" s="57"/>
      <c r="E98" s="57"/>
      <c r="F98" s="57"/>
      <c r="G98" s="57"/>
      <c r="H98" s="58"/>
    </row>
    <row r="99" spans="1:8" x14ac:dyDescent="0.35">
      <c r="A99" s="55" t="s">
        <v>149</v>
      </c>
      <c r="B99" s="56"/>
      <c r="C99" s="57"/>
      <c r="D99" s="57"/>
      <c r="E99" s="57"/>
      <c r="F99" s="57"/>
      <c r="G99" s="57"/>
      <c r="H99" s="58"/>
    </row>
    <row r="100" spans="1:8" x14ac:dyDescent="0.35">
      <c r="A100" s="55" t="s">
        <v>76</v>
      </c>
      <c r="B100" s="56"/>
      <c r="C100" s="57"/>
      <c r="D100" s="57"/>
      <c r="E100" s="57"/>
      <c r="F100" s="57"/>
      <c r="G100" s="57"/>
      <c r="H100" s="58"/>
    </row>
    <row r="101" spans="1:8" x14ac:dyDescent="0.35">
      <c r="A101" s="55" t="s">
        <v>77</v>
      </c>
      <c r="B101" s="56"/>
      <c r="C101" s="57"/>
      <c r="D101" s="57"/>
      <c r="E101" s="57"/>
      <c r="F101" s="57"/>
      <c r="G101" s="57"/>
      <c r="H101" s="58"/>
    </row>
    <row r="102" spans="1:8" x14ac:dyDescent="0.35">
      <c r="A102" s="55" t="s">
        <v>78</v>
      </c>
      <c r="B102" s="56"/>
      <c r="C102" s="57"/>
      <c r="D102" s="57"/>
      <c r="E102" s="57"/>
      <c r="F102" s="57"/>
      <c r="G102" s="57"/>
      <c r="H102" s="58"/>
    </row>
    <row r="103" spans="1:8" x14ac:dyDescent="0.35">
      <c r="A103" s="55" t="s">
        <v>79</v>
      </c>
      <c r="B103" s="56"/>
      <c r="C103" s="57"/>
      <c r="D103" s="57"/>
      <c r="E103" s="57"/>
      <c r="F103" s="57"/>
      <c r="G103" s="57"/>
      <c r="H103" s="58"/>
    </row>
    <row r="104" spans="1:8" x14ac:dyDescent="0.35">
      <c r="A104" s="55" t="s">
        <v>80</v>
      </c>
      <c r="B104" s="56"/>
      <c r="C104" s="57"/>
      <c r="D104" s="57"/>
      <c r="E104" s="57"/>
      <c r="F104" s="57"/>
      <c r="G104" s="57"/>
      <c r="H104" s="58"/>
    </row>
    <row r="105" spans="1:8" x14ac:dyDescent="0.35">
      <c r="A105" s="55" t="s">
        <v>81</v>
      </c>
      <c r="B105" s="56"/>
      <c r="C105" s="57"/>
      <c r="D105" s="57"/>
      <c r="E105" s="57"/>
      <c r="F105" s="57"/>
      <c r="G105" s="57"/>
      <c r="H105" s="58"/>
    </row>
    <row r="106" spans="1:8" x14ac:dyDescent="0.35">
      <c r="A106" s="55" t="s">
        <v>82</v>
      </c>
      <c r="B106" s="56"/>
      <c r="C106" s="57"/>
      <c r="D106" s="57"/>
      <c r="E106" s="57"/>
      <c r="F106" s="57"/>
      <c r="G106" s="57"/>
      <c r="H106" s="58"/>
    </row>
    <row r="107" spans="1:8" x14ac:dyDescent="0.35">
      <c r="A107" s="55" t="s">
        <v>139</v>
      </c>
      <c r="B107" s="56"/>
      <c r="C107" s="57"/>
      <c r="D107" s="57"/>
      <c r="E107" s="57"/>
      <c r="F107" s="57"/>
      <c r="G107" s="57"/>
      <c r="H107" s="58"/>
    </row>
    <row r="108" spans="1:8" x14ac:dyDescent="0.35">
      <c r="A108" s="55" t="s">
        <v>83</v>
      </c>
      <c r="B108" s="56"/>
      <c r="C108" s="57"/>
      <c r="D108" s="57"/>
      <c r="E108" s="57"/>
      <c r="F108" s="57"/>
      <c r="G108" s="57"/>
      <c r="H108" s="58"/>
    </row>
    <row r="109" spans="1:8" x14ac:dyDescent="0.35">
      <c r="A109" s="55" t="s">
        <v>140</v>
      </c>
      <c r="B109" s="56"/>
      <c r="C109" s="57"/>
      <c r="D109" s="57"/>
      <c r="E109" s="57"/>
      <c r="F109" s="57"/>
      <c r="G109" s="57"/>
      <c r="H109" s="58"/>
    </row>
    <row r="110" spans="1:8" ht="29" x14ac:dyDescent="0.35">
      <c r="A110" s="59" t="s">
        <v>151</v>
      </c>
      <c r="B110" s="60"/>
      <c r="C110" s="61"/>
      <c r="D110" s="61"/>
      <c r="E110" s="61"/>
      <c r="F110" s="61"/>
      <c r="G110" s="61"/>
      <c r="H110" s="62"/>
    </row>
    <row r="111" spans="1:8" ht="68.150000000000006" customHeight="1" thickBot="1" x14ac:dyDescent="0.4">
      <c r="A111" s="63"/>
      <c r="B111" s="64" t="s">
        <v>112</v>
      </c>
      <c r="C111" s="65" t="e">
        <f>COUNTIF(Treatment_Query[Insufficient resources (cost, procurement, don’t stock due to infrequent use) ], "x")/COUNTIF(Treatment_Query[Does your clinic provide this service on site? ], "no")</f>
        <v>#DIV/0!</v>
      </c>
      <c r="D111" s="65" t="e">
        <f>COUNTIF(Treatment_Query[Insufficient staffing (capacity, training, qualifications) ], "x")/COUNTIF(Treatment_Query[Does your clinic provide this service on site? ], "no")</f>
        <v>#DIV/0!</v>
      </c>
      <c r="E111" s="65" t="e">
        <f>COUNTIF(Treatment_Query[[Population served ]], "x")/COUNTIF(Treatment_Query[Does your clinic provide this service on site? ], "no")</f>
        <v>#DIV/0!</v>
      </c>
      <c r="F111" s="65" t="e">
        <f>COUNTIF(Treatment_Query[Protocols and procedures (prescription given if medicine not available on site)], "x")/COUNTIF(Treatment_Query[Does your clinic provide this service on site? ], "no")</f>
        <v>#DIV/0!</v>
      </c>
      <c r="G111" s="65" t="e">
        <f>COUNTIF(Treatment_Query[Referral process in place], "x")/COUNTIF(Treatment_Query[Does your clinic provide this service on site? ], "no")</f>
        <v>#DIV/0!</v>
      </c>
      <c r="H111" s="66"/>
    </row>
    <row r="113" spans="1:8" ht="15" thickBot="1" x14ac:dyDescent="0.4"/>
    <row r="114" spans="1:8" ht="58" x14ac:dyDescent="0.35">
      <c r="A114" s="89" t="s">
        <v>148</v>
      </c>
      <c r="B114" s="86" t="s">
        <v>1</v>
      </c>
      <c r="C114" s="86" t="s">
        <v>97</v>
      </c>
      <c r="D114" s="86" t="s">
        <v>96</v>
      </c>
      <c r="E114" s="86" t="s">
        <v>111</v>
      </c>
      <c r="F114" s="86" t="s">
        <v>98</v>
      </c>
      <c r="G114" s="86" t="s">
        <v>20</v>
      </c>
      <c r="H114" s="87" t="s">
        <v>18</v>
      </c>
    </row>
    <row r="115" spans="1:8" x14ac:dyDescent="0.35">
      <c r="A115" s="55" t="s">
        <v>106</v>
      </c>
      <c r="B115" s="56"/>
      <c r="C115" s="57"/>
      <c r="D115" s="57"/>
      <c r="E115" s="57"/>
      <c r="F115" s="57"/>
      <c r="G115" s="57"/>
      <c r="H115" s="58"/>
    </row>
    <row r="116" spans="1:8" ht="29" x14ac:dyDescent="0.35">
      <c r="A116" s="59" t="s">
        <v>135</v>
      </c>
      <c r="B116" s="56"/>
      <c r="C116" s="57"/>
      <c r="D116" s="57"/>
      <c r="E116" s="57"/>
      <c r="F116" s="57"/>
      <c r="G116" s="57"/>
      <c r="H116" s="58"/>
    </row>
    <row r="117" spans="1:8" ht="29" x14ac:dyDescent="0.35">
      <c r="A117" s="59" t="s">
        <v>107</v>
      </c>
      <c r="B117" s="56"/>
      <c r="C117" s="57"/>
      <c r="D117" s="57"/>
      <c r="E117" s="57"/>
      <c r="F117" s="57"/>
      <c r="G117" s="57"/>
      <c r="H117" s="58"/>
    </row>
    <row r="118" spans="1:8" ht="29" x14ac:dyDescent="0.35">
      <c r="A118" s="59" t="s">
        <v>136</v>
      </c>
      <c r="B118" s="56"/>
      <c r="C118" s="57"/>
      <c r="D118" s="57"/>
      <c r="E118" s="57"/>
      <c r="F118" s="57"/>
      <c r="G118" s="57"/>
      <c r="H118" s="58"/>
    </row>
    <row r="119" spans="1:8" ht="29" x14ac:dyDescent="0.35">
      <c r="A119" s="59" t="s">
        <v>244</v>
      </c>
      <c r="B119" s="56"/>
      <c r="C119" s="57"/>
      <c r="D119" s="57"/>
      <c r="E119" s="57"/>
      <c r="F119" s="57"/>
      <c r="G119" s="57"/>
      <c r="H119" s="58"/>
    </row>
    <row r="120" spans="1:8" x14ac:dyDescent="0.35">
      <c r="A120" s="55" t="s">
        <v>108</v>
      </c>
      <c r="B120" s="56"/>
      <c r="C120" s="57"/>
      <c r="D120" s="57"/>
      <c r="E120" s="57"/>
      <c r="F120" s="57"/>
      <c r="G120" s="57"/>
      <c r="H120" s="58"/>
    </row>
    <row r="121" spans="1:8" x14ac:dyDescent="0.35">
      <c r="A121" s="55" t="s">
        <v>109</v>
      </c>
      <c r="B121" s="56"/>
      <c r="C121" s="57"/>
      <c r="D121" s="57"/>
      <c r="E121" s="57"/>
      <c r="F121" s="57"/>
      <c r="G121" s="57"/>
      <c r="H121" s="58"/>
    </row>
    <row r="122" spans="1:8" x14ac:dyDescent="0.35">
      <c r="A122" s="55" t="s">
        <v>182</v>
      </c>
      <c r="B122" s="56"/>
      <c r="C122" s="57"/>
      <c r="D122" s="57"/>
      <c r="E122" s="57"/>
      <c r="F122" s="57"/>
      <c r="G122" s="57"/>
      <c r="H122" s="58"/>
    </row>
    <row r="123" spans="1:8" x14ac:dyDescent="0.35">
      <c r="A123" s="55" t="s">
        <v>110</v>
      </c>
      <c r="B123" s="56"/>
      <c r="C123" s="57"/>
      <c r="D123" s="57"/>
      <c r="E123" s="57"/>
      <c r="F123" s="57"/>
      <c r="G123" s="57"/>
      <c r="H123" s="58"/>
    </row>
    <row r="124" spans="1:8" ht="52.4" customHeight="1" thickBot="1" x14ac:dyDescent="0.4">
      <c r="A124" s="63"/>
      <c r="B124" s="64" t="s">
        <v>112</v>
      </c>
      <c r="C124" s="65" t="e">
        <f>COUNTIF(Sexual_History_Query[Insufficient resources (funding, equipment) ], "x")/COUNTIF(Sexual_History_Query[Does your clinic provide this service? ], "no")</f>
        <v>#DIV/0!</v>
      </c>
      <c r="D124" s="65" t="e">
        <f>COUNTIF(Sexual_History_Query[Insufficient staffing (capacity, training, provider discomfort) ], "x")/COUNTIF(Sexual_History_Query[Does your clinic provide this service? ], "no")</f>
        <v>#DIV/0!</v>
      </c>
      <c r="E124" s="65" t="e">
        <f>COUNTIF(Sexual_History_Query[Population served (patient need, reluctance)], "x")/COUNTIF(Sexual_History_Query[Does your clinic provide this service? ], "no")</f>
        <v>#DIV/0!</v>
      </c>
      <c r="F124" s="65" t="e">
        <f>COUNTIF(Sexual_History_Query[Protocols and procedures (5 Ps, express visit protocol, EMR/EHR prompts) ], "x")/COUNTIF(Sexual_History_Query[Does your clinic provide this service? ], "no")</f>
        <v>#DIV/0!</v>
      </c>
      <c r="G124" s="65" t="e">
        <f>COUNTIF(Sexual_History_Query[Referral process in place], "x")/COUNTIF(Sexual_History_Query[Does your clinic provide this service? ], "no")</f>
        <v>#DIV/0!</v>
      </c>
      <c r="H124" s="71"/>
    </row>
    <row r="125" spans="1:8" x14ac:dyDescent="0.35">
      <c r="A125" s="54"/>
      <c r="B125" s="54"/>
      <c r="C125" s="54"/>
      <c r="D125" s="54"/>
      <c r="E125" s="54"/>
      <c r="F125" s="54"/>
      <c r="G125" s="54"/>
    </row>
    <row r="126" spans="1:8" ht="15" thickBot="1" x14ac:dyDescent="0.4">
      <c r="A126" s="54"/>
      <c r="B126" s="54"/>
      <c r="C126" s="54"/>
      <c r="D126" s="54"/>
      <c r="E126" s="54"/>
      <c r="F126" s="54"/>
      <c r="G126" s="54"/>
    </row>
    <row r="127" spans="1:8" ht="43.5" x14ac:dyDescent="0.35">
      <c r="A127" s="88" t="s">
        <v>23</v>
      </c>
      <c r="B127" s="86" t="s">
        <v>1</v>
      </c>
      <c r="C127" s="86" t="s">
        <v>90</v>
      </c>
      <c r="D127" s="86" t="s">
        <v>91</v>
      </c>
      <c r="E127" s="86" t="s">
        <v>19</v>
      </c>
      <c r="F127" s="86" t="s">
        <v>87</v>
      </c>
      <c r="G127" s="87" t="s">
        <v>18</v>
      </c>
    </row>
    <row r="128" spans="1:8" x14ac:dyDescent="0.35">
      <c r="A128" s="55" t="s">
        <v>204</v>
      </c>
      <c r="B128" s="56"/>
      <c r="C128" s="56"/>
      <c r="D128" s="56"/>
      <c r="E128" s="56"/>
      <c r="F128" s="56"/>
      <c r="G128" s="67"/>
    </row>
    <row r="129" spans="1:7" x14ac:dyDescent="0.35">
      <c r="A129" s="55" t="s">
        <v>205</v>
      </c>
      <c r="B129" s="56"/>
      <c r="C129" s="56"/>
      <c r="D129" s="56"/>
      <c r="E129" s="56"/>
      <c r="F129" s="56"/>
      <c r="G129" s="67"/>
    </row>
    <row r="130" spans="1:7" x14ac:dyDescent="0.35">
      <c r="A130" s="55" t="s">
        <v>206</v>
      </c>
      <c r="B130" s="56"/>
      <c r="C130" s="56"/>
      <c r="D130" s="56"/>
      <c r="E130" s="56"/>
      <c r="F130" s="56"/>
      <c r="G130" s="67"/>
    </row>
    <row r="131" spans="1:7" x14ac:dyDescent="0.35">
      <c r="A131" s="55" t="s">
        <v>207</v>
      </c>
      <c r="B131" s="56"/>
      <c r="C131" s="56"/>
      <c r="D131" s="56"/>
      <c r="E131" s="56"/>
      <c r="F131" s="56"/>
      <c r="G131" s="67"/>
    </row>
    <row r="132" spans="1:7" x14ac:dyDescent="0.35">
      <c r="A132" s="55" t="s">
        <v>208</v>
      </c>
      <c r="B132" s="56"/>
      <c r="C132" s="56"/>
      <c r="D132" s="56"/>
      <c r="E132" s="56"/>
      <c r="F132" s="56"/>
      <c r="G132" s="67"/>
    </row>
    <row r="133" spans="1:7" x14ac:dyDescent="0.35">
      <c r="A133" s="55" t="s">
        <v>209</v>
      </c>
      <c r="B133" s="56"/>
      <c r="C133" s="56"/>
      <c r="D133" s="56"/>
      <c r="E133" s="56"/>
      <c r="F133" s="56"/>
      <c r="G133" s="67"/>
    </row>
    <row r="134" spans="1:7" ht="15.75" customHeight="1" x14ac:dyDescent="0.35">
      <c r="A134" s="55" t="s">
        <v>210</v>
      </c>
      <c r="B134" s="56"/>
      <c r="C134" s="56"/>
      <c r="D134" s="56"/>
      <c r="E134" s="56"/>
      <c r="F134" s="56"/>
      <c r="G134" s="67"/>
    </row>
    <row r="135" spans="1:7" x14ac:dyDescent="0.35">
      <c r="A135" s="55" t="s">
        <v>211</v>
      </c>
      <c r="B135" s="56"/>
      <c r="C135" s="56"/>
      <c r="D135" s="56"/>
      <c r="E135" s="56"/>
      <c r="F135" s="56"/>
      <c r="G135" s="67"/>
    </row>
    <row r="136" spans="1:7" x14ac:dyDescent="0.35">
      <c r="A136" s="55" t="s">
        <v>212</v>
      </c>
      <c r="B136" s="56"/>
      <c r="C136" s="56"/>
      <c r="D136" s="56"/>
      <c r="E136" s="56"/>
      <c r="F136" s="56"/>
      <c r="G136" s="67"/>
    </row>
    <row r="137" spans="1:7" ht="82.4" customHeight="1" thickBot="1" x14ac:dyDescent="0.4">
      <c r="A137" s="72"/>
      <c r="B137" s="64" t="s">
        <v>112</v>
      </c>
      <c r="C137" s="65" t="e">
        <f>COUNTIF(Screening_Query[Insufficient resources (funding, equipment, test not available) ], "x")/COUNTIF(Screening_Query[Does your clinic provide this service? ], "no")</f>
        <v>#DIV/0!</v>
      </c>
      <c r="D137" s="65" t="e">
        <f>COUNTIF(Screening_Query[Insufficient staffing (capacity to follow up on abnormal results) ], "x")/COUNTIF(Screening_Query[Does your clinic provide this service? ], "no")</f>
        <v>#DIV/0!</v>
      </c>
      <c r="E137" s="65" t="e">
        <f>COUNTIF(Screening_Query[Population served], "x")/COUNTIF(Screening_Query[Does your clinic provide this service? ], "no")</f>
        <v>#DIV/0!</v>
      </c>
      <c r="F137" s="65" t="e">
        <f>COUNTIF(Screening_Query[[Limited referral network for treatment ]], "x")/COUNTIF(Screening_Query[Does your clinic provide this service? ], "no")</f>
        <v>#DIV/0!</v>
      </c>
      <c r="G137" s="68"/>
    </row>
    <row r="138" spans="1:7" x14ac:dyDescent="0.35">
      <c r="A138" s="54"/>
      <c r="B138" s="54"/>
      <c r="C138" s="54"/>
      <c r="D138" s="54"/>
      <c r="E138" s="54"/>
      <c r="F138" s="54"/>
      <c r="G138" s="54"/>
    </row>
    <row r="139" spans="1:7" ht="15" customHeight="1" thickBot="1" x14ac:dyDescent="0.4">
      <c r="A139" s="54"/>
      <c r="B139" s="54"/>
      <c r="C139" s="54"/>
      <c r="D139" s="54"/>
      <c r="E139" s="54"/>
      <c r="F139" s="54"/>
      <c r="G139" s="54"/>
    </row>
    <row r="140" spans="1:7" ht="90" customHeight="1" x14ac:dyDescent="0.35">
      <c r="A140" s="88" t="s">
        <v>21</v>
      </c>
      <c r="B140" s="86" t="s">
        <v>1</v>
      </c>
      <c r="C140" s="86" t="s">
        <v>92</v>
      </c>
      <c r="D140" s="86" t="s">
        <v>93</v>
      </c>
      <c r="E140" s="86" t="s">
        <v>95</v>
      </c>
      <c r="F140" s="86" t="s">
        <v>94</v>
      </c>
      <c r="G140" s="87" t="s">
        <v>18</v>
      </c>
    </row>
    <row r="141" spans="1:7" x14ac:dyDescent="0.35">
      <c r="A141" s="55" t="s">
        <v>132</v>
      </c>
      <c r="B141" s="56"/>
      <c r="C141" s="56"/>
      <c r="D141" s="56"/>
      <c r="E141" s="56"/>
      <c r="F141" s="56"/>
      <c r="G141" s="67"/>
    </row>
    <row r="142" spans="1:7" x14ac:dyDescent="0.35">
      <c r="A142" s="55" t="s">
        <v>134</v>
      </c>
      <c r="B142" s="56"/>
      <c r="C142" s="56"/>
      <c r="D142" s="56"/>
      <c r="E142" s="56"/>
      <c r="F142" s="56"/>
      <c r="G142" s="67"/>
    </row>
    <row r="143" spans="1:7" x14ac:dyDescent="0.35">
      <c r="A143" s="55" t="s">
        <v>22</v>
      </c>
      <c r="B143" s="56"/>
      <c r="C143" s="56"/>
      <c r="D143" s="56"/>
      <c r="E143" s="56"/>
      <c r="F143" s="56"/>
      <c r="G143" s="67"/>
    </row>
    <row r="144" spans="1:7" x14ac:dyDescent="0.35">
      <c r="A144" s="55" t="s">
        <v>193</v>
      </c>
      <c r="B144" s="56"/>
      <c r="C144" s="56"/>
      <c r="D144" s="56"/>
      <c r="E144" s="56"/>
      <c r="F144" s="56"/>
      <c r="G144" s="67"/>
    </row>
    <row r="145" spans="1:7" ht="19.399999999999999" customHeight="1" thickBot="1" x14ac:dyDescent="0.4">
      <c r="A145" s="72"/>
      <c r="B145" s="64" t="s">
        <v>112</v>
      </c>
      <c r="C145" s="65" t="e">
        <f>COUNTIF(Parnter_Services_Query[Insufficient resources (funding, equipment, cost to patient) ], "x")/COUNTIF(Parnter_Services_Query[Does your clinic provide this service? ], "no")</f>
        <v>#DIV/0!</v>
      </c>
      <c r="D145" s="65" t="e">
        <f>COUNTIF(Parnter_Services_Query[Insufficient staffing (staff discomfort, capacity, training) ], "x")/COUNTIF(Parnter_Services_Query[Does your clinic provide this service? ], "no")</f>
        <v>#DIV/0!</v>
      </c>
      <c r="E145" s="65" t="e">
        <f>COUNTIF(Parnter_Services_Query[Protocols and procedures (e-prescribing issues, provide refill to original patient instead, no DIS referral) ], "x")/COUNTIF(Parnter_Services_Query[Does your clinic provide this service? ], "no")</f>
        <v>#DIV/0!</v>
      </c>
      <c r="F145" s="65" t="e">
        <f>COUNTIF(Parnter_Services_Query[Legal and cultural barriers (EPT not legal, staff/leadership opposition) ], "x")/COUNTIF(Parnter_Services_Query[Does your clinic provide this service? ], "no")</f>
        <v>#DIV/0!</v>
      </c>
      <c r="G145" s="68"/>
    </row>
    <row r="146" spans="1:7" ht="21" customHeight="1" x14ac:dyDescent="0.35"/>
    <row r="147" spans="1:7" ht="21" customHeight="1" x14ac:dyDescent="0.35"/>
  </sheetData>
  <mergeCells count="1">
    <mergeCell ref="A1:E1"/>
  </mergeCells>
  <hyperlinks>
    <hyperlink ref="A9" location="'Assessment Summary'!A145" display="Partner Services" xr:uid="{2EF3519A-A49E-4C77-B9B9-B4EC60C5B17B}"/>
    <hyperlink ref="A8" location="'Assessment Summary'!A137" display="Screening" xr:uid="{42CF78EA-E2CB-4159-8E99-07C80F5C5E26}"/>
    <hyperlink ref="A7" location="'Assessment Summary'!A124" display="Sexual History &amp; Exam" xr:uid="{82261ED5-06A2-4554-8D91-473974F1B814}"/>
    <hyperlink ref="A6" location="'Assessment Summary'!A111" display="Treatment" xr:uid="{BE13AD37-A2E1-4E08-9E99-429362BA2277}"/>
    <hyperlink ref="A3" location="'Assessment Summary'!A30" display="Prevention" xr:uid="{6F253537-E2BF-44A8-A3FD-00E79E2DAA00}"/>
    <hyperlink ref="A4" location="'Assessment Summary'!A44" display="Evaluation of STD-Related Conditions" xr:uid="{DCBEE7E7-603E-47AF-AA47-16C4276685FE}"/>
    <hyperlink ref="A5" location="'Assessment Summary'!A78" display="Laboratory" xr:uid="{C90A6BB1-E611-4181-A1CB-BEC30DEE25B0}"/>
  </hyperlinks>
  <pageMargins left="0.7" right="0.7" top="0.75" bottom="0.75" header="0.3" footer="0.3"/>
  <pageSetup orientation="portrait" horizontalDpi="4294967295" verticalDpi="4294967295" r:id="rId1"/>
  <tableParts count="7">
    <tablePart r:id="rId2"/>
    <tablePart r:id="rId3"/>
    <tablePart r:id="rId4"/>
    <tablePart r:id="rId5"/>
    <tablePart r:id="rId6"/>
    <tablePart r:id="rId7"/>
    <tablePart r:id="rId8"/>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198C1-C17D-4B76-9BF9-0F8B24976621}">
  <sheetPr codeName="Sheet10"/>
  <dimension ref="A1:K42"/>
  <sheetViews>
    <sheetView workbookViewId="0">
      <pane ySplit="3" topLeftCell="A14" activePane="bottomLeft" state="frozen"/>
      <selection pane="bottomLeft" activeCell="A2" sqref="A2"/>
    </sheetView>
  </sheetViews>
  <sheetFormatPr defaultRowHeight="14.5" x14ac:dyDescent="0.35"/>
  <cols>
    <col min="1" max="1" width="46.54296875" style="52" customWidth="1"/>
    <col min="2" max="2" width="11.54296875" style="52" customWidth="1"/>
    <col min="3" max="3" width="23.54296875" customWidth="1"/>
    <col min="4" max="4" width="11" customWidth="1"/>
    <col min="5" max="5" width="10.453125" customWidth="1"/>
    <col min="6" max="6" width="13.453125" customWidth="1"/>
    <col min="7" max="7" width="10.54296875" customWidth="1"/>
    <col min="8" max="8" width="15.1796875" customWidth="1"/>
    <col min="9" max="9" width="15.453125" customWidth="1"/>
    <col min="10" max="10" width="11.54296875" customWidth="1"/>
  </cols>
  <sheetData>
    <row r="1" spans="1:11" ht="34.5" customHeight="1" thickBot="1" x14ac:dyDescent="0.45">
      <c r="A1" s="110" t="s">
        <v>217</v>
      </c>
      <c r="B1" s="107" t="s">
        <v>224</v>
      </c>
      <c r="C1" s="108" t="s">
        <v>225</v>
      </c>
      <c r="D1" s="107" t="s">
        <v>226</v>
      </c>
      <c r="E1" s="108" t="s">
        <v>227</v>
      </c>
      <c r="F1" s="107" t="s">
        <v>228</v>
      </c>
      <c r="G1" s="108" t="s">
        <v>229</v>
      </c>
      <c r="H1" s="107" t="s">
        <v>230</v>
      </c>
      <c r="I1" s="108" t="s">
        <v>216</v>
      </c>
      <c r="J1" s="109" t="s">
        <v>213</v>
      </c>
    </row>
    <row r="2" spans="1:11" ht="15" thickBot="1" x14ac:dyDescent="0.4"/>
    <row r="3" spans="1:11" ht="19.5" customHeight="1" thickBot="1" x14ac:dyDescent="0.4">
      <c r="A3" s="132" t="s">
        <v>153</v>
      </c>
      <c r="B3" s="182" t="s">
        <v>154</v>
      </c>
      <c r="C3" s="182"/>
      <c r="D3" s="182"/>
      <c r="E3" s="182"/>
      <c r="F3" s="182"/>
      <c r="G3" s="182"/>
      <c r="H3" s="182"/>
      <c r="I3" s="182"/>
      <c r="J3" s="182"/>
      <c r="K3" s="183"/>
    </row>
    <row r="4" spans="1:11" ht="15" thickBot="1" x14ac:dyDescent="0.4">
      <c r="A4" s="179" t="s">
        <v>194</v>
      </c>
      <c r="B4" s="180"/>
      <c r="C4" s="180"/>
      <c r="D4" s="180"/>
      <c r="E4" s="180"/>
      <c r="F4" s="180"/>
      <c r="G4" s="180"/>
      <c r="H4" s="180"/>
      <c r="I4" s="180"/>
      <c r="J4" s="180"/>
      <c r="K4" s="181"/>
    </row>
    <row r="5" spans="1:11" ht="45" customHeight="1" x14ac:dyDescent="0.35">
      <c r="A5" s="128" t="s">
        <v>155</v>
      </c>
      <c r="B5" s="168" t="s">
        <v>203</v>
      </c>
      <c r="C5" s="168"/>
      <c r="D5" s="168"/>
      <c r="E5" s="168"/>
      <c r="F5" s="168"/>
      <c r="G5" s="168"/>
      <c r="H5" s="168"/>
      <c r="I5" s="168"/>
      <c r="J5" s="168"/>
      <c r="K5" s="169"/>
    </row>
    <row r="6" spans="1:11" ht="48" customHeight="1" x14ac:dyDescent="0.35">
      <c r="A6" s="125" t="s">
        <v>25</v>
      </c>
      <c r="B6" s="168" t="s">
        <v>203</v>
      </c>
      <c r="C6" s="168"/>
      <c r="D6" s="168"/>
      <c r="E6" s="168"/>
      <c r="F6" s="168"/>
      <c r="G6" s="168"/>
      <c r="H6" s="168"/>
      <c r="I6" s="168"/>
      <c r="J6" s="168"/>
      <c r="K6" s="169"/>
    </row>
    <row r="7" spans="1:11" ht="45" customHeight="1" x14ac:dyDescent="0.35">
      <c r="A7" s="125" t="s">
        <v>157</v>
      </c>
      <c r="B7" s="168" t="s">
        <v>203</v>
      </c>
      <c r="C7" s="168"/>
      <c r="D7" s="168"/>
      <c r="E7" s="168"/>
      <c r="F7" s="168"/>
      <c r="G7" s="168"/>
      <c r="H7" s="168"/>
      <c r="I7" s="168"/>
      <c r="J7" s="168"/>
      <c r="K7" s="169"/>
    </row>
    <row r="8" spans="1:11" ht="45" customHeight="1" x14ac:dyDescent="0.35">
      <c r="A8" s="125" t="s">
        <v>214</v>
      </c>
      <c r="B8" s="162" t="s">
        <v>156</v>
      </c>
      <c r="C8" s="162"/>
      <c r="D8" s="162"/>
      <c r="E8" s="162"/>
      <c r="F8" s="162"/>
      <c r="G8" s="162"/>
      <c r="H8" s="162"/>
      <c r="I8" s="162"/>
      <c r="J8" s="162"/>
      <c r="K8" s="163"/>
    </row>
    <row r="9" spans="1:11" ht="43.5" x14ac:dyDescent="0.35">
      <c r="A9" s="125" t="s">
        <v>240</v>
      </c>
      <c r="B9" s="162" t="s">
        <v>156</v>
      </c>
      <c r="C9" s="162"/>
      <c r="D9" s="162"/>
      <c r="E9" s="162"/>
      <c r="F9" s="162"/>
      <c r="G9" s="162"/>
      <c r="H9" s="162"/>
      <c r="I9" s="162"/>
      <c r="J9" s="162"/>
      <c r="K9" s="163"/>
    </row>
    <row r="10" spans="1:11" ht="47.25" customHeight="1" x14ac:dyDescent="0.35">
      <c r="A10" s="125" t="s">
        <v>158</v>
      </c>
      <c r="B10" s="162" t="s">
        <v>159</v>
      </c>
      <c r="C10" s="162"/>
      <c r="D10" s="162"/>
      <c r="E10" s="162"/>
      <c r="F10" s="162"/>
      <c r="G10" s="162"/>
      <c r="H10" s="162"/>
      <c r="I10" s="162"/>
      <c r="J10" s="162"/>
      <c r="K10" s="163"/>
    </row>
    <row r="11" spans="1:11" ht="46.5" customHeight="1" x14ac:dyDescent="0.35">
      <c r="A11" s="125" t="s">
        <v>127</v>
      </c>
      <c r="B11" s="162" t="s">
        <v>160</v>
      </c>
      <c r="C11" s="162"/>
      <c r="D11" s="162"/>
      <c r="E11" s="162"/>
      <c r="F11" s="162"/>
      <c r="G11" s="162"/>
      <c r="H11" s="162"/>
      <c r="I11" s="162"/>
      <c r="J11" s="162"/>
      <c r="K11" s="163"/>
    </row>
    <row r="12" spans="1:11" s="15" customFormat="1" ht="78.75" customHeight="1" x14ac:dyDescent="0.35">
      <c r="A12" s="126" t="s">
        <v>150</v>
      </c>
      <c r="B12" s="162" t="s">
        <v>176</v>
      </c>
      <c r="C12" s="162"/>
      <c r="D12" s="162"/>
      <c r="E12" s="162"/>
      <c r="F12" s="162"/>
      <c r="G12" s="162"/>
      <c r="H12" s="162"/>
      <c r="I12" s="162"/>
      <c r="J12" s="162"/>
      <c r="K12" s="163"/>
    </row>
    <row r="13" spans="1:11" s="15" customFormat="1" ht="200.25" customHeight="1" thickBot="1" x14ac:dyDescent="0.4">
      <c r="A13" s="129" t="s">
        <v>27</v>
      </c>
      <c r="B13" s="164" t="s">
        <v>177</v>
      </c>
      <c r="C13" s="164"/>
      <c r="D13" s="164"/>
      <c r="E13" s="164"/>
      <c r="F13" s="164"/>
      <c r="G13" s="164"/>
      <c r="H13" s="164"/>
      <c r="I13" s="164"/>
      <c r="J13" s="164"/>
      <c r="K13" s="165"/>
    </row>
    <row r="14" spans="1:11" ht="15" thickBot="1" x14ac:dyDescent="0.4">
      <c r="A14" s="179" t="s">
        <v>197</v>
      </c>
      <c r="B14" s="180"/>
      <c r="C14" s="180"/>
      <c r="D14" s="180"/>
      <c r="E14" s="180"/>
      <c r="F14" s="180"/>
      <c r="G14" s="180"/>
      <c r="H14" s="180"/>
      <c r="I14" s="180"/>
      <c r="J14" s="180"/>
      <c r="K14" s="181"/>
    </row>
    <row r="15" spans="1:11" ht="30" customHeight="1" thickBot="1" x14ac:dyDescent="0.4">
      <c r="A15" s="130" t="s">
        <v>161</v>
      </c>
      <c r="B15" s="166" t="s">
        <v>162</v>
      </c>
      <c r="C15" s="166"/>
      <c r="D15" s="166"/>
      <c r="E15" s="166"/>
      <c r="F15" s="166"/>
      <c r="G15" s="166"/>
      <c r="H15" s="166"/>
      <c r="I15" s="166"/>
      <c r="J15" s="166"/>
      <c r="K15" s="167"/>
    </row>
    <row r="16" spans="1:11" ht="15" thickBot="1" x14ac:dyDescent="0.4">
      <c r="A16" s="179" t="s">
        <v>198</v>
      </c>
      <c r="B16" s="180"/>
      <c r="C16" s="180"/>
      <c r="D16" s="180"/>
      <c r="E16" s="180"/>
      <c r="F16" s="180"/>
      <c r="G16" s="180"/>
      <c r="H16" s="180"/>
      <c r="I16" s="180"/>
      <c r="J16" s="180"/>
      <c r="K16" s="181"/>
    </row>
    <row r="17" spans="1:11" ht="31.5" customHeight="1" x14ac:dyDescent="0.35">
      <c r="A17" s="128" t="s">
        <v>191</v>
      </c>
      <c r="B17" s="168" t="s">
        <v>192</v>
      </c>
      <c r="C17" s="168"/>
      <c r="D17" s="168"/>
      <c r="E17" s="168"/>
      <c r="F17" s="168"/>
      <c r="G17" s="168"/>
      <c r="H17" s="168"/>
      <c r="I17" s="168"/>
      <c r="J17" s="168"/>
      <c r="K17" s="169"/>
    </row>
    <row r="18" spans="1:11" ht="15" customHeight="1" x14ac:dyDescent="0.35">
      <c r="A18" s="125" t="s">
        <v>163</v>
      </c>
      <c r="B18" s="162" t="s">
        <v>164</v>
      </c>
      <c r="C18" s="162"/>
      <c r="D18" s="162"/>
      <c r="E18" s="162"/>
      <c r="F18" s="162"/>
      <c r="G18" s="162"/>
      <c r="H18" s="162"/>
      <c r="I18" s="162"/>
      <c r="J18" s="162"/>
      <c r="K18" s="163"/>
    </row>
    <row r="19" spans="1:11" x14ac:dyDescent="0.35">
      <c r="A19" s="125" t="s">
        <v>165</v>
      </c>
      <c r="B19" s="162" t="s">
        <v>166</v>
      </c>
      <c r="C19" s="162"/>
      <c r="D19" s="162"/>
      <c r="E19" s="162"/>
      <c r="F19" s="162"/>
      <c r="G19" s="162"/>
      <c r="H19" s="162"/>
      <c r="I19" s="162"/>
      <c r="J19" s="162"/>
      <c r="K19" s="163"/>
    </row>
    <row r="20" spans="1:11" ht="15" customHeight="1" x14ac:dyDescent="0.35">
      <c r="A20" s="125" t="s">
        <v>167</v>
      </c>
      <c r="B20" s="184" t="s">
        <v>168</v>
      </c>
      <c r="C20" s="185"/>
      <c r="D20" s="185"/>
      <c r="E20" s="185"/>
      <c r="F20" s="185"/>
      <c r="G20" s="185"/>
      <c r="H20" s="185"/>
      <c r="I20" s="185"/>
      <c r="J20" s="185"/>
      <c r="K20" s="186"/>
    </row>
    <row r="21" spans="1:11" ht="64.5" customHeight="1" thickBot="1" x14ac:dyDescent="0.4">
      <c r="A21" s="131" t="s">
        <v>169</v>
      </c>
      <c r="B21" s="164" t="s">
        <v>179</v>
      </c>
      <c r="C21" s="164"/>
      <c r="D21" s="164"/>
      <c r="E21" s="164"/>
      <c r="F21" s="164"/>
      <c r="G21" s="164"/>
      <c r="H21" s="164"/>
      <c r="I21" s="164"/>
      <c r="J21" s="164"/>
      <c r="K21" s="165"/>
    </row>
    <row r="22" spans="1:11" ht="17.5" customHeight="1" thickBot="1" x14ac:dyDescent="0.4">
      <c r="A22" s="179" t="s">
        <v>195</v>
      </c>
      <c r="B22" s="180"/>
      <c r="C22" s="180"/>
      <c r="D22" s="180"/>
      <c r="E22" s="180"/>
      <c r="F22" s="180"/>
      <c r="G22" s="180"/>
      <c r="H22" s="180"/>
      <c r="I22" s="180"/>
      <c r="J22" s="180"/>
      <c r="K22" s="181"/>
    </row>
    <row r="23" spans="1:11" ht="49.5" customHeight="1" x14ac:dyDescent="0.35">
      <c r="A23" s="128" t="s">
        <v>170</v>
      </c>
      <c r="B23" s="168" t="s">
        <v>180</v>
      </c>
      <c r="C23" s="168"/>
      <c r="D23" s="168"/>
      <c r="E23" s="168"/>
      <c r="F23" s="168"/>
      <c r="G23" s="168"/>
      <c r="H23" s="168"/>
      <c r="I23" s="168"/>
      <c r="J23" s="168"/>
      <c r="K23" s="169"/>
    </row>
    <row r="24" spans="1:11" ht="49.5" customHeight="1" x14ac:dyDescent="0.35">
      <c r="A24" s="125" t="s">
        <v>24</v>
      </c>
      <c r="B24" s="162" t="s">
        <v>180</v>
      </c>
      <c r="C24" s="162"/>
      <c r="D24" s="162"/>
      <c r="E24" s="162"/>
      <c r="F24" s="162"/>
      <c r="G24" s="162"/>
      <c r="H24" s="162"/>
      <c r="I24" s="162"/>
      <c r="J24" s="162"/>
      <c r="K24" s="163"/>
    </row>
    <row r="25" spans="1:11" ht="49.5" customHeight="1" x14ac:dyDescent="0.35">
      <c r="A25" s="125" t="s">
        <v>171</v>
      </c>
      <c r="B25" s="162" t="s">
        <v>180</v>
      </c>
      <c r="C25" s="162"/>
      <c r="D25" s="162"/>
      <c r="E25" s="162"/>
      <c r="F25" s="162"/>
      <c r="G25" s="162"/>
      <c r="H25" s="162"/>
      <c r="I25" s="162"/>
      <c r="J25" s="162"/>
      <c r="K25" s="163"/>
    </row>
    <row r="26" spans="1:11" ht="31.5" customHeight="1" x14ac:dyDescent="0.35">
      <c r="A26" s="125" t="s">
        <v>172</v>
      </c>
      <c r="B26" s="162" t="s">
        <v>173</v>
      </c>
      <c r="C26" s="162"/>
      <c r="D26" s="162"/>
      <c r="E26" s="162"/>
      <c r="F26" s="162"/>
      <c r="G26" s="162"/>
      <c r="H26" s="162"/>
      <c r="I26" s="162"/>
      <c r="J26" s="162"/>
      <c r="K26" s="163"/>
    </row>
    <row r="27" spans="1:11" ht="47.25" customHeight="1" x14ac:dyDescent="0.35">
      <c r="A27" s="125" t="s">
        <v>158</v>
      </c>
      <c r="B27" s="162" t="s">
        <v>159</v>
      </c>
      <c r="C27" s="162"/>
      <c r="D27" s="162"/>
      <c r="E27" s="162"/>
      <c r="F27" s="162"/>
      <c r="G27" s="162"/>
      <c r="H27" s="162"/>
      <c r="I27" s="162"/>
      <c r="J27" s="162"/>
      <c r="K27" s="163"/>
    </row>
    <row r="28" spans="1:11" ht="15" customHeight="1" thickBot="1" x14ac:dyDescent="0.4">
      <c r="A28" s="131" t="s">
        <v>174</v>
      </c>
      <c r="B28" s="164" t="s">
        <v>181</v>
      </c>
      <c r="C28" s="164"/>
      <c r="D28" s="164"/>
      <c r="E28" s="164"/>
      <c r="F28" s="164"/>
      <c r="G28" s="164"/>
      <c r="H28" s="164"/>
      <c r="I28" s="164"/>
      <c r="J28" s="164"/>
      <c r="K28" s="165"/>
    </row>
    <row r="29" spans="1:11" ht="17.149999999999999" customHeight="1" thickBot="1" x14ac:dyDescent="0.4">
      <c r="A29" s="170" t="s">
        <v>196</v>
      </c>
      <c r="B29" s="171"/>
      <c r="C29" s="171"/>
      <c r="D29" s="171"/>
      <c r="E29" s="171"/>
      <c r="F29" s="171"/>
      <c r="G29" s="171"/>
      <c r="H29" s="171"/>
      <c r="I29" s="171"/>
      <c r="J29" s="171"/>
      <c r="K29" s="172"/>
    </row>
    <row r="30" spans="1:11" ht="28.5" customHeight="1" x14ac:dyDescent="0.35">
      <c r="A30" s="128" t="s">
        <v>187</v>
      </c>
      <c r="B30" s="177" t="s">
        <v>236</v>
      </c>
      <c r="C30" s="177"/>
      <c r="D30" s="177"/>
      <c r="E30" s="177"/>
      <c r="F30" s="177"/>
      <c r="G30" s="177"/>
      <c r="H30" s="177"/>
      <c r="I30" s="177"/>
      <c r="J30" s="177"/>
      <c r="K30" s="178"/>
    </row>
    <row r="31" spans="1:11" ht="47.25" customHeight="1" x14ac:dyDescent="0.35">
      <c r="A31" s="125" t="s">
        <v>132</v>
      </c>
      <c r="B31" s="175" t="s">
        <v>237</v>
      </c>
      <c r="C31" s="175"/>
      <c r="D31" s="175"/>
      <c r="E31" s="175"/>
      <c r="F31" s="175"/>
      <c r="G31" s="175"/>
      <c r="H31" s="175"/>
      <c r="I31" s="175"/>
      <c r="J31" s="175"/>
      <c r="K31" s="176"/>
    </row>
    <row r="32" spans="1:11" ht="78.75" customHeight="1" x14ac:dyDescent="0.35">
      <c r="A32" s="125" t="s">
        <v>134</v>
      </c>
      <c r="B32" s="162" t="s">
        <v>190</v>
      </c>
      <c r="C32" s="162"/>
      <c r="D32" s="162"/>
      <c r="E32" s="162"/>
      <c r="F32" s="162"/>
      <c r="G32" s="162"/>
      <c r="H32" s="162"/>
      <c r="I32" s="162"/>
      <c r="J32" s="162"/>
      <c r="K32" s="163"/>
    </row>
    <row r="33" spans="1:11" ht="49.5" customHeight="1" x14ac:dyDescent="0.35">
      <c r="A33" s="125" t="s">
        <v>22</v>
      </c>
      <c r="B33" s="162" t="s">
        <v>189</v>
      </c>
      <c r="C33" s="162"/>
      <c r="D33" s="162"/>
      <c r="E33" s="162"/>
      <c r="F33" s="162"/>
      <c r="G33" s="162"/>
      <c r="H33" s="162"/>
      <c r="I33" s="162"/>
      <c r="J33" s="162"/>
      <c r="K33" s="163"/>
    </row>
    <row r="34" spans="1:11" ht="60.75" customHeight="1" x14ac:dyDescent="0.35">
      <c r="A34" s="125" t="s">
        <v>188</v>
      </c>
      <c r="B34" s="175" t="s">
        <v>238</v>
      </c>
      <c r="C34" s="175"/>
      <c r="D34" s="175"/>
      <c r="E34" s="175"/>
      <c r="F34" s="175"/>
      <c r="G34" s="175"/>
      <c r="H34" s="175"/>
      <c r="I34" s="175"/>
      <c r="J34" s="175"/>
      <c r="K34" s="176"/>
    </row>
    <row r="35" spans="1:11" ht="45" customHeight="1" thickBot="1" x14ac:dyDescent="0.4">
      <c r="A35" s="127" t="s">
        <v>175</v>
      </c>
      <c r="B35" s="173" t="s">
        <v>178</v>
      </c>
      <c r="C35" s="173"/>
      <c r="D35" s="173"/>
      <c r="E35" s="173"/>
      <c r="F35" s="173"/>
      <c r="G35" s="173"/>
      <c r="H35" s="173"/>
      <c r="I35" s="173"/>
      <c r="J35" s="173"/>
      <c r="K35" s="174"/>
    </row>
    <row r="36" spans="1:11" s="15" customFormat="1" ht="15" customHeight="1" x14ac:dyDescent="0.35">
      <c r="A36" s="51"/>
      <c r="B36" s="51"/>
    </row>
    <row r="37" spans="1:11" s="15" customFormat="1" x14ac:dyDescent="0.35">
      <c r="A37" s="51"/>
      <c r="B37" s="51"/>
    </row>
    <row r="38" spans="1:11" s="15" customFormat="1" x14ac:dyDescent="0.35">
      <c r="A38" s="51"/>
      <c r="B38" s="51"/>
    </row>
    <row r="39" spans="1:11" s="15" customFormat="1" x14ac:dyDescent="0.35">
      <c r="A39" s="51"/>
      <c r="B39" s="51"/>
    </row>
    <row r="40" spans="1:11" s="15" customFormat="1" x14ac:dyDescent="0.35">
      <c r="A40" s="51"/>
      <c r="B40" s="51"/>
    </row>
    <row r="41" spans="1:11" x14ac:dyDescent="0.35">
      <c r="A41" s="51"/>
    </row>
    <row r="42" spans="1:11" s="50" customFormat="1" x14ac:dyDescent="0.35">
      <c r="A42" s="51"/>
      <c r="B42" s="52"/>
    </row>
  </sheetData>
  <mergeCells count="33">
    <mergeCell ref="A4:K4"/>
    <mergeCell ref="B3:K3"/>
    <mergeCell ref="A14:K14"/>
    <mergeCell ref="A16:K16"/>
    <mergeCell ref="A22:K22"/>
    <mergeCell ref="B17:K17"/>
    <mergeCell ref="B18:K18"/>
    <mergeCell ref="B19:K19"/>
    <mergeCell ref="B20:K20"/>
    <mergeCell ref="B21:K21"/>
    <mergeCell ref="B5:K5"/>
    <mergeCell ref="B6:K6"/>
    <mergeCell ref="B8:K8"/>
    <mergeCell ref="B9:K9"/>
    <mergeCell ref="B7:K7"/>
    <mergeCell ref="B10:K10"/>
    <mergeCell ref="B35:K35"/>
    <mergeCell ref="B34:K34"/>
    <mergeCell ref="B33:K33"/>
    <mergeCell ref="B28:K28"/>
    <mergeCell ref="B30:K30"/>
    <mergeCell ref="B31:K31"/>
    <mergeCell ref="B32:K32"/>
    <mergeCell ref="B24:K24"/>
    <mergeCell ref="B25:K25"/>
    <mergeCell ref="B26:K26"/>
    <mergeCell ref="B27:K27"/>
    <mergeCell ref="A29:K29"/>
    <mergeCell ref="B11:K11"/>
    <mergeCell ref="B12:K12"/>
    <mergeCell ref="B13:K13"/>
    <mergeCell ref="B15:K15"/>
    <mergeCell ref="B23:K23"/>
  </mergeCells>
  <hyperlinks>
    <hyperlink ref="A4:B4" r:id="rId1" location="B2_down" display="PREVENTION" xr:uid="{8653C2FB-EA62-4243-90CB-989015971F32}"/>
    <hyperlink ref="A5" r:id="rId2" location="B2_down" xr:uid="{63777D1C-F9F8-4D11-B0DA-27D78E240A96}"/>
    <hyperlink ref="A6" r:id="rId3" location="B2_down" xr:uid="{245C7486-84AB-44E0-AB57-93B8583E83ED}"/>
    <hyperlink ref="A7" r:id="rId4" location="B2_down" xr:uid="{DDC77220-EA2B-4D48-996C-49AADBE84A34}"/>
    <hyperlink ref="A8" r:id="rId5" location="B2_down" xr:uid="{9A90CD65-D876-4A1C-9DD1-5CA6143ACF70}"/>
    <hyperlink ref="A9" r:id="rId6" location="B2_down" display="Risk assessment, education and referral or link to HIV care for non-occupational post-exposure prophylaxis (nPEP)  " xr:uid="{2D996ADE-A9B5-4AD7-AD09-4BB2CDE28064}"/>
    <hyperlink ref="A10" r:id="rId7" location="B2_down" xr:uid="{3DC3B21D-807C-4F9E-8985-ED33C6D1CA05}"/>
    <hyperlink ref="A11" r:id="rId8" location="B2_down" xr:uid="{C31ED037-3303-4DC3-9FF4-3C05F319FF2B}"/>
    <hyperlink ref="A13" r:id="rId9" location="B2_down" xr:uid="{A5323DA2-910C-4DC0-A5E0-8BA71DB895C3}"/>
    <hyperlink ref="A14:B14" r:id="rId10" location="B5_down" display="EVALUATION" xr:uid="{310A5CBE-FFF5-4F5E-81F1-B1007AE7EA0B}"/>
    <hyperlink ref="A15" r:id="rId11" location="B5_down" xr:uid="{47D15B73-230E-46F2-89BA-55468B81CBC8}"/>
    <hyperlink ref="A29:B29" r:id="rId12" location="B4_down" display="PARTNER SERVICES" xr:uid="{77A32B06-9AE4-4480-9305-C3219C7925C6}"/>
    <hyperlink ref="A31" r:id="rId13" location="B4_down" xr:uid="{ACE3CC08-B0D6-4E4C-8C5E-ECB0F41DF8C2}"/>
    <hyperlink ref="A32" r:id="rId14" location="B4_down" xr:uid="{45BF582D-A95F-4C2A-B584-BD258791A628}"/>
    <hyperlink ref="A33" r:id="rId15" location="B4_down" xr:uid="{08852527-D3D8-4DE9-B6D2-D03A50E3A69A}"/>
    <hyperlink ref="A35" r:id="rId16" location="B4_down" xr:uid="{0DEBF90D-A1F6-40A3-BBD6-F94CC762879C}"/>
    <hyperlink ref="A34" r:id="rId17" location="B4_down" xr:uid="{A2988948-1744-438D-A2B6-4F5D296A2B9A}"/>
    <hyperlink ref="A16:B16" r:id="rId18" location="B6_down" display="LABORATORY" xr:uid="{767DDB0B-4E70-4E7C-90BB-A78A64483B2D}"/>
    <hyperlink ref="A17" r:id="rId19" location="B6_down" xr:uid="{67AD407B-2FF4-4A09-9B5D-D3CBEA5B3877}"/>
    <hyperlink ref="A18" r:id="rId20" location="B6_down" xr:uid="{2D071871-C26B-4B1F-89C6-18FA209F40E4}"/>
    <hyperlink ref="A19" r:id="rId21" location="B6_down" xr:uid="{95373970-7F7D-4D0C-9A8B-5A5762A0A8C9}"/>
    <hyperlink ref="A20" r:id="rId22" location="B6_down" xr:uid="{F162DCCC-6C88-4439-93A1-FA1155932E4C}"/>
    <hyperlink ref="A21" r:id="rId23" location="B6_down" xr:uid="{23C14B47-0579-41F8-BC00-2C2B8EE15D79}"/>
    <hyperlink ref="A22:B22" r:id="rId24" location="B7_down" display="TREATMENT" xr:uid="{421891C8-A05B-4D54-B9B4-CFE7A1AC02F6}"/>
    <hyperlink ref="A23" r:id="rId25" location="B7_down" xr:uid="{89220C17-2AE0-4B53-874A-8A720FC376C5}"/>
    <hyperlink ref="A24" r:id="rId26" location="B7_down" xr:uid="{F1E614C5-AAAE-42BD-BD05-92518099A97A}"/>
    <hyperlink ref="A25" r:id="rId27" location="B7_down" xr:uid="{87FA3311-4B1A-40EF-B803-8B0586736A69}"/>
    <hyperlink ref="A26" r:id="rId28" location="B7_down" xr:uid="{B163E6F9-6D69-4B0B-81AB-BFFF7384DC1B}"/>
    <hyperlink ref="A27" r:id="rId29" location="B7_down" xr:uid="{8B8110C1-B7A1-4953-B030-0EF1B30E42FA}"/>
    <hyperlink ref="A28" r:id="rId30" location="B7_down" xr:uid="{80A9ECC4-CBFA-430C-A2F4-81BBE66D85C8}"/>
    <hyperlink ref="A30" r:id="rId31" location="B4_down" xr:uid="{03327382-A461-433E-A32C-29D3F9AA991A}"/>
    <hyperlink ref="B30" r:id="rId32" location="recommendations" display="Partner services consist of various strategies with differing levels of time and effort to enable persons who are exposed to an STD to be identified, tested, and treated. (Additional details are included in the Partner Services section of the Recommendations). " xr:uid="{4FFFD90F-A7D1-4E2B-99C8-6CCB157CA330}"/>
    <hyperlink ref="B34" r:id="rId33" location="recommendations" display="A disease intervention specialist (DIS) is a public health professional with applied expertise in client-centered interviews; partner services that include contact tracing, directly observed therapy, field specimen collection, and field investigation in outbreaks; and navigation of health care systems to ensure patient evaluation and treatment, among other areas." xr:uid="{88E79EAF-DD21-4F8B-952E-5FE27AAC73EE}"/>
    <hyperlink ref="B31" r:id="rId34" location="recommendations" display="Guidance regarding notification and care of sex partners is described as providers giving how-to information to their patients about the need to notify their sex partner(s) of the exposure, the need for sex partner(s) to seek care and treatment even if they do not have symptoms, and where partner(s) could go for STD care." xr:uid="{450FAFF0-CA03-43A2-92B3-265F96029184}"/>
    <hyperlink ref="A12" r:id="rId35" location="B2_down" display="Provision of PrEP for HIV prevention " xr:uid="{E7F68688-005A-4BBD-8BB9-A6963AD97F5A}"/>
    <hyperlink ref="B1" location="Prevention!A1" display="Prevention sheet" xr:uid="{AAB5665B-4526-4D16-AB31-6057371B0E53}"/>
    <hyperlink ref="C1" location="Evaluation!A1" display="Evaluation of STD-Related Conditions sheet" xr:uid="{9E17FC4B-347E-48A1-A34E-FA3E374B6AF1}"/>
    <hyperlink ref="D1" location="Laboratory!A1" display="Laboratory sheet" xr:uid="{6267DA79-936A-4F3A-8797-E596B248F082}"/>
    <hyperlink ref="E1" location="Treatment!A1" display="Treatment sheet" xr:uid="{006898A3-4DF0-4F6A-A36A-4BB31DF9277C}"/>
    <hyperlink ref="F1" location="'Sexual History &amp; Exam'!A1" display="Sexual History &amp; Exam sheet" xr:uid="{6947C612-F678-48F1-98DE-2BF9188E78AC}"/>
    <hyperlink ref="G1" location="Screening!A1" display="Screening sheet" xr:uid="{F41FAE25-C739-43FA-80F1-F081047BF2F6}"/>
    <hyperlink ref="H1" location="'Partner Services'!A1" display="Partner Services sheet" xr:uid="{91A10DCB-D022-4F81-9478-194C8DFD5DA4}"/>
    <hyperlink ref="I1" location="'Assessment Summary'!A1" display="Assessment Summary sheet" xr:uid="{4C4A2C94-2BC5-40E1-ACD2-4870D055398B}"/>
    <hyperlink ref="J1" location="Instructions!A1" display="Instructions sheet" xr:uid="{A5DE5EF7-3BB9-4458-83C9-33C7DDBDBF42}"/>
  </hyperlinks>
  <pageMargins left="0.7" right="0.7" top="0.75" bottom="0.75" header="0.3" footer="0.3"/>
  <pageSetup orientation="portrait" r:id="rId3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95273-6A81-4994-93FA-6B7DDAEBEE75}">
  <sheetPr codeName="Sheet11"/>
  <dimension ref="A1:I27"/>
  <sheetViews>
    <sheetView topLeftCell="B10" workbookViewId="0">
      <selection activeCell="I1" sqref="I1"/>
    </sheetView>
  </sheetViews>
  <sheetFormatPr defaultRowHeight="14.5" x14ac:dyDescent="0.35"/>
  <cols>
    <col min="1" max="1" width="19.54296875" customWidth="1"/>
    <col min="2" max="2" width="20.453125" customWidth="1"/>
    <col min="3" max="3" width="28.453125" customWidth="1"/>
    <col min="4" max="4" width="10.453125" customWidth="1"/>
    <col min="6" max="6" width="54.81640625" bestFit="1" customWidth="1"/>
    <col min="9" max="9" width="17.54296875" bestFit="1" customWidth="1"/>
  </cols>
  <sheetData>
    <row r="1" spans="1:9" x14ac:dyDescent="0.35">
      <c r="A1" t="s">
        <v>6</v>
      </c>
      <c r="B1" t="s">
        <v>15</v>
      </c>
      <c r="C1" t="s">
        <v>28</v>
      </c>
      <c r="D1" t="s">
        <v>131</v>
      </c>
      <c r="F1" s="133" t="s">
        <v>245</v>
      </c>
      <c r="I1" s="133" t="s">
        <v>246</v>
      </c>
    </row>
    <row r="2" spans="1:9" x14ac:dyDescent="0.35">
      <c r="A2" t="s">
        <v>4</v>
      </c>
      <c r="B2" t="s">
        <v>14</v>
      </c>
      <c r="C2" t="s">
        <v>29</v>
      </c>
      <c r="D2" t="s">
        <v>125</v>
      </c>
      <c r="F2" t="s">
        <v>247</v>
      </c>
      <c r="I2" t="s">
        <v>248</v>
      </c>
    </row>
    <row r="3" spans="1:9" x14ac:dyDescent="0.35">
      <c r="A3" t="s">
        <v>5</v>
      </c>
      <c r="B3" t="s">
        <v>16</v>
      </c>
      <c r="C3" t="s">
        <v>30</v>
      </c>
      <c r="F3" t="s">
        <v>249</v>
      </c>
      <c r="I3" t="s">
        <v>250</v>
      </c>
    </row>
    <row r="4" spans="1:9" x14ac:dyDescent="0.35">
      <c r="B4" t="s">
        <v>17</v>
      </c>
      <c r="C4" t="s">
        <v>5</v>
      </c>
      <c r="F4" t="s">
        <v>251</v>
      </c>
    </row>
    <row r="5" spans="1:9" x14ac:dyDescent="0.35">
      <c r="F5" t="s">
        <v>252</v>
      </c>
    </row>
    <row r="6" spans="1:9" x14ac:dyDescent="0.35">
      <c r="F6" t="s">
        <v>253</v>
      </c>
    </row>
    <row r="7" spans="1:9" x14ac:dyDescent="0.35">
      <c r="F7" t="s">
        <v>254</v>
      </c>
    </row>
    <row r="8" spans="1:9" x14ac:dyDescent="0.35">
      <c r="F8" t="s">
        <v>255</v>
      </c>
    </row>
    <row r="9" spans="1:9" x14ac:dyDescent="0.35">
      <c r="F9" t="s">
        <v>256</v>
      </c>
    </row>
    <row r="10" spans="1:9" x14ac:dyDescent="0.35">
      <c r="F10" t="s">
        <v>257</v>
      </c>
    </row>
    <row r="11" spans="1:9" x14ac:dyDescent="0.35">
      <c r="F11" t="s">
        <v>258</v>
      </c>
    </row>
    <row r="12" spans="1:9" x14ac:dyDescent="0.35">
      <c r="F12" t="s">
        <v>259</v>
      </c>
    </row>
    <row r="13" spans="1:9" x14ac:dyDescent="0.35">
      <c r="F13" t="s">
        <v>260</v>
      </c>
    </row>
    <row r="14" spans="1:9" x14ac:dyDescent="0.35">
      <c r="F14" t="s">
        <v>261</v>
      </c>
    </row>
    <row r="15" spans="1:9" x14ac:dyDescent="0.35">
      <c r="F15" t="s">
        <v>262</v>
      </c>
    </row>
    <row r="16" spans="1:9" x14ac:dyDescent="0.35">
      <c r="F16" t="s">
        <v>263</v>
      </c>
    </row>
    <row r="17" spans="6:6" x14ac:dyDescent="0.35">
      <c r="F17" t="s">
        <v>264</v>
      </c>
    </row>
    <row r="18" spans="6:6" x14ac:dyDescent="0.35">
      <c r="F18" t="s">
        <v>265</v>
      </c>
    </row>
    <row r="19" spans="6:6" x14ac:dyDescent="0.35">
      <c r="F19" t="s">
        <v>266</v>
      </c>
    </row>
    <row r="20" spans="6:6" x14ac:dyDescent="0.35">
      <c r="F20" t="s">
        <v>267</v>
      </c>
    </row>
    <row r="21" spans="6:6" x14ac:dyDescent="0.35">
      <c r="F21" t="s">
        <v>268</v>
      </c>
    </row>
    <row r="22" spans="6:6" x14ac:dyDescent="0.35">
      <c r="F22" t="s">
        <v>269</v>
      </c>
    </row>
    <row r="23" spans="6:6" x14ac:dyDescent="0.35">
      <c r="F23" t="s">
        <v>270</v>
      </c>
    </row>
    <row r="24" spans="6:6" x14ac:dyDescent="0.35">
      <c r="F24" t="s">
        <v>271</v>
      </c>
    </row>
    <row r="25" spans="6:6" x14ac:dyDescent="0.35">
      <c r="F25" t="s">
        <v>272</v>
      </c>
    </row>
    <row r="26" spans="6:6" x14ac:dyDescent="0.35">
      <c r="F26" t="s">
        <v>273</v>
      </c>
    </row>
    <row r="27" spans="6:6" x14ac:dyDescent="0.35">
      <c r="F27" t="s">
        <v>274</v>
      </c>
    </row>
  </sheetData>
  <phoneticPr fontId="3" type="noConversion"/>
  <pageMargins left="0.7" right="0.7" top="0.75" bottom="0.75" header="0.3" footer="0.3"/>
  <pageSetup orientation="portrait" horizontalDpi="1200" verticalDpi="1200"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D7F2-8C22-4640-A48F-60614DD685B3}">
  <dimension ref="A1:D27"/>
  <sheetViews>
    <sheetView workbookViewId="0"/>
  </sheetViews>
  <sheetFormatPr defaultRowHeight="14.5" x14ac:dyDescent="0.35"/>
  <cols>
    <col min="1" max="1" width="54.81640625" bestFit="1" customWidth="1"/>
    <col min="4" max="4" width="32.453125" bestFit="1" customWidth="1"/>
  </cols>
  <sheetData>
    <row r="1" spans="1:4" x14ac:dyDescent="0.35">
      <c r="A1" s="91" t="s">
        <v>245</v>
      </c>
      <c r="D1" s="137" t="s">
        <v>246</v>
      </c>
    </row>
    <row r="2" spans="1:4" x14ac:dyDescent="0.35">
      <c r="A2" t="s">
        <v>247</v>
      </c>
      <c r="D2" t="s">
        <v>248</v>
      </c>
    </row>
    <row r="3" spans="1:4" x14ac:dyDescent="0.35">
      <c r="A3" t="s">
        <v>249</v>
      </c>
      <c r="D3" t="s">
        <v>250</v>
      </c>
    </row>
    <row r="4" spans="1:4" x14ac:dyDescent="0.35">
      <c r="A4" t="s">
        <v>251</v>
      </c>
    </row>
    <row r="5" spans="1:4" x14ac:dyDescent="0.35">
      <c r="A5" t="s">
        <v>252</v>
      </c>
    </row>
    <row r="6" spans="1:4" x14ac:dyDescent="0.35">
      <c r="A6" t="s">
        <v>253</v>
      </c>
    </row>
    <row r="7" spans="1:4" x14ac:dyDescent="0.35">
      <c r="A7" t="s">
        <v>254</v>
      </c>
    </row>
    <row r="8" spans="1:4" x14ac:dyDescent="0.35">
      <c r="A8" t="s">
        <v>255</v>
      </c>
    </row>
    <row r="9" spans="1:4" x14ac:dyDescent="0.35">
      <c r="A9" t="s">
        <v>256</v>
      </c>
    </row>
    <row r="10" spans="1:4" x14ac:dyDescent="0.35">
      <c r="A10" t="s">
        <v>257</v>
      </c>
    </row>
    <row r="11" spans="1:4" x14ac:dyDescent="0.35">
      <c r="A11" t="s">
        <v>283</v>
      </c>
    </row>
    <row r="12" spans="1:4" x14ac:dyDescent="0.35">
      <c r="A12" t="s">
        <v>259</v>
      </c>
    </row>
    <row r="13" spans="1:4" x14ac:dyDescent="0.35">
      <c r="A13" t="s">
        <v>260</v>
      </c>
    </row>
    <row r="14" spans="1:4" x14ac:dyDescent="0.35">
      <c r="A14" t="s">
        <v>261</v>
      </c>
    </row>
    <row r="15" spans="1:4" x14ac:dyDescent="0.35">
      <c r="A15" t="s">
        <v>262</v>
      </c>
    </row>
    <row r="16" spans="1:4" x14ac:dyDescent="0.35">
      <c r="A16" t="s">
        <v>263</v>
      </c>
    </row>
    <row r="17" spans="1:1" x14ac:dyDescent="0.35">
      <c r="A17" t="s">
        <v>264</v>
      </c>
    </row>
    <row r="18" spans="1:1" x14ac:dyDescent="0.35">
      <c r="A18" t="s">
        <v>265</v>
      </c>
    </row>
    <row r="19" spans="1:1" x14ac:dyDescent="0.35">
      <c r="A19" t="s">
        <v>266</v>
      </c>
    </row>
    <row r="20" spans="1:1" x14ac:dyDescent="0.35">
      <c r="A20" t="s">
        <v>267</v>
      </c>
    </row>
    <row r="21" spans="1:1" x14ac:dyDescent="0.35">
      <c r="A21" t="s">
        <v>268</v>
      </c>
    </row>
    <row r="22" spans="1:1" x14ac:dyDescent="0.35">
      <c r="A22" t="s">
        <v>269</v>
      </c>
    </row>
    <row r="23" spans="1:1" x14ac:dyDescent="0.35">
      <c r="A23" t="s">
        <v>270</v>
      </c>
    </row>
    <row r="24" spans="1:1" x14ac:dyDescent="0.35">
      <c r="A24" t="s">
        <v>271</v>
      </c>
    </row>
    <row r="25" spans="1:1" x14ac:dyDescent="0.35">
      <c r="A25" t="s">
        <v>272</v>
      </c>
    </row>
    <row r="26" spans="1:1" x14ac:dyDescent="0.35">
      <c r="A26" t="s">
        <v>273</v>
      </c>
    </row>
    <row r="27" spans="1:1" x14ac:dyDescent="0.35">
      <c r="A27" t="s">
        <v>274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0B675-2A52-4EBC-970B-399E3D2D15D5}">
  <sheetPr codeName="Sheet2"/>
  <dimension ref="A1:L10"/>
  <sheetViews>
    <sheetView topLeftCell="A10" zoomScale="90" zoomScaleNormal="90" workbookViewId="0">
      <selection activeCell="L1" sqref="L1"/>
    </sheetView>
  </sheetViews>
  <sheetFormatPr defaultRowHeight="14.5" x14ac:dyDescent="0.35"/>
  <cols>
    <col min="1" max="2" width="11.453125" customWidth="1"/>
    <col min="3" max="3" width="23.54296875" customWidth="1"/>
    <col min="4" max="4" width="11.54296875" customWidth="1"/>
    <col min="5" max="5" width="10.81640625" customWidth="1"/>
    <col min="6" max="6" width="15" customWidth="1"/>
    <col min="7" max="7" width="10.54296875" customWidth="1"/>
    <col min="8" max="8" width="13.81640625" customWidth="1"/>
    <col min="9" max="9" width="14.54296875" customWidth="1"/>
    <col min="10" max="10" width="16.54296875" customWidth="1"/>
    <col min="11" max="11" width="7.54296875" customWidth="1"/>
    <col min="12" max="12" width="40.453125" customWidth="1"/>
  </cols>
  <sheetData>
    <row r="1" spans="1:12" ht="34.5" customHeight="1" thickBot="1" x14ac:dyDescent="0.45">
      <c r="A1" s="110" t="s">
        <v>217</v>
      </c>
      <c r="B1" s="107" t="s">
        <v>224</v>
      </c>
      <c r="C1" s="108" t="s">
        <v>225</v>
      </c>
      <c r="D1" s="107" t="s">
        <v>226</v>
      </c>
      <c r="E1" s="108" t="s">
        <v>227</v>
      </c>
      <c r="F1" s="107" t="s">
        <v>228</v>
      </c>
      <c r="G1" s="108" t="s">
        <v>229</v>
      </c>
      <c r="H1" s="107" t="s">
        <v>230</v>
      </c>
      <c r="I1" s="108" t="s">
        <v>216</v>
      </c>
      <c r="J1" s="109" t="s">
        <v>215</v>
      </c>
    </row>
    <row r="4" spans="1:12" ht="15" thickBot="1" x14ac:dyDescent="0.4"/>
    <row r="5" spans="1:12" ht="17" x14ac:dyDescent="0.4">
      <c r="L5" s="111" t="s">
        <v>218</v>
      </c>
    </row>
    <row r="6" spans="1:12" ht="30" customHeight="1" x14ac:dyDescent="0.35">
      <c r="L6" s="112" t="s">
        <v>231</v>
      </c>
    </row>
    <row r="7" spans="1:12" ht="44.25" customHeight="1" x14ac:dyDescent="0.35">
      <c r="L7" s="113" t="s">
        <v>232</v>
      </c>
    </row>
    <row r="8" spans="1:12" x14ac:dyDescent="0.35">
      <c r="L8" s="112" t="s">
        <v>233</v>
      </c>
    </row>
    <row r="9" spans="1:12" x14ac:dyDescent="0.35">
      <c r="L9" s="113" t="s">
        <v>234</v>
      </c>
    </row>
    <row r="10" spans="1:12" ht="30" customHeight="1" thickBot="1" x14ac:dyDescent="0.4">
      <c r="L10" s="114" t="s">
        <v>235</v>
      </c>
    </row>
  </sheetData>
  <hyperlinks>
    <hyperlink ref="B1" location="Prevention!A1" display="Prevention sheet" xr:uid="{F79915C6-2835-4B32-853E-83958B21B01A}"/>
    <hyperlink ref="C1" location="Evaluation!A1" display="Evaluation of STD-Related Conditions sheet" xr:uid="{BC9CB9E5-19D0-48C5-954A-8CF362139DBB}"/>
    <hyperlink ref="D1" location="Laboratory!A1" display="Laboratory sheet" xr:uid="{02DC2DA6-CFE4-4E8D-AF05-D10822FFE333}"/>
    <hyperlink ref="E1" location="Treatment!A1" display="Treatment sheet" xr:uid="{00801222-2C30-4F55-9DC4-C275D491C6A0}"/>
    <hyperlink ref="F1" location="'Sexual History &amp; Exam'!A1" display="Sexual History &amp; Exam sheet" xr:uid="{6A9D7F35-F991-4D0A-8224-F43FEF9CFEFE}"/>
    <hyperlink ref="G1" location="Screening!A1" display="Screening sheet" xr:uid="{FF527A24-20CC-44D1-A31D-1EE60CFCF574}"/>
    <hyperlink ref="H1" location="'Partner Services'!A1" display="Partner Services sheet" xr:uid="{F69889AB-1124-4DF4-AFB7-F8F45F239EDB}"/>
    <hyperlink ref="I1" location="'Assessment Summary'!A1" display="Assessment Summary sheet" xr:uid="{162EBDE2-8D04-4349-9BB7-C71783A9689B}"/>
    <hyperlink ref="J1" location="'Additional Information'!A1" display="Additional Information sheet" xr:uid="{145F1B3C-9460-4EA6-80B7-B5E9D471D60E}"/>
    <hyperlink ref="L10" r:id="rId1" xr:uid="{3E63CD59-A54B-4F88-BDC3-2DF72DA12D76}"/>
    <hyperlink ref="L8" r:id="rId2" xr:uid="{B7DCB8FB-3C0F-4CC0-8AAD-13EFBD96D898}"/>
    <hyperlink ref="L9" r:id="rId3" xr:uid="{7A7060F9-776D-4EAF-BC58-01E0D6C60471}"/>
    <hyperlink ref="L7" r:id="rId4" xr:uid="{B7CCA05E-EB40-4834-8CBB-591192C6E049}"/>
    <hyperlink ref="L6" r:id="rId5" xr:uid="{5FD0A7B5-F4F7-47EE-871F-DD8ECD57255E}"/>
  </hyperlinks>
  <pageMargins left="0.7" right="0.7" top="0.75" bottom="0.75" header="0.3" footer="0.3"/>
  <pageSetup orientation="portrait" horizontalDpi="1200" verticalDpi="1200" r:id="rId6"/>
  <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3338F-58DB-4482-BF80-D9B1BCAE3EC6}">
  <sheetPr codeName="Sheet3"/>
  <dimension ref="A1:O24"/>
  <sheetViews>
    <sheetView zoomScale="95" zoomScaleNormal="95" workbookViewId="0">
      <pane xSplit="3" ySplit="2" topLeftCell="D13" activePane="bottomRight" state="frozen"/>
      <selection activeCell="B1" sqref="B1"/>
      <selection pane="topRight" activeCell="D1" sqref="D1"/>
      <selection pane="bottomLeft" activeCell="B3" sqref="B3"/>
      <selection pane="bottomRight" activeCell="H6" sqref="H6"/>
    </sheetView>
  </sheetViews>
  <sheetFormatPr defaultColWidth="13.81640625" defaultRowHeight="14.5" x14ac:dyDescent="0.35"/>
  <cols>
    <col min="1" max="1" width="10.81640625" hidden="1" customWidth="1"/>
    <col min="2" max="2" width="52.81640625" customWidth="1"/>
    <col min="3" max="3" width="17.54296875" bestFit="1" customWidth="1"/>
    <col min="4" max="4" width="18" style="2" customWidth="1"/>
    <col min="5" max="5" width="14.54296875" style="2" customWidth="1"/>
    <col min="6" max="6" width="11.453125" style="2" customWidth="1"/>
    <col min="7" max="7" width="16.54296875" style="2" customWidth="1"/>
    <col min="8" max="8" width="10.453125" style="2" customWidth="1"/>
    <col min="9" max="9" width="17.1796875" style="2" customWidth="1"/>
    <col min="10" max="10" width="14.453125" style="2" customWidth="1"/>
    <col min="11" max="11" width="12" bestFit="1" customWidth="1"/>
  </cols>
  <sheetData>
    <row r="1" spans="1:15" ht="39.65" customHeight="1" x14ac:dyDescent="0.35">
      <c r="B1" s="19"/>
      <c r="C1" s="20"/>
      <c r="D1" s="155" t="s">
        <v>133</v>
      </c>
      <c r="E1" s="156"/>
      <c r="F1" s="156"/>
      <c r="G1" s="156"/>
      <c r="H1" s="156"/>
      <c r="I1" s="156"/>
      <c r="J1" s="156"/>
      <c r="K1" s="92"/>
    </row>
    <row r="2" spans="1:15" ht="72.75" customHeight="1" x14ac:dyDescent="0.35">
      <c r="A2" t="s">
        <v>113</v>
      </c>
      <c r="B2" s="21" t="s">
        <v>32</v>
      </c>
      <c r="C2" s="22" t="s">
        <v>1</v>
      </c>
      <c r="D2" s="23" t="s">
        <v>88</v>
      </c>
      <c r="E2" s="23" t="s">
        <v>86</v>
      </c>
      <c r="F2" s="23" t="s">
        <v>19</v>
      </c>
      <c r="G2" s="23" t="s">
        <v>85</v>
      </c>
      <c r="H2" s="23" t="s">
        <v>84</v>
      </c>
      <c r="I2" s="23" t="s">
        <v>89</v>
      </c>
      <c r="J2" s="23" t="s">
        <v>87</v>
      </c>
      <c r="K2" s="24" t="s">
        <v>18</v>
      </c>
    </row>
    <row r="3" spans="1:15" s="16" customFormat="1" ht="30" customHeight="1" x14ac:dyDescent="0.35">
      <c r="A3" s="15" t="s">
        <v>114</v>
      </c>
      <c r="B3" s="26" t="s">
        <v>144</v>
      </c>
      <c r="C3" s="27"/>
      <c r="D3" s="28"/>
      <c r="E3" s="28"/>
      <c r="F3" s="28"/>
      <c r="G3" s="28"/>
      <c r="H3" s="28"/>
      <c r="I3" s="28"/>
      <c r="J3" s="28"/>
      <c r="K3" s="28"/>
      <c r="O3" s="16" t="s">
        <v>118</v>
      </c>
    </row>
    <row r="4" spans="1:15" s="16" customFormat="1" ht="30" customHeight="1" x14ac:dyDescent="0.35">
      <c r="A4" s="15" t="s">
        <v>114</v>
      </c>
      <c r="B4" s="14" t="s">
        <v>145</v>
      </c>
      <c r="C4" s="5"/>
      <c r="D4" s="4"/>
      <c r="E4" s="4"/>
      <c r="F4" s="4"/>
      <c r="G4" s="4"/>
      <c r="H4" s="4"/>
      <c r="I4" s="4"/>
      <c r="J4" s="4"/>
      <c r="K4" s="4"/>
    </row>
    <row r="5" spans="1:15" s="16" customFormat="1" ht="30" customHeight="1" x14ac:dyDescent="0.35">
      <c r="A5" s="15" t="s">
        <v>115</v>
      </c>
      <c r="B5" s="29" t="s">
        <v>126</v>
      </c>
      <c r="C5" s="27"/>
      <c r="D5" s="28"/>
      <c r="E5" s="28"/>
      <c r="F5" s="28"/>
      <c r="G5" s="28"/>
      <c r="H5" s="28"/>
      <c r="I5" s="28"/>
      <c r="J5" s="28"/>
      <c r="K5" s="28"/>
    </row>
    <row r="6" spans="1:15" s="16" customFormat="1" ht="30" customHeight="1" x14ac:dyDescent="0.35">
      <c r="A6" s="15" t="s">
        <v>115</v>
      </c>
      <c r="B6" s="115" t="s">
        <v>127</v>
      </c>
      <c r="C6" s="5" t="s">
        <v>5</v>
      </c>
      <c r="D6" s="4" t="s">
        <v>125</v>
      </c>
      <c r="E6" s="4"/>
      <c r="F6" s="4"/>
      <c r="G6" s="4"/>
      <c r="H6" s="4"/>
      <c r="I6" s="4"/>
      <c r="J6" s="4"/>
      <c r="K6" s="4"/>
    </row>
    <row r="7" spans="1:15" s="16" customFormat="1" ht="30" customHeight="1" x14ac:dyDescent="0.35">
      <c r="A7" s="15" t="s">
        <v>114</v>
      </c>
      <c r="B7" s="116" t="s">
        <v>239</v>
      </c>
      <c r="C7" s="27"/>
      <c r="D7" s="28"/>
      <c r="E7" s="28"/>
      <c r="F7" s="28"/>
      <c r="G7" s="28"/>
      <c r="H7" s="28"/>
      <c r="I7" s="28"/>
      <c r="J7" s="28"/>
      <c r="K7" s="28"/>
    </row>
    <row r="8" spans="1:15" s="16" customFormat="1" ht="30" customHeight="1" x14ac:dyDescent="0.35">
      <c r="A8" s="15" t="s">
        <v>116</v>
      </c>
      <c r="B8" s="115" t="s">
        <v>25</v>
      </c>
      <c r="C8" s="5"/>
      <c r="D8" s="4"/>
      <c r="E8" s="4"/>
      <c r="F8" s="4"/>
      <c r="G8" s="4"/>
      <c r="H8" s="4"/>
      <c r="I8" s="4"/>
      <c r="J8" s="4"/>
      <c r="K8" s="4"/>
    </row>
    <row r="9" spans="1:15" s="16" customFormat="1" ht="30" customHeight="1" x14ac:dyDescent="0.35">
      <c r="A9" s="15" t="s">
        <v>117</v>
      </c>
      <c r="B9" s="117" t="s">
        <v>146</v>
      </c>
      <c r="C9" s="27"/>
      <c r="D9" s="28"/>
      <c r="E9" s="28"/>
      <c r="F9" s="28"/>
      <c r="G9" s="28"/>
      <c r="H9" s="28"/>
      <c r="I9" s="28"/>
      <c r="J9" s="28"/>
      <c r="K9" s="28"/>
    </row>
    <row r="10" spans="1:15" s="16" customFormat="1" ht="30" customHeight="1" x14ac:dyDescent="0.35">
      <c r="A10" s="15" t="s">
        <v>114</v>
      </c>
      <c r="B10" s="14" t="s">
        <v>26</v>
      </c>
      <c r="C10" s="5"/>
      <c r="D10" s="4"/>
      <c r="E10" s="4"/>
      <c r="F10" s="4"/>
      <c r="G10" s="4"/>
      <c r="H10" s="4"/>
      <c r="I10" s="4"/>
      <c r="J10" s="4"/>
      <c r="K10" s="4"/>
    </row>
    <row r="11" spans="1:15" s="16" customFormat="1" ht="30" customHeight="1" x14ac:dyDescent="0.35">
      <c r="A11" s="15" t="s">
        <v>114</v>
      </c>
      <c r="B11" s="116" t="s">
        <v>158</v>
      </c>
      <c r="C11" s="27"/>
      <c r="D11" s="28"/>
      <c r="E11" s="28"/>
      <c r="F11" s="28"/>
      <c r="G11" s="28"/>
      <c r="H11" s="28"/>
      <c r="I11" s="28"/>
      <c r="J11" s="28"/>
      <c r="K11" s="28"/>
    </row>
    <row r="12" spans="1:15" s="16" customFormat="1" ht="45" customHeight="1" x14ac:dyDescent="0.35">
      <c r="A12" s="15" t="s">
        <v>114</v>
      </c>
      <c r="B12" s="118" t="s">
        <v>241</v>
      </c>
      <c r="C12" s="5"/>
      <c r="D12" s="53"/>
      <c r="E12" s="53"/>
      <c r="F12" s="53"/>
      <c r="G12" s="53"/>
      <c r="H12" s="53"/>
      <c r="I12" s="53"/>
      <c r="J12" s="53"/>
      <c r="K12" s="53"/>
    </row>
    <row r="13" spans="1:15" s="16" customFormat="1" ht="45" customHeight="1" x14ac:dyDescent="0.35">
      <c r="A13" s="15" t="s">
        <v>114</v>
      </c>
      <c r="B13" s="117" t="s">
        <v>240</v>
      </c>
      <c r="C13" s="27"/>
      <c r="D13" s="28"/>
      <c r="E13" s="28"/>
      <c r="F13" s="28"/>
      <c r="G13" s="28"/>
      <c r="H13" s="28"/>
      <c r="I13" s="28"/>
      <c r="J13" s="28"/>
      <c r="K13" s="28"/>
    </row>
    <row r="14" spans="1:15" s="16" customFormat="1" ht="30" customHeight="1" x14ac:dyDescent="0.35">
      <c r="A14" s="15" t="s">
        <v>115</v>
      </c>
      <c r="B14" s="115" t="s">
        <v>150</v>
      </c>
      <c r="C14" s="5"/>
      <c r="D14" s="4"/>
      <c r="E14" s="4"/>
      <c r="F14" s="4"/>
      <c r="G14" s="4"/>
      <c r="H14" s="4"/>
      <c r="I14" s="4"/>
      <c r="J14" s="4"/>
      <c r="K14" s="4"/>
    </row>
    <row r="15" spans="1:15" s="16" customFormat="1" ht="30" customHeight="1" x14ac:dyDescent="0.35">
      <c r="A15" s="15" t="s">
        <v>115</v>
      </c>
      <c r="B15" s="116" t="s">
        <v>27</v>
      </c>
      <c r="C15" s="27"/>
      <c r="D15" s="28"/>
      <c r="E15" s="28"/>
      <c r="F15" s="28"/>
      <c r="G15" s="28"/>
      <c r="H15" s="28"/>
      <c r="I15" s="28"/>
      <c r="J15" s="28"/>
      <c r="K15" s="28"/>
    </row>
    <row r="16" spans="1:15" s="16" customFormat="1" ht="30" customHeight="1" x14ac:dyDescent="0.35">
      <c r="A16" s="15" t="s">
        <v>114</v>
      </c>
      <c r="B16" s="99" t="s">
        <v>200</v>
      </c>
      <c r="C16" s="5"/>
      <c r="D16" s="4"/>
      <c r="E16" s="4"/>
      <c r="F16" s="4"/>
      <c r="G16" s="4"/>
      <c r="H16" s="4"/>
      <c r="I16" s="4"/>
      <c r="J16" s="4"/>
      <c r="K16" s="4"/>
    </row>
    <row r="17" spans="1:11" s="16" customFormat="1" ht="30" customHeight="1" x14ac:dyDescent="0.35">
      <c r="A17" s="15" t="s">
        <v>114</v>
      </c>
      <c r="B17" s="29" t="s">
        <v>201</v>
      </c>
      <c r="C17" s="27"/>
      <c r="D17" s="28"/>
      <c r="E17" s="28"/>
      <c r="F17" s="28"/>
      <c r="G17" s="28"/>
      <c r="H17" s="28"/>
      <c r="I17" s="28"/>
      <c r="J17" s="28"/>
      <c r="K17" s="28"/>
    </row>
    <row r="18" spans="1:11" s="16" customFormat="1" ht="30" customHeight="1" x14ac:dyDescent="0.35">
      <c r="A18" s="15" t="s">
        <v>114</v>
      </c>
      <c r="B18" s="99" t="s">
        <v>202</v>
      </c>
      <c r="C18" s="5"/>
      <c r="D18" s="4"/>
      <c r="E18" s="4"/>
      <c r="F18" s="4"/>
      <c r="G18" s="4"/>
      <c r="H18" s="4"/>
      <c r="I18" s="4"/>
      <c r="J18" s="4"/>
      <c r="K18" s="4"/>
    </row>
    <row r="20" spans="1:11" x14ac:dyDescent="0.35">
      <c r="B20" t="s">
        <v>152</v>
      </c>
    </row>
    <row r="21" spans="1:11" x14ac:dyDescent="0.35">
      <c r="B21" s="106" t="s">
        <v>217</v>
      </c>
    </row>
    <row r="22" spans="1:11" x14ac:dyDescent="0.35">
      <c r="B22" s="98" t="s">
        <v>213</v>
      </c>
    </row>
    <row r="23" spans="1:11" x14ac:dyDescent="0.35">
      <c r="B23" s="98" t="s">
        <v>216</v>
      </c>
    </row>
    <row r="24" spans="1:11" x14ac:dyDescent="0.35">
      <c r="B24" s="98" t="s">
        <v>215</v>
      </c>
    </row>
  </sheetData>
  <mergeCells count="1">
    <mergeCell ref="D1:J1"/>
  </mergeCells>
  <dataValidations count="2">
    <dataValidation allowBlank="1" showInputMessage="1" showErrorMessage="1" promptTitle="Additional Information" prompt="See Additional Information sheet for further details" sqref="B6:B9 B11:B15" xr:uid="{AD8CD390-A5B1-42CE-8E58-78503F9EA817}"/>
    <dataValidation allowBlank="1" showErrorMessage="1" promptTitle="Additional Information" prompt="See Additional Information sheet for further details" sqref="B17" xr:uid="{993DFDF5-4E7F-4867-A1E9-3E5CD69B0854}"/>
  </dataValidations>
  <hyperlinks>
    <hyperlink ref="B22" location="Instructions!A1" display="Instructions sheet" xr:uid="{4B0A2AC0-33B8-40A1-A43E-DC20A5A0BC12}"/>
    <hyperlink ref="B23" location="'Assessment Summary'!A1" display="Assessment summary sheet" xr:uid="{9E50FE38-46EE-4208-A2B8-9334C53271E7}"/>
    <hyperlink ref="B24" location="'Additional Information'!A1" display="Additional Information sheet" xr:uid="{DEB706B6-8BE1-45EB-BD79-B4EC339D326B}"/>
    <hyperlink ref="B6" location="'Additional Information'!A11" display="On-site condom provision" xr:uid="{DA7A4BAB-4F22-4A42-93FA-0E7012243B6A}"/>
    <hyperlink ref="B7" location="'Additional Information'!A5" display="Brief single STD/HIV prevention counseling  session (up to 30 minutes)" xr:uid="{54E71BA0-BAEA-4214-9ED4-6953F21036F7}"/>
    <hyperlink ref="B8" location="'Additional Information'!A6" display="Moderate-intensity STD behavioral counseling (≥30 minutes)" xr:uid="{3CFBB1C0-5DEB-4AD5-BB78-218C0D3C8F67}"/>
    <hyperlink ref="B9" location="'Additional Information'!A7" display="High-Intensity STD behavioral counseling (≥2 hours)" xr:uid="{B300CF93-5F15-41DE-94CA-94F916BDEDB3}"/>
    <hyperlink ref="B11" location="'Additional Information'!A10" display="Emergency contraceptive pills" xr:uid="{1D076C4A-DF69-401C-907C-CABB8A766393}"/>
    <hyperlink ref="B12" location="'Additional Information'!A8" display="Risk assessment, education and referral or link to HIV care for pre-exposure prophylaxis (PrEP) for HIV prevention" xr:uid="{D0882197-1407-4DDE-A74E-7D4F2D027317}"/>
    <hyperlink ref="B13" location="'Additional Information'!A9" display="Risk assessment, education and referral or link to HIV care for non-occupational post-exposure prophylaxis (nPEP)" xr:uid="{D5474CE1-79EA-4B31-B355-BC9804FB334D}"/>
    <hyperlink ref="B14" location="'Additional Information'!A12" display="Provision of PrEP for HIV prevention" xr:uid="{E2FD3D44-34AB-4CB6-8C42-BB9D669F28EF}"/>
    <hyperlink ref="B15" location="'Additional Information'!A13" display="Provision of nPEP of HIV" xr:uid="{11779887-A4C2-4C03-B9F6-9D2F6EC10259}"/>
  </hyperlinks>
  <pageMargins left="0.7" right="0.7" top="0.75" bottom="0.75" header="0.3" footer="0.3"/>
  <pageSetup orientation="portrait" horizontalDpi="1200" verticalDpi="1200" r:id="rId1"/>
  <drawing r:id="rId2"/>
  <legacyDrawing r:id="rId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A26C77FB-7195-4755-9582-AF1BD9BBFE60}">
          <x14:formula1>
            <xm:f>Labels!$A$2:$A$3</xm:f>
          </x14:formula1>
          <xm:sqref>C3:C18</xm:sqref>
        </x14:dataValidation>
        <x14:dataValidation type="list" allowBlank="1" showInputMessage="1" showErrorMessage="1" xr:uid="{6AAD3EE1-1515-423D-9A41-0813F4C3991F}">
          <x14:formula1>
            <xm:f>Labels!$D$2</xm:f>
          </x14:formula1>
          <xm:sqref>D3:J18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55718-4B60-49B5-B9D0-5B0FE1CC135A}">
  <sheetPr codeName="Sheet4"/>
  <dimension ref="A1:I18"/>
  <sheetViews>
    <sheetView topLeftCell="B1" workbookViewId="0">
      <pane xSplit="2" ySplit="2" topLeftCell="D3" activePane="bottomRight" state="frozen"/>
      <selection activeCell="B1" sqref="B1"/>
      <selection pane="topRight" activeCell="D1" sqref="D1"/>
      <selection pane="bottomLeft" activeCell="B3" sqref="B3"/>
      <selection pane="bottomRight" activeCell="C3" sqref="C3"/>
    </sheetView>
  </sheetViews>
  <sheetFormatPr defaultRowHeight="14.5" x14ac:dyDescent="0.35"/>
  <cols>
    <col min="1" max="1" width="0" hidden="1" customWidth="1"/>
    <col min="2" max="2" width="60.54296875" customWidth="1"/>
    <col min="3" max="3" width="20.54296875" customWidth="1"/>
    <col min="4" max="4" width="16" customWidth="1"/>
    <col min="5" max="5" width="17" customWidth="1"/>
    <col min="6" max="6" width="13.453125" customWidth="1"/>
    <col min="7" max="7" width="20" customWidth="1"/>
    <col min="8" max="8" width="12.453125" customWidth="1"/>
    <col min="9" max="9" width="18.54296875" customWidth="1"/>
  </cols>
  <sheetData>
    <row r="1" spans="1:9" ht="44.25" customHeight="1" x14ac:dyDescent="0.35">
      <c r="B1" s="39"/>
      <c r="C1" s="39"/>
      <c r="D1" s="155" t="s">
        <v>133</v>
      </c>
      <c r="E1" s="156"/>
      <c r="F1" s="156"/>
      <c r="G1" s="156"/>
      <c r="H1" s="156"/>
      <c r="I1" s="94"/>
    </row>
    <row r="2" spans="1:9" ht="60" customHeight="1" x14ac:dyDescent="0.35">
      <c r="A2" t="s">
        <v>113</v>
      </c>
      <c r="B2" s="40" t="s">
        <v>2</v>
      </c>
      <c r="C2" s="41" t="s">
        <v>1</v>
      </c>
      <c r="D2" s="93" t="s">
        <v>97</v>
      </c>
      <c r="E2" s="93" t="s">
        <v>86</v>
      </c>
      <c r="F2" s="93" t="s">
        <v>19</v>
      </c>
      <c r="G2" s="93" t="s">
        <v>99</v>
      </c>
      <c r="H2" s="48" t="s">
        <v>20</v>
      </c>
      <c r="I2" s="24" t="s">
        <v>124</v>
      </c>
    </row>
    <row r="3" spans="1:9" s="15" customFormat="1" ht="30" customHeight="1" x14ac:dyDescent="0.35">
      <c r="A3" s="15" t="s">
        <v>114</v>
      </c>
      <c r="B3" s="33" t="s">
        <v>0</v>
      </c>
      <c r="C3" s="31"/>
      <c r="D3" s="32"/>
      <c r="E3" s="32"/>
      <c r="F3" s="32"/>
      <c r="G3" s="32"/>
      <c r="H3" s="32"/>
      <c r="I3" s="32"/>
    </row>
    <row r="4" spans="1:9" s="15" customFormat="1" ht="30" customHeight="1" x14ac:dyDescent="0.35">
      <c r="A4" s="15" t="s">
        <v>114</v>
      </c>
      <c r="B4" s="7" t="s">
        <v>7</v>
      </c>
      <c r="C4" s="12"/>
      <c r="D4" s="13"/>
      <c r="E4" s="13"/>
      <c r="F4" s="13"/>
      <c r="G4" s="13"/>
      <c r="H4" s="13"/>
      <c r="I4" s="13"/>
    </row>
    <row r="5" spans="1:9" s="15" customFormat="1" ht="30" customHeight="1" x14ac:dyDescent="0.35">
      <c r="A5" s="15" t="s">
        <v>114</v>
      </c>
      <c r="B5" s="30" t="s">
        <v>143</v>
      </c>
      <c r="C5" s="31"/>
      <c r="D5" s="32"/>
      <c r="E5" s="32"/>
      <c r="F5" s="32"/>
      <c r="G5" s="32"/>
      <c r="H5" s="32"/>
      <c r="I5" s="32"/>
    </row>
    <row r="6" spans="1:9" s="15" customFormat="1" ht="30" customHeight="1" x14ac:dyDescent="0.35">
      <c r="A6" s="15" t="s">
        <v>114</v>
      </c>
      <c r="B6" s="7" t="s">
        <v>243</v>
      </c>
      <c r="C6" s="12"/>
      <c r="D6" s="13"/>
      <c r="E6" s="13"/>
      <c r="F6" s="13"/>
      <c r="G6" s="13"/>
      <c r="H6" s="13"/>
      <c r="I6" s="13"/>
    </row>
    <row r="7" spans="1:9" s="15" customFormat="1" ht="30" customHeight="1" x14ac:dyDescent="0.35">
      <c r="A7" s="15" t="s">
        <v>114</v>
      </c>
      <c r="B7" s="30" t="s">
        <v>8</v>
      </c>
      <c r="C7" s="31"/>
      <c r="D7" s="32"/>
      <c r="E7" s="32"/>
      <c r="F7" s="32"/>
      <c r="G7" s="32"/>
      <c r="H7" s="32"/>
      <c r="I7" s="32"/>
    </row>
    <row r="8" spans="1:9" s="15" customFormat="1" ht="30" customHeight="1" x14ac:dyDescent="0.35">
      <c r="A8" s="15" t="s">
        <v>114</v>
      </c>
      <c r="B8" s="119" t="s">
        <v>9</v>
      </c>
      <c r="C8" s="12"/>
      <c r="D8" s="13"/>
      <c r="E8" s="13"/>
      <c r="F8" s="13"/>
      <c r="G8" s="13"/>
      <c r="H8" s="13"/>
      <c r="I8" s="13"/>
    </row>
    <row r="9" spans="1:9" s="15" customFormat="1" ht="30" customHeight="1" x14ac:dyDescent="0.35">
      <c r="A9" s="15" t="s">
        <v>114</v>
      </c>
      <c r="B9" s="30" t="s">
        <v>10</v>
      </c>
      <c r="C9" s="31"/>
      <c r="D9" s="32"/>
      <c r="E9" s="32"/>
      <c r="F9" s="32"/>
      <c r="G9" s="32"/>
      <c r="H9" s="32"/>
      <c r="I9" s="32"/>
    </row>
    <row r="10" spans="1:9" s="15" customFormat="1" ht="30" customHeight="1" x14ac:dyDescent="0.35">
      <c r="A10" s="15" t="s">
        <v>114</v>
      </c>
      <c r="B10" s="7" t="s">
        <v>11</v>
      </c>
      <c r="C10" s="12"/>
      <c r="D10" s="13"/>
      <c r="E10" s="13"/>
      <c r="F10" s="13"/>
      <c r="G10" s="13"/>
      <c r="H10" s="13"/>
      <c r="I10" s="13"/>
    </row>
    <row r="11" spans="1:9" s="15" customFormat="1" ht="30" customHeight="1" x14ac:dyDescent="0.35">
      <c r="A11" s="15" t="s">
        <v>114</v>
      </c>
      <c r="B11" s="30" t="s">
        <v>12</v>
      </c>
      <c r="C11" s="31"/>
      <c r="D11" s="32"/>
      <c r="E11" s="32"/>
      <c r="F11" s="32"/>
      <c r="G11" s="32"/>
      <c r="H11" s="32"/>
      <c r="I11" s="32"/>
    </row>
    <row r="12" spans="1:9" s="15" customFormat="1" ht="30" customHeight="1" x14ac:dyDescent="0.35">
      <c r="A12" s="15" t="s">
        <v>114</v>
      </c>
      <c r="B12" s="8" t="s">
        <v>13</v>
      </c>
      <c r="C12" s="12"/>
      <c r="D12" s="13"/>
      <c r="E12" s="13"/>
      <c r="F12" s="13"/>
      <c r="G12" s="13"/>
      <c r="H12" s="13"/>
      <c r="I12" s="13"/>
    </row>
    <row r="15" spans="1:9" x14ac:dyDescent="0.35">
      <c r="B15" s="106" t="s">
        <v>217</v>
      </c>
    </row>
    <row r="16" spans="1:9" x14ac:dyDescent="0.35">
      <c r="B16" s="98" t="s">
        <v>213</v>
      </c>
    </row>
    <row r="17" spans="2:2" x14ac:dyDescent="0.35">
      <c r="B17" s="98" t="s">
        <v>216</v>
      </c>
    </row>
    <row r="18" spans="2:2" x14ac:dyDescent="0.35">
      <c r="B18" s="98" t="s">
        <v>215</v>
      </c>
    </row>
  </sheetData>
  <mergeCells count="1">
    <mergeCell ref="D1:H1"/>
  </mergeCells>
  <dataValidations count="1">
    <dataValidation allowBlank="1" showInputMessage="1" showErrorMessage="1" promptTitle="Additional Information" prompt="See Additional Information sheet for further details" sqref="B8" xr:uid="{028030DA-9790-4344-85AD-9BB26CBC4A07}"/>
  </dataValidations>
  <hyperlinks>
    <hyperlink ref="B16" location="Instructions!A1" display="Instructions sheet" xr:uid="{5FF5F724-6106-4093-A58F-6C09973A9BE7}"/>
    <hyperlink ref="B17" location="'Assessment Summary'!A1" display="Assessment summary sheet" xr:uid="{3AA94CDC-0B3F-48E8-80CD-94E59F9BFB00}"/>
    <hyperlink ref="B18" location="'Additional Information'!A1" display="Additional Information sheet" xr:uid="{A429A20A-EB44-4345-8942-E70239EB9298}"/>
    <hyperlink ref="B8" location="'Additional Information'!A15" display="Evaluation (history and examination) for Proctitis" xr:uid="{8FA1F57D-A7E1-479F-A046-5998ADD7CBC2}"/>
  </hyperlinks>
  <pageMargins left="0.7" right="0.7" top="0.75" bottom="0.75" header="0.3" footer="0.3"/>
  <pageSetup orientation="portrait"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51FF9938-C15E-42F2-8CF7-E09CDA4656D0}">
          <x14:formula1>
            <xm:f>Labels!$A$2:$A$3</xm:f>
          </x14:formula1>
          <xm:sqref>C3:C12</xm:sqref>
        </x14:dataValidation>
        <x14:dataValidation type="list" allowBlank="1" showInputMessage="1" showErrorMessage="1" xr:uid="{B0A3869B-2B50-42E1-B165-CC3E15B7532D}">
          <x14:formula1>
            <xm:f>Labels!$D$2</xm:f>
          </x14:formula1>
          <xm:sqref>D3:H12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2A8DF-56BC-457A-A2E2-FCA957DB6980}">
  <sheetPr codeName="Sheet5"/>
  <dimension ref="A1:I44"/>
  <sheetViews>
    <sheetView topLeftCell="B1" zoomScale="98" zoomScaleNormal="98" workbookViewId="0">
      <pane xSplit="2" ySplit="2" topLeftCell="D3" activePane="bottomRight" state="frozen"/>
      <selection activeCell="B1" sqref="B1"/>
      <selection pane="topRight" activeCell="D1" sqref="D1"/>
      <selection pane="bottomLeft" activeCell="B3" sqref="B3"/>
      <selection pane="bottomRight" activeCell="C3" sqref="C3"/>
    </sheetView>
  </sheetViews>
  <sheetFormatPr defaultRowHeight="14.5" x14ac:dyDescent="0.35"/>
  <cols>
    <col min="1" max="1" width="8.453125" hidden="1" customWidth="1"/>
    <col min="2" max="2" width="60.54296875" customWidth="1"/>
    <col min="3" max="3" width="20.54296875" customWidth="1"/>
    <col min="4" max="4" width="22.54296875" style="2" customWidth="1"/>
    <col min="5" max="5" width="17.1796875" style="2" customWidth="1"/>
    <col min="6" max="6" width="10.81640625" style="2" customWidth="1"/>
    <col min="7" max="7" width="21.453125" style="2" customWidth="1"/>
    <col min="8" max="8" width="11.1796875" style="2" customWidth="1"/>
    <col min="9" max="9" width="12.81640625" customWidth="1"/>
  </cols>
  <sheetData>
    <row r="1" spans="1:9" ht="40" customHeight="1" x14ac:dyDescent="0.35">
      <c r="B1" s="19"/>
      <c r="C1" s="39"/>
      <c r="D1" s="155" t="s">
        <v>133</v>
      </c>
      <c r="E1" s="156"/>
      <c r="F1" s="156"/>
      <c r="G1" s="156"/>
      <c r="H1" s="156"/>
      <c r="I1" s="95"/>
    </row>
    <row r="2" spans="1:9" ht="60" customHeight="1" x14ac:dyDescent="0.35">
      <c r="A2" t="s">
        <v>113</v>
      </c>
      <c r="B2" s="40" t="s">
        <v>31</v>
      </c>
      <c r="C2" s="41" t="s">
        <v>1</v>
      </c>
      <c r="D2" s="46" t="s">
        <v>101</v>
      </c>
      <c r="E2" s="46" t="s">
        <v>100</v>
      </c>
      <c r="F2" s="46" t="s">
        <v>19</v>
      </c>
      <c r="G2" s="46" t="s">
        <v>102</v>
      </c>
      <c r="H2" s="46" t="s">
        <v>20</v>
      </c>
      <c r="I2" s="47" t="s">
        <v>18</v>
      </c>
    </row>
    <row r="3" spans="1:9" s="16" customFormat="1" ht="30" customHeight="1" x14ac:dyDescent="0.35">
      <c r="A3" s="15" t="s">
        <v>114</v>
      </c>
      <c r="B3" s="33" t="s">
        <v>33</v>
      </c>
      <c r="C3" s="27"/>
      <c r="D3" s="27"/>
      <c r="E3" s="27"/>
      <c r="F3" s="27"/>
      <c r="G3" s="27"/>
      <c r="H3" s="27"/>
      <c r="I3" s="27"/>
    </row>
    <row r="4" spans="1:9" s="16" customFormat="1" ht="30" customHeight="1" x14ac:dyDescent="0.35">
      <c r="A4" s="15" t="s">
        <v>114</v>
      </c>
      <c r="B4" s="7" t="s">
        <v>34</v>
      </c>
      <c r="C4" s="5"/>
      <c r="D4" s="5"/>
      <c r="E4" s="5"/>
      <c r="F4" s="5"/>
      <c r="G4" s="5"/>
      <c r="H4" s="5"/>
      <c r="I4" s="5"/>
    </row>
    <row r="5" spans="1:9" s="16" customFormat="1" ht="30" customHeight="1" x14ac:dyDescent="0.35">
      <c r="A5" s="15" t="s">
        <v>117</v>
      </c>
      <c r="B5" s="30" t="s">
        <v>35</v>
      </c>
      <c r="C5" s="27"/>
      <c r="D5" s="27"/>
      <c r="E5" s="27"/>
      <c r="F5" s="27"/>
      <c r="G5" s="27"/>
      <c r="H5" s="27"/>
      <c r="I5" s="27"/>
    </row>
    <row r="6" spans="1:9" s="16" customFormat="1" ht="30" customHeight="1" x14ac:dyDescent="0.35">
      <c r="A6" s="15" t="s">
        <v>128</v>
      </c>
      <c r="B6" s="7" t="s">
        <v>36</v>
      </c>
      <c r="C6" s="5"/>
      <c r="D6" s="5"/>
      <c r="E6" s="5"/>
      <c r="F6" s="5"/>
      <c r="G6" s="5"/>
      <c r="H6" s="5"/>
      <c r="I6" s="5"/>
    </row>
    <row r="7" spans="1:9" s="16" customFormat="1" ht="30" customHeight="1" x14ac:dyDescent="0.35">
      <c r="A7" s="15" t="s">
        <v>128</v>
      </c>
      <c r="B7" s="33" t="s">
        <v>37</v>
      </c>
      <c r="C7" s="27"/>
      <c r="D7" s="27"/>
      <c r="E7" s="27"/>
      <c r="F7" s="27"/>
      <c r="G7" s="27"/>
      <c r="H7" s="27"/>
      <c r="I7" s="27"/>
    </row>
    <row r="8" spans="1:9" s="16" customFormat="1" ht="30" customHeight="1" x14ac:dyDescent="0.35">
      <c r="A8" s="15" t="s">
        <v>115</v>
      </c>
      <c r="B8" s="7" t="s">
        <v>38</v>
      </c>
      <c r="C8" s="5"/>
      <c r="D8" s="5"/>
      <c r="E8" s="5"/>
      <c r="F8" s="5"/>
      <c r="G8" s="5"/>
      <c r="H8" s="5"/>
      <c r="I8" s="5"/>
    </row>
    <row r="9" spans="1:9" s="16" customFormat="1" ht="30" customHeight="1" x14ac:dyDescent="0.35">
      <c r="A9" s="15" t="s">
        <v>115</v>
      </c>
      <c r="B9" s="124" t="s">
        <v>39</v>
      </c>
      <c r="C9" s="27"/>
      <c r="D9" s="27"/>
      <c r="E9" s="27"/>
      <c r="F9" s="27"/>
      <c r="G9" s="27"/>
      <c r="H9" s="27"/>
      <c r="I9" s="27"/>
    </row>
    <row r="10" spans="1:9" s="16" customFormat="1" ht="30" customHeight="1" x14ac:dyDescent="0.35">
      <c r="A10" s="15" t="s">
        <v>116</v>
      </c>
      <c r="B10" s="7" t="s">
        <v>40</v>
      </c>
      <c r="C10" s="5"/>
      <c r="D10" s="5"/>
      <c r="E10" s="5"/>
      <c r="F10" s="5"/>
      <c r="G10" s="5"/>
      <c r="H10" s="5"/>
      <c r="I10" s="5"/>
    </row>
    <row r="11" spans="1:9" s="16" customFormat="1" ht="30" customHeight="1" x14ac:dyDescent="0.35">
      <c r="A11" s="18" t="s">
        <v>115</v>
      </c>
      <c r="B11" s="33" t="s">
        <v>41</v>
      </c>
      <c r="C11" s="27"/>
      <c r="D11" s="27"/>
      <c r="E11" s="27"/>
      <c r="F11" s="27"/>
      <c r="G11" s="27"/>
      <c r="H11" s="27"/>
      <c r="I11" s="27"/>
    </row>
    <row r="12" spans="1:9" s="16" customFormat="1" ht="30" customHeight="1" x14ac:dyDescent="0.35">
      <c r="A12" s="15" t="s">
        <v>115</v>
      </c>
      <c r="B12" s="119" t="s">
        <v>147</v>
      </c>
      <c r="C12" s="5"/>
      <c r="D12" s="5"/>
      <c r="E12" s="5"/>
      <c r="F12" s="5"/>
      <c r="G12" s="5"/>
      <c r="H12" s="5"/>
      <c r="I12" s="5"/>
    </row>
    <row r="13" spans="1:9" s="16" customFormat="1" ht="30" customHeight="1" x14ac:dyDescent="0.35">
      <c r="A13" s="15" t="s">
        <v>115</v>
      </c>
      <c r="B13" s="124" t="s">
        <v>42</v>
      </c>
      <c r="C13" s="27"/>
      <c r="D13" s="27"/>
      <c r="E13" s="27"/>
      <c r="F13" s="27"/>
      <c r="G13" s="27"/>
      <c r="H13" s="27"/>
      <c r="I13" s="27"/>
    </row>
    <row r="14" spans="1:9" s="16" customFormat="1" ht="30" customHeight="1" x14ac:dyDescent="0.35">
      <c r="A14" s="15" t="s">
        <v>115</v>
      </c>
      <c r="B14" s="7" t="s">
        <v>43</v>
      </c>
      <c r="C14" s="5"/>
      <c r="D14" s="5"/>
      <c r="E14" s="5"/>
      <c r="F14" s="5"/>
      <c r="G14" s="5"/>
      <c r="H14" s="5"/>
      <c r="I14" s="5"/>
    </row>
    <row r="15" spans="1:9" s="16" customFormat="1" ht="30" customHeight="1" x14ac:dyDescent="0.35">
      <c r="A15" s="15" t="s">
        <v>115</v>
      </c>
      <c r="B15" s="33" t="s">
        <v>44</v>
      </c>
      <c r="C15" s="27"/>
      <c r="D15" s="27"/>
      <c r="E15" s="27"/>
      <c r="F15" s="27"/>
      <c r="G15" s="27"/>
      <c r="H15" s="27"/>
      <c r="I15" s="27"/>
    </row>
    <row r="16" spans="1:9" s="16" customFormat="1" ht="30" customHeight="1" x14ac:dyDescent="0.35">
      <c r="A16" s="15" t="s">
        <v>114</v>
      </c>
      <c r="B16" s="7" t="s">
        <v>141</v>
      </c>
      <c r="C16" s="5"/>
      <c r="D16" s="5"/>
      <c r="E16" s="5"/>
      <c r="F16" s="5"/>
      <c r="G16" s="5"/>
      <c r="H16" s="5"/>
      <c r="I16" s="5"/>
    </row>
    <row r="17" spans="1:9" s="16" customFormat="1" ht="30" customHeight="1" x14ac:dyDescent="0.35">
      <c r="A17" s="15" t="s">
        <v>114</v>
      </c>
      <c r="B17" s="33" t="s">
        <v>45</v>
      </c>
      <c r="C17" s="27"/>
      <c r="D17" s="27"/>
      <c r="E17" s="27"/>
      <c r="F17" s="27"/>
      <c r="G17" s="27"/>
      <c r="H17" s="27"/>
      <c r="I17" s="27"/>
    </row>
    <row r="18" spans="1:9" s="16" customFormat="1" ht="30" customHeight="1" x14ac:dyDescent="0.35">
      <c r="A18" s="15" t="s">
        <v>115</v>
      </c>
      <c r="B18" s="119" t="s">
        <v>46</v>
      </c>
      <c r="C18" s="5"/>
      <c r="D18" s="5"/>
      <c r="E18" s="5"/>
      <c r="F18" s="5"/>
      <c r="G18" s="5"/>
      <c r="H18" s="5"/>
      <c r="I18" s="5"/>
    </row>
    <row r="19" spans="1:9" s="16" customFormat="1" ht="30" customHeight="1" x14ac:dyDescent="0.35">
      <c r="A19" s="15" t="s">
        <v>115</v>
      </c>
      <c r="B19" s="33" t="s">
        <v>47</v>
      </c>
      <c r="C19" s="27"/>
      <c r="D19" s="27"/>
      <c r="E19" s="27"/>
      <c r="F19" s="27"/>
      <c r="G19" s="27"/>
      <c r="H19" s="27"/>
      <c r="I19" s="27"/>
    </row>
    <row r="20" spans="1:9" s="16" customFormat="1" ht="30" customHeight="1" x14ac:dyDescent="0.35">
      <c r="A20" s="15" t="s">
        <v>129</v>
      </c>
      <c r="B20" s="7" t="s">
        <v>142</v>
      </c>
      <c r="C20" s="5"/>
      <c r="D20" s="5"/>
      <c r="E20" s="5"/>
      <c r="F20" s="5"/>
      <c r="G20" s="5"/>
      <c r="H20" s="5"/>
      <c r="I20" s="5"/>
    </row>
    <row r="21" spans="1:9" s="16" customFormat="1" ht="30" customHeight="1" x14ac:dyDescent="0.35">
      <c r="A21" s="15" t="s">
        <v>114</v>
      </c>
      <c r="B21" s="33" t="s">
        <v>48</v>
      </c>
      <c r="C21" s="27"/>
      <c r="D21" s="27"/>
      <c r="E21" s="27"/>
      <c r="F21" s="27"/>
      <c r="G21" s="27"/>
      <c r="H21" s="27"/>
      <c r="I21" s="27"/>
    </row>
    <row r="22" spans="1:9" s="16" customFormat="1" ht="30" customHeight="1" x14ac:dyDescent="0.35">
      <c r="A22" s="15" t="s">
        <v>114</v>
      </c>
      <c r="B22" s="7" t="s">
        <v>49</v>
      </c>
      <c r="C22" s="5"/>
      <c r="D22" s="5"/>
      <c r="E22" s="5"/>
      <c r="F22" s="5"/>
      <c r="G22" s="5"/>
      <c r="H22" s="5"/>
      <c r="I22" s="5"/>
    </row>
    <row r="23" spans="1:9" s="16" customFormat="1" ht="30" customHeight="1" x14ac:dyDescent="0.35">
      <c r="A23" s="15" t="s">
        <v>115</v>
      </c>
      <c r="B23" s="33" t="s">
        <v>50</v>
      </c>
      <c r="C23" s="27"/>
      <c r="D23" s="27"/>
      <c r="E23" s="27"/>
      <c r="F23" s="27"/>
      <c r="G23" s="27"/>
      <c r="H23" s="27"/>
      <c r="I23" s="27"/>
    </row>
    <row r="24" spans="1:9" s="16" customFormat="1" ht="45" customHeight="1" x14ac:dyDescent="0.35">
      <c r="A24" s="15" t="s">
        <v>114</v>
      </c>
      <c r="B24" s="7" t="s">
        <v>199</v>
      </c>
      <c r="C24" s="5"/>
      <c r="D24" s="5"/>
      <c r="E24" s="5"/>
      <c r="F24" s="5"/>
      <c r="G24" s="5"/>
      <c r="H24" s="5"/>
      <c r="I24" s="5"/>
    </row>
    <row r="25" spans="1:9" s="16" customFormat="1" ht="30" customHeight="1" x14ac:dyDescent="0.35">
      <c r="A25" s="15" t="s">
        <v>114</v>
      </c>
      <c r="B25" s="33" t="s">
        <v>51</v>
      </c>
      <c r="C25" s="27"/>
      <c r="D25" s="27"/>
      <c r="E25" s="27"/>
      <c r="F25" s="27"/>
      <c r="G25" s="27"/>
      <c r="H25" s="27"/>
      <c r="I25" s="27"/>
    </row>
    <row r="26" spans="1:9" s="16" customFormat="1" ht="30" customHeight="1" x14ac:dyDescent="0.35">
      <c r="A26" s="15" t="s">
        <v>114</v>
      </c>
      <c r="B26" s="7" t="s">
        <v>52</v>
      </c>
      <c r="C26" s="5"/>
      <c r="D26" s="5"/>
      <c r="E26" s="5"/>
      <c r="F26" s="5"/>
      <c r="G26" s="5"/>
      <c r="H26" s="5"/>
      <c r="I26" s="5"/>
    </row>
    <row r="27" spans="1:9" s="16" customFormat="1" ht="30" customHeight="1" x14ac:dyDescent="0.35">
      <c r="A27" s="15" t="s">
        <v>114</v>
      </c>
      <c r="B27" s="33" t="s">
        <v>53</v>
      </c>
      <c r="C27" s="27"/>
      <c r="D27" s="27"/>
      <c r="E27" s="27"/>
      <c r="F27" s="27"/>
      <c r="G27" s="27"/>
      <c r="H27" s="27"/>
      <c r="I27" s="27"/>
    </row>
    <row r="28" spans="1:9" s="16" customFormat="1" ht="30" customHeight="1" x14ac:dyDescent="0.35">
      <c r="A28" s="15" t="s">
        <v>114</v>
      </c>
      <c r="B28" s="7" t="s">
        <v>54</v>
      </c>
      <c r="C28" s="5"/>
      <c r="D28" s="5"/>
      <c r="E28" s="5"/>
      <c r="F28" s="5"/>
      <c r="G28" s="5"/>
      <c r="H28" s="5"/>
      <c r="I28" s="5"/>
    </row>
    <row r="29" spans="1:9" s="16" customFormat="1" ht="30" customHeight="1" x14ac:dyDescent="0.35">
      <c r="A29" s="15" t="s">
        <v>114</v>
      </c>
      <c r="B29" s="33" t="s">
        <v>55</v>
      </c>
      <c r="C29" s="27"/>
      <c r="D29" s="27"/>
      <c r="E29" s="27"/>
      <c r="F29" s="27"/>
      <c r="G29" s="27"/>
      <c r="H29" s="27"/>
      <c r="I29" s="27"/>
    </row>
    <row r="30" spans="1:9" s="1" customFormat="1" ht="30" customHeight="1" x14ac:dyDescent="0.35">
      <c r="A30" s="15" t="s">
        <v>130</v>
      </c>
      <c r="B30" s="7" t="s">
        <v>56</v>
      </c>
      <c r="C30" s="5"/>
      <c r="D30" s="5"/>
      <c r="E30" s="5"/>
      <c r="F30" s="5"/>
      <c r="G30" s="5"/>
      <c r="H30" s="5"/>
      <c r="I30" s="5"/>
    </row>
    <row r="31" spans="1:9" s="16" customFormat="1" ht="30" customHeight="1" x14ac:dyDescent="0.35">
      <c r="A31" s="15" t="s">
        <v>114</v>
      </c>
      <c r="B31" s="33" t="s">
        <v>57</v>
      </c>
      <c r="C31" s="27"/>
      <c r="D31" s="27"/>
      <c r="E31" s="27"/>
      <c r="F31" s="27"/>
      <c r="G31" s="27"/>
      <c r="H31" s="27"/>
      <c r="I31" s="27"/>
    </row>
    <row r="32" spans="1:9" s="16" customFormat="1" ht="30" customHeight="1" x14ac:dyDescent="0.35">
      <c r="A32" s="15" t="s">
        <v>114</v>
      </c>
      <c r="B32" s="8" t="s">
        <v>58</v>
      </c>
      <c r="C32" s="5"/>
      <c r="D32" s="5"/>
      <c r="E32" s="5"/>
      <c r="F32" s="5"/>
      <c r="G32" s="5"/>
      <c r="H32" s="5"/>
      <c r="I32" s="5"/>
    </row>
    <row r="35" spans="2:2" x14ac:dyDescent="0.35">
      <c r="B35" s="106" t="s">
        <v>217</v>
      </c>
    </row>
    <row r="36" spans="2:2" x14ac:dyDescent="0.35">
      <c r="B36" s="98" t="s">
        <v>213</v>
      </c>
    </row>
    <row r="37" spans="2:2" x14ac:dyDescent="0.35">
      <c r="B37" s="98" t="s">
        <v>216</v>
      </c>
    </row>
    <row r="38" spans="2:2" x14ac:dyDescent="0.35">
      <c r="B38" s="98" t="s">
        <v>215</v>
      </c>
    </row>
    <row r="39" spans="2:2" x14ac:dyDescent="0.35">
      <c r="B39" s="3"/>
    </row>
    <row r="40" spans="2:2" x14ac:dyDescent="0.35">
      <c r="B40" s="3"/>
    </row>
    <row r="41" spans="2:2" x14ac:dyDescent="0.35">
      <c r="B41" s="3"/>
    </row>
    <row r="42" spans="2:2" x14ac:dyDescent="0.35">
      <c r="B42" s="3"/>
    </row>
    <row r="43" spans="2:2" x14ac:dyDescent="0.35">
      <c r="B43" s="3"/>
    </row>
    <row r="44" spans="2:2" x14ac:dyDescent="0.35">
      <c r="B44" s="3"/>
    </row>
  </sheetData>
  <mergeCells count="1">
    <mergeCell ref="D1:H1"/>
  </mergeCells>
  <dataValidations count="1">
    <dataValidation allowBlank="1" showInputMessage="1" showErrorMessage="1" promptTitle="Additional Information" prompt="See Additional Information sheet for further details" sqref="B18 B3:B15" xr:uid="{20900705-7816-49B8-AC1D-537C017F4BB7}"/>
  </dataValidations>
  <hyperlinks>
    <hyperlink ref="B36" location="Instructions!A1" display="Instructions sheet" xr:uid="{F8A7778D-EDB9-49A7-9A34-4A7368720FE5}"/>
    <hyperlink ref="B37" location="'Assessment Summary'!A1" display="Assessment summary sheet" xr:uid="{F17FE393-AA2F-4F32-A6E1-40540B71921E}"/>
    <hyperlink ref="B38" location="'Additional Information'!A1" display="Additional Information sheet" xr:uid="{39A484CC-16CC-44EB-BDC1-611366A976CA}"/>
    <hyperlink ref="B12" location="'Additional Information'!A18" display="At time of patient visit: Test for trichomoniasis" xr:uid="{61A5252B-27A4-4ABA-8A6D-9F024772B2D1}"/>
    <hyperlink ref="B9" location="'Additional Information'!A19" display="At time of patient visit: Test for bacterial vaginosis" xr:uid="{930E436F-749E-4BCA-A71B-F83B6D483ED6}"/>
    <hyperlink ref="B13" location="'Additional Information'!A20" display="At time of patient visit: Test for vulvovaginal candidiasis " xr:uid="{69C71D4A-1416-44AF-B30C-2C97679919FB}"/>
    <hyperlink ref="B18" location="'Additional Information'!A21" display="Through clinical laboratory: Gonorrhea antimicrobial susceptibility testing" xr:uid="{0B4B6EC9-608B-463D-B8BF-ACF41442E4D2}"/>
  </hyperlinks>
  <pageMargins left="0.7" right="0.7" top="0.75" bottom="0.75" header="0.3" footer="0.3"/>
  <pageSetup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B6C27AAF-C002-4232-A274-D58688BE4BC1}">
          <x14:formula1>
            <xm:f>Labels!$A$2:$A$3</xm:f>
          </x14:formula1>
          <xm:sqref>C3:C32</xm:sqref>
        </x14:dataValidation>
        <x14:dataValidation type="list" allowBlank="1" showInputMessage="1" showErrorMessage="1" xr:uid="{91397DF3-B7A5-47D4-AF35-EE2F7C682ACF}">
          <x14:formula1>
            <xm:f>Labels!$D$2</xm:f>
          </x14:formula1>
          <xm:sqref>D3:H32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DE097-6217-48E2-881A-E1D589CB9E24}">
  <sheetPr codeName="Sheet1"/>
  <dimension ref="A1:I37"/>
  <sheetViews>
    <sheetView topLeftCell="B1" workbookViewId="0">
      <pane xSplit="2" ySplit="2" topLeftCell="D3" activePane="bottomRight" state="frozen"/>
      <selection activeCell="B1" sqref="B1"/>
      <selection pane="topRight" activeCell="D1" sqref="D1"/>
      <selection pane="bottomLeft" activeCell="B3" sqref="B3"/>
      <selection pane="bottomRight" activeCell="D3" sqref="C3:D3"/>
    </sheetView>
  </sheetViews>
  <sheetFormatPr defaultRowHeight="14.5" x14ac:dyDescent="0.35"/>
  <cols>
    <col min="1" max="1" width="0" hidden="1" customWidth="1"/>
    <col min="2" max="2" width="60.54296875" customWidth="1"/>
    <col min="3" max="3" width="20.54296875" customWidth="1"/>
    <col min="4" max="4" width="21.453125" style="2" customWidth="1"/>
    <col min="5" max="5" width="16.453125" style="2" customWidth="1"/>
    <col min="6" max="6" width="11" style="2" customWidth="1"/>
    <col min="7" max="7" width="21.1796875" style="2" customWidth="1"/>
    <col min="8" max="8" width="10.453125" style="2" customWidth="1"/>
    <col min="9" max="9" width="15.81640625" customWidth="1"/>
  </cols>
  <sheetData>
    <row r="1" spans="1:9" ht="44.25" customHeight="1" x14ac:dyDescent="0.35">
      <c r="B1" s="19"/>
      <c r="C1" s="39"/>
      <c r="D1" s="155" t="s">
        <v>133</v>
      </c>
      <c r="E1" s="156"/>
      <c r="F1" s="156"/>
      <c r="G1" s="156"/>
      <c r="H1" s="156"/>
      <c r="I1" s="97"/>
    </row>
    <row r="2" spans="1:9" ht="60" customHeight="1" x14ac:dyDescent="0.35">
      <c r="A2" t="s">
        <v>113</v>
      </c>
      <c r="B2" s="40" t="s">
        <v>59</v>
      </c>
      <c r="C2" s="41" t="s">
        <v>60</v>
      </c>
      <c r="D2" s="96" t="s">
        <v>103</v>
      </c>
      <c r="E2" s="96" t="s">
        <v>104</v>
      </c>
      <c r="F2" s="96" t="s">
        <v>3</v>
      </c>
      <c r="G2" s="96" t="s">
        <v>105</v>
      </c>
      <c r="H2" s="45" t="s">
        <v>20</v>
      </c>
      <c r="I2" s="44" t="s">
        <v>18</v>
      </c>
    </row>
    <row r="3" spans="1:9" s="16" customFormat="1" ht="30" customHeight="1" x14ac:dyDescent="0.35">
      <c r="A3" s="15" t="s">
        <v>115</v>
      </c>
      <c r="B3" s="120" t="s">
        <v>61</v>
      </c>
      <c r="C3" s="27"/>
      <c r="D3" s="27"/>
      <c r="E3" s="27"/>
      <c r="F3" s="27"/>
      <c r="G3" s="27"/>
      <c r="H3" s="27"/>
      <c r="I3" s="27"/>
    </row>
    <row r="4" spans="1:9" s="16" customFormat="1" ht="30" customHeight="1" x14ac:dyDescent="0.35">
      <c r="A4" s="15" t="s">
        <v>115</v>
      </c>
      <c r="B4" s="119" t="s">
        <v>62</v>
      </c>
      <c r="C4" s="5"/>
      <c r="D4" s="5"/>
      <c r="E4" s="5"/>
      <c r="F4" s="5"/>
      <c r="G4" s="5"/>
      <c r="H4" s="5"/>
      <c r="I4" s="5"/>
    </row>
    <row r="5" spans="1:9" s="16" customFormat="1" ht="30" customHeight="1" x14ac:dyDescent="0.35">
      <c r="A5" s="15" t="s">
        <v>115</v>
      </c>
      <c r="B5" s="30" t="s">
        <v>63</v>
      </c>
      <c r="C5" s="27"/>
      <c r="D5" s="27"/>
      <c r="E5" s="27"/>
      <c r="F5" s="27"/>
      <c r="G5" s="27"/>
      <c r="H5" s="27"/>
      <c r="I5" s="27"/>
    </row>
    <row r="6" spans="1:9" s="16" customFormat="1" ht="30" customHeight="1" x14ac:dyDescent="0.35">
      <c r="A6" s="15" t="s">
        <v>115</v>
      </c>
      <c r="B6" s="119" t="s">
        <v>64</v>
      </c>
      <c r="C6" s="5"/>
      <c r="D6" s="5"/>
      <c r="E6" s="5"/>
      <c r="F6" s="5"/>
      <c r="G6" s="5"/>
      <c r="H6" s="5"/>
      <c r="I6" s="5"/>
    </row>
    <row r="7" spans="1:9" s="16" customFormat="1" ht="30" customHeight="1" x14ac:dyDescent="0.35">
      <c r="A7" s="15" t="s">
        <v>115</v>
      </c>
      <c r="B7" s="33" t="s">
        <v>65</v>
      </c>
      <c r="C7" s="27"/>
      <c r="D7" s="27"/>
      <c r="E7" s="27"/>
      <c r="F7" s="27"/>
      <c r="G7" s="27"/>
      <c r="H7" s="27"/>
      <c r="I7" s="27"/>
    </row>
    <row r="8" spans="1:9" s="16" customFormat="1" ht="30" customHeight="1" x14ac:dyDescent="0.35">
      <c r="A8" s="15" t="s">
        <v>115</v>
      </c>
      <c r="B8" s="7" t="s">
        <v>66</v>
      </c>
      <c r="C8" s="5"/>
      <c r="D8" s="5"/>
      <c r="E8" s="5"/>
      <c r="F8" s="5"/>
      <c r="G8" s="5"/>
      <c r="H8" s="5"/>
      <c r="I8" s="5"/>
    </row>
    <row r="9" spans="1:9" s="16" customFormat="1" ht="30" customHeight="1" x14ac:dyDescent="0.35">
      <c r="A9" s="15" t="s">
        <v>115</v>
      </c>
      <c r="B9" s="30" t="s">
        <v>67</v>
      </c>
      <c r="C9" s="27"/>
      <c r="D9" s="27"/>
      <c r="E9" s="27"/>
      <c r="F9" s="27"/>
      <c r="G9" s="27"/>
      <c r="H9" s="27"/>
      <c r="I9" s="27"/>
    </row>
    <row r="10" spans="1:9" s="16" customFormat="1" ht="30" customHeight="1" x14ac:dyDescent="0.35">
      <c r="A10" s="15" t="s">
        <v>115</v>
      </c>
      <c r="B10" s="119" t="s">
        <v>68</v>
      </c>
      <c r="C10" s="5"/>
      <c r="D10" s="5"/>
      <c r="E10" s="5"/>
      <c r="F10" s="5"/>
      <c r="G10" s="5"/>
      <c r="H10" s="5"/>
      <c r="I10" s="5"/>
    </row>
    <row r="11" spans="1:9" s="16" customFormat="1" ht="30" customHeight="1" x14ac:dyDescent="0.35">
      <c r="A11" s="15" t="s">
        <v>116</v>
      </c>
      <c r="B11" s="33" t="s">
        <v>69</v>
      </c>
      <c r="C11" s="27"/>
      <c r="D11" s="27"/>
      <c r="E11" s="27"/>
      <c r="F11" s="27"/>
      <c r="G11" s="27"/>
      <c r="H11" s="27"/>
      <c r="I11" s="27"/>
    </row>
    <row r="12" spans="1:9" s="16" customFormat="1" ht="30" customHeight="1" x14ac:dyDescent="0.35">
      <c r="A12" s="15" t="s">
        <v>115</v>
      </c>
      <c r="B12" s="7" t="s">
        <v>70</v>
      </c>
      <c r="C12" s="5"/>
      <c r="D12" s="5"/>
      <c r="E12" s="5"/>
      <c r="F12" s="5"/>
      <c r="G12" s="5"/>
      <c r="H12" s="5"/>
      <c r="I12" s="5"/>
    </row>
    <row r="13" spans="1:9" s="16" customFormat="1" ht="30" customHeight="1" x14ac:dyDescent="0.35">
      <c r="A13" s="15" t="s">
        <v>115</v>
      </c>
      <c r="B13" s="30" t="s">
        <v>71</v>
      </c>
      <c r="C13" s="27"/>
      <c r="D13" s="27"/>
      <c r="E13" s="27"/>
      <c r="F13" s="27"/>
      <c r="G13" s="27"/>
      <c r="H13" s="27"/>
      <c r="I13" s="27"/>
    </row>
    <row r="14" spans="1:9" s="16" customFormat="1" ht="30" customHeight="1" x14ac:dyDescent="0.35">
      <c r="A14" s="15" t="s">
        <v>115</v>
      </c>
      <c r="B14" s="119" t="s">
        <v>137</v>
      </c>
      <c r="C14" s="5"/>
      <c r="D14" s="5"/>
      <c r="E14" s="5"/>
      <c r="F14" s="5"/>
      <c r="G14" s="5"/>
      <c r="H14" s="5"/>
      <c r="I14" s="5"/>
    </row>
    <row r="15" spans="1:9" s="16" customFormat="1" ht="30" customHeight="1" x14ac:dyDescent="0.35">
      <c r="A15" s="15" t="s">
        <v>128</v>
      </c>
      <c r="B15" s="33" t="s">
        <v>72</v>
      </c>
      <c r="C15" s="27"/>
      <c r="D15" s="27"/>
      <c r="E15" s="27"/>
      <c r="F15" s="27"/>
      <c r="G15" s="27"/>
      <c r="H15" s="27"/>
      <c r="I15" s="27"/>
    </row>
    <row r="16" spans="1:9" s="16" customFormat="1" ht="30" customHeight="1" x14ac:dyDescent="0.35">
      <c r="A16" s="15" t="s">
        <v>128</v>
      </c>
      <c r="B16" s="7" t="s">
        <v>73</v>
      </c>
      <c r="C16" s="5"/>
      <c r="D16" s="5"/>
      <c r="E16" s="5"/>
      <c r="F16" s="5"/>
      <c r="G16" s="5"/>
      <c r="H16" s="5"/>
      <c r="I16" s="5"/>
    </row>
    <row r="17" spans="1:9" s="16" customFormat="1" ht="30" customHeight="1" x14ac:dyDescent="0.35">
      <c r="A17" s="15" t="s">
        <v>117</v>
      </c>
      <c r="B17" s="30" t="s">
        <v>74</v>
      </c>
      <c r="C17" s="27"/>
      <c r="D17" s="27"/>
      <c r="E17" s="27"/>
      <c r="F17" s="27"/>
      <c r="G17" s="27"/>
      <c r="H17" s="27"/>
      <c r="I17" s="27"/>
    </row>
    <row r="18" spans="1:9" s="16" customFormat="1" ht="30" customHeight="1" x14ac:dyDescent="0.35">
      <c r="A18" s="15" t="s">
        <v>117</v>
      </c>
      <c r="B18" s="7" t="s">
        <v>138</v>
      </c>
      <c r="C18" s="5"/>
      <c r="D18" s="5"/>
      <c r="E18" s="5"/>
      <c r="F18" s="5"/>
      <c r="G18" s="5"/>
      <c r="H18" s="5"/>
      <c r="I18" s="5"/>
    </row>
    <row r="19" spans="1:9" s="16" customFormat="1" ht="30" customHeight="1" x14ac:dyDescent="0.35">
      <c r="A19" s="15" t="s">
        <v>117</v>
      </c>
      <c r="B19" s="33" t="s">
        <v>75</v>
      </c>
      <c r="C19" s="27"/>
      <c r="D19" s="27"/>
      <c r="E19" s="27"/>
      <c r="F19" s="27"/>
      <c r="G19" s="27"/>
      <c r="H19" s="27"/>
      <c r="I19" s="27"/>
    </row>
    <row r="20" spans="1:9" s="16" customFormat="1" ht="30" customHeight="1" x14ac:dyDescent="0.35">
      <c r="A20" s="18" t="s">
        <v>128</v>
      </c>
      <c r="B20" s="122" t="s">
        <v>149</v>
      </c>
      <c r="C20" s="5"/>
      <c r="D20" s="5"/>
      <c r="E20" s="5"/>
      <c r="F20" s="5"/>
      <c r="G20" s="5"/>
      <c r="H20" s="5"/>
      <c r="I20" s="5"/>
    </row>
    <row r="21" spans="1:9" s="15" customFormat="1" ht="30" customHeight="1" x14ac:dyDescent="0.35">
      <c r="A21" s="15" t="s">
        <v>130</v>
      </c>
      <c r="B21" s="100" t="s">
        <v>76</v>
      </c>
      <c r="C21" s="27"/>
      <c r="D21" s="27"/>
      <c r="E21" s="27"/>
      <c r="F21" s="27"/>
      <c r="G21" s="27"/>
      <c r="H21" s="27"/>
      <c r="I21" s="27"/>
    </row>
    <row r="22" spans="1:9" s="15" customFormat="1" ht="30" customHeight="1" x14ac:dyDescent="0.35">
      <c r="A22" s="15" t="s">
        <v>130</v>
      </c>
      <c r="B22" s="7" t="s">
        <v>77</v>
      </c>
      <c r="C22" s="5"/>
      <c r="D22" s="5"/>
      <c r="E22" s="5"/>
      <c r="F22" s="5"/>
      <c r="G22" s="5"/>
      <c r="H22" s="5"/>
      <c r="I22" s="5"/>
    </row>
    <row r="23" spans="1:9" s="15" customFormat="1" ht="30" customHeight="1" x14ac:dyDescent="0.35">
      <c r="A23" s="15" t="s">
        <v>130</v>
      </c>
      <c r="B23" s="30" t="s">
        <v>78</v>
      </c>
      <c r="C23" s="27"/>
      <c r="D23" s="27"/>
      <c r="E23" s="27"/>
      <c r="F23" s="27"/>
      <c r="G23" s="27"/>
      <c r="H23" s="27"/>
      <c r="I23" s="27"/>
    </row>
    <row r="24" spans="1:9" s="15" customFormat="1" ht="30" customHeight="1" x14ac:dyDescent="0.35">
      <c r="A24" s="15" t="s">
        <v>114</v>
      </c>
      <c r="B24" s="7" t="s">
        <v>79</v>
      </c>
      <c r="C24" s="5"/>
      <c r="D24" s="5"/>
      <c r="E24" s="5"/>
      <c r="F24" s="5"/>
      <c r="G24" s="5"/>
      <c r="H24" s="5"/>
      <c r="I24" s="5"/>
    </row>
    <row r="25" spans="1:9" s="15" customFormat="1" ht="30" customHeight="1" x14ac:dyDescent="0.35">
      <c r="A25" s="15" t="s">
        <v>114</v>
      </c>
      <c r="B25" s="33" t="s">
        <v>80</v>
      </c>
      <c r="C25" s="27"/>
      <c r="D25" s="27"/>
      <c r="E25" s="27"/>
      <c r="F25" s="27"/>
      <c r="G25" s="27"/>
      <c r="H25" s="27"/>
      <c r="I25" s="27"/>
    </row>
    <row r="26" spans="1:9" s="15" customFormat="1" ht="30" customHeight="1" x14ac:dyDescent="0.35">
      <c r="A26" s="15" t="s">
        <v>114</v>
      </c>
      <c r="B26" s="7" t="s">
        <v>81</v>
      </c>
      <c r="C26" s="5"/>
      <c r="D26" s="5"/>
      <c r="E26" s="5"/>
      <c r="F26" s="5"/>
      <c r="G26" s="5"/>
      <c r="H26" s="5"/>
      <c r="I26" s="5"/>
    </row>
    <row r="27" spans="1:9" ht="30" customHeight="1" x14ac:dyDescent="0.35">
      <c r="A27" s="15" t="s">
        <v>130</v>
      </c>
      <c r="B27" s="30" t="s">
        <v>82</v>
      </c>
      <c r="C27" s="27"/>
      <c r="D27" s="27"/>
      <c r="E27" s="27"/>
      <c r="F27" s="27"/>
      <c r="G27" s="27"/>
      <c r="H27" s="27"/>
      <c r="I27" s="27"/>
    </row>
    <row r="28" spans="1:9" ht="30" customHeight="1" x14ac:dyDescent="0.35">
      <c r="A28" s="15" t="s">
        <v>130</v>
      </c>
      <c r="B28" s="119" t="s">
        <v>139</v>
      </c>
      <c r="C28" s="5"/>
      <c r="D28" s="5"/>
      <c r="E28" s="5"/>
      <c r="F28" s="5"/>
      <c r="G28" s="5"/>
      <c r="H28" s="5"/>
      <c r="I28" s="5"/>
    </row>
    <row r="29" spans="1:9" s="15" customFormat="1" ht="30" customHeight="1" x14ac:dyDescent="0.35">
      <c r="A29" s="15" t="s">
        <v>114</v>
      </c>
      <c r="B29" s="33" t="s">
        <v>83</v>
      </c>
      <c r="C29" s="27"/>
      <c r="D29" s="27"/>
      <c r="E29" s="27"/>
      <c r="F29" s="27"/>
      <c r="G29" s="27"/>
      <c r="H29" s="27"/>
      <c r="I29" s="27"/>
    </row>
    <row r="30" spans="1:9" s="15" customFormat="1" ht="30" customHeight="1" x14ac:dyDescent="0.35">
      <c r="A30" s="15" t="s">
        <v>114</v>
      </c>
      <c r="B30" s="8" t="s">
        <v>140</v>
      </c>
      <c r="C30" s="5"/>
      <c r="D30" s="5"/>
      <c r="E30" s="5"/>
      <c r="F30" s="5"/>
      <c r="G30" s="5"/>
      <c r="H30" s="5"/>
      <c r="I30" s="5"/>
    </row>
    <row r="31" spans="1:9" ht="45" customHeight="1" x14ac:dyDescent="0.35">
      <c r="A31" s="15" t="s">
        <v>130</v>
      </c>
      <c r="B31" s="121" t="s">
        <v>242</v>
      </c>
      <c r="C31" s="34"/>
      <c r="D31" s="27"/>
      <c r="E31" s="27"/>
      <c r="F31" s="27"/>
      <c r="G31" s="27"/>
      <c r="H31" s="27"/>
      <c r="I31" s="27"/>
    </row>
    <row r="34" spans="2:2" x14ac:dyDescent="0.35">
      <c r="B34" s="106" t="s">
        <v>217</v>
      </c>
    </row>
    <row r="35" spans="2:2" x14ac:dyDescent="0.35">
      <c r="B35" s="98" t="s">
        <v>213</v>
      </c>
    </row>
    <row r="36" spans="2:2" x14ac:dyDescent="0.35">
      <c r="B36" s="98" t="s">
        <v>216</v>
      </c>
    </row>
    <row r="37" spans="2:2" x14ac:dyDescent="0.35">
      <c r="B37" s="98" t="s">
        <v>215</v>
      </c>
    </row>
  </sheetData>
  <mergeCells count="1">
    <mergeCell ref="D1:H1"/>
  </mergeCells>
  <dataValidations count="1">
    <dataValidation allowBlank="1" showInputMessage="1" showErrorMessage="1" promptTitle="Additional Information" prompt="See Additional Information sheet for further details" sqref="B3:B4 B6 B10 B20 B31 B14 B28" xr:uid="{6766A6BD-6FDE-455A-B125-A36A90321F06}"/>
  </dataValidations>
  <hyperlinks>
    <hyperlink ref="B35" location="Instructions!A1" display="Instructions sheet" xr:uid="{CCE92470-966E-49CE-A8D1-764B7ED9B437}"/>
    <hyperlink ref="B36" location="'Assessment Summary'!A1" display="Assessment summary sheet" xr:uid="{A2674D38-2ABF-4A6D-9883-1FB997334333}"/>
    <hyperlink ref="B37" location="'Additional Information'!A1" display="Additional Information sheet" xr:uid="{0A6A6AD5-F42A-4FC6-BE89-55C9B61737D0}"/>
    <hyperlink ref="B3" location="'Additional Information'!A23" display="On site: treatment for gonorrhea" xr:uid="{251E3082-0A86-4704-B38B-10ABE6360D2C}"/>
    <hyperlink ref="B4" location="'Additional Information'!A24" display="On site: treatment for chlamydia" xr:uid="{AD4A4575-0837-49F6-8775-347D89A72F7D}"/>
    <hyperlink ref="B6" location="'Additional Information'!A25" display="On site: treatment for nongonococcal urethritis" xr:uid="{326D155D-0983-49F7-9C9A-062834330DE8}"/>
    <hyperlink ref="B10" location="'Additional Information'!A26" display="On site: treatment for syphilis" xr:uid="{3D959564-C10A-4E8D-94A1-1AC686F89A01}"/>
    <hyperlink ref="B14" location="'Additional Information'!A27" display="On site: emergency contraceptive pills" xr:uid="{678729BB-C30C-402D-A0C2-4838FD04839D}"/>
    <hyperlink ref="B28" location="'Additional Information'!A27" display="By prescription: emergency contraceptive pills" xr:uid="{4443B66A-BEC5-4CAD-A89F-1C860557D98C}"/>
    <hyperlink ref="B31" location="'Additional Information'!A28" display="By prescription: EPT for gonorrhea and chlamydia (EPT for gonorrhea and chlamydia, either on-site OR via prescription, is also included in the Partner Services section)" xr:uid="{F06C026C-5A74-42F3-854D-72B2F912B513}"/>
    <hyperlink ref="B20" location="'Additional Information'!A28" display="On site: EPT for gonorrhea and chlamydia" xr:uid="{84E07739-0DFA-428E-8B55-6AEEAE42A15E}"/>
  </hyperlinks>
  <pageMargins left="0.7" right="0.7" top="0.75" bottom="0.75" header="0.3" footer="0.3"/>
  <pageSetup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FD9D4956-F3F6-4B0F-98DB-C53B0D9E7729}">
          <x14:formula1>
            <xm:f>Labels!$A$2:$A$3</xm:f>
          </x14:formula1>
          <xm:sqref>C3:C31</xm:sqref>
        </x14:dataValidation>
        <x14:dataValidation type="list" allowBlank="1" showInputMessage="1" showErrorMessage="1" xr:uid="{8B3D9557-F5C6-4BE5-B0CC-8253D8483E1A}">
          <x14:formula1>
            <xm:f>Labels!$D$2</xm:f>
          </x14:formula1>
          <xm:sqref>D3:H31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4257A-52A5-4A97-B743-070B92799248}">
  <sheetPr codeName="Sheet6"/>
  <dimension ref="A1:I17"/>
  <sheetViews>
    <sheetView topLeftCell="B1" workbookViewId="0">
      <pane xSplit="2" ySplit="2" topLeftCell="D3" activePane="bottomRight" state="frozen"/>
      <selection activeCell="B1" sqref="B1"/>
      <selection pane="topRight" activeCell="D1" sqref="D1"/>
      <selection pane="bottomLeft" activeCell="B3" sqref="B3"/>
      <selection pane="bottomRight" activeCell="D3" sqref="C3:D3"/>
    </sheetView>
  </sheetViews>
  <sheetFormatPr defaultRowHeight="14.5" x14ac:dyDescent="0.35"/>
  <cols>
    <col min="1" max="1" width="0" hidden="1" customWidth="1"/>
    <col min="2" max="2" width="60.54296875" customWidth="1"/>
    <col min="3" max="3" width="20.54296875" customWidth="1"/>
    <col min="4" max="4" width="14" style="2" customWidth="1"/>
    <col min="5" max="5" width="17.1796875" style="2" customWidth="1"/>
    <col min="6" max="6" width="15.453125" style="2" customWidth="1"/>
    <col min="7" max="7" width="21.1796875" style="2" customWidth="1"/>
    <col min="8" max="8" width="10.1796875" style="2" customWidth="1"/>
    <col min="9" max="9" width="12.81640625" customWidth="1"/>
  </cols>
  <sheetData>
    <row r="1" spans="1:9" ht="45" customHeight="1" x14ac:dyDescent="0.35">
      <c r="B1" s="19"/>
      <c r="C1" s="39"/>
      <c r="D1" s="155" t="s">
        <v>133</v>
      </c>
      <c r="E1" s="156"/>
      <c r="F1" s="156"/>
      <c r="G1" s="156"/>
      <c r="H1" s="156"/>
      <c r="I1" s="95"/>
    </row>
    <row r="2" spans="1:9" ht="60" customHeight="1" x14ac:dyDescent="0.35">
      <c r="A2" t="s">
        <v>113</v>
      </c>
      <c r="B2" s="40" t="s">
        <v>148</v>
      </c>
      <c r="C2" s="41" t="s">
        <v>1</v>
      </c>
      <c r="D2" s="43" t="s">
        <v>97</v>
      </c>
      <c r="E2" s="43" t="s">
        <v>96</v>
      </c>
      <c r="F2" s="43" t="s">
        <v>111</v>
      </c>
      <c r="G2" s="43" t="s">
        <v>98</v>
      </c>
      <c r="H2" s="43" t="s">
        <v>20</v>
      </c>
      <c r="I2" s="44" t="s">
        <v>18</v>
      </c>
    </row>
    <row r="3" spans="1:9" s="16" customFormat="1" ht="30" customHeight="1" x14ac:dyDescent="0.35">
      <c r="A3" s="15" t="s">
        <v>130</v>
      </c>
      <c r="B3" s="33" t="s">
        <v>106</v>
      </c>
      <c r="C3" s="27"/>
      <c r="D3" s="27"/>
      <c r="E3" s="27"/>
      <c r="F3" s="27"/>
      <c r="G3" s="27"/>
      <c r="H3" s="27"/>
      <c r="I3" s="27"/>
    </row>
    <row r="4" spans="1:9" s="16" customFormat="1" ht="30" customHeight="1" x14ac:dyDescent="0.35">
      <c r="A4" s="15" t="s">
        <v>130</v>
      </c>
      <c r="B4" s="7" t="s">
        <v>135</v>
      </c>
      <c r="C4" s="5"/>
      <c r="D4" s="5"/>
      <c r="E4" s="5"/>
      <c r="F4" s="5"/>
      <c r="G4" s="5"/>
      <c r="H4" s="5"/>
      <c r="I4" s="5"/>
    </row>
    <row r="5" spans="1:9" s="16" customFormat="1" ht="30" customHeight="1" x14ac:dyDescent="0.35">
      <c r="A5" s="15" t="s">
        <v>129</v>
      </c>
      <c r="B5" s="30" t="s">
        <v>107</v>
      </c>
      <c r="C5" s="27"/>
      <c r="D5" s="27"/>
      <c r="E5" s="27"/>
      <c r="F5" s="27"/>
      <c r="G5" s="27"/>
      <c r="H5" s="27"/>
      <c r="I5" s="27"/>
    </row>
    <row r="6" spans="1:9" s="16" customFormat="1" ht="45" customHeight="1" x14ac:dyDescent="0.35">
      <c r="A6" s="15" t="s">
        <v>128</v>
      </c>
      <c r="B6" s="7" t="s">
        <v>136</v>
      </c>
      <c r="C6" s="5"/>
      <c r="D6" s="5"/>
      <c r="E6" s="5"/>
      <c r="F6" s="5"/>
      <c r="G6" s="5"/>
      <c r="H6" s="5"/>
      <c r="I6" s="5"/>
    </row>
    <row r="7" spans="1:9" s="16" customFormat="1" ht="45" customHeight="1" x14ac:dyDescent="0.35">
      <c r="A7" s="15" t="s">
        <v>114</v>
      </c>
      <c r="B7" s="33" t="s">
        <v>244</v>
      </c>
      <c r="C7" s="27"/>
      <c r="D7" s="27"/>
      <c r="E7" s="27"/>
      <c r="F7" s="27"/>
      <c r="G7" s="27"/>
      <c r="H7" s="27"/>
      <c r="I7" s="27"/>
    </row>
    <row r="8" spans="1:9" s="16" customFormat="1" ht="30" customHeight="1" x14ac:dyDescent="0.35">
      <c r="A8" s="15" t="s">
        <v>114</v>
      </c>
      <c r="B8" s="7" t="s">
        <v>108</v>
      </c>
      <c r="C8" s="5"/>
      <c r="D8" s="5"/>
      <c r="E8" s="5"/>
      <c r="F8" s="5"/>
      <c r="G8" s="5"/>
      <c r="H8" s="5"/>
      <c r="I8" s="5"/>
    </row>
    <row r="9" spans="1:9" s="16" customFormat="1" ht="30" customHeight="1" x14ac:dyDescent="0.35">
      <c r="A9" s="15" t="s">
        <v>128</v>
      </c>
      <c r="B9" s="30" t="s">
        <v>109</v>
      </c>
      <c r="C9" s="27"/>
      <c r="D9" s="27"/>
      <c r="E9" s="27"/>
      <c r="F9" s="27"/>
      <c r="G9" s="27"/>
      <c r="H9" s="27"/>
      <c r="I9" s="27"/>
    </row>
    <row r="10" spans="1:9" s="16" customFormat="1" ht="30" customHeight="1" x14ac:dyDescent="0.35">
      <c r="A10" s="15" t="s">
        <v>115</v>
      </c>
      <c r="B10" s="7" t="s">
        <v>182</v>
      </c>
      <c r="C10" s="5"/>
      <c r="D10" s="5"/>
      <c r="E10" s="5"/>
      <c r="F10" s="5"/>
      <c r="G10" s="5"/>
      <c r="H10" s="5"/>
      <c r="I10" s="5"/>
    </row>
    <row r="11" spans="1:9" s="16" customFormat="1" ht="30" customHeight="1" x14ac:dyDescent="0.35">
      <c r="A11" s="15" t="s">
        <v>117</v>
      </c>
      <c r="B11" s="35" t="s">
        <v>110</v>
      </c>
      <c r="C11" s="27"/>
      <c r="D11" s="27"/>
      <c r="E11" s="27"/>
      <c r="F11" s="27"/>
      <c r="G11" s="27"/>
      <c r="H11" s="27"/>
      <c r="I11" s="27"/>
    </row>
    <row r="14" spans="1:9" x14ac:dyDescent="0.35">
      <c r="B14" s="106" t="s">
        <v>217</v>
      </c>
    </row>
    <row r="15" spans="1:9" x14ac:dyDescent="0.35">
      <c r="B15" s="98" t="s">
        <v>213</v>
      </c>
    </row>
    <row r="16" spans="1:9" x14ac:dyDescent="0.35">
      <c r="B16" s="98" t="s">
        <v>216</v>
      </c>
    </row>
    <row r="17" spans="2:2" x14ac:dyDescent="0.35">
      <c r="B17" s="98" t="s">
        <v>215</v>
      </c>
    </row>
  </sheetData>
  <mergeCells count="1">
    <mergeCell ref="D1:H1"/>
  </mergeCells>
  <hyperlinks>
    <hyperlink ref="B15" location="Instructions!A1" display="Instructions sheet" xr:uid="{7C4D6449-56BF-4959-A940-A33B92BCC0DC}"/>
    <hyperlink ref="B16" location="'Assessment Summary'!A1" display="Assessment summary sheet" xr:uid="{6616B736-005F-41DF-A741-11AB1FF2E3BC}"/>
    <hyperlink ref="B17" location="'Additional Information'!A1" display="Additional Information sheet" xr:uid="{64207AEE-2EF2-45EF-BFD6-E3F68F99FD7E}"/>
  </hyperlinks>
  <pageMargins left="0.7" right="0.7" top="0.75" bottom="0.75" header="0.3" footer="0.3"/>
  <pageSetup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6E95DFF-5500-472F-84C6-E18BE52C79D0}">
          <x14:formula1>
            <xm:f>Labels!$A$2:$A$3</xm:f>
          </x14:formula1>
          <xm:sqref>C3:C11</xm:sqref>
        </x14:dataValidation>
        <x14:dataValidation type="list" allowBlank="1" showInputMessage="1" showErrorMessage="1" xr:uid="{082D62A1-60AE-4F36-B3BB-812F72DF33F9}">
          <x14:formula1>
            <xm:f>Labels!$D$2</xm:f>
          </x14:formula1>
          <xm:sqref>D3:H11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663E8-144E-468C-B339-BD39021836E8}">
  <sheetPr codeName="Sheet7"/>
  <dimension ref="A1:H17"/>
  <sheetViews>
    <sheetView topLeftCell="B1" workbookViewId="0">
      <pane xSplit="2" ySplit="2" topLeftCell="D3" activePane="bottomRight" state="frozen"/>
      <selection activeCell="B1" sqref="B1"/>
      <selection pane="topRight" activeCell="D1" sqref="D1"/>
      <selection pane="bottomLeft" activeCell="B3" sqref="B3"/>
      <selection pane="bottomRight" activeCell="C3" sqref="C3"/>
    </sheetView>
  </sheetViews>
  <sheetFormatPr defaultRowHeight="14.5" x14ac:dyDescent="0.35"/>
  <cols>
    <col min="1" max="1" width="0" hidden="1" customWidth="1"/>
    <col min="2" max="2" width="60.54296875" customWidth="1"/>
    <col min="3" max="3" width="20.54296875" customWidth="1"/>
    <col min="4" max="4" width="18.1796875" customWidth="1"/>
    <col min="5" max="5" width="18" customWidth="1"/>
    <col min="6" max="6" width="11.54296875" customWidth="1"/>
    <col min="7" max="7" width="14.1796875" customWidth="1"/>
    <col min="8" max="8" width="15" customWidth="1"/>
  </cols>
  <sheetData>
    <row r="1" spans="1:8" ht="45.75" customHeight="1" x14ac:dyDescent="0.35">
      <c r="B1" s="19"/>
      <c r="C1" s="39"/>
      <c r="D1" s="155" t="s">
        <v>133</v>
      </c>
      <c r="E1" s="156"/>
      <c r="F1" s="156"/>
      <c r="G1" s="156"/>
      <c r="H1" s="42"/>
    </row>
    <row r="2" spans="1:8" ht="60" customHeight="1" x14ac:dyDescent="0.35">
      <c r="A2" t="s">
        <v>113</v>
      </c>
      <c r="B2" s="40" t="s">
        <v>23</v>
      </c>
      <c r="C2" s="41" t="s">
        <v>1</v>
      </c>
      <c r="D2" s="43" t="s">
        <v>90</v>
      </c>
      <c r="E2" s="43" t="s">
        <v>91</v>
      </c>
      <c r="F2" s="43" t="s">
        <v>19</v>
      </c>
      <c r="G2" s="43" t="s">
        <v>87</v>
      </c>
      <c r="H2" s="43" t="s">
        <v>18</v>
      </c>
    </row>
    <row r="3" spans="1:8" s="16" customFormat="1" ht="30" customHeight="1" x14ac:dyDescent="0.35">
      <c r="A3" s="15" t="s">
        <v>114</v>
      </c>
      <c r="B3" s="33" t="s">
        <v>204</v>
      </c>
      <c r="C3" s="27"/>
      <c r="D3" s="36"/>
      <c r="E3" s="36"/>
      <c r="F3" s="36"/>
      <c r="G3" s="36"/>
      <c r="H3" s="36"/>
    </row>
    <row r="4" spans="1:8" s="16" customFormat="1" ht="30" customHeight="1" x14ac:dyDescent="0.35">
      <c r="A4" s="15" t="s">
        <v>114</v>
      </c>
      <c r="B4" s="7" t="s">
        <v>205</v>
      </c>
      <c r="C4" s="5"/>
      <c r="D4" s="11"/>
      <c r="E4" s="11"/>
      <c r="F4" s="11"/>
      <c r="G4" s="11"/>
      <c r="H4" s="11"/>
    </row>
    <row r="5" spans="1:8" s="16" customFormat="1" ht="30" customHeight="1" x14ac:dyDescent="0.35">
      <c r="A5" s="15" t="s">
        <v>114</v>
      </c>
      <c r="B5" s="30" t="s">
        <v>206</v>
      </c>
      <c r="C5" s="27"/>
      <c r="D5" s="36"/>
      <c r="E5" s="36"/>
      <c r="F5" s="36"/>
      <c r="G5" s="36"/>
      <c r="H5" s="36"/>
    </row>
    <row r="6" spans="1:8" s="16" customFormat="1" ht="30" customHeight="1" x14ac:dyDescent="0.35">
      <c r="A6" s="15" t="s">
        <v>114</v>
      </c>
      <c r="B6" s="7" t="s">
        <v>207</v>
      </c>
      <c r="C6" s="5"/>
      <c r="D6" s="11"/>
      <c r="E6" s="11"/>
      <c r="F6" s="11"/>
      <c r="G6" s="11"/>
      <c r="H6" s="11"/>
    </row>
    <row r="7" spans="1:8" s="16" customFormat="1" ht="30" customHeight="1" x14ac:dyDescent="0.35">
      <c r="A7" s="15" t="s">
        <v>114</v>
      </c>
      <c r="B7" s="33" t="s">
        <v>208</v>
      </c>
      <c r="C7" s="27"/>
      <c r="D7" s="36"/>
      <c r="E7" s="36"/>
      <c r="F7" s="36"/>
      <c r="G7" s="36"/>
      <c r="H7" s="36"/>
    </row>
    <row r="8" spans="1:8" s="16" customFormat="1" ht="30" customHeight="1" x14ac:dyDescent="0.35">
      <c r="A8" s="15" t="s">
        <v>114</v>
      </c>
      <c r="B8" s="7" t="s">
        <v>209</v>
      </c>
      <c r="C8" s="5"/>
      <c r="D8" s="11"/>
      <c r="E8" s="11"/>
      <c r="F8" s="11"/>
      <c r="G8" s="11"/>
      <c r="H8" s="11"/>
    </row>
    <row r="9" spans="1:8" s="16" customFormat="1" ht="30" customHeight="1" x14ac:dyDescent="0.35">
      <c r="A9" s="15" t="s">
        <v>114</v>
      </c>
      <c r="B9" s="30" t="s">
        <v>210</v>
      </c>
      <c r="C9" s="27"/>
      <c r="D9" s="36"/>
      <c r="E9" s="36"/>
      <c r="F9" s="36"/>
      <c r="G9" s="36"/>
      <c r="H9" s="36"/>
    </row>
    <row r="10" spans="1:8" s="16" customFormat="1" ht="30" customHeight="1" x14ac:dyDescent="0.35">
      <c r="A10" s="15" t="s">
        <v>115</v>
      </c>
      <c r="B10" s="7" t="s">
        <v>211</v>
      </c>
      <c r="C10" s="5"/>
      <c r="D10" s="11"/>
      <c r="E10" s="11"/>
      <c r="F10" s="11"/>
      <c r="G10" s="11"/>
      <c r="H10" s="11"/>
    </row>
    <row r="11" spans="1:8" s="1" customFormat="1" ht="30" customHeight="1" x14ac:dyDescent="0.35">
      <c r="A11" s="15" t="s">
        <v>117</v>
      </c>
      <c r="B11" s="35" t="s">
        <v>212</v>
      </c>
      <c r="C11" s="27"/>
      <c r="D11" s="36"/>
      <c r="E11" s="36"/>
      <c r="F11" s="36"/>
      <c r="G11" s="36"/>
      <c r="H11" s="36"/>
    </row>
    <row r="14" spans="1:8" x14ac:dyDescent="0.35">
      <c r="B14" s="106" t="s">
        <v>217</v>
      </c>
    </row>
    <row r="15" spans="1:8" x14ac:dyDescent="0.35">
      <c r="B15" s="98" t="s">
        <v>213</v>
      </c>
    </row>
    <row r="16" spans="1:8" x14ac:dyDescent="0.35">
      <c r="B16" s="98" t="s">
        <v>216</v>
      </c>
    </row>
    <row r="17" spans="2:2" x14ac:dyDescent="0.35">
      <c r="B17" s="98" t="s">
        <v>215</v>
      </c>
    </row>
  </sheetData>
  <mergeCells count="1">
    <mergeCell ref="D1:G1"/>
  </mergeCells>
  <hyperlinks>
    <hyperlink ref="B15" location="Instructions!A1" display="Instructions sheet" xr:uid="{D856A163-3C66-4DCC-AFA3-0EC104D12388}"/>
    <hyperlink ref="B16" location="'Assessment Summary'!A1" display="Assessment summary sheet" xr:uid="{12630CF4-2B68-4F13-ACF3-CA1650D02CBF}"/>
    <hyperlink ref="B17" location="'Additional Information'!A1" display="Additional Information sheet" xr:uid="{1B7D2E24-8691-455D-9793-9045B934CAD7}"/>
  </hyperlinks>
  <pageMargins left="0.7" right="0.7" top="0.75" bottom="0.75" header="0.3" footer="0.3"/>
  <pageSetup orientation="portrait" horizontalDpi="1200" verticalDpi="1200"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7569D22A-49BF-46F9-866F-488A0F5FAEBF}">
          <x14:formula1>
            <xm:f>Labels!$A$2:$A$3</xm:f>
          </x14:formula1>
          <xm:sqref>C3:C11</xm:sqref>
        </x14:dataValidation>
        <x14:dataValidation type="list" allowBlank="1" showInputMessage="1" showErrorMessage="1" xr:uid="{5742DEE6-D606-4BF3-849B-D3F193836940}">
          <x14:formula1>
            <xm:f>Labels!$D$2</xm:f>
          </x14:formula1>
          <xm:sqref>D3:G11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7 9 6 6 0 3 8 4 - b 7 c 9 - 4 0 4 e - b 8 5 0 - 1 b b c e a 3 9 c 3 0 7 "   x m l n s = " h t t p : / / s c h e m a s . m i c r o s o f t . c o m / D a t a M a s h u p " > A A A A A A k H A A B Q S w M E F A A C A A g A F 4 c + W J 2 I Z o + j A A A A 9 g A A A B I A H A B D b 2 5 m a W c v U G F j a 2 F n Z S 5 4 b W w g o h g A K K A U A A A A A A A A A A A A A A A A A A A A A A A A A A A A h Y + x D o I w F E V / h X S n L X U x 5 F E H V 0 l M i M a 1 K R U a 4 W F o s f y b g 5 / k L 4 h R 1 M 3 x n n u G e + / X G 6 z G t o k u p n e 2 w 4 w k l J P I o O 5 K i 1 V G B n + M l 2 Q l Y a v 0 S V U m m m R 0 6 e j K j N T e n 1 P G Q g g 0 L G j X V 0 x w n r B D v i l 0 b V p F P r L 9 L 8 c W n V e o D Z G w f 4 2 R g i a C U y E E 5 c B m C L n F r y C m v c / 2 B 8 J 6 a P z Q G 2 k w 3 h X A 5 g j s / U E + A F B L A w Q U A A I A C A A X h z 5 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F 4 c + W F J o 0 Q o E B A A A 3 x M A A B M A H A B G b 3 J t d W x h c y 9 T Z W N 0 a W 9 u M S 5 t I K I Y A C i g F A A A A A A A A A A A A A A A A A A A A A A A A A A A A M 2 Y 3 W 7 b N h T H 7 w P k H Q j 3 x g b U d t 1 W Y M B Q 7 C L J 0 A L Z 5 t k G e l H 0 g q a O b C I U q f J D i R E E 2 G v s 9 f Y k + 5 O q H X u y k 7 r W 6 u Q m s n x 4 P s j f O f r L j o S X R r N x 8 / / V z 6 c n p y d u z i 3 l 7 F l v a K k m n Q z + D G Q X P f a G K f K n J w x / Y x O s I N y 5 u B G k X p w F a 2 H 7 3 t i r q T F X / c H t h 9 9 5 S W 9 6 E z 5 V 9 E P v 4 9 2 H M 6 M 9 T D 5 m j Y N n v b M 5 1 z N E m i w q i r 6 T 6 Y u J 5 d o V x p Z n R o V S x y 9 d v 4 m W 3 d 6 u J z U i Y c q S d M 7 j x 1 7 G P G y Z p x t / l 7 H b 3 r k h x x Z Y y I S S W g p W W V P L H B Z z 6 Z g j W 0 t B v 7 D W u n f a h a K Q Q i I M s + R S a M f 6 R d C 5 1 L O M 0 a c g K 8 T 1 G d O G K T 5 l x r J c u o q 0 g w F D a p W l U j p y g 0 f c O 8 9 x j T V 9 w S s u p F 9 k 7 F P g S s I g V e W w 3 H K k r 2 e D l q u h q Y J K Z q k c y t s W 1 n g j j H K M 6 z x u g K A 8 2 F i N 4 u K K m S L e S x a x B m S T S s R 1 T n Y t e a 4 X y d 2 I C r K W q 8 a T c 0 y i V H i i d p m X N I N d j C q C 8 i E u m n J r J f y y f i k 1 w g m U l 3 Y x X d g a l d T E S N f S G h 3 3 t 1 3 x p S y l B z J 2 m Y g m f w 3 m G I D B R h H 3 c V 0 7 m z / 8 n G y G X I k 7 Y j g p I Y v F p t n d Y A X m r 1 J 5 i j 0 w M t f u n s w x K f R J v N f / D 7 x g g o s 5 E g g 0 O D 2 R e r u j z e 6 6 q L k K v I v u e v V d d + 2 1 l h X g G E / O n 4 8 I i M E N / O c y I X n 8 x n u 6 b U U 3 a H 0 0 R i 2 d 9 K v m y l j Q A u x Z N g v Y C O z K 1 t G w s 7 2 2 8 7 z R n t 8 a 3 0 s + N Z Z 7 Y x c H 4 / t 9 d / i u Z X U s S J e D t R l 7 F A / Q U w O K 1 H w q F W h k 3 u C D C F N 8 h Y B U D l i X R L d 9 7 U R 6 O d l 3 E 7 1 2 n R v 9 z 1 9 / e 8 a V M t d p 5 G K F a r T D 1 + C 8 D P 7 w d D 4 G 3 W N h i e J e H g r 3 j 9 2 x f Z / T 0 e c v V p L z U D 9 g o e Z S x f T 3 n 8 m x C w q T W A p V V E 1 8 C l l Q A h g E R / d s G 5 G P z + b / R y I c A 8 I h t + D G Q p 2 n E 3 O H s v h T h y q c W 6 / X U 3 s C S A o D J I F U h R T 2 0 g j p K g p 4 l I C S o 6 v V j H 1 o p u 4 W A c + j C B B W T q N / 6 V w g j O d l y Q B T K h U z N V b O 8 E x Q y 5 Q x I J 0 n n q f 3 i v N 3 4 x X D W 6 I / q K 8 v h p P U n C o a Z U 2 p L w F 2 V P V z i V 6 r K u P k j r H 9 9 B p h T D d 4 1 L G 3 0 n W i N 1 5 3 O J M 3 M 4 v H M Z w v H J 7 J C r n w 8 v h 9 0 X 6 J e 1 R X L J l f I W v X m q P t r z W S o R k + 8 6 y J A L M l F Q R e L Q U N v l x 2 v G Z D 9 M w u O X 3 x 2 + j l x d t R v F N W f p 8 3 1 a / R H u u c b m C y i e l k 9 X A 5 l N A O f y + 5 T 6 o L F O N T G i e x D 5 J x L C e S B A 6 2 m d R L H Y m m g V b O A z V 6 u L C g N q 4 O j g 7 C d l M Y f w m x + 8 j h N N m r t H o m a 9 J M F q y k H J l p 2 p R E y 9 1 q Y f + N 6 P w X U E s B A i 0 A F A A C A A g A F 4 c + W J 2 I Z o + j A A A A 9 g A A A B I A A A A A A A A A A A A A A A A A A A A A A E N v b m Z p Z y 9 Q Y W N r Y W d l L n h t b F B L A Q I t A B Q A A g A I A B e H P l g P y u m r p A A A A O k A A A A T A A A A A A A A A A A A A A A A A O 8 A A A B b Q 2 9 u d G V u d F 9 U e X B l c 1 0 u e G 1 s U E s B A i 0 A F A A C A A g A F 4 c + W F J o 0 Q o E B A A A 3 x M A A B M A A A A A A A A A A A A A A A A A 4 A E A A E Z v c m 1 1 b G F z L 1 N l Y 3 R p b 2 4 x L m 1 Q S w U G A A A A A A M A A w D C A A A A M Q Y 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O 3 I A A A A A A A A Z c g 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H J l d m V u d G l v b i U y M F F 1 Z X J 5 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1 N j b 3 J p b m c g U 3 V t b W F y e S I g L z 4 8 R W 5 0 c n k g V H l w Z T 0 i U m V j b 3 Z l c n l U Y X J n Z X R D b 2 x 1 b W 4 i I F Z h b H V l P S J s M S I g L z 4 8 R W 5 0 c n k g V H l w Z T 0 i U m V j b 3 Z l c n l U Y X J n Z X R S b 3 c i I F Z h b H V l P S J s M T M i I C 8 + P E V u d H J 5 I F R 5 c G U 9 I k Z p b G x U Y X J n Z X Q i I F Z h b H V l P S J z U H J l d m V u d G l v b l 9 R d W V y e S I g L z 4 8 R W 5 0 c n k g V H l w Z T 0 i R m l s b G V k Q 2 9 t c G x l d G V S Z X N 1 b H R U b 1 d v c m t z a G V l d C I g V m F s d W U 9 I m w x I i A v P j x F b n R y e S B U e X B l P S J R d W V y e U l E I i B W Y W x 1 Z T 0 i c z Q x O W Y 5 N T g z L W Q y Z m Q t N D E y O S 0 5 Y T c 5 L W R h O D h k O T R i O G M 3 Y y I g L z 4 8 R W 5 0 c n k g V H l w Z T 0 i R m l s b E x h c 3 R V c G R h d G V k I i B W Y W x 1 Z T 0 i Z D I w M j Q t M D E t M z B U M j E 6 N T Y 6 N D U u M z g x M D c y M 1 o i I C 8 + P E V u d H J 5 I F R 5 c G U 9 I k Z p b G x D b 2 x 1 b W 5 U e X B l c y I g V m F s d W U 9 I n N C Z 1 l H Q m d Z Q U J n W U d C Z z 0 9 I i A v P j x F b n R y e S B U e X B l P S J G a W x s Q 2 9 s d W 1 u T m F t Z X M i I F Z h b H V l P S J z W y Z x d W 9 0 O 1 B y Z X Z l b n R p b 2 4 g U m V j b 2 1 t Z W 5 k Y X R p b 2 4 m c X V v d D s s J n F 1 b 3 Q 7 R G 9 l c y B 5 b 3 V y I G N s a W 5 p Y y B w c m 9 2 a W R l I H R o a X M g c 2 V y d m l j Z T 8 g J n F 1 b 3 Q 7 L C Z x d W 9 0 O 0 l u c 3 V m Z m l j a W V u d C B y Z X N v d X J j Z X M g K G Z 1 b m R p b m c s I G V x d W l w b W V u d C w g b m 8 g b G F i I G 9 y I G R p c 3 B l b n N p b m c g b 2 4 g c H J l b W l z Z X M p I C Z x d W 9 0 O y w m c X V v d D t J b n N 1 Z m Z p Y 2 l l b n Q g c 3 R h Z m Z p b m c g K G N h c G F j a X R 5 L C B x d W F s a W Z p Y 2 F 0 a W 9 u c y w g d H J h a W 5 p b m c p J n F 1 b 3 Q 7 L C Z x d W 9 0 O 1 B v c H V s Y X R p b 2 4 g c 2 V y d m V k J n F 1 b 3 Q 7 L C Z x d W 9 0 O 1 B y b 3 R v Y 2 9 s c y B h b m Q g c H J v Y 2 V k d X J l c y A o b G F j a y B v Z i B w c m 9 0 b 2 N v b C B v c i B z d G F u Z G l u Z y B v c m R l c n M p I C Z x d W 9 0 O y w m c X V v d D t S Z W Z l c n J h b C B w c m 9 j Z X N z I G l u I H B s Y W N l I C Z x d W 9 0 O y w m c X V v d D t M Z W d h b C B h b m Q g Y 3 V s d H V y Y W w g Y m F y c m l l c n M g K G 1 p b m 9 y I G N v b n N l b n Q s I G N v b n N l c n Z h d G l 2 Z S B l b n Z p c m 9 u b W V u d C k m c X V v d D s s J n F 1 b 3 Q 7 T G l t a X R l Z C B y Z W Z l c n J h b C B u Z X R 3 b 3 J r I G Z v c i B 0 c m V h d G 1 l b n Q g J n F 1 b 3 Q 7 L C Z x d W 9 0 O 0 9 0 a G V y L C B w b G V h c 2 U g c 3 B l Y 2 l m e S A 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U H J l d m V u d G l v b i B R d W V y e S 9 B d X R v U m V t b 3 Z l Z E N v b H V t b n M x L n t Q c m V 2 Z W 5 0 a W 9 u I F J l Y 2 9 t b W V u Z G F 0 a W 9 u L D B 9 J n F 1 b 3 Q 7 L C Z x d W 9 0 O 1 N l Y 3 R p b 2 4 x L 1 B y Z X Z l b n R p b 2 4 g U X V l c n k v Q X V 0 b 1 J l b W 9 2 Z W R D b 2 x 1 b W 5 z M S 5 7 R G 9 l c y B 5 b 3 V y I G N s a W 5 p Y y B w c m 9 2 a W R l I H R o a X M g c 2 V y d m l j Z T 8 g L D F 9 J n F 1 b 3 Q 7 L C Z x d W 9 0 O 1 N l Y 3 R p b 2 4 x L 1 B y Z X Z l b n R p b 2 4 g U X V l c n k v Q X V 0 b 1 J l b W 9 2 Z W R D b 2 x 1 b W 5 z M S 5 7 S W 5 z d W Z m a W N p Z W 5 0 I H J l c 2 9 1 c m N l c y A o Z n V u Z G l u Z y w g Z X F 1 a X B t Z W 5 0 L C B u b y B s Y W I g b 3 I g Z G l z c G V u c 2 l u Z y B v b i B w c m V t a X N l c y k g L D J 9 J n F 1 b 3 Q 7 L C Z x d W 9 0 O 1 N l Y 3 R p b 2 4 x L 1 B y Z X Z l b n R p b 2 4 g U X V l c n k v Q X V 0 b 1 J l b W 9 2 Z W R D b 2 x 1 b W 5 z M S 5 7 S W 5 z d W Z m a W N p Z W 5 0 I H N 0 Y W Z m a W 5 n I C h j Y X B h Y 2 l 0 e S w g c X V h b G l m a W N h d G l v b n M s I H R y Y W l u a W 5 n K S w z f S Z x d W 9 0 O y w m c X V v d D t T Z W N 0 a W 9 u M S 9 Q c m V 2 Z W 5 0 a W 9 u I F F 1 Z X J 5 L 0 F 1 d G 9 S Z W 1 v d m V k Q 2 9 s d W 1 u c z E u e 1 B v c H V s Y X R p b 2 4 g c 2 V y d m V k L D R 9 J n F 1 b 3 Q 7 L C Z x d W 9 0 O 1 N l Y 3 R p b 2 4 x L 1 B y Z X Z l b n R p b 2 4 g U X V l c n k v Q X V 0 b 1 J l b W 9 2 Z W R D b 2 x 1 b W 5 z M S 5 7 U H J v d G 9 j b 2 x z I G F u Z C B w c m 9 j Z W R 1 c m V z I C h s Y W N r I G 9 m I H B y b 3 R v Y 2 9 s I G 9 y I H N 0 Y W 5 k a W 5 n I G 9 y Z G V y c y k g L D V 9 J n F 1 b 3 Q 7 L C Z x d W 9 0 O 1 N l Y 3 R p b 2 4 x L 1 B y Z X Z l b n R p b 2 4 g U X V l c n k v Q X V 0 b 1 J l b W 9 2 Z W R D b 2 x 1 b W 5 z M S 5 7 U m V m Z X J y Y W w g c H J v Y 2 V z c y B p b i B w b G F j Z S A s N n 0 m c X V v d D s s J n F 1 b 3 Q 7 U 2 V j d G l v b j E v U H J l d m V u d G l v b i B R d W V y e S 9 B d X R v U m V t b 3 Z l Z E N v b H V t b n M x L n t M Z W d h b C B h b m Q g Y 3 V s d H V y Y W w g Y m F y c m l l c n M g K G 1 p b m 9 y I G N v b n N l b n Q s I G N v b n N l c n Z h d G l 2 Z S B l b n Z p c m 9 u b W V u d C k s N 3 0 m c X V v d D s s J n F 1 b 3 Q 7 U 2 V j d G l v b j E v U H J l d m V u d G l v b i B R d W V y e S 9 B d X R v U m V t b 3 Z l Z E N v b H V t b n M x L n t M a W 1 p d G V k I H J l Z m V y c m F s I G 5 l d H d v c m s g Z m 9 y I H R y Z W F 0 b W V u d C A s O H 0 m c X V v d D s s J n F 1 b 3 Q 7 U 2 V j d G l v b j E v U H J l d m V u d G l v b i B R d W V y e S 9 B d X R v U m V t b 3 Z l Z E N v b H V t b n M x L n t P d G h l c i w g c G x l Y X N l I H N w Z W N p Z n k g L D l 9 J n F 1 b 3 Q 7 X S w m c X V v d D t D b 2 x 1 b W 5 D b 3 V u d C Z x d W 9 0 O z o x M C w m c X V v d D t L Z X l D b 2 x 1 b W 5 O Y W 1 l c y Z x d W 9 0 O z p b X S w m c X V v d D t D b 2 x 1 b W 5 J Z G V u d G l 0 a W V z J n F 1 b 3 Q 7 O l s m c X V v d D t T Z W N 0 a W 9 u M S 9 Q c m V 2 Z W 5 0 a W 9 u I F F 1 Z X J 5 L 0 F 1 d G 9 S Z W 1 v d m V k Q 2 9 s d W 1 u c z E u e 1 B y Z X Z l b n R p b 2 4 g U m V j b 2 1 t Z W 5 k Y X R p b 2 4 s M H 0 m c X V v d D s s J n F 1 b 3 Q 7 U 2 V j d G l v b j E v U H J l d m V u d G l v b i B R d W V y e S 9 B d X R v U m V t b 3 Z l Z E N v b H V t b n M x L n t E b 2 V z I H l v d X I g Y 2 x p b m l j I H B y b 3 Z p Z G U g d G h p c y B z Z X J 2 a W N l P y A s M X 0 m c X V v d D s s J n F 1 b 3 Q 7 U 2 V j d G l v b j E v U H J l d m V u d G l v b i B R d W V y e S 9 B d X R v U m V t b 3 Z l Z E N v b H V t b n M x L n t J b n N 1 Z m Z p Y 2 l l b n Q g c m V z b 3 V y Y 2 V z I C h m d W 5 k a W 5 n L C B l c X V p c G 1 l b n Q s I G 5 v I G x h Y i B v c i B k a X N w Z W 5 z a W 5 n I G 9 u I H B y Z W 1 p c 2 V z K S A s M n 0 m c X V v d D s s J n F 1 b 3 Q 7 U 2 V j d G l v b j E v U H J l d m V u d G l v b i B R d W V y e S 9 B d X R v U m V t b 3 Z l Z E N v b H V t b n M x L n t J b n N 1 Z m Z p Y 2 l l b n Q g c 3 R h Z m Z p b m c g K G N h c G F j a X R 5 L C B x d W F s a W Z p Y 2 F 0 a W 9 u c y w g d H J h a W 5 p b m c p L D N 9 J n F 1 b 3 Q 7 L C Z x d W 9 0 O 1 N l Y 3 R p b 2 4 x L 1 B y Z X Z l b n R p b 2 4 g U X V l c n k v Q X V 0 b 1 J l b W 9 2 Z W R D b 2 x 1 b W 5 z M S 5 7 U G 9 w d W x h d G l v b i B z Z X J 2 Z W Q s N H 0 m c X V v d D s s J n F 1 b 3 Q 7 U 2 V j d G l v b j E v U H J l d m V u d G l v b i B R d W V y e S 9 B d X R v U m V t b 3 Z l Z E N v b H V t b n M x L n t Q c m 9 0 b 2 N v b H M g Y W 5 k I H B y b 2 N l Z H V y Z X M g K G x h Y 2 s g b 2 Y g c H J v d G 9 j b 2 w g b 3 I g c 3 R h b m R p b m c g b 3 J k Z X J z K S A s N X 0 m c X V v d D s s J n F 1 b 3 Q 7 U 2 V j d G l v b j E v U H J l d m V u d G l v b i B R d W V y e S 9 B d X R v U m V t b 3 Z l Z E N v b H V t b n M x L n t S Z W Z l c n J h b C B w c m 9 j Z X N z I G l u I H B s Y W N l I C w 2 f S Z x d W 9 0 O y w m c X V v d D t T Z W N 0 a W 9 u M S 9 Q c m V 2 Z W 5 0 a W 9 u I F F 1 Z X J 5 L 0 F 1 d G 9 S Z W 1 v d m V k Q 2 9 s d W 1 u c z E u e 0 x l Z 2 F s I G F u Z C B j d W x 0 d X J h b C B i Y X J y a W V y c y A o b W l u b 3 I g Y 2 9 u c 2 V u d C w g Y 2 9 u c 2 V y d m F 0 a X Z l I G V u d m l y b 2 5 t Z W 5 0 K S w 3 f S Z x d W 9 0 O y w m c X V v d D t T Z W N 0 a W 9 u M S 9 Q c m V 2 Z W 5 0 a W 9 u I F F 1 Z X J 5 L 0 F 1 d G 9 S Z W 1 v d m V k Q 2 9 s d W 1 u c z E u e 0 x p b W l 0 Z W Q g c m V m Z X J y Y W w g b m V 0 d 2 9 y a y B m b 3 I g d H J l Y X R t Z W 5 0 I C w 4 f S Z x d W 9 0 O y w m c X V v d D t T Z W N 0 a W 9 u M S 9 Q c m V 2 Z W 5 0 a W 9 u I F F 1 Z X J 5 L 0 F 1 d G 9 S Z W 1 v d m V k Q 2 9 s d W 1 u c z E u e 0 9 0 a G V y L C B w b G V h c 2 U g c 3 B l Y 2 l m e S A s O X 0 m c X V v d D t d L C Z x d W 9 0 O 1 J l b G F 0 a W 9 u c 2 h p c E l u Z m 8 m c X V v d D s 6 W 1 1 9 I i A v P j x F b n R y e S B U e X B l P S J G a W x s R X J y b 3 J D b 3 V u d C I g V m F s d W U 9 I m w w I i A v P j x F b n R y e S B U e X B l P S J G a W x s R X J y b 3 J D b 2 R l I i B W Y W x 1 Z T 0 i c 1 V u a 2 5 v d 2 4 i I C 8 + P E V u d H J 5 I F R 5 c G U 9 I k Z p b G x D b 3 V u d C I g V m F s d W U 9 I m w x N i I g L z 4 8 R W 5 0 c n k g V H l w Z T 0 i Q W R k Z W R U b 0 R h d G F N b 2 R l b C I g V m F s d W U 9 I m w w I i A v P j w v U 3 R h Y m x l R W 5 0 c m l l c z 4 8 L 0 l 0 Z W 0 + P E l 0 Z W 0 + P E l 0 Z W 1 M b 2 N h d G l v b j 4 8 S X R l b V R 5 c G U + R m 9 y b X V s Y T w v S X R l b V R 5 c G U + P E l 0 Z W 1 Q Y X R o P l N l Y 3 R p b 2 4 x L 1 B y Z X Z l b n R p b 2 4 l M j B R d W V y e S 9 T b 3 V y Y 2 U 8 L 0 l 0 Z W 1 Q Y X R o P j w v S X R l b U x v Y 2 F 0 a W 9 u P j x T d G F i b G V F b n R y a W V z I C 8 + P C 9 J d G V t P j x J d G V t P j x J d G V t T G 9 j Y X R p b 2 4 + P E l 0 Z W 1 U e X B l P k Z v c m 1 1 b G E 8 L 0 l 0 Z W 1 U e X B l P j x J d G V t U G F 0 a D 5 T Z W N 0 a W 9 u M S 9 Q c m V 2 Z W 5 0 a W 9 u J T I w U X V l c n k v Q 2 h h b m d l Z C U y M F R 5 c G U 8 L 0 l 0 Z W 1 Q Y X R o P j w v S X R l b U x v Y 2 F 0 a W 9 u P j x T d G F i b G V F b n R y a W V z I C 8 + P C 9 J d G V t P j x J d G V t P j x J d G V t T G 9 j Y X R p b 2 4 + P E l 0 Z W 1 U e X B l P k Z v c m 1 1 b G E 8 L 0 l 0 Z W 1 U e X B l P j x J d G V t U G F 0 a D 5 T Z W N 0 a W 9 u M S 9 Q c m V 2 Z W 5 0 a W 9 u J T I w U X V l c n k v R m l s d G V y Z W Q l M j B S b 3 d z P C 9 J d G V t U G F 0 a D 4 8 L 0 l 0 Z W 1 M b 2 N h d G l v b j 4 8 U 3 R h Y m x l R W 5 0 c m l l c y A v P j w v S X R l b T 4 8 S X R l b T 4 8 S X R l b U x v Y 2 F 0 a W 9 u P j x J d G V t V H l w Z T 5 G b 3 J t d W x h P C 9 J d G V t V H l w Z T 4 8 S X R l b V B h d G g + U 2 V j d G l v b j E v R X Z h b H V h d G l v b i U y M F F 1 Z X J 5 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1 N j b 3 J p b m c g U 3 V t b W F y e S I g L z 4 8 R W 5 0 c n k g V H l w Z T 0 i U m V j b 3 Z l c n l U Y X J n Z X R D b 2 x 1 b W 4 i I F Z h b H V l P S J s M S I g L z 4 8 R W 5 0 c n k g V H l w Z T 0 i U m V j b 3 Z l c n l U Y X J n Z X R S b 3 c i I F Z h b H V l P S J s M z E i I C 8 + P E V u d H J 5 I F R 5 c G U 9 I k Z p b G x U Y X J n Z X Q i I F Z h b H V l P S J z R X Z h b H V h d G l v b l 9 R d W V y e S I g L z 4 8 R W 5 0 c n k g V H l w Z T 0 i R m l s b G V k Q 2 9 t c G x l d G V S Z X N 1 b H R U b 1 d v c m t z a G V l d C I g V m F s d W U 9 I m w x I i A v P j x F b n R y e S B U e X B l P S J R d W V y e U l E I i B W Y W x 1 Z T 0 i c 2 M 1 Z G N l Z j N j L T Y z Y j U t N D R h O S 0 5 Z W Y z L T g 4 Z j h j Y z c 5 M D g x N C I g L z 4 8 R W 5 0 c n k g V H l w Z T 0 i R m l s b E x h c 3 R V c G R h d G V k I i B W Y W x 1 Z T 0 i Z D I w M j Q t M D E t M z B U M j E 6 N T Y 6 N D Y u N D g 0 M z E 4 M V o i I C 8 + P E V u d H J 5 I F R 5 c G U 9 I k Z p b G x D b 2 x 1 b W 5 U e X B l c y I g V m F s d W U 9 I n N C Z 1 l H Q m d Z R 0 J n Q T 0 i I C 8 + P E V u d H J 5 I F R 5 c G U 9 I k Z p b G x D b 2 x 1 b W 5 O Y W 1 l c y I g V m F s d W U 9 I n N b J n F 1 b 3 Q 7 R X Z h b H V h d G l v b i B v Z i B T V E Q t U m V s Y X R l Z C B D b 2 5 k a X R p b 2 5 z I F J l Y 2 9 t b W V u Z G F 0 a W 9 u J n F 1 b 3 Q 7 L C Z x d W 9 0 O 0 R v Z X M g e W 9 1 c i B j b G l u a W M g c H J v d m l k Z S B 0 a G l z I H N l c n Z p Y 2 U / I C Z x d W 9 0 O y w m c X V v d D t J b n N 1 Z m Z p Y 2 l l b n Q g c m V z b 3 V y Y 2 V z I C h m d W 5 k a W 5 n L C B l c X V p c G 1 l b n Q p I C Z x d W 9 0 O y w m c X V v d D t J b n N 1 Z m Z p Y 2 l l b n Q g c 3 R h Z m Z p b m c g K G N h c G F j a X R 5 L C B x d W F s a W Z p Y 2 F 0 a W 9 u c y w g d H J h a W 5 p b m c p J n F 1 b 3 Q 7 L C Z x d W 9 0 O 1 B v c H V s Y X R p b 2 4 g c 2 V y d m V k J n F 1 b 3 Q 7 L C Z x d W 9 0 O 1 B y b 3 R v Y 2 9 s c y B h b m Q g c H J v Y 2 V k d X J l c y A o Z X h w c m V z c y B 2 a X N p d C B w c m 9 0 b 2 N v b C w g d W 5 j b G V h c i B n d W l k Z W x p b m V z K S A m c X V v d D s s J n F 1 b 3 Q 7 U m V m Z X J y Y W w g c H J v Y 2 V z c y B p b i B w b G F j Z S Z x d W 9 0 O y w m c X V v d D t P d G h l c i A 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F d m F s d W F 0 a W 9 u I F F 1 Z X J 5 L 0 F 1 d G 9 S Z W 1 v d m V k Q 2 9 s d W 1 u c z E u e 0 V 2 Y W x 1 Y X R p b 2 4 g b 2 Y g U 1 R E L V J l b G F 0 Z W Q g Q 2 9 u Z G l 0 a W 9 u c y B S Z W N v b W 1 l b m R h d G l v b i w w f S Z x d W 9 0 O y w m c X V v d D t T Z W N 0 a W 9 u M S 9 F d m F s d W F 0 a W 9 u I F F 1 Z X J 5 L 0 F 1 d G 9 S Z W 1 v d m V k Q 2 9 s d W 1 u c z E u e 0 R v Z X M g e W 9 1 c i B j b G l u a W M g c H J v d m l k Z S B 0 a G l z I H N l c n Z p Y 2 U / I C w x f S Z x d W 9 0 O y w m c X V v d D t T Z W N 0 a W 9 u M S 9 F d m F s d W F 0 a W 9 u I F F 1 Z X J 5 L 0 F 1 d G 9 S Z W 1 v d m V k Q 2 9 s d W 1 u c z E u e 0 l u c 3 V m Z m l j a W V u d C B y Z X N v d X J j Z X M g K G Z 1 b m R p b m c s I G V x d W l w b W V u d C k g L D J 9 J n F 1 b 3 Q 7 L C Z x d W 9 0 O 1 N l Y 3 R p b 2 4 x L 0 V 2 Y W x 1 Y X R p b 2 4 g U X V l c n k v Q X V 0 b 1 J l b W 9 2 Z W R D b 2 x 1 b W 5 z M S 5 7 S W 5 z d W Z m a W N p Z W 5 0 I H N 0 Y W Z m a W 5 n I C h j Y X B h Y 2 l 0 e S w g c X V h b G l m a W N h d G l v b n M s I H R y Y W l u a W 5 n K S w z f S Z x d W 9 0 O y w m c X V v d D t T Z W N 0 a W 9 u M S 9 F d m F s d W F 0 a W 9 u I F F 1 Z X J 5 L 0 F 1 d G 9 S Z W 1 v d m V k Q 2 9 s d W 1 u c z E u e 1 B v c H V s Y X R p b 2 4 g c 2 V y d m V k L D R 9 J n F 1 b 3 Q 7 L C Z x d W 9 0 O 1 N l Y 3 R p b 2 4 x L 0 V 2 Y W x 1 Y X R p b 2 4 g U X V l c n k v Q X V 0 b 1 J l b W 9 2 Z W R D b 2 x 1 b W 5 z M S 5 7 U H J v d G 9 j b 2 x z I G F u Z C B w c m 9 j Z W R 1 c m V z I C h l e H B y Z X N z I H Z p c 2 l 0 I H B y b 3 R v Y 2 9 s L C B 1 b m N s Z W F y I G d 1 a W R l b G l u Z X M p I C w 1 f S Z x d W 9 0 O y w m c X V v d D t T Z W N 0 a W 9 u M S 9 F d m F s d W F 0 a W 9 u I F F 1 Z X J 5 L 0 F 1 d G 9 S Z W 1 v d m V k Q 2 9 s d W 1 u c z E u e 1 J l Z m V y c m F s I H B y b 2 N l c 3 M g a W 4 g c G x h Y 2 U s N n 0 m c X V v d D s s J n F 1 b 3 Q 7 U 2 V j d G l v b j E v R X Z h b H V h d G l v b i B R d W V y e S 9 B d X R v U m V t b 3 Z l Z E N v b H V t b n M x L n t P d G h l c i A s N 3 0 m c X V v d D t d L C Z x d W 9 0 O 0 N v b H V t b k N v d W 5 0 J n F 1 b 3 Q 7 O j g s J n F 1 b 3 Q 7 S 2 V 5 Q 2 9 s d W 1 u T m F t Z X M m c X V v d D s 6 W 1 0 s J n F 1 b 3 Q 7 Q 2 9 s d W 1 u S W R l b n R p d G l l c y Z x d W 9 0 O z p b J n F 1 b 3 Q 7 U 2 V j d G l v b j E v R X Z h b H V h d G l v b i B R d W V y e S 9 B d X R v U m V t b 3 Z l Z E N v b H V t b n M x L n t F d m F s d W F 0 a W 9 u I G 9 m I F N U R C 1 S Z W x h d G V k I E N v b m R p d G l v b n M g U m V j b 2 1 t Z W 5 k Y X R p b 2 4 s M H 0 m c X V v d D s s J n F 1 b 3 Q 7 U 2 V j d G l v b j E v R X Z h b H V h d G l v b i B R d W V y e S 9 B d X R v U m V t b 3 Z l Z E N v b H V t b n M x L n t E b 2 V z I H l v d X I g Y 2 x p b m l j I H B y b 3 Z p Z G U g d G h p c y B z Z X J 2 a W N l P y A s M X 0 m c X V v d D s s J n F 1 b 3 Q 7 U 2 V j d G l v b j E v R X Z h b H V h d G l v b i B R d W V y e S 9 B d X R v U m V t b 3 Z l Z E N v b H V t b n M x L n t J b n N 1 Z m Z p Y 2 l l b n Q g c m V z b 3 V y Y 2 V z I C h m d W 5 k a W 5 n L C B l c X V p c G 1 l b n Q p I C w y f S Z x d W 9 0 O y w m c X V v d D t T Z W N 0 a W 9 u M S 9 F d m F s d W F 0 a W 9 u I F F 1 Z X J 5 L 0 F 1 d G 9 S Z W 1 v d m V k Q 2 9 s d W 1 u c z E u e 0 l u c 3 V m Z m l j a W V u d C B z d G F m Z m l u Z y A o Y 2 F w Y W N p d H k s I H F 1 Y W x p Z m l j Y X R p b 2 5 z L C B 0 c m F p b m l u Z y k s M 3 0 m c X V v d D s s J n F 1 b 3 Q 7 U 2 V j d G l v b j E v R X Z h b H V h d G l v b i B R d W V y e S 9 B d X R v U m V t b 3 Z l Z E N v b H V t b n M x L n t Q b 3 B 1 b G F 0 a W 9 u I H N l c n Z l Z C w 0 f S Z x d W 9 0 O y w m c X V v d D t T Z W N 0 a W 9 u M S 9 F d m F s d W F 0 a W 9 u I F F 1 Z X J 5 L 0 F 1 d G 9 S Z W 1 v d m V k Q 2 9 s d W 1 u c z E u e 1 B y b 3 R v Y 2 9 s c y B h b m Q g c H J v Y 2 V k d X J l c y A o Z X h w c m V z c y B 2 a X N p d C B w c m 9 0 b 2 N v b C w g d W 5 j b G V h c i B n d W l k Z W x p b m V z K S A s N X 0 m c X V v d D s s J n F 1 b 3 Q 7 U 2 V j d G l v b j E v R X Z h b H V h d G l v b i B R d W V y e S 9 B d X R v U m V t b 3 Z l Z E N v b H V t b n M x L n t S Z W Z l c n J h b C B w c m 9 j Z X N z I G l u I H B s Y W N l L D Z 9 J n F 1 b 3 Q 7 L C Z x d W 9 0 O 1 N l Y 3 R p b 2 4 x L 0 V 2 Y W x 1 Y X R p b 2 4 g U X V l c n k v Q X V 0 b 1 J l b W 9 2 Z W R D b 2 x 1 b W 5 z M S 5 7 T 3 R o Z X I g L D d 9 J n F 1 b 3 Q 7 X S w m c X V v d D t S Z W x h d G l v b n N o a X B J b m Z v J n F 1 b 3 Q 7 O l t d f S I g L z 4 8 R W 5 0 c n k g V H l w Z T 0 i R m l s b E V y c m 9 y Q 2 9 1 b n Q i I F Z h b H V l P S J s M C I g L z 4 8 R W 5 0 c n k g V H l w Z T 0 i R m l s b E V y c m 9 y Q 2 9 k Z S I g V m F s d W U 9 I n N V b m t u b 3 d u I i A v P j x F b n R y e S B U e X B l P S J G a W x s Q 2 9 1 b n Q i I F Z h b H V l P S J s M T A i I C 8 + P E V u d H J 5 I F R 5 c G U 9 I k F k Z G V k V G 9 E Y X R h T W 9 k Z W w i I F Z h b H V l P S J s M C I g L z 4 8 L 1 N 0 Y W J s Z U V u d H J p Z X M + P C 9 J d G V t P j x J d G V t P j x J d G V t T G 9 j Y X R p b 2 4 + P E l 0 Z W 1 U e X B l P k Z v c m 1 1 b G E 8 L 0 l 0 Z W 1 U e X B l P j x J d G V t U G F 0 a D 5 T Z W N 0 a W 9 u M S 9 F d m F s d W F 0 a W 9 u J T I w U X V l c n k v U 2 9 1 c m N l P C 9 J d G V t U G F 0 a D 4 8 L 0 l 0 Z W 1 M b 2 N h d G l v b j 4 8 U 3 R h Y m x l R W 5 0 c m l l c y A v P j w v S X R l b T 4 8 S X R l b T 4 8 S X R l b U x v Y 2 F 0 a W 9 u P j x J d G V t V H l w Z T 5 G b 3 J t d W x h P C 9 J d G V t V H l w Z T 4 8 S X R l b V B h d G g + U 2 V j d G l v b j E v R X Z h b H V h d G l v b i U y M F F 1 Z X J 5 L 0 N o Y W 5 n Z W Q l M j B U e X B l P C 9 J d G V t U G F 0 a D 4 8 L 0 l 0 Z W 1 M b 2 N h d G l v b j 4 8 U 3 R h Y m x l R W 5 0 c m l l c y A v P j w v S X R l b T 4 8 S X R l b T 4 8 S X R l b U x v Y 2 F 0 a W 9 u P j x J d G V t V H l w Z T 5 G b 3 J t d W x h P C 9 J d G V t V H l w Z T 4 8 S X R l b V B h d G g + U 2 V j d G l v b j E v R X Z h b H V h d G l v b i U y M F F 1 Z X J 5 L 0 Z p b H R l c m V k J T I w U m 9 3 c z w v S X R l b V B h d G g + P C 9 J d G V t T G 9 j Y X R p b 2 4 + P F N 0 Y W J s Z U V u d H J p Z X M g L z 4 8 L 0 l 0 Z W 0 + P E l 0 Z W 0 + P E l 0 Z W 1 M b 2 N h d G l v b j 4 8 S X R l b V R 5 c G U + R m 9 y b X V s Y T w v S X R l b V R 5 c G U + P E l 0 Z W 1 Q Y X R o P l N l Y 3 R p b 2 4 x L 0 x h Y m 9 y Y X R v c n k l M j B R d W V y e 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U m V j b 3 Z l c n l U Y X J n Z X R S b 3 c i I F Z h b H V l P S J s N D U i I C 8 + P E V u d H J 5 I F R 5 c G U 9 I l J l Y 2 9 2 Z X J 5 V G F y Z 2 V 0 Q 2 9 s d W 1 u I i B W Y W x 1 Z T 0 i b D E i I C 8 + P E V u d H J 5 I F R 5 c G U 9 I l J l Y 2 9 2 Z X J 5 V G F y Z 2 V 0 U 2 h l Z X Q i I F Z h b H V l P S J z U 2 N v c m l u Z y B T d W 1 t Y X J 5 I i A v P j x F b n R y e S B U e X B l P S J G a W x s V G F y Z 2 V 0 I i B W Y W x 1 Z T 0 i c 0 x h Y m 9 y Y X R v c n l f U X V l c n k i I C 8 + P E V u d H J 5 I F R 5 c G U 9 I k Z p b G x l Z E N v b X B s Z X R l U m V z d W x 0 V G 9 X b 3 J r c 2 h l Z X Q i I F Z h b H V l P S J s M S I g L z 4 8 R W 5 0 c n k g V H l w Z T 0 i U X V l c n l J R C I g V m F s d W U 9 I n M 0 Z j E 4 Z j E x Y S 1 k N W Y w L T R k M T M t O D Q 5 M S 0 4 N z g 5 M j F j M D M z Z T A i I C 8 + P E V u d H J 5 I F R 5 c G U 9 I k Z p b G x M Y X N 0 V X B k Y X R l Z C I g V m F s d W U 9 I m Q y M D I 0 L T A x L T M w V D I x O j U 2 O j Q 2 L j U x N z I y M j V a I i A v P j x F b n R y e S B U e X B l P S J G a W x s Q 2 9 s d W 1 u V H l w Z X M i I F Z h b H V l P S J z Q m d Z R 0 J n Q U d B Q U E 9 I i A v P j x F b n R y e S B U e X B l P S J G a W x s Q 2 9 s d W 1 u T m F t Z X M i I F Z h b H V l P S J z W y Z x d W 9 0 O 0 x h Y m 9 y Y X R v c n k g U m V j b 2 1 t Z W 5 k Y X R p b 2 4 m c X V v d D s s J n F 1 b 3 Q 7 R G 9 l c y B 5 b 3 V y I G N s a W 5 p Y y B w c m 9 2 a W R l I H R o a X M g c 2 V y d m l j Z T 8 g J n F 1 b 3 Q 7 L C Z x d W 9 0 O 0 l u c 3 V m Z m l j a W V u d C B y Z X N v d X J j Z X M g K G Z 1 b m R p b m c s I G x h Y 2 s g b 2 Y g Y 3 V s d H V y Z S B w b G F 0 Z X M g Y W 5 k I G l u Y W J p b G l 0 e S B 0 b y B p b m N 1 Y m F 0 Z S B 0 a G V t K S A g J n F 1 b 3 Q 7 L C Z x d W 9 0 O 0 l u c 3 V m Z m l j a W V u d C B z d G F m Z m l u Z y A o Y 2 F w Y W N p d H k s I H F 1 Y W x p Z m l j Y X R p b 2 5 z L C B 0 c m F p b m l u Z y k g J n F 1 b 3 Q 7 L C Z x d W 9 0 O 1 B v c H V s Y X R p b 2 4 g c 2 V y d m V k J n F 1 b 3 Q 7 L C Z x d W 9 0 O 1 B y b 3 R v Y 2 9 s c y B h b m Q g c H J v Y 2 V k d X J l c y A o c H J v Y 2 V k d X J l c y B k b 2 7 i g J l 0 I G F s b G 9 3 I G Z v c i B j b 2 x s Z W N 0 a W 9 u K S A m c X V v d D s s J n F 1 b 3 Q 7 U m V m Z X J y Y W w g c H J v Y 2 V z c y B p b i B w b G F j Z S Z x d W 9 0 O y w m c X V v d D t P d G h l c i w g c G x l Y X N l I H N w Z W N p Z n k g J n F 1 b 3 Q 7 X 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T G F i b 3 J h d G 9 y e S B R d W V y e S 9 B d X R v U m V t b 3 Z l Z E N v b H V t b n M x L n t M Y W J v c m F 0 b 3 J 5 I F J l Y 2 9 t b W V u Z G F 0 a W 9 u L D B 9 J n F 1 b 3 Q 7 L C Z x d W 9 0 O 1 N l Y 3 R p b 2 4 x L 0 x h Y m 9 y Y X R v c n k g U X V l c n k v Q X V 0 b 1 J l b W 9 2 Z W R D b 2 x 1 b W 5 z M S 5 7 R G 9 l c y B 5 b 3 V y I G N s a W 5 p Y y B w c m 9 2 a W R l I H R o a X M g c 2 V y d m l j Z T 8 g L D F 9 J n F 1 b 3 Q 7 L C Z x d W 9 0 O 1 N l Y 3 R p b 2 4 x L 0 x h Y m 9 y Y X R v c n k g U X V l c n k v Q X V 0 b 1 J l b W 9 2 Z W R D b 2 x 1 b W 5 z M S 5 7 S W 5 z d W Z m a W N p Z W 5 0 I H J l c 2 9 1 c m N l c y A o Z n V u Z G l u Z y w g b G F j a y B v Z i B j d W x 0 d X J l I H B s Y X R l c y B h b m Q g a W 5 h Y m l s a X R 5 I H R v I G l u Y 3 V i Y X R l I H R o Z W 0 p I C A s M n 0 m c X V v d D s s J n F 1 b 3 Q 7 U 2 V j d G l v b j E v T G F i b 3 J h d G 9 y e S B R d W V y e S 9 B d X R v U m V t b 3 Z l Z E N v b H V t b n M x L n t J b n N 1 Z m Z p Y 2 l l b n Q g c 3 R h Z m Z p b m c g K G N h c G F j a X R 5 L C B x d W F s a W Z p Y 2 F 0 a W 9 u c y w g d H J h a W 5 p b m c p I C w z f S Z x d W 9 0 O y w m c X V v d D t T Z W N 0 a W 9 u M S 9 M Y W J v c m F 0 b 3 J 5 I F F 1 Z X J 5 L 0 F 1 d G 9 S Z W 1 v d m V k Q 2 9 s d W 1 u c z E u e 1 B v c H V s Y X R p b 2 4 g c 2 V y d m V k L D R 9 J n F 1 b 3 Q 7 L C Z x d W 9 0 O 1 N l Y 3 R p b 2 4 x L 0 x h Y m 9 y Y X R v c n k g U X V l c n k v Q X V 0 b 1 J l b W 9 2 Z W R D b 2 x 1 b W 5 z M S 5 7 U H J v d G 9 j b 2 x z I G F u Z C B w c m 9 j Z W R 1 c m V z I C h w c m 9 j Z W R 1 c m V z I G R v b u K A m X Q g Y W x s b 3 c g Z m 9 y I G N v b G x l Y 3 R p b 2 4 p I C w 1 f S Z x d W 9 0 O y w m c X V v d D t T Z W N 0 a W 9 u M S 9 M Y W J v c m F 0 b 3 J 5 I F F 1 Z X J 5 L 0 F 1 d G 9 S Z W 1 v d m V k Q 2 9 s d W 1 u c z E u e 1 J l Z m V y c m F s I H B y b 2 N l c 3 M g a W 4 g c G x h Y 2 U s N n 0 m c X V v d D s s J n F 1 b 3 Q 7 U 2 V j d G l v b j E v T G F i b 3 J h d G 9 y e S B R d W V y e S 9 B d X R v U m V t b 3 Z l Z E N v b H V t b n M x L n t P d G h l c i w g c G x l Y X N l I H N w Z W N p Z n k g L D d 9 J n F 1 b 3 Q 7 X S w m c X V v d D t D b 2 x 1 b W 5 D b 3 V u d C Z x d W 9 0 O z o 4 L C Z x d W 9 0 O 0 t l e U N v b H V t b k 5 h b W V z J n F 1 b 3 Q 7 O l t d L C Z x d W 9 0 O 0 N v b H V t b k l k Z W 5 0 a X R p Z X M m c X V v d D s 6 W y Z x d W 9 0 O 1 N l Y 3 R p b 2 4 x L 0 x h Y m 9 y Y X R v c n k g U X V l c n k v Q X V 0 b 1 J l b W 9 2 Z W R D b 2 x 1 b W 5 z M S 5 7 T G F i b 3 J h d G 9 y e S B S Z W N v b W 1 l b m R h d G l v b i w w f S Z x d W 9 0 O y w m c X V v d D t T Z W N 0 a W 9 u M S 9 M Y W J v c m F 0 b 3 J 5 I F F 1 Z X J 5 L 0 F 1 d G 9 S Z W 1 v d m V k Q 2 9 s d W 1 u c z E u e 0 R v Z X M g e W 9 1 c i B j b G l u a W M g c H J v d m l k Z S B 0 a G l z I H N l c n Z p Y 2 U / I C w x f S Z x d W 9 0 O y w m c X V v d D t T Z W N 0 a W 9 u M S 9 M Y W J v c m F 0 b 3 J 5 I F F 1 Z X J 5 L 0 F 1 d G 9 S Z W 1 v d m V k Q 2 9 s d W 1 u c z E u e 0 l u c 3 V m Z m l j a W V u d C B y Z X N v d X J j Z X M g K G Z 1 b m R p b m c s I G x h Y 2 s g b 2 Y g Y 3 V s d H V y Z S B w b G F 0 Z X M g Y W 5 k I G l u Y W J p b G l 0 e S B 0 b y B p b m N 1 Y m F 0 Z S B 0 a G V t K S A g L D J 9 J n F 1 b 3 Q 7 L C Z x d W 9 0 O 1 N l Y 3 R p b 2 4 x L 0 x h Y m 9 y Y X R v c n k g U X V l c n k v Q X V 0 b 1 J l b W 9 2 Z W R D b 2 x 1 b W 5 z M S 5 7 S W 5 z d W Z m a W N p Z W 5 0 I H N 0 Y W Z m a W 5 n I C h j Y X B h Y 2 l 0 e S w g c X V h b G l m a W N h d G l v b n M s I H R y Y W l u a W 5 n K S A s M 3 0 m c X V v d D s s J n F 1 b 3 Q 7 U 2 V j d G l v b j E v T G F i b 3 J h d G 9 y e S B R d W V y e S 9 B d X R v U m V t b 3 Z l Z E N v b H V t b n M x L n t Q b 3 B 1 b G F 0 a W 9 u I H N l c n Z l Z C w 0 f S Z x d W 9 0 O y w m c X V v d D t T Z W N 0 a W 9 u M S 9 M Y W J v c m F 0 b 3 J 5 I F F 1 Z X J 5 L 0 F 1 d G 9 S Z W 1 v d m V k Q 2 9 s d W 1 u c z E u e 1 B y b 3 R v Y 2 9 s c y B h b m Q g c H J v Y 2 V k d X J l c y A o c H J v Y 2 V k d X J l c y B k b 2 7 i g J l 0 I G F s b G 9 3 I G Z v c i B j b 2 x s Z W N 0 a W 9 u K S A s N X 0 m c X V v d D s s J n F 1 b 3 Q 7 U 2 V j d G l v b j E v T G F i b 3 J h d G 9 y e S B R d W V y e S 9 B d X R v U m V t b 3 Z l Z E N v b H V t b n M x L n t S Z W Z l c n J h b C B w c m 9 j Z X N z I G l u I H B s Y W N l L D Z 9 J n F 1 b 3 Q 7 L C Z x d W 9 0 O 1 N l Y 3 R p b 2 4 x L 0 x h Y m 9 y Y X R v c n k g U X V l c n k v Q X V 0 b 1 J l b W 9 2 Z W R D b 2 x 1 b W 5 z M S 5 7 T 3 R o Z X I s I H B s Z W F z Z S B z c G V j a W Z 5 I C w 3 f S Z x d W 9 0 O 1 0 s J n F 1 b 3 Q 7 U m V s Y X R p b 2 5 z a G l w S W 5 m b y Z x d W 9 0 O z p b X X 0 i I C 8 + P E V u d H J 5 I F R 5 c G U 9 I k Z p b G x F c n J v c k N v d W 5 0 I i B W Y W x 1 Z T 0 i b D A i I C 8 + P E V u d H J 5 I F R 5 c G U 9 I k Z p b G x F c n J v c k N v Z G U i I F Z h b H V l P S J z V W 5 r b m 9 3 b i I g L z 4 8 R W 5 0 c n k g V H l w Z T 0 i R m l s b E N v d W 5 0 I i B W Y W x 1 Z T 0 i b D M w I i A v P j x F b n R y e S B U e X B l P S J B Z G R l Z F R v R G F 0 Y U 1 v Z G V s I i B W Y W x 1 Z T 0 i b D A i I C 8 + P C 9 T d G F i b G V F b n R y a W V z P j w v S X R l b T 4 8 S X R l b T 4 8 S X R l b U x v Y 2 F 0 a W 9 u P j x J d G V t V H l w Z T 5 G b 3 J t d W x h P C 9 J d G V t V H l w Z T 4 8 S X R l b V B h d G g + U 2 V j d G l v b j E v T G F i b 3 J h d G 9 y e S U y M F F 1 Z X J 5 L 1 N v d X J j Z T w v S X R l b V B h d G g + P C 9 J d G V t T G 9 j Y X R p b 2 4 + P F N 0 Y W J s Z U V u d H J p Z X M g L z 4 8 L 0 l 0 Z W 0 + P E l 0 Z W 0 + P E l 0 Z W 1 M b 2 N h d G l v b j 4 8 S X R l b V R 5 c G U + R m 9 y b X V s Y T w v S X R l b V R 5 c G U + P E l 0 Z W 1 Q Y X R o P l N l Y 3 R p b 2 4 x L 0 x h Y m 9 y Y X R v c n k l M j B R d W V y e S 9 D a G F u Z 2 V k J T I w V H l w Z T w v S X R l b V B h d G g + P C 9 J d G V t T G 9 j Y X R p b 2 4 + P F N 0 Y W J s Z U V u d H J p Z X M g L z 4 8 L 0 l 0 Z W 0 + P E l 0 Z W 0 + P E l 0 Z W 1 M b 2 N h d G l v b j 4 8 S X R l b V R 5 c G U + R m 9 y b X V s Y T w v S X R l b V R 5 c G U + P E l 0 Z W 1 Q Y X R o P l N l Y 3 R p b 2 4 x L 0 x h Y m 9 y Y X R v c n k l M j B R d W V y e S 9 G a W x 0 Z X J l Z C U y M F J v d 3 M 8 L 0 l 0 Z W 1 Q Y X R o P j w v S X R l b U x v Y 2 F 0 a W 9 u P j x T d G F i b G V F b n R y a W V z I C 8 + P C 9 J d G V t P j x J d G V t P j x J d G V t T G 9 j Y X R p b 2 4 + P E l 0 Z W 1 U e X B l P k Z v c m 1 1 b G E 8 L 0 l 0 Z W 1 U e X B l P j x J d G V t U G F 0 a D 5 T Z W N 0 a W 9 u M S 9 T Y 3 J l Z W 5 p b m c l M j B R d W V y e 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T Y 2 9 y a W 5 n I F N 1 b W 1 h c n k i I C 8 + P E V u d H J 5 I F R 5 c G U 9 I l J l Y 2 9 2 Z X J 5 V G F y Z 2 V 0 Q 2 9 s d W 1 u I i B W Y W x 1 Z T 0 i b D E i I C 8 + P E V u d H J 5 I F R 5 c G U 9 I l J l Y 2 9 2 Z X J 5 V G F y Z 2 V 0 U m 9 3 I i B W Y W x 1 Z T 0 i b D E y M y I g L z 4 8 R W 5 0 c n k g V H l w Z T 0 i R m l s b F R h c m d l d C I g V m F s d W U 9 I n N T Y 3 J l Z W 5 p b m d f U X V l c n k i I C 8 + P E V u d H J 5 I F R 5 c G U 9 I k Z p b G x l Z E N v b X B s Z X R l U m V z d W x 0 V G 9 X b 3 J r c 2 h l Z X Q i I F Z h b H V l P S J s M S I g L z 4 8 R W 5 0 c n k g V H l w Z T 0 i U X V l c n l J R C I g V m F s d W U 9 I n N h N D V h O D I 3 Y i 0 5 N W J l L T R m N D Q t O W F k N i 0 w O G Q 0 Z D N k M j B k Z G E i I C 8 + P E V u d H J 5 I F R 5 c G U 9 I k Z p b G x M Y X N 0 V X B k Y X R l Z C I g V m F s d W U 9 I m Q y M D I 0 L T A x L T M w V D I x O j U 2 O j Q 1 L j Q 1 M T I 3 M T B a I i A v P j x F b n R y e S B U e X B l P S J G a W x s Q 2 9 s d W 1 u V H l w Z X M i I F Z h b H V l P S J z Q m d Z R 0 J n W U d B Q T 0 9 I i A v P j x F b n R y e S B U e X B l P S J G a W x s Q 2 9 s d W 1 u T m F t Z X M i I F Z h b H V l P S J z W y Z x d W 9 0 O 1 N j c m V l b m l u Z y B S Z W N v b W 1 l b m R h d G l v b i Z x d W 9 0 O y w m c X V v d D t E b 2 V z I H l v d X I g Y 2 x p b m l j I H B y b 3 Z p Z G U g d G h p c y B z Z X J 2 a W N l P y A m c X V v d D s s J n F 1 b 3 Q 7 S W 5 z d W Z m a W N p Z W 5 0 I H J l c 2 9 1 c m N l c y A o Z n V u Z G l u Z y w g Z X F 1 a X B t Z W 5 0 L C B 0 Z X N 0 I G 5 v d C B h d m F p b G F i b G U p I C Z x d W 9 0 O y w m c X V v d D t J b n N 1 Z m Z p Y 2 l l b n Q g c 3 R h Z m Z p b m c g K G N h c G F j a X R 5 I H R v I G Z v b G x v d y B 1 c C B v b i B h Y m 5 v c m 1 h b C B y Z X N 1 b H R z K S A m c X V v d D s s J n F 1 b 3 Q 7 U G 9 w d W x h d G l v b i B z Z X J 2 Z W Q m c X V v d D s s J n F 1 b 3 Q 7 T G l t a X R l Z C B y Z W Z l c n J h b C B u Z X R 3 b 3 J r I G Z v c i B 0 c m V h d G 1 l b n Q g J n F 1 b 3 Q 7 L C Z x d W 9 0 O 0 9 0 a G V y L C B w b G V h c 2 U g c 3 B l Y 2 l m e S A m c X V v d D t d I i A v P j x F b n R y e S B U e X B l P S J G a W x s U 3 R h d H V z I i B W Y W x 1 Z T 0 i c 0 N v b X B s Z X R l I i A v P j x F b n R y e S B U e X B l P S J S Z W x h d G l v b n N o a X B J b m Z v Q 2 9 u d G F p b m V y I i B W Y W x 1 Z T 0 i c 3 s m c X V v d D t j b 2 x 1 b W 5 D b 3 V u d C Z x d W 9 0 O z o 3 L C Z x d W 9 0 O 2 t l e U N v b H V t b k 5 h b W V z J n F 1 b 3 Q 7 O l t d L C Z x d W 9 0 O 3 F 1 Z X J 5 U m V s Y X R p b 2 5 z a G l w c y Z x d W 9 0 O z p b X S w m c X V v d D t j b 2 x 1 b W 5 J Z G V u d G l 0 a W V z J n F 1 b 3 Q 7 O l s m c X V v d D t T Z W N 0 a W 9 u M S 9 T Y 3 J l Z W 5 p b m c g U X V l c n k v Q X V 0 b 1 J l b W 9 2 Z W R D b 2 x 1 b W 5 z M S 5 7 U 2 N y Z W V u a W 5 n I F J l Y 2 9 t b W V u Z G F 0 a W 9 u L D B 9 J n F 1 b 3 Q 7 L C Z x d W 9 0 O 1 N l Y 3 R p b 2 4 x L 1 N j c m V l b m l u Z y B R d W V y e S 9 B d X R v U m V t b 3 Z l Z E N v b H V t b n M x L n t E b 2 V z I H l v d X I g Y 2 x p b m l j I H B y b 3 Z p Z G U g d G h p c y B z Z X J 2 a W N l P y A s M X 0 m c X V v d D s s J n F 1 b 3 Q 7 U 2 V j d G l v b j E v U 2 N y Z W V u a W 5 n I F F 1 Z X J 5 L 0 F 1 d G 9 S Z W 1 v d m V k Q 2 9 s d W 1 u c z E u e 0 l u c 3 V m Z m l j a W V u d C B y Z X N v d X J j Z X M g K G Z 1 b m R p b m c s I G V x d W l w b W V u d C w g d G V z d C B u b 3 Q g Y X Z h a W x h Y m x l K S A s M n 0 m c X V v d D s s J n F 1 b 3 Q 7 U 2 V j d G l v b j E v U 2 N y Z W V u a W 5 n I F F 1 Z X J 5 L 0 F 1 d G 9 S Z W 1 v d m V k Q 2 9 s d W 1 u c z E u e 0 l u c 3 V m Z m l j a W V u d C B z d G F m Z m l u Z y A o Y 2 F w Y W N p d H k g d G 8 g Z m 9 s b G 9 3 I H V w I G 9 u I G F i b m 9 y b W F s I H J l c 3 V s d H M p I C w z f S Z x d W 9 0 O y w m c X V v d D t T Z W N 0 a W 9 u M S 9 T Y 3 J l Z W 5 p b m c g U X V l c n k v Q X V 0 b 1 J l b W 9 2 Z W R D b 2 x 1 b W 5 z M S 5 7 U G 9 w d W x h d G l v b i B z Z X J 2 Z W Q s N H 0 m c X V v d D s s J n F 1 b 3 Q 7 U 2 V j d G l v b j E v U 2 N y Z W V u a W 5 n I F F 1 Z X J 5 L 0 F 1 d G 9 S Z W 1 v d m V k Q 2 9 s d W 1 u c z E u e 0 x p b W l 0 Z W Q g c m V m Z X J y Y W w g b m V 0 d 2 9 y a y B m b 3 I g d H J l Y X R t Z W 5 0 I C w 1 f S Z x d W 9 0 O y w m c X V v d D t T Z W N 0 a W 9 u M S 9 T Y 3 J l Z W 5 p b m c g U X V l c n k v Q X V 0 b 1 J l b W 9 2 Z W R D b 2 x 1 b W 5 z M S 5 7 T 3 R o Z X I s I H B s Z W F z Z S B z c G V j a W Z 5 I C w 2 f S Z x d W 9 0 O 1 0 s J n F 1 b 3 Q 7 Q 2 9 s d W 1 u Q 2 9 1 b n Q m c X V v d D s 6 N y w m c X V v d D t L Z X l D b 2 x 1 b W 5 O Y W 1 l c y Z x d W 9 0 O z p b X S w m c X V v d D t D b 2 x 1 b W 5 J Z G V u d G l 0 a W V z J n F 1 b 3 Q 7 O l s m c X V v d D t T Z W N 0 a W 9 u M S 9 T Y 3 J l Z W 5 p b m c g U X V l c n k v Q X V 0 b 1 J l b W 9 2 Z W R D b 2 x 1 b W 5 z M S 5 7 U 2 N y Z W V u a W 5 n I F J l Y 2 9 t b W V u Z G F 0 a W 9 u L D B 9 J n F 1 b 3 Q 7 L C Z x d W 9 0 O 1 N l Y 3 R p b 2 4 x L 1 N j c m V l b m l u Z y B R d W V y e S 9 B d X R v U m V t b 3 Z l Z E N v b H V t b n M x L n t E b 2 V z I H l v d X I g Y 2 x p b m l j I H B y b 3 Z p Z G U g d G h p c y B z Z X J 2 a W N l P y A s M X 0 m c X V v d D s s J n F 1 b 3 Q 7 U 2 V j d G l v b j E v U 2 N y Z W V u a W 5 n I F F 1 Z X J 5 L 0 F 1 d G 9 S Z W 1 v d m V k Q 2 9 s d W 1 u c z E u e 0 l u c 3 V m Z m l j a W V u d C B y Z X N v d X J j Z X M g K G Z 1 b m R p b m c s I G V x d W l w b W V u d C w g d G V z d C B u b 3 Q g Y X Z h a W x h Y m x l K S A s M n 0 m c X V v d D s s J n F 1 b 3 Q 7 U 2 V j d G l v b j E v U 2 N y Z W V u a W 5 n I F F 1 Z X J 5 L 0 F 1 d G 9 S Z W 1 v d m V k Q 2 9 s d W 1 u c z E u e 0 l u c 3 V m Z m l j a W V u d C B z d G F m Z m l u Z y A o Y 2 F w Y W N p d H k g d G 8 g Z m 9 s b G 9 3 I H V w I G 9 u I G F i b m 9 y b W F s I H J l c 3 V s d H M p I C w z f S Z x d W 9 0 O y w m c X V v d D t T Z W N 0 a W 9 u M S 9 T Y 3 J l Z W 5 p b m c g U X V l c n k v Q X V 0 b 1 J l b W 9 2 Z W R D b 2 x 1 b W 5 z M S 5 7 U G 9 w d W x h d G l v b i B z Z X J 2 Z W Q s N H 0 m c X V v d D s s J n F 1 b 3 Q 7 U 2 V j d G l v b j E v U 2 N y Z W V u a W 5 n I F F 1 Z X J 5 L 0 F 1 d G 9 S Z W 1 v d m V k Q 2 9 s d W 1 u c z E u e 0 x p b W l 0 Z W Q g c m V m Z X J y Y W w g b m V 0 d 2 9 y a y B m b 3 I g d H J l Y X R t Z W 5 0 I C w 1 f S Z x d W 9 0 O y w m c X V v d D t T Z W N 0 a W 9 u M S 9 T Y 3 J l Z W 5 p b m c g U X V l c n k v Q X V 0 b 1 J l b W 9 2 Z W R D b 2 x 1 b W 5 z M S 5 7 T 3 R o Z X I s I H B s Z W F z Z S B z c G V j a W Z 5 I C w 2 f S Z x d W 9 0 O 1 0 s J n F 1 b 3 Q 7 U m V s Y X R p b 2 5 z a G l w S W 5 m b y Z x d W 9 0 O z p b X X 0 i I C 8 + P E V u d H J 5 I F R 5 c G U 9 I k Z p b G x F c n J v c k N v d W 5 0 I i B W Y W x 1 Z T 0 i b D A i I C 8 + P E V u d H J 5 I F R 5 c G U 9 I k Z p b G x F c n J v c k N v Z G U i I F Z h b H V l P S J z V W 5 r b m 9 3 b i I g L z 4 8 R W 5 0 c n k g V H l w Z T 0 i R m l s b E N v d W 5 0 I i B W Y W x 1 Z T 0 i b D k i I C 8 + P E V u d H J 5 I F R 5 c G U 9 I k F k Z G V k V G 9 E Y X R h T W 9 k Z W w i I F Z h b H V l P S J s M C I g L z 4 8 L 1 N 0 Y W J s Z U V u d H J p Z X M + P C 9 J d G V t P j x J d G V t P j x J d G V t T G 9 j Y X R p b 2 4 + P E l 0 Z W 1 U e X B l P k Z v c m 1 1 b G E 8 L 0 l 0 Z W 1 U e X B l P j x J d G V t U G F 0 a D 5 T Z W N 0 a W 9 u M S 9 T Y 3 J l Z W 5 p b m c l M j B R d W V y e S 9 T b 3 V y Y 2 U 8 L 0 l 0 Z W 1 Q Y X R o P j w v S X R l b U x v Y 2 F 0 a W 9 u P j x T d G F i b G V F b n R y a W V z I C 8 + P C 9 J d G V t P j x J d G V t P j x J d G V t T G 9 j Y X R p b 2 4 + P E l 0 Z W 1 U e X B l P k Z v c m 1 1 b G E 8 L 0 l 0 Z W 1 U e X B l P j x J d G V t U G F 0 a D 5 T Z W N 0 a W 9 u M S 9 T Y 3 J l Z W 5 p b m c l M j B R d W V y e S 9 D a G F u Z 2 V k J T I w V H l w Z T w v S X R l b V B h d G g + P C 9 J d G V t T G 9 j Y X R p b 2 4 + P F N 0 Y W J s Z U V u d H J p Z X M g L z 4 8 L 0 l 0 Z W 0 + P E l 0 Z W 0 + P E l 0 Z W 1 M b 2 N h d G l v b j 4 8 S X R l b V R 5 c G U + R m 9 y b X V s Y T w v S X R l b V R 5 c G U + P E l 0 Z W 1 Q Y X R o P l N l Y 3 R p b 2 4 x L 1 N j c m V l b m l u Z y U y M F F 1 Z X J 5 L 0 Z p b H R l c m V k J T I w U m 9 3 c z w v S X R l b V B h d G g + P C 9 J d G V t T G 9 j Y X R p b 2 4 + P F N 0 Y W J s Z U V u d H J p Z X M g L z 4 8 L 0 l 0 Z W 0 + P E l 0 Z W 0 + P E l 0 Z W 1 M b 2 N h d G l v b j 4 8 S X R l b V R 5 c G U + R m 9 y b X V s Y T w v S X R l b V R 5 c G U + P E l 0 Z W 1 Q Y X R o P l N l Y 3 R p b 2 4 x L 1 B h c m 5 0 Z X I l M j B T Z X J 2 a W N l c y U y M F F 1 Z X J 5 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1 N j b 3 J p b m c g U 3 V t b W F y e S I g L z 4 8 R W 5 0 c n k g V H l w Z T 0 i U m V j b 3 Z l c n l U Y X J n Z X R D b 2 x 1 b W 4 i I F Z h b H V l P S J s M S I g L z 4 8 R W 5 0 c n k g V H l w Z T 0 i U m V j b 3 Z l c n l U Y X J n Z X R S b 3 c i I F Z h b H V l P S J s M T M 2 I i A v P j x F b n R y e S B U e X B l P S J G a W x s V G F y Z 2 V 0 I i B W Y W x 1 Z T 0 i c 1 B h c m 5 0 Z X J f U 2 V y d m l j Z X N f U X V l c n k i I C 8 + P E V u d H J 5 I F R 5 c G U 9 I k Z p b G x l Z E N v b X B s Z X R l U m V z d W x 0 V G 9 X b 3 J r c 2 h l Z X Q i I F Z h b H V l P S J s M S I g L z 4 8 R W 5 0 c n k g V H l w Z T 0 i U X V l c n l J R C I g V m F s d W U 9 I n M 5 Y j U z O D J k Z i 0 0 N m M 3 L T Q x Y z Q t O G Q 5 Z i 0 2 Y z M w M z U w N m F l N 2 I i I C 8 + P E V u d H J 5 I F R 5 c G U 9 I k Z p b G x M Y X N 0 V X B k Y X R l Z C I g V m F s d W U 9 I m Q y M D I 0 L T A x L T M w V D I x O j U 2 O j Q 1 L j Q 2 M j k x N j V a I i A v P j x F b n R y e S B U e X B l P S J G a W x s Q 2 9 s d W 1 u V H l w Z X M i I F Z h b H V l P S J z Q m d Z R 0 J n W U d B Q T 0 9 I i A v P j x F b n R y e S B U e X B l P S J G a W x s Q 2 9 s d W 1 u T m F t Z X M i I F Z h b H V l P S J z W y Z x d W 9 0 O 1 B h c n R u Z X I g U 2 V y d m l j Z X M g U m V j b 2 1 t Z W 5 k Y X R p b 2 4 m c X V v d D s s J n F 1 b 3 Q 7 R G 9 l c y B 5 b 3 V y I G N s a W 5 p Y y B w c m 9 2 a W R l I H R o a X M g c 2 V y d m l j Z T 8 g J n F 1 b 3 Q 7 L C Z x d W 9 0 O 0 l u c 3 V m Z m l j a W V u d C B y Z X N v d X J j Z X M g K G Z 1 b m R p b m c s I G V x d W l w b W V u d C w g Y 2 9 z d C B 0 b y B w Y X R p Z W 5 0 K S A m c X V v d D s s J n F 1 b 3 Q 7 S W 5 z d W Z m a W N p Z W 5 0 I H N 0 Y W Z m a W 5 n I C h z d G F m Z i B k a X N j b 2 1 m b 3 J 0 L C B j Y X B h Y 2 l 0 e S w g d H J h a W 5 p b m c p I C Z x d W 9 0 O y w m c X V v d D t Q c m 9 0 b 2 N v b H M g Y W 5 k I H B y b 2 N l Z H V y Z X M g K G U t c H J l c 2 N y a W J p b m c g a X N z d W V z L C B w c m 9 2 a W R l I H J l Z m l s b C B 0 b y B v c m l n a W 5 h b C B w Y X R p Z W 5 0 I G l u c 3 R l Y W Q s I G 5 v I E R J U y B y Z W Z l c n J h b C k g J n F 1 b 3 Q 7 L C Z x d W 9 0 O 0 x l Z 2 F s I G F u Z C B j d W x 0 d X J h b C B i Y X J y a W V y c y A o R V B U I G 5 v d C B s Z W d h b C w g c 3 R h Z m Y v b G V h Z G V y c 2 h p c C B v c H B v c 2 l 0 a W 9 u K S A m c X V v d D s s J n F 1 b 3 Q 7 T 3 R o Z X I s I H B s Z W F z Z S B z c G V j a W Z 5 I C Z x d W 9 0 O 1 0 i I C 8 + P E V u d H J 5 I F R 5 c G U 9 I k Z p b G x T d G F 0 d X M i I F Z h b H V l P S J z Q 2 9 t c G x l d G U i I C 8 + P E V u d H J 5 I F R 5 c G U 9 I l J l b G F 0 a W 9 u c 2 h p c E l u Z m 9 D b 2 5 0 Y W l u Z X I i I F Z h b H V l P S J z e y Z x d W 9 0 O 2 N v b H V t b k N v d W 5 0 J n F 1 b 3 Q 7 O j c s J n F 1 b 3 Q 7 a 2 V 5 Q 2 9 s d W 1 u T m F t Z X M m c X V v d D s 6 W 1 0 s J n F 1 b 3 Q 7 c X V l c n l S Z W x h d G l v b n N o a X B z J n F 1 b 3 Q 7 O l t d L C Z x d W 9 0 O 2 N v b H V t b k l k Z W 5 0 a X R p Z X M m c X V v d D s 6 W y Z x d W 9 0 O 1 N l Y 3 R p b 2 4 x L 1 B h c m 5 0 Z X I g U 2 V y d m l j Z X M g U X V l c n k v Q X V 0 b 1 J l b W 9 2 Z W R D b 2 x 1 b W 5 z M S 5 7 U G F y d G 5 l c i B T Z X J 2 a W N l c y B S Z W N v b W 1 l b m R h d G l v b i w w f S Z x d W 9 0 O y w m c X V v d D t T Z W N 0 a W 9 u M S 9 Q Y X J u d G V y I F N l c n Z p Y 2 V z I F F 1 Z X J 5 L 0 F 1 d G 9 S Z W 1 v d m V k Q 2 9 s d W 1 u c z E u e 0 R v Z X M g e W 9 1 c i B j b G l u a W M g c H J v d m l k Z S B 0 a G l z I H N l c n Z p Y 2 U / I C w x f S Z x d W 9 0 O y w m c X V v d D t T Z W N 0 a W 9 u M S 9 Q Y X J u d G V y I F N l c n Z p Y 2 V z I F F 1 Z X J 5 L 0 F 1 d G 9 S Z W 1 v d m V k Q 2 9 s d W 1 u c z E u e 0 l u c 3 V m Z m l j a W V u d C B y Z X N v d X J j Z X M g K G Z 1 b m R p b m c s I G V x d W l w b W V u d C w g Y 2 9 z d C B 0 b y B w Y X R p Z W 5 0 K S A s M n 0 m c X V v d D s s J n F 1 b 3 Q 7 U 2 V j d G l v b j E v U G F y b n R l c i B T Z X J 2 a W N l c y B R d W V y e S 9 B d X R v U m V t b 3 Z l Z E N v b H V t b n M x L n t J b n N 1 Z m Z p Y 2 l l b n Q g c 3 R h Z m Z p b m c g K H N 0 Y W Z m I G R p c 2 N v b W Z v c n Q s I G N h c G F j a X R 5 L C B 0 c m F p b m l u Z y k g L D N 9 J n F 1 b 3 Q 7 L C Z x d W 9 0 O 1 N l Y 3 R p b 2 4 x L 1 B h c m 5 0 Z X I g U 2 V y d m l j Z X M g U X V l c n k v Q X V 0 b 1 J l b W 9 2 Z W R D b 2 x 1 b W 5 z M S 5 7 U H J v d G 9 j b 2 x z I G F u Z C B w c m 9 j Z W R 1 c m V z I C h l L X B y Z X N j c m l i a W 5 n I G l z c 3 V l c y w g c H J v d m l k Z S B y Z W Z p b G w g d G 8 g b 3 J p Z 2 l u Y W w g c G F 0 a W V u d C B p b n N 0 Z W F k L C B u b y B E S V M g c m V m Z X J y Y W w p I C w 0 f S Z x d W 9 0 O y w m c X V v d D t T Z W N 0 a W 9 u M S 9 Q Y X J u d G V y I F N l c n Z p Y 2 V z I F F 1 Z X J 5 L 0 F 1 d G 9 S Z W 1 v d m V k Q 2 9 s d W 1 u c z E u e 0 x l Z 2 F s I G F u Z C B j d W x 0 d X J h b C B i Y X J y a W V y c y A o R V B U I G 5 v d C B s Z W d h b C w g c 3 R h Z m Y v b G V h Z G V y c 2 h p c C B v c H B v c 2 l 0 a W 9 u K S A s N X 0 m c X V v d D s s J n F 1 b 3 Q 7 U 2 V j d G l v b j E v U G F y b n R l c i B T Z X J 2 a W N l c y B R d W V y e S 9 B d X R v U m V t b 3 Z l Z E N v b H V t b n M x L n t P d G h l c i w g c G x l Y X N l I H N w Z W N p Z n k g L D Z 9 J n F 1 b 3 Q 7 X S w m c X V v d D t D b 2 x 1 b W 5 D b 3 V u d C Z x d W 9 0 O z o 3 L C Z x d W 9 0 O 0 t l e U N v b H V t b k 5 h b W V z J n F 1 b 3 Q 7 O l t d L C Z x d W 9 0 O 0 N v b H V t b k l k Z W 5 0 a X R p Z X M m c X V v d D s 6 W y Z x d W 9 0 O 1 N l Y 3 R p b 2 4 x L 1 B h c m 5 0 Z X I g U 2 V y d m l j Z X M g U X V l c n k v Q X V 0 b 1 J l b W 9 2 Z W R D b 2 x 1 b W 5 z M S 5 7 U G F y d G 5 l c i B T Z X J 2 a W N l c y B S Z W N v b W 1 l b m R h d G l v b i w w f S Z x d W 9 0 O y w m c X V v d D t T Z W N 0 a W 9 u M S 9 Q Y X J u d G V y I F N l c n Z p Y 2 V z I F F 1 Z X J 5 L 0 F 1 d G 9 S Z W 1 v d m V k Q 2 9 s d W 1 u c z E u e 0 R v Z X M g e W 9 1 c i B j b G l u a W M g c H J v d m l k Z S B 0 a G l z I H N l c n Z p Y 2 U / I C w x f S Z x d W 9 0 O y w m c X V v d D t T Z W N 0 a W 9 u M S 9 Q Y X J u d G V y I F N l c n Z p Y 2 V z I F F 1 Z X J 5 L 0 F 1 d G 9 S Z W 1 v d m V k Q 2 9 s d W 1 u c z E u e 0 l u c 3 V m Z m l j a W V u d C B y Z X N v d X J j Z X M g K G Z 1 b m R p b m c s I G V x d W l w b W V u d C w g Y 2 9 z d C B 0 b y B w Y X R p Z W 5 0 K S A s M n 0 m c X V v d D s s J n F 1 b 3 Q 7 U 2 V j d G l v b j E v U G F y b n R l c i B T Z X J 2 a W N l c y B R d W V y e S 9 B d X R v U m V t b 3 Z l Z E N v b H V t b n M x L n t J b n N 1 Z m Z p Y 2 l l b n Q g c 3 R h Z m Z p b m c g K H N 0 Y W Z m I G R p c 2 N v b W Z v c n Q s I G N h c G F j a X R 5 L C B 0 c m F p b m l u Z y k g L D N 9 J n F 1 b 3 Q 7 L C Z x d W 9 0 O 1 N l Y 3 R p b 2 4 x L 1 B h c m 5 0 Z X I g U 2 V y d m l j Z X M g U X V l c n k v Q X V 0 b 1 J l b W 9 2 Z W R D b 2 x 1 b W 5 z M S 5 7 U H J v d G 9 j b 2 x z I G F u Z C B w c m 9 j Z W R 1 c m V z I C h l L X B y Z X N j c m l i a W 5 n I G l z c 3 V l c y w g c H J v d m l k Z S B y Z W Z p b G w g d G 8 g b 3 J p Z 2 l u Y W w g c G F 0 a W V u d C B p b n N 0 Z W F k L C B u b y B E S V M g c m V m Z X J y Y W w p I C w 0 f S Z x d W 9 0 O y w m c X V v d D t T Z W N 0 a W 9 u M S 9 Q Y X J u d G V y I F N l c n Z p Y 2 V z I F F 1 Z X J 5 L 0 F 1 d G 9 S Z W 1 v d m V k Q 2 9 s d W 1 u c z E u e 0 x l Z 2 F s I G F u Z C B j d W x 0 d X J h b C B i Y X J y a W V y c y A o R V B U I G 5 v d C B s Z W d h b C w g c 3 R h Z m Y v b G V h Z G V y c 2 h p c C B v c H B v c 2 l 0 a W 9 u K S A s N X 0 m c X V v d D s s J n F 1 b 3 Q 7 U 2 V j d G l v b j E v U G F y b n R l c i B T Z X J 2 a W N l c y B R d W V y e S 9 B d X R v U m V t b 3 Z l Z E N v b H V t b n M x L n t P d G h l c i w g c G x l Y X N l I H N w Z W N p Z n k g L D Z 9 J n F 1 b 3 Q 7 X S w m c X V v d D t S Z W x h d G l v b n N o a X B J b m Z v J n F 1 b 3 Q 7 O l t d f S I g L z 4 8 R W 5 0 c n k g V H l w Z T 0 i R m l s b E V y c m 9 y Q 2 9 1 b n Q i I F Z h b H V l P S J s M C I g L z 4 8 R W 5 0 c n k g V H l w Z T 0 i R m l s b E V y c m 9 y Q 2 9 k Z S I g V m F s d W U 9 I n N V b m t u b 3 d u I i A v P j x F b n R y e S B U e X B l P S J G a W x s Q 2 9 1 b n Q i I F Z h b H V l P S J s N C I g L z 4 8 R W 5 0 c n k g V H l w Z T 0 i Q W R k Z W R U b 0 R h d G F N b 2 R l b C I g V m F s d W U 9 I m w w I i A v P j w v U 3 R h Y m x l R W 5 0 c m l l c z 4 8 L 0 l 0 Z W 0 + P E l 0 Z W 0 + P E l 0 Z W 1 M b 2 N h d G l v b j 4 8 S X R l b V R 5 c G U + R m 9 y b X V s Y T w v S X R l b V R 5 c G U + P E l 0 Z W 1 Q Y X R o P l N l Y 3 R p b 2 4 x L 1 B h c m 5 0 Z X I l M j B T Z X J 2 a W N l c y U y M F F 1 Z X J 5 L 1 N v d X J j Z T w v S X R l b V B h d G g + P C 9 J d G V t T G 9 j Y X R p b 2 4 + P F N 0 Y W J s Z U V u d H J p Z X M g L z 4 8 L 0 l 0 Z W 0 + P E l 0 Z W 0 + P E l 0 Z W 1 M b 2 N h d G l v b j 4 8 S X R l b V R 5 c G U + R m 9 y b X V s Y T w v S X R l b V R 5 c G U + P E l 0 Z W 1 Q Y X R o P l N l Y 3 R p b 2 4 x L 1 B h c m 5 0 Z X I l M j B T Z X J 2 a W N l c y U y M F F 1 Z X J 5 L 0 N o Y W 5 n Z W Q l M j B U e X B l P C 9 J d G V t U G F 0 a D 4 8 L 0 l 0 Z W 1 M b 2 N h d G l v b j 4 8 U 3 R h Y m x l R W 5 0 c m l l c y A v P j w v S X R l b T 4 8 S X R l b T 4 8 S X R l b U x v Y 2 F 0 a W 9 u P j x J d G V t V H l w Z T 5 G b 3 J t d W x h P C 9 J d G V t V H l w Z T 4 8 S X R l b V B h d G g + U 2 V j d G l v b j E v U G F y b n R l c i U y M F N l c n Z p Y 2 V z J T I w U X V l c n k v R m l s d G V y Z W Q l M j B S b 3 d z P C 9 J d G V t U G F 0 a D 4 8 L 0 l 0 Z W 1 M b 2 N h d G l v b j 4 8 U 3 R h Y m x l R W 5 0 c m l l c y A v P j w v S X R l b T 4 8 S X R l b T 4 8 S X R l b U x v Y 2 F 0 a W 9 u P j x J d G V t V H l w Z T 5 G b 3 J t d W x h P C 9 J d G V t V H l w Z T 4 8 S X R l b V B h d G g + U 2 V j d G l v b j E v V H J l Y X R t Z W 5 0 J T I w U X V l c n 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Q X N z Z X N z b W V u d C B T d W 1 t Y X J 5 I i A v P j x F b n R y e S B U e X B l P S J S Z W N v d m V y e V R h c m d l d E N v b H V t b i I g V m F s d W U 9 I m w x I i A v P j x F b n R y e S B U e X B l P S J S Z W N v d m V y e V R h c m d l d F J v d y I g V m F s d W U 9 I m w 3 O S I g L z 4 8 R W 5 0 c n k g V H l w Z T 0 i R m l s b F R h c m d l d C I g V m F s d W U 9 I n N U c m V h d G 1 l b n R f U X V l c n k i I C 8 + P E V u d H J 5 I F R 5 c G U 9 I k Z p b G x l Z E N v b X B s Z X R l U m V z d W x 0 V G 9 X b 3 J r c 2 h l Z X Q i I F Z h b H V l P S J s M S I g L z 4 8 R W 5 0 c n k g V H l w Z T 0 i U X V l c n l J R C I g V m F s d W U 9 I n N i O T B l M T c 3 Y y 0 x M D A x L T R h O T I t Y j J i Y S 0 w Z D I 2 N j Z k M j N l Y z Y i I C 8 + P E V u d H J 5 I F R 5 c G U 9 I k Z p b G x M Y X N 0 V X B k Y X R l Z C I g V m F s d W U 9 I m Q y M D I 0 L T A x L T M w V D I x O j U 2 O j Q 1 L j Q y M D U 5 N z F a I i A v P j x F b n R y e S B U e X B l P S J G a W x s Q 2 9 s d W 1 u V H l w Z X M i I F Z h b H V l P S J z Q m d Z Q U F B Q U F B Q U E 9 I i A v P j x F b n R y e S B U e X B l P S J G a W x s Q 2 9 s d W 1 u T m F t Z X M i I F Z h b H V l P S J z W y Z x d W 9 0 O 1 R y Z W F 0 b W V u d C B S Z W N v b W 1 l b m R h d G l v b i Z x d W 9 0 O y w m c X V v d D t E b 2 V z I H l v d X I g Y 2 x p b m l j I H B y b 3 Z p Z G U g d G h p c y B z Z X J 2 a W N l I G 9 u I H N p d G U / I C Z x d W 9 0 O y w m c X V v d D t J b n N 1 Z m Z p Y 2 l l b n Q g c m V z b 3 V y Y 2 V z I C h j b 3 N 0 L C B w c m 9 j d X J l b W V u d C w g Z G 9 u 4 o C Z d C B z d G 9 j a y B k d W U g d G 8 g a W 5 m c m V x d W V u d C B 1 c 2 U p I C Z x d W 9 0 O y w m c X V v d D t J b n N 1 Z m Z p Y 2 l l b n Q g c 3 R h Z m Z p b m c g K G N h c G F j a X R 5 L C B 0 c m F p b m l u Z y w g c X V h b G l m a W N h d G l v b n M p I C Z x d W 9 0 O y w m c X V v d D t Q b 3 B 1 b G F 0 a W 9 u I H N l c n Z l Z C A m c X V v d D s s J n F 1 b 3 Q 7 U H J v d G 9 j b 2 x z I G F u Z C B w c m 9 j Z W R 1 c m V z I C h w c m V z Y 3 J p c H R p b 2 4 g Z 2 l 2 Z W 4 g a W Y g b W V k a W N p b m U g b m 9 0 I G F 2 Y W l s Y W J s Z S B v b i B z a X R l K S Z x d W 9 0 O y w m c X V v d D t S Z W Z l c n J h b C B w c m 9 j Z X N z I G l u I H B s Y W N l J n F 1 b 3 Q 7 L C Z x d W 9 0 O 0 9 0 a G V y L C B w b G V h c 2 U g c 3 B l Y 2 l m e S A 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U c m V h d G 1 l b n Q g U X V l c n k v Q X V 0 b 1 J l b W 9 2 Z W R D b 2 x 1 b W 5 z M S 5 7 V H J l Y X R t Z W 5 0 I F J l Y 2 9 t b W V u Z G F 0 a W 9 u L D B 9 J n F 1 b 3 Q 7 L C Z x d W 9 0 O 1 N l Y 3 R p b 2 4 x L 1 R y Z W F 0 b W V u d C B R d W V y e S 9 B d X R v U m V t b 3 Z l Z E N v b H V t b n M x L n t E b 2 V z I H l v d X I g Y 2 x p b m l j I H B y b 3 Z p Z G U g d G h p c y B z Z X J 2 a W N l I G 9 u I H N p d G U / I C w x f S Z x d W 9 0 O y w m c X V v d D t T Z W N 0 a W 9 u M S 9 U c m V h d G 1 l b n Q g U X V l c n k v Q X V 0 b 1 J l b W 9 2 Z W R D b 2 x 1 b W 5 z M S 5 7 S W 5 z d W Z m a W N p Z W 5 0 I H J l c 2 9 1 c m N l c y A o Y 2 9 z d C w g c H J v Y 3 V y Z W 1 l b n Q s I G R v b u K A m X Q g c 3 R v Y 2 s g Z H V l I H R v I G l u Z n J l c X V l b n Q g d X N l K S A s M n 0 m c X V v d D s s J n F 1 b 3 Q 7 U 2 V j d G l v b j E v V H J l Y X R t Z W 5 0 I F F 1 Z X J 5 L 0 F 1 d G 9 S Z W 1 v d m V k Q 2 9 s d W 1 u c z E u e 0 l u c 3 V m Z m l j a W V u d C B z d G F m Z m l u Z y A o Y 2 F w Y W N p d H k s I H R y Y W l u a W 5 n L C B x d W F s a W Z p Y 2 F 0 a W 9 u c y k g L D N 9 J n F 1 b 3 Q 7 L C Z x d W 9 0 O 1 N l Y 3 R p b 2 4 x L 1 R y Z W F 0 b W V u d C B R d W V y e S 9 B d X R v U m V t b 3 Z l Z E N v b H V t b n M x L n t Q b 3 B 1 b G F 0 a W 9 u I H N l c n Z l Z C A s N H 0 m c X V v d D s s J n F 1 b 3 Q 7 U 2 V j d G l v b j E v V H J l Y X R t Z W 5 0 I F F 1 Z X J 5 L 0 F 1 d G 9 S Z W 1 v d m V k Q 2 9 s d W 1 u c z E u e 1 B y b 3 R v Y 2 9 s c y B h b m Q g c H J v Y 2 V k d X J l c y A o c H J l c 2 N y a X B 0 a W 9 u I G d p d m V u I G l m I G 1 l Z G l j a W 5 l I G 5 v d C B h d m F p b G F i b G U g b 2 4 g c 2 l 0 Z S k s N X 0 m c X V v d D s s J n F 1 b 3 Q 7 U 2 V j d G l v b j E v V H J l Y X R t Z W 5 0 I F F 1 Z X J 5 L 0 F 1 d G 9 S Z W 1 v d m V k Q 2 9 s d W 1 u c z E u e 1 J l Z m V y c m F s I H B y b 2 N l c 3 M g a W 4 g c G x h Y 2 U s N n 0 m c X V v d D s s J n F 1 b 3 Q 7 U 2 V j d G l v b j E v V H J l Y X R t Z W 5 0 I F F 1 Z X J 5 L 0 F 1 d G 9 S Z W 1 v d m V k Q 2 9 s d W 1 u c z E u e 0 9 0 a G V y L C B w b G V h c 2 U g c 3 B l Y 2 l m e S A s N 3 0 m c X V v d D t d L C Z x d W 9 0 O 0 N v b H V t b k N v d W 5 0 J n F 1 b 3 Q 7 O j g s J n F 1 b 3 Q 7 S 2 V 5 Q 2 9 s d W 1 u T m F t Z X M m c X V v d D s 6 W 1 0 s J n F 1 b 3 Q 7 Q 2 9 s d W 1 u S W R l b n R p d G l l c y Z x d W 9 0 O z p b J n F 1 b 3 Q 7 U 2 V j d G l v b j E v V H J l Y X R t Z W 5 0 I F F 1 Z X J 5 L 0 F 1 d G 9 S Z W 1 v d m V k Q 2 9 s d W 1 u c z E u e 1 R y Z W F 0 b W V u d C B S Z W N v b W 1 l b m R h d G l v b i w w f S Z x d W 9 0 O y w m c X V v d D t T Z W N 0 a W 9 u M S 9 U c m V h d G 1 l b n Q g U X V l c n k v Q X V 0 b 1 J l b W 9 2 Z W R D b 2 x 1 b W 5 z M S 5 7 R G 9 l c y B 5 b 3 V y I G N s a W 5 p Y y B w c m 9 2 a W R l I H R o a X M g c 2 V y d m l j Z S B v b i B z a X R l P y A s M X 0 m c X V v d D s s J n F 1 b 3 Q 7 U 2 V j d G l v b j E v V H J l Y X R t Z W 5 0 I F F 1 Z X J 5 L 0 F 1 d G 9 S Z W 1 v d m V k Q 2 9 s d W 1 u c z E u e 0 l u c 3 V m Z m l j a W V u d C B y Z X N v d X J j Z X M g K G N v c 3 Q s I H B y b 2 N 1 c m V t Z W 5 0 L C B k b 2 7 i g J l 0 I H N 0 b 2 N r I G R 1 Z S B 0 b y B p b m Z y Z X F 1 Z W 5 0 I H V z Z S k g L D J 9 J n F 1 b 3 Q 7 L C Z x d W 9 0 O 1 N l Y 3 R p b 2 4 x L 1 R y Z W F 0 b W V u d C B R d W V y e S 9 B d X R v U m V t b 3 Z l Z E N v b H V t b n M x L n t J b n N 1 Z m Z p Y 2 l l b n Q g c 3 R h Z m Z p b m c g K G N h c G F j a X R 5 L C B 0 c m F p b m l u Z y w g c X V h b G l m a W N h d G l v b n M p I C w z f S Z x d W 9 0 O y w m c X V v d D t T Z W N 0 a W 9 u M S 9 U c m V h d G 1 l b n Q g U X V l c n k v Q X V 0 b 1 J l b W 9 2 Z W R D b 2 x 1 b W 5 z M S 5 7 U G 9 w d W x h d G l v b i B z Z X J 2 Z W Q g L D R 9 J n F 1 b 3 Q 7 L C Z x d W 9 0 O 1 N l Y 3 R p b 2 4 x L 1 R y Z W F 0 b W V u d C B R d W V y e S 9 B d X R v U m V t b 3 Z l Z E N v b H V t b n M x L n t Q c m 9 0 b 2 N v b H M g Y W 5 k I H B y b 2 N l Z H V y Z X M g K H B y Z X N j c m l w d G l v b i B n a X Z l b i B p Z i B t Z W R p Y 2 l u Z S B u b 3 Q g Y X Z h a W x h Y m x l I G 9 u I H N p d G U p L D V 9 J n F 1 b 3 Q 7 L C Z x d W 9 0 O 1 N l Y 3 R p b 2 4 x L 1 R y Z W F 0 b W V u d C B R d W V y e S 9 B d X R v U m V t b 3 Z l Z E N v b H V t b n M x L n t S Z W Z l c n J h b C B w c m 9 j Z X N z I G l u I H B s Y W N l L D Z 9 J n F 1 b 3 Q 7 L C Z x d W 9 0 O 1 N l Y 3 R p b 2 4 x L 1 R y Z W F 0 b W V u d C B R d W V y e S 9 B d X R v U m V t b 3 Z l Z E N v b H V t b n M x L n t P d G h l c i w g c G x l Y X N l I H N w Z W N p Z n k g L D d 9 J n F 1 b 3 Q 7 X S w m c X V v d D t S Z W x h d G l v b n N o a X B J b m Z v J n F 1 b 3 Q 7 O l t d f S I g L z 4 8 R W 5 0 c n k g V H l w Z T 0 i R m l s b E V y c m 9 y Q 2 9 1 b n Q i I F Z h b H V l P S J s M C I g L z 4 8 R W 5 0 c n k g V H l w Z T 0 i R m l s b E V y c m 9 y Q 2 9 k Z S I g V m F s d W U 9 I n N V b m t u b 3 d u I i A v P j x F b n R y e S B U e X B l P S J G a W x s Q 2 9 1 b n Q i I F Z h b H V l P S J s M j k i I C 8 + P E V u d H J 5 I F R 5 c G U 9 I k F k Z G V k V G 9 E Y X R h T W 9 k Z W w i I F Z h b H V l P S J s M C I g L z 4 8 L 1 N 0 Y W J s Z U V u d H J p Z X M + P C 9 J d G V t P j x J d G V t P j x J d G V t T G 9 j Y X R p b 2 4 + P E l 0 Z W 1 U e X B l P k Z v c m 1 1 b G E 8 L 0 l 0 Z W 1 U e X B l P j x J d G V t U G F 0 a D 5 T Z W N 0 a W 9 u M S 9 U c m V h d G 1 l b n Q l M j B R d W V y e S 9 T b 3 V y Y 2 U 8 L 0 l 0 Z W 1 Q Y X R o P j w v S X R l b U x v Y 2 F 0 a W 9 u P j x T d G F i b G V F b n R y a W V z I C 8 + P C 9 J d G V t P j x J d G V t P j x J d G V t T G 9 j Y X R p b 2 4 + P E l 0 Z W 1 U e X B l P k Z v c m 1 1 b G E 8 L 0 l 0 Z W 1 U e X B l P j x J d G V t U G F 0 a D 5 T Z W N 0 a W 9 u M S 9 U c m V h d G 1 l b n Q l M j B R d W V y e S 9 D a G F u Z 2 V k J T I w V H l w Z T w v S X R l b V B h d G g + P C 9 J d G V t T G 9 j Y X R p b 2 4 + P F N 0 Y W J s Z U V u d H J p Z X M g L z 4 8 L 0 l 0 Z W 0 + P E l 0 Z W 0 + P E l 0 Z W 1 M b 2 N h d G l v b j 4 8 S X R l b V R 5 c G U + R m 9 y b X V s Y T w v S X R l b V R 5 c G U + P E l 0 Z W 1 Q Y X R o P l N l Y 3 R p b 2 4 x L 1 N l e H V h b C U y M E h p c 3 R v c n k l M j B R d W V y e 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B c 3 N l c 3 N t Z W 5 0 I F N 1 b W 1 h c n k i I C 8 + P E V u d H J 5 I F R 5 c G U 9 I l J l Y 2 9 2 Z X J 5 V G F y Z 2 V 0 Q 2 9 s d W 1 u I i B W Y W x 1 Z T 0 i b D E i I C 8 + P E V u d H J 5 I F R 5 c G U 9 I l J l Y 2 9 2 Z X J 5 V G F y Z 2 V 0 U m 9 3 I i B W Y W x 1 Z T 0 i b D E x M S I g L z 4 8 R W 5 0 c n k g V H l w Z T 0 i R m l s b F R h c m d l d C I g V m F s d W U 9 I n N T Z X h 1 Y W x f S G l z d G 9 y e V 9 R d W V y e S I g L z 4 8 R W 5 0 c n k g V H l w Z T 0 i R m l s b G V k Q 2 9 t c G x l d G V S Z X N 1 b H R U b 1 d v c m t z a G V l d C I g V m F s d W U 9 I m w x I i A v P j x F b n R y e S B U e X B l P S J R d W V y e U l E I i B W Y W x 1 Z T 0 i c 2 E 2 Y T E 2 O G M y L W U 2 Y z Y t N G F m Z S 1 i O G Y 1 L T g x M j R l Z T N j N j I y Y i I g L z 4 8 R W 5 0 c n k g V H l w Z T 0 i R m l s b E x h c 3 R V c G R h d G V k I i B W Y W x 1 Z T 0 i Z D I w M j Q t M D E t M z B U M j E 6 N T Y 6 N D U u M z k 4 N z I z O F o i I C 8 + P E V u d H J 5 I F R 5 c G U 9 I k Z p b G x D b 2 x 1 b W 5 U e X B l c y I g V m F s d W U 9 I n N C Z 1 l B Q U F B Q U F B Q T 0 i I C 8 + P E V u d H J 5 I F R 5 c G U 9 I k Z p b G x D b 2 x 1 b W 5 O Y W 1 l c y I g V m F s d W U 9 I n N b J n F 1 b 3 Q 7 U 2 V 4 d W F s I E h p c 3 R v c n k g Y W 5 k I F B o e X N p Y 2 F s I E V 4 Y W 0 g U m V j b 2 1 t Z W 5 k Y X R p b 2 4 m c X V v d D s s J n F 1 b 3 Q 7 R G 9 l c y B 5 b 3 V y I G N s a W 5 p Y y B w c m 9 2 a W R l I H R o a X M g c 2 V y d m l j Z T 8 g J n F 1 b 3 Q 7 L C Z x d W 9 0 O 0 l u c 3 V m Z m l j a W V u d C B y Z X N v d X J j Z X M g K G Z 1 b m R p b m c s I G V x d W l w b W V u d C k g J n F 1 b 3 Q 7 L C Z x d W 9 0 O 0 l u c 3 V m Z m l j a W V u d C B z d G F m Z m l u Z y A o Y 2 F w Y W N p d H k s I H R y Y W l u a W 5 n L C B w c m 9 2 a W R l c i B k a X N j b 2 1 m b 3 J 0 K S A m c X V v d D s s J n F 1 b 3 Q 7 U G 9 w d W x h d G l v b i B z Z X J 2 Z W Q g K H B h d G l l b n Q g b m V l Z C w g c m V s d W N 0 Y W 5 j Z S k m c X V v d D s s J n F 1 b 3 Q 7 U H J v d G 9 j b 2 x z I G F u Z C B w c m 9 j Z W R 1 c m V z I C g 1 I F B z L C B l e H B y Z X N z I H Z p c 2 l 0 I H B y b 3 R v Y 2 9 s L C B F T V I v R U h S I H B y b 2 1 w d H M p I C Z x d W 9 0 O y w m c X V v d D t S Z W Z l c n J h b C B w c m 9 j Z X N z I G l u I H B s Y W N l J n F 1 b 3 Q 7 L C Z x d W 9 0 O 0 9 0 a G V y L C B w b G V h c 2 U g c 3 B l Y 2 l m e S A m c X V v d D t d I i A v P j x F b n R y e S B U e X B l P S J G a W x s U 3 R h d H V z I i B W Y W x 1 Z T 0 i c 0 N v b X B s Z X R l I i A v P j x F b n R y e S B U e X B l P S J S Z W x h d G l v b n N o a X B J b m Z v Q 2 9 u d G F p b m V y I i B W Y W x 1 Z T 0 i c 3 s m c X V v d D t j b 2 x 1 b W 5 D b 3 V u d C Z x d W 9 0 O z o 4 L C Z x d W 9 0 O 2 t l e U N v b H V t b k 5 h b W V z J n F 1 b 3 Q 7 O l t d L C Z x d W 9 0 O 3 F 1 Z X J 5 U m V s Y X R p b 2 5 z a G l w c y Z x d W 9 0 O z p b X S w m c X V v d D t j b 2 x 1 b W 5 J Z G V u d G l 0 a W V z J n F 1 b 3 Q 7 O l s m c X V v d D t T Z W N 0 a W 9 u M S 9 T Z X h 1 Y W w g S G l z d G 9 y e S B R d W V y e S 9 B d X R v U m V t b 3 Z l Z E N v b H V t b n M x L n t T Z X h 1 Y W w g S G l z d G 9 y e S B h b m Q g U G h 5 c 2 l j Y W w g R X h h b S B S Z W N v b W 1 l b m R h d G l v b i w w f S Z x d W 9 0 O y w m c X V v d D t T Z W N 0 a W 9 u M S 9 T Z X h 1 Y W w g S G l z d G 9 y e S B R d W V y e S 9 B d X R v U m V t b 3 Z l Z E N v b H V t b n M x L n t E b 2 V z I H l v d X I g Y 2 x p b m l j I H B y b 3 Z p Z G U g d G h p c y B z Z X J 2 a W N l P y A s M X 0 m c X V v d D s s J n F 1 b 3 Q 7 U 2 V j d G l v b j E v U 2 V 4 d W F s I E h p c 3 R v c n k g U X V l c n k v Q X V 0 b 1 J l b W 9 2 Z W R D b 2 x 1 b W 5 z M S 5 7 S W 5 z d W Z m a W N p Z W 5 0 I H J l c 2 9 1 c m N l c y A o Z n V u Z G l u Z y w g Z X F 1 a X B t Z W 5 0 K S A s M n 0 m c X V v d D s s J n F 1 b 3 Q 7 U 2 V j d G l v b j E v U 2 V 4 d W F s I E h p c 3 R v c n k g U X V l c n k v Q X V 0 b 1 J l b W 9 2 Z W R D b 2 x 1 b W 5 z M S 5 7 S W 5 z d W Z m a W N p Z W 5 0 I H N 0 Y W Z m a W 5 n I C h j Y X B h Y 2 l 0 e S w g d H J h a W 5 p b m c s I H B y b 3 Z p Z G V y I G R p c 2 N v b W Z v c n Q p I C w z f S Z x d W 9 0 O y w m c X V v d D t T Z W N 0 a W 9 u M S 9 T Z X h 1 Y W w g S G l z d G 9 y e S B R d W V y e S 9 B d X R v U m V t b 3 Z l Z E N v b H V t b n M x L n t Q b 3 B 1 b G F 0 a W 9 u I H N l c n Z l Z C A o c G F 0 a W V u d C B u Z W V k L C B y Z W x 1 Y 3 R h b m N l K S w 0 f S Z x d W 9 0 O y w m c X V v d D t T Z W N 0 a W 9 u M S 9 T Z X h 1 Y W w g S G l z d G 9 y e S B R d W V y e S 9 B d X R v U m V t b 3 Z l Z E N v b H V t b n M x L n t Q c m 9 0 b 2 N v b H M g Y W 5 k I H B y b 2 N l Z H V y Z X M g K D U g U H M s I G V 4 c H J l c 3 M g d m l z a X Q g c H J v d G 9 j b 2 w s I E V N U i 9 F S F I g c H J v b X B 0 c y k g L D V 9 J n F 1 b 3 Q 7 L C Z x d W 9 0 O 1 N l Y 3 R p b 2 4 x L 1 N l e H V h b C B I a X N 0 b 3 J 5 I F F 1 Z X J 5 L 0 F 1 d G 9 S Z W 1 v d m V k Q 2 9 s d W 1 u c z E u e 1 J l Z m V y c m F s I H B y b 2 N l c 3 M g a W 4 g c G x h Y 2 U s N n 0 m c X V v d D s s J n F 1 b 3 Q 7 U 2 V j d G l v b j E v U 2 V 4 d W F s I E h p c 3 R v c n k g U X V l c n k v Q X V 0 b 1 J l b W 9 2 Z W R D b 2 x 1 b W 5 z M S 5 7 T 3 R o Z X I s I H B s Z W F z Z S B z c G V j a W Z 5 I C w 3 f S Z x d W 9 0 O 1 0 s J n F 1 b 3 Q 7 Q 2 9 s d W 1 u Q 2 9 1 b n Q m c X V v d D s 6 O C w m c X V v d D t L Z X l D b 2 x 1 b W 5 O Y W 1 l c y Z x d W 9 0 O z p b X S w m c X V v d D t D b 2 x 1 b W 5 J Z G V u d G l 0 a W V z J n F 1 b 3 Q 7 O l s m c X V v d D t T Z W N 0 a W 9 u M S 9 T Z X h 1 Y W w g S G l z d G 9 y e S B R d W V y e S 9 B d X R v U m V t b 3 Z l Z E N v b H V t b n M x L n t T Z X h 1 Y W w g S G l z d G 9 y e S B h b m Q g U G h 5 c 2 l j Y W w g R X h h b S B S Z W N v b W 1 l b m R h d G l v b i w w f S Z x d W 9 0 O y w m c X V v d D t T Z W N 0 a W 9 u M S 9 T Z X h 1 Y W w g S G l z d G 9 y e S B R d W V y e S 9 B d X R v U m V t b 3 Z l Z E N v b H V t b n M x L n t E b 2 V z I H l v d X I g Y 2 x p b m l j I H B y b 3 Z p Z G U g d G h p c y B z Z X J 2 a W N l P y A s M X 0 m c X V v d D s s J n F 1 b 3 Q 7 U 2 V j d G l v b j E v U 2 V 4 d W F s I E h p c 3 R v c n k g U X V l c n k v Q X V 0 b 1 J l b W 9 2 Z W R D b 2 x 1 b W 5 z M S 5 7 S W 5 z d W Z m a W N p Z W 5 0 I H J l c 2 9 1 c m N l c y A o Z n V u Z G l u Z y w g Z X F 1 a X B t Z W 5 0 K S A s M n 0 m c X V v d D s s J n F 1 b 3 Q 7 U 2 V j d G l v b j E v U 2 V 4 d W F s I E h p c 3 R v c n k g U X V l c n k v Q X V 0 b 1 J l b W 9 2 Z W R D b 2 x 1 b W 5 z M S 5 7 S W 5 z d W Z m a W N p Z W 5 0 I H N 0 Y W Z m a W 5 n I C h j Y X B h Y 2 l 0 e S w g d H J h a W 5 p b m c s I H B y b 3 Z p Z G V y I G R p c 2 N v b W Z v c n Q p I C w z f S Z x d W 9 0 O y w m c X V v d D t T Z W N 0 a W 9 u M S 9 T Z X h 1 Y W w g S G l z d G 9 y e S B R d W V y e S 9 B d X R v U m V t b 3 Z l Z E N v b H V t b n M x L n t Q b 3 B 1 b G F 0 a W 9 u I H N l c n Z l Z C A o c G F 0 a W V u d C B u Z W V k L C B y Z W x 1 Y 3 R h b m N l K S w 0 f S Z x d W 9 0 O y w m c X V v d D t T Z W N 0 a W 9 u M S 9 T Z X h 1 Y W w g S G l z d G 9 y e S B R d W V y e S 9 B d X R v U m V t b 3 Z l Z E N v b H V t b n M x L n t Q c m 9 0 b 2 N v b H M g Y W 5 k I H B y b 2 N l Z H V y Z X M g K D U g U H M s I G V 4 c H J l c 3 M g d m l z a X Q g c H J v d G 9 j b 2 w s I E V N U i 9 F S F I g c H J v b X B 0 c y k g L D V 9 J n F 1 b 3 Q 7 L C Z x d W 9 0 O 1 N l Y 3 R p b 2 4 x L 1 N l e H V h b C B I a X N 0 b 3 J 5 I F F 1 Z X J 5 L 0 F 1 d G 9 S Z W 1 v d m V k Q 2 9 s d W 1 u c z E u e 1 J l Z m V y c m F s I H B y b 2 N l c 3 M g a W 4 g c G x h Y 2 U s N n 0 m c X V v d D s s J n F 1 b 3 Q 7 U 2 V j d G l v b j E v U 2 V 4 d W F s I E h p c 3 R v c n k g U X V l c n k v Q X V 0 b 1 J l b W 9 2 Z W R D b 2 x 1 b W 5 z M S 5 7 T 3 R o Z X I s I H B s Z W F z Z S B z c G V j a W Z 5 I C w 3 f S Z x d W 9 0 O 1 0 s J n F 1 b 3 Q 7 U m V s Y X R p b 2 5 z a G l w S W 5 m b y Z x d W 9 0 O z p b X X 0 i I C 8 + P E V u d H J 5 I F R 5 c G U 9 I k Z p b G x F c n J v c k N v d W 5 0 I i B W Y W x 1 Z T 0 i b D A i I C 8 + P E V u d H J 5 I F R 5 c G U 9 I k Z p b G x F c n J v c k N v Z G U i I F Z h b H V l P S J z V W 5 r b m 9 3 b i I g L z 4 8 R W 5 0 c n k g V H l w Z T 0 i R m l s b E N v d W 5 0 I i B W Y W x 1 Z T 0 i b D k i I C 8 + P E V u d H J 5 I F R 5 c G U 9 I k F k Z G V k V G 9 E Y X R h T W 9 k Z W w i I F Z h b H V l P S J s M C I g L z 4 8 L 1 N 0 Y W J s Z U V u d H J p Z X M + P C 9 J d G V t P j x J d G V t P j x J d G V t T G 9 j Y X R p b 2 4 + P E l 0 Z W 1 U e X B l P k Z v c m 1 1 b G E 8 L 0 l 0 Z W 1 U e X B l P j x J d G V t U G F 0 a D 5 T Z W N 0 a W 9 u M S 9 T Z X h 1 Y W w l M j B I a X N 0 b 3 J 5 J T I w U X V l c n k v U 2 9 1 c m N l P C 9 J d G V t U G F 0 a D 4 8 L 0 l 0 Z W 1 M b 2 N h d G l v b j 4 8 U 3 R h Y m x l R W 5 0 c m l l c y A v P j w v S X R l b T 4 8 S X R l b T 4 8 S X R l b U x v Y 2 F 0 a W 9 u P j x J d G V t V H l w Z T 5 G b 3 J t d W x h P C 9 J d G V t V H l w Z T 4 8 S X R l b V B h d G g + U 2 V j d G l v b j E v U 2 V 4 d W F s J T I w S G l z d G 9 y e S U y M F F 1 Z X J 5 L 0 N o Y W 5 n Z W Q l M j B U e X B l P C 9 J d G V t U G F 0 a D 4 8 L 0 l 0 Z W 1 M b 2 N h d G l v b j 4 8 U 3 R h Y m x l R W 5 0 c m l l c y A v P j w v S X R l b T 4 8 L 0 l 0 Z W 1 z P j w v T G 9 j Y W x Q Y W N r Y W d l T W V 0 Y W R h d G F G a W x l P h Y A A A B Q S w U G A A A A A A A A A A A A A A A A A A A A A A A A 2 g A A A A E A A A D Q j J 3 f A R X R E Y x 6 A M B P w p f r A Q A A A K D j h 2 W 6 E j l B m y P 4 6 3 / a o J s A A A A A A g A A A A A A A 2 Y A A M A A A A A Q A A A A 1 e m F 2 R d 5 + G g F m D F Y m F Z 4 q A A A A A A E g A A A o A A A A B A A A A D T + 7 c g A q q e h Z e F 5 U / f U X F M U A A A A L t i 1 V z e k B 1 y i v m j z 1 u h K S v 4 S 3 6 o N n m b V a D I q 1 5 G E L a L 2 C H 5 l T 2 y N z 1 5 8 5 Q v n e m 9 3 x 9 V R A Q y q f 4 t 2 Y w m N O b h u N O c n / R F 1 i U 0 Q U Q o 8 Q G l q Y P J F A A A A C u q x b 3 8 f h 0 z t e r V k n N f m t g C 2 p a m < / D a t a M a s h u p > 
</file>

<file path=customXml/itemProps1.xml><?xml version="1.0" encoding="utf-8"?>
<ds:datastoreItem xmlns:ds="http://schemas.openxmlformats.org/officeDocument/2006/customXml" ds:itemID="{E20F0E0F-BA4C-4BC2-A27F-38EB629668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Recipient Information</vt:lpstr>
      <vt:lpstr>Data Validation</vt:lpstr>
      <vt:lpstr>Instructions</vt:lpstr>
      <vt:lpstr>Prevention</vt:lpstr>
      <vt:lpstr>Evaluation</vt:lpstr>
      <vt:lpstr>Laboratory</vt:lpstr>
      <vt:lpstr>Treatment</vt:lpstr>
      <vt:lpstr>Sexual History &amp; Exam</vt:lpstr>
      <vt:lpstr>Screening</vt:lpstr>
      <vt:lpstr>Partner Services</vt:lpstr>
      <vt:lpstr>Assessment Summary</vt:lpstr>
      <vt:lpstr>Additional Information</vt:lpstr>
      <vt:lpstr>Labels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Pooja Verma</dc:creator>
  <cp:lastModifiedBy>Zirger, Jeffrey (CDC/IOD/OS)</cp:lastModifiedBy>
  <cp:lastPrinted>2020-07-21T16:53:38Z</cp:lastPrinted>
  <dcterms:created xsi:type="dcterms:W3CDTF">2019-05-17T20:39:57Z</dcterms:created>
  <dcterms:modified xsi:type="dcterms:W3CDTF">2024-03-14T11:55:21Z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2023-07-25T16:02:01Z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205a8735-8e30-4c52-9b52-6bf073fe7113</vt:lpwstr>
  </property>
  <property fmtid="{D5CDD505-2E9C-101B-9397-08002B2CF9AE}" pid="8" name="MSIP_Label_7b94a7b8-f06c-4dfe-bdcc-9b548fd58c31_ContentBits">
    <vt:lpwstr>0</vt:lpwstr>
  </property>
</Properties>
</file>