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nciis-p401.nci.nih.gov\Group04\OMPC\PRA\Projects\Submissions\In Process Submissions\0925-0753 - CTEP REVISION\"/>
    </mc:Choice>
  </mc:AlternateContent>
  <xr:revisionPtr revIDLastSave="0" documentId="13_ncr:1_{1D4FCE1A-BEB3-46B1-9B0F-A8632D52E27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12 as of 4.18" sheetId="3" r:id="rId1"/>
    <sheet name="A14" sheetId="2" r:id="rId2"/>
  </sheets>
  <definedNames>
    <definedName name="OLE_LINK1" localSheetId="1">'A14'!#REF!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3" l="1"/>
  <c r="J7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8" i="3"/>
  <c r="J3" i="3"/>
  <c r="J4" i="3"/>
  <c r="J5" i="3"/>
  <c r="J6" i="3"/>
  <c r="J2" i="3"/>
  <c r="I77" i="3"/>
  <c r="I63" i="3"/>
  <c r="G78" i="3"/>
  <c r="D78" i="3"/>
  <c r="C78" i="3"/>
  <c r="E77" i="3"/>
  <c r="I76" i="3"/>
  <c r="E76" i="3"/>
  <c r="I75" i="3"/>
  <c r="E75" i="3"/>
  <c r="I74" i="3"/>
  <c r="E74" i="3"/>
  <c r="I73" i="3"/>
  <c r="E73" i="3"/>
  <c r="I72" i="3"/>
  <c r="E72" i="3"/>
  <c r="I71" i="3"/>
  <c r="E71" i="3"/>
  <c r="I70" i="3"/>
  <c r="E70" i="3"/>
  <c r="I69" i="3"/>
  <c r="E69" i="3"/>
  <c r="I68" i="3"/>
  <c r="E68" i="3"/>
  <c r="I67" i="3"/>
  <c r="E67" i="3"/>
  <c r="I66" i="3"/>
  <c r="E66" i="3"/>
  <c r="I65" i="3"/>
  <c r="E65" i="3"/>
  <c r="I64" i="3"/>
  <c r="E64" i="3"/>
  <c r="I62" i="3"/>
  <c r="E62" i="3"/>
  <c r="I61" i="3"/>
  <c r="E61" i="3"/>
  <c r="I60" i="3"/>
  <c r="E60" i="3"/>
  <c r="I59" i="3"/>
  <c r="E59" i="3"/>
  <c r="I58" i="3"/>
  <c r="E58" i="3"/>
  <c r="I57" i="3"/>
  <c r="E57" i="3"/>
  <c r="I56" i="3"/>
  <c r="E56" i="3"/>
  <c r="I55" i="3"/>
  <c r="E55" i="3"/>
  <c r="I54" i="3"/>
  <c r="E54" i="3"/>
  <c r="I53" i="3"/>
  <c r="E53" i="3"/>
  <c r="I52" i="3"/>
  <c r="E52" i="3"/>
  <c r="I51" i="3"/>
  <c r="E51" i="3"/>
  <c r="I50" i="3"/>
  <c r="E50" i="3"/>
  <c r="I49" i="3"/>
  <c r="E49" i="3"/>
  <c r="I48" i="3"/>
  <c r="E48" i="3"/>
  <c r="I47" i="3"/>
  <c r="E47" i="3"/>
  <c r="I46" i="3"/>
  <c r="E46" i="3"/>
  <c r="I45" i="3"/>
  <c r="E45" i="3"/>
  <c r="I44" i="3"/>
  <c r="E44" i="3"/>
  <c r="I43" i="3"/>
  <c r="E43" i="3"/>
  <c r="I42" i="3"/>
  <c r="E42" i="3"/>
  <c r="I41" i="3"/>
  <c r="E41" i="3"/>
  <c r="I40" i="3"/>
  <c r="E40" i="3"/>
  <c r="I39" i="3"/>
  <c r="E39" i="3"/>
  <c r="I38" i="3"/>
  <c r="E38" i="3"/>
  <c r="I37" i="3"/>
  <c r="E37" i="3"/>
  <c r="I36" i="3"/>
  <c r="E36" i="3"/>
  <c r="I35" i="3"/>
  <c r="E35" i="3"/>
  <c r="I34" i="3"/>
  <c r="E34" i="3"/>
  <c r="I33" i="3"/>
  <c r="E33" i="3"/>
  <c r="I32" i="3"/>
  <c r="E32" i="3"/>
  <c r="I31" i="3"/>
  <c r="E31" i="3"/>
  <c r="I30" i="3"/>
  <c r="E30" i="3"/>
  <c r="I29" i="3"/>
  <c r="E29" i="3"/>
  <c r="I28" i="3"/>
  <c r="E28" i="3"/>
  <c r="E27" i="3"/>
  <c r="I26" i="3"/>
  <c r="E26" i="3"/>
  <c r="I25" i="3"/>
  <c r="E25" i="3"/>
  <c r="I24" i="3"/>
  <c r="E24" i="3"/>
  <c r="I23" i="3"/>
  <c r="E23" i="3"/>
  <c r="I22" i="3"/>
  <c r="E22" i="3"/>
  <c r="I21" i="3"/>
  <c r="E21" i="3"/>
  <c r="I20" i="3"/>
  <c r="E20" i="3"/>
  <c r="I19" i="3"/>
  <c r="E19" i="3"/>
  <c r="I18" i="3"/>
  <c r="E18" i="3"/>
  <c r="I17" i="3"/>
  <c r="E17" i="3"/>
  <c r="I16" i="3"/>
  <c r="E16" i="3"/>
  <c r="I15" i="3"/>
  <c r="E15" i="3"/>
  <c r="I14" i="3"/>
  <c r="E14" i="3"/>
  <c r="I13" i="3"/>
  <c r="E13" i="3"/>
  <c r="I12" i="3"/>
  <c r="E12" i="3"/>
  <c r="I11" i="3"/>
  <c r="E11" i="3"/>
  <c r="I10" i="3"/>
  <c r="E10" i="3"/>
  <c r="I9" i="3"/>
  <c r="E9" i="3"/>
  <c r="I8" i="3"/>
  <c r="E8" i="3"/>
  <c r="I7" i="3"/>
  <c r="E7" i="3"/>
  <c r="I6" i="3"/>
  <c r="E6" i="3"/>
  <c r="I5" i="3"/>
  <c r="E5" i="3"/>
  <c r="I4" i="3"/>
  <c r="E4" i="3"/>
  <c r="I3" i="3"/>
  <c r="E3" i="3"/>
  <c r="I2" i="3"/>
  <c r="E2" i="3"/>
  <c r="F12" i="2"/>
  <c r="J78" i="3" l="1"/>
  <c r="I78" i="3"/>
  <c r="I80" i="3" s="1"/>
  <c r="E78" i="3"/>
  <c r="F11" i="2"/>
  <c r="F10" i="2"/>
  <c r="F4" i="2"/>
  <c r="F5" i="2"/>
  <c r="F6" i="2"/>
  <c r="F7" i="2"/>
  <c r="F8" i="2"/>
  <c r="F3" i="2"/>
</calcChain>
</file>

<file path=xl/sharedStrings.xml><?xml version="1.0" encoding="utf-8"?>
<sst xmlns="http://schemas.openxmlformats.org/spreadsheetml/2006/main" count="207" uniqueCount="135">
  <si>
    <t>Type of Respondent</t>
  </si>
  <si>
    <t>Hourly Wage Rate</t>
  </si>
  <si>
    <t>Total Cost</t>
  </si>
  <si>
    <t>Totals Over the Course of 3 Years =</t>
  </si>
  <si>
    <r>
      <t>Years Requested</t>
    </r>
    <r>
      <rPr>
        <vertAlign val="superscript"/>
        <sz val="12"/>
        <color indexed="8"/>
        <rFont val="Calibri"/>
        <family val="2"/>
      </rPr>
      <t xml:space="preserve">6 </t>
    </r>
    <r>
      <rPr>
        <sz val="12"/>
        <color indexed="8"/>
        <rFont val="Calibri"/>
        <family val="2"/>
      </rPr>
      <t xml:space="preserve"> = </t>
    </r>
  </si>
  <si>
    <t>ANNUALIZED TOTALS</t>
  </si>
  <si>
    <t>Form Name</t>
  </si>
  <si>
    <t>Grade/Step</t>
  </si>
  <si>
    <t>Staff</t>
  </si>
  <si>
    <t>Salary</t>
  </si>
  <si>
    <t>% of Effort</t>
  </si>
  <si>
    <t>Federal Oversight</t>
  </si>
  <si>
    <t>Contractor Cost</t>
  </si>
  <si>
    <t>Total Cost to Gov't</t>
  </si>
  <si>
    <t>Fringe (if applicable)</t>
  </si>
  <si>
    <t>Grade</t>
  </si>
  <si>
    <t>15/10</t>
  </si>
  <si>
    <t>14/10</t>
  </si>
  <si>
    <t>Annual Rates by Grade and Step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</si>
  <si>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</si>
  <si>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</si>
  <si>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</si>
  <si>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</si>
  <si>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</si>
  <si>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</si>
  <si>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</si>
  <si>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</si>
  <si>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</si>
  <si>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</si>
  <si>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>CTSU IRB/Regulatory Approval Transmittal Form (Attachment A01)</t>
  </si>
  <si>
    <t>Health Care Practitioner</t>
  </si>
  <si>
    <t>CTSU IRB Certification Form (Attachment A02)</t>
  </si>
  <si>
    <t>Withdrawal from Protocol Participation Form (Attachment A03)</t>
  </si>
  <si>
    <t>Site Addition Form (Attachment A04)</t>
  </si>
  <si>
    <t>CTSU Request for Clinical Brochure (Attachment A06)</t>
  </si>
  <si>
    <t>CTSU Supply Request Form (Attachment A07)</t>
  </si>
  <si>
    <t>RTOG-0834 CTSU Data Transmittal Form (Attachment A10)</t>
  </si>
  <si>
    <t>CTSU Patient Enrollment Transmittal Form (Attachment A15)</t>
  </si>
  <si>
    <t>CTSU Transfer Form (Attachment A16)</t>
  </si>
  <si>
    <t>CTSU OPEN Rave Request Form (Attachment A18)</t>
  </si>
  <si>
    <t>CTSU LPO Form Creation (Attachment A19)</t>
  </si>
  <si>
    <t>CTSU DTL Electronic Signature Form (Attachment A21)</t>
  </si>
  <si>
    <t>CTSU CLASS Course Setup Form (Attachment A22)</t>
  </si>
  <si>
    <t>CTSU LPO Approval for Early Closure Form (Attachment A23)</t>
  </si>
  <si>
    <t>International DTL Signing (Attachment A24)</t>
  </si>
  <si>
    <t>NCI CIRB AA &amp; DOR between the NCI CIRB and Signatory Institution (Attachment B01)</t>
  </si>
  <si>
    <t>Participants</t>
  </si>
  <si>
    <t xml:space="preserve">NCI CIRB Signatory Enrollment Form (Attachment B02) </t>
  </si>
  <si>
    <t>CIRB Board Member Application (Attachment B03)</t>
  </si>
  <si>
    <t>Board Member</t>
  </si>
  <si>
    <t>CIRB Member COI Screening Worksheet (Attachment B08)</t>
  </si>
  <si>
    <t>Board Members</t>
  </si>
  <si>
    <t xml:space="preserve">CIRB COI Screening for CIRB meetings (Attachment B09)  </t>
  </si>
  <si>
    <t>CIRB IR Application (Attachment B10)</t>
  </si>
  <si>
    <t>CIRB IR Application for Exempt Studies (Attachment B11)</t>
  </si>
  <si>
    <t>CIRB Amendment Review Application (Attachment B12)</t>
  </si>
  <si>
    <t>CIRB Ancillary Studies Application (Attachment B13)</t>
  </si>
  <si>
    <t>CIRB Continuing Review Application (Attachment B14)</t>
  </si>
  <si>
    <t>Adult IR of Cooperative Group Protocol (Attachment B15)</t>
  </si>
  <si>
    <t>Pediatric IR of Cooperative Group Protocol (Attachment B16)</t>
  </si>
  <si>
    <t>Adult Amendment of Cooperative Group Protocol (Attachment B19)</t>
  </si>
  <si>
    <t>Pediatric Amendment of Cooperative Group Protocol (Attachment B20)</t>
  </si>
  <si>
    <t>Pharmacist's Review of a Cooperative Group Study (Attachment B21)</t>
  </si>
  <si>
    <t>Adult Expedited Amendment Review (Attachment B23)</t>
  </si>
  <si>
    <t>Pediatric Expedited Amendment Review (Attachment B24)</t>
  </si>
  <si>
    <t>Adult Expedited Continuing Review (Attachment B25)</t>
  </si>
  <si>
    <t>Pediatric Expedited Continuing Review (Attachment B26)</t>
  </si>
  <si>
    <t>Adult Cooperative Group Response to CIRB Review (Attachment B27)</t>
  </si>
  <si>
    <t>Pediatric Cooperative Group Response to CIRB Review (Attachment B28)</t>
  </si>
  <si>
    <t>Adult Expedited Study Chair Response to Required Modifications (Attachment B29)</t>
  </si>
  <si>
    <t>Reviewer Worksheet- Determination of UP or SCN (Attachment B31)</t>
  </si>
  <si>
    <t>Reviewer Worksheet -CIRB Statistical Reviewer Form (Attachment B32)</t>
  </si>
  <si>
    <t>CIRB Application for Translated Documents (Attachment B33)</t>
  </si>
  <si>
    <t>Reviewer Worksheet of Translated Documents (Attachment B34)</t>
  </si>
  <si>
    <t>Reviewer Worksheet of Recruitment Material (Attachment B35)</t>
  </si>
  <si>
    <t>Reviewer Worksheet Expedited Study Closure Review (Attachment B36)</t>
  </si>
  <si>
    <t>Reviewer Worksheet of Expedited IR (Attachment B38)</t>
  </si>
  <si>
    <t>Annual Signatory Institution Worksheet About Local Context (Attachment B40)</t>
  </si>
  <si>
    <t xml:space="preserve">Annual Principal Investigator Worksheet About Local Context (Attachment B41) </t>
  </si>
  <si>
    <t>Study-Specific Worksheet About Local Context (Attachment B42)</t>
  </si>
  <si>
    <t>Study Closure or Transfer of Study Review Responsibility (Attachment B43)</t>
  </si>
  <si>
    <t>Unanticipated Problem or Serious or Continuing Noncompliance Reporting Form (Attachment B44)</t>
  </si>
  <si>
    <t>Change of Signatory Institution PI Form (Attachment B45)</t>
  </si>
  <si>
    <t>CIRB Waiver of Consent Request Supplemental Form (Attachment B47)</t>
  </si>
  <si>
    <t>Review Worksheet CIRB Review for Inclusion of Incarcerated Participants (Attachment B48)</t>
  </si>
  <si>
    <t xml:space="preserve"> Notification of Incarcerated Participant Form (B49)</t>
  </si>
  <si>
    <t>Final Video Submission Posting Form (Attachment B50)</t>
  </si>
  <si>
    <t>Unanticipated Problem or Serious or Continuing Noncompliance Application (Attachment B52)</t>
  </si>
  <si>
    <t xml:space="preserve">Health Care Practitioner  </t>
  </si>
  <si>
    <t xml:space="preserve">CIRB Customer Satisfaction Survey (Attachment C04) </t>
  </si>
  <si>
    <t>Follow-up Survey (Communication Audit) (Attachment C05)</t>
  </si>
  <si>
    <t>CIRB Board Member Annual Assessment Survey (Attachment C07)</t>
  </si>
  <si>
    <t>Audit Scheduling Form (Attachment D01)</t>
  </si>
  <si>
    <t>Preliminary Audit Finding Form (Attachment D02)</t>
  </si>
  <si>
    <t>Audit Maintenance Form (Attachment D03)</t>
  </si>
  <si>
    <t>Final Audit Finding Report Form (Attachment D04)</t>
  </si>
  <si>
    <t>Follow-up Form (Attachment D05)</t>
  </si>
  <si>
    <t>Roster Maintenance Form (Attachment D06)</t>
  </si>
  <si>
    <t xml:space="preserve">Final Report and CAPA Request Form (Attachment D07) </t>
  </si>
  <si>
    <t>NCI/DCTD/CTEP FDA Form 1572 for Annual Submission (Attachment E01)</t>
  </si>
  <si>
    <t>Physician</t>
  </si>
  <si>
    <t>NCI/DCTD/CTE Biosketch (Attachment E02)</t>
  </si>
  <si>
    <t>Physician; Health Care Practitioner</t>
  </si>
  <si>
    <t>NCI/DCTD/CTEP Financial Disclosure Form (Attachment E03)</t>
  </si>
  <si>
    <t>NCI/DCTD/CTEP Agent Shipment Form (ASF) (Attachment E04)</t>
  </si>
  <si>
    <t>Non-IND/Non-Treatment Registration Form (Attachment E05)</t>
  </si>
  <si>
    <t>International Investigator Statement (Attachment E06)</t>
  </si>
  <si>
    <t>Basic Study Information Form (Attachment F01)</t>
  </si>
  <si>
    <t>CTSU DTL Site Form Creation (Attachment A20)</t>
  </si>
  <si>
    <t xml:space="preserve">Adult Continuing Review of Cooperative Group Protocol (Attachment B17) </t>
  </si>
  <si>
    <t>Request Waiver of Assent Form (Attachment B46)</t>
  </si>
  <si>
    <t xml:space="preserve">Participants/Board Members  </t>
  </si>
  <si>
    <r>
      <t>Number of Respondents</t>
    </r>
    <r>
      <rPr>
        <vertAlign val="superscript"/>
        <sz val="12"/>
        <color indexed="8"/>
        <rFont val="Calibri"/>
        <family val="2"/>
        <scheme val="minor"/>
      </rPr>
      <t>1</t>
    </r>
  </si>
  <si>
    <r>
      <t>Number of Responses per Respondent</t>
    </r>
    <r>
      <rPr>
        <vertAlign val="superscript"/>
        <sz val="12"/>
        <color indexed="8"/>
        <rFont val="Calibri"/>
        <family val="2"/>
        <scheme val="minor"/>
      </rPr>
      <t>2</t>
    </r>
  </si>
  <si>
    <r>
      <t>Average Burden Per Response 
(in hours)</t>
    </r>
    <r>
      <rPr>
        <vertAlign val="superscript"/>
        <sz val="12"/>
        <color indexed="8"/>
        <rFont val="Calibri"/>
        <family val="2"/>
        <scheme val="minor"/>
      </rPr>
      <t>3</t>
    </r>
  </si>
  <si>
    <t>Number of Respondents x Number of Responses</t>
  </si>
  <si>
    <t xml:space="preserve"> </t>
  </si>
  <si>
    <t xml:space="preserve">    Associate Branch Chief, CTOIB</t>
  </si>
  <si>
    <t xml:space="preserve">    Chief, CTOIB</t>
  </si>
  <si>
    <t xml:space="preserve">    Head CIRB</t>
  </si>
  <si>
    <t xml:space="preserve">    Nurse Consultant, DCP CIRB Liaison</t>
  </si>
  <si>
    <t xml:space="preserve">    CTMB, Branch Chief</t>
  </si>
  <si>
    <t xml:space="preserve">    PMB, Branch Chief</t>
  </si>
  <si>
    <t>Travel</t>
  </si>
  <si>
    <t>Other</t>
  </si>
  <si>
    <t>Salary Table 2024-DCB  
For the Locality Pay Area of Washington-Baltimore-Arlington, DC-MD-VA-WV-PA
Effective January 2024</t>
  </si>
  <si>
    <t xml:space="preserve">Notes: </t>
  </si>
  <si>
    <r>
      <t xml:space="preserve">Bold outline of blocks  within C, D, or E categories should match Table 12-1 - </t>
    </r>
    <r>
      <rPr>
        <b/>
        <sz val="12"/>
        <color theme="1"/>
        <rFont val="Calibri"/>
        <family val="2"/>
        <scheme val="minor"/>
      </rPr>
      <t>Estimated Annualized Burden Hours</t>
    </r>
  </si>
  <si>
    <r>
      <t xml:space="preserve">Bold outline of blocks  within H &amp; K categories should match Table 12-2 - </t>
    </r>
    <r>
      <rPr>
        <b/>
        <sz val="12"/>
        <color theme="1"/>
        <rFont val="Calibri"/>
        <family val="2"/>
        <scheme val="minor"/>
      </rPr>
      <t>Annualized Costs to Respondents</t>
    </r>
  </si>
  <si>
    <t>Use Column D totals when there is only 1 response per respondent</t>
  </si>
  <si>
    <t>Use Column E totals when there is more than 1 response per respondent</t>
  </si>
  <si>
    <t>PIO Customer Satisfaction Survey (Attachment C08)</t>
  </si>
  <si>
    <t>Total Cost - Corrected</t>
  </si>
  <si>
    <r>
      <t xml:space="preserve">Total Annual Burden Hour - </t>
    </r>
    <r>
      <rPr>
        <sz val="12"/>
        <color rgb="FFFF0000"/>
        <rFont val="Calibri"/>
        <family val="2"/>
        <scheme val="minor"/>
      </rPr>
      <t>Corrected</t>
    </r>
  </si>
  <si>
    <r>
      <t xml:space="preserve">Total Cost - </t>
    </r>
    <r>
      <rPr>
        <sz val="12"/>
        <color rgb="FFFF0000"/>
        <rFont val="Calibri"/>
        <family val="2"/>
        <scheme val="minor"/>
      </rPr>
      <t>Corrected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</si>
</sst>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164" formatCode="0.000"/>
    <numFmt numFmtId="165" formatCode="&quot;$&quot;#,##0.00"/>
    <numFmt numFmtId="166" formatCode="&quot;$&quot;#,##0"/>
    <numFmt numFmtId="167" formatCode="0.000%"/>
    <numFmt numFmtId="168" formatCode="#\ ?/60"/>
    <numFmt numFmtId="169" formatCode="\$\ #,##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vertAlign val="superscript"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rgb="FF363636"/>
      <name val="Calibri"/>
      <family val="2"/>
      <scheme val="minor"/>
    </font>
    <font>
      <sz val="14"/>
      <color rgb="FF36363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1" fillId="0" borderId="0" xfId="0" applyFont="1"/>
    <xf numFmtId="0" fontId="1" fillId="4" borderId="1" xfId="0" applyFont="1" applyFill="1" applyBorder="1" applyAlignment="1">
      <alignment horizontal="right"/>
    </xf>
    <xf numFmtId="0" fontId="0" fillId="0" borderId="0" xfId="0" applyAlignment="1">
      <alignment horizontal="center"/>
    </xf>
    <xf numFmtId="3" fontId="1" fillId="4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168" fontId="7" fillId="0" borderId="2" xfId="0" applyNumberFormat="1" applyFont="1" applyBorder="1" applyAlignment="1">
      <alignment horizontal="center" vertical="center" wrapText="1"/>
    </xf>
    <xf numFmtId="8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7" fillId="0" borderId="2" xfId="0" applyFont="1" applyBorder="1" applyAlignment="1">
      <alignment vertical="center" wrapText="1"/>
    </xf>
    <xf numFmtId="165" fontId="1" fillId="0" borderId="2" xfId="0" applyNumberFormat="1" applyFont="1" applyBorder="1" applyAlignment="1">
      <alignment horizontal="center"/>
    </xf>
    <xf numFmtId="1" fontId="4" fillId="4" borderId="2" xfId="0" applyNumberFormat="1" applyFont="1" applyFill="1" applyBorder="1" applyAlignment="1">
      <alignment horizontal="center"/>
    </xf>
    <xf numFmtId="164" fontId="1" fillId="4" borderId="2" xfId="0" applyNumberFormat="1" applyFont="1" applyFill="1" applyBorder="1"/>
    <xf numFmtId="166" fontId="4" fillId="0" borderId="2" xfId="0" applyNumberFormat="1" applyFont="1" applyBorder="1" applyAlignment="1">
      <alignment horizontal="center"/>
    </xf>
    <xf numFmtId="3" fontId="4" fillId="5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68" fontId="8" fillId="0" borderId="2" xfId="0" applyNumberFormat="1" applyFont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/>
    </xf>
    <xf numFmtId="8" fontId="8" fillId="0" borderId="2" xfId="0" applyNumberFormat="1" applyFont="1" applyBorder="1" applyAlignment="1">
      <alignment horizontal="center" vertical="center"/>
    </xf>
    <xf numFmtId="0" fontId="9" fillId="0" borderId="0" xfId="0" applyFont="1"/>
    <xf numFmtId="165" fontId="8" fillId="0" borderId="2" xfId="0" applyNumberFormat="1" applyFont="1" applyBorder="1" applyAlignment="1">
      <alignment horizontal="center"/>
    </xf>
    <xf numFmtId="165" fontId="10" fillId="0" borderId="0" xfId="0" applyNumberFormat="1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67" fontId="10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3" fontId="10" fillId="0" borderId="0" xfId="0" applyNumberFormat="1" applyFont="1" applyAlignment="1">
      <alignment horizontal="center" wrapText="1"/>
    </xf>
    <xf numFmtId="0" fontId="10" fillId="0" borderId="0" xfId="0" applyFont="1"/>
    <xf numFmtId="0" fontId="10" fillId="2" borderId="2" xfId="0" applyFont="1" applyFill="1" applyBorder="1" applyAlignment="1">
      <alignment vertical="center" wrapText="1"/>
    </xf>
    <xf numFmtId="165" fontId="10" fillId="0" borderId="0" xfId="0" applyNumberFormat="1" applyFont="1"/>
    <xf numFmtId="0" fontId="10" fillId="0" borderId="5" xfId="0" applyFont="1" applyBorder="1" applyAlignment="1">
      <alignment vertical="center"/>
    </xf>
    <xf numFmtId="3" fontId="10" fillId="2" borderId="2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4" fillId="3" borderId="5" xfId="0" applyFont="1" applyFill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0" fillId="2" borderId="7" xfId="0" applyFont="1" applyFill="1" applyBorder="1" applyAlignment="1">
      <alignment vertical="center" wrapText="1"/>
    </xf>
    <xf numFmtId="0" fontId="10" fillId="2" borderId="7" xfId="0" applyFont="1" applyFill="1" applyBorder="1"/>
    <xf numFmtId="0" fontId="14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 wrapText="1"/>
    </xf>
    <xf numFmtId="1" fontId="18" fillId="0" borderId="10" xfId="0" applyNumberFormat="1" applyFont="1" applyBorder="1" applyAlignment="1">
      <alignment horizontal="center" vertical="top" shrinkToFit="1"/>
    </xf>
    <xf numFmtId="169" fontId="18" fillId="0" borderId="10" xfId="0" applyNumberFormat="1" applyFont="1" applyBorder="1" applyAlignment="1">
      <alignment horizontal="center" vertical="top" shrinkToFit="1"/>
    </xf>
    <xf numFmtId="3" fontId="18" fillId="0" borderId="10" xfId="0" applyNumberFormat="1" applyFont="1" applyBorder="1" applyAlignment="1">
      <alignment horizontal="center" vertical="top" shrinkToFit="1"/>
    </xf>
    <xf numFmtId="165" fontId="12" fillId="0" borderId="2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top" wrapText="1"/>
    </xf>
    <xf numFmtId="165" fontId="13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5" borderId="10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13" xfId="0" applyFont="1" applyBorder="1"/>
    <xf numFmtId="0" fontId="1" fillId="5" borderId="1" xfId="0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6" fillId="0" borderId="9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4" fillId="5" borderId="5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center" vertical="top" wrapText="1"/>
    </xf>
    <xf numFmtId="0" fontId="7" fillId="6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center" vertical="center" wrapText="1"/>
    </xf>
    <xf numFmtId="3" fontId="7" fillId="6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3" fontId="7" fillId="6" borderId="2" xfId="0" applyNumberFormat="1" applyFont="1" applyFill="1" applyBorder="1" applyAlignment="1">
      <alignment horizontal="center" vertical="center" wrapText="1"/>
    </xf>
    <xf numFmtId="168" fontId="7" fillId="6" borderId="2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/>
    </xf>
    <xf numFmtId="8" fontId="7" fillId="6" borderId="2" xfId="0" applyNumberFormat="1" applyFont="1" applyFill="1" applyBorder="1" applyAlignment="1">
      <alignment horizontal="center" vertical="center"/>
    </xf>
    <xf numFmtId="168" fontId="7" fillId="0" borderId="20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165" fontId="8" fillId="0" borderId="20" xfId="0" applyNumberFormat="1" applyFont="1" applyBorder="1" applyAlignment="1">
      <alignment horizontal="center"/>
    </xf>
    <xf numFmtId="165" fontId="1" fillId="0" borderId="20" xfId="0" applyNumberFormat="1" applyFont="1" applyBorder="1" applyAlignment="1">
      <alignment horizontal="center"/>
    </xf>
    <xf numFmtId="4" fontId="4" fillId="5" borderId="2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/>
    </xf>
    <xf numFmtId="3" fontId="5" fillId="5" borderId="2" xfId="0" applyNumberFormat="1" applyFont="1" applyFill="1" applyBorder="1" applyAlignment="1">
      <alignment horizontal="center"/>
    </xf>
    <xf numFmtId="165" fontId="5" fillId="6" borderId="20" xfId="0" applyNumberFormat="1" applyFont="1" applyFill="1" applyBorder="1" applyAlignment="1">
      <alignment horizontal="center"/>
    </xf>
    <xf numFmtId="3" fontId="5" fillId="6" borderId="2" xfId="0" applyNumberFormat="1" applyFont="1" applyFill="1" applyBorder="1" applyAlignment="1">
      <alignment horizontal="center"/>
    </xf>
    <xf numFmtId="165" fontId="5" fillId="6" borderId="2" xfId="0" applyNumberFormat="1" applyFont="1" applyFill="1" applyBorder="1" applyAlignment="1">
      <alignment horizontal="center"/>
    </xf>
    <xf numFmtId="3" fontId="8" fillId="6" borderId="2" xfId="0" applyNumberFormat="1" applyFont="1" applyFill="1" applyBorder="1" applyAlignment="1">
      <alignment horizontal="center" vertical="center"/>
    </xf>
    <xf numFmtId="165" fontId="19" fillId="6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1BDA1-9262-447B-8CC9-7451988964C4}">
  <dimension ref="A1:J86"/>
  <sheetViews>
    <sheetView tabSelected="1" zoomScale="90" zoomScaleNormal="90" workbookViewId="0">
      <pane ySplit="1" topLeftCell="A54" activePane="bottomLeft" state="frozen"/>
      <selection pane="bottomLeft" activeCell="L70" sqref="L70"/>
    </sheetView>
  </sheetViews>
  <sheetFormatPr defaultColWidth="8.85546875" defaultRowHeight="15" x14ac:dyDescent="0.25"/>
  <cols>
    <col min="1" max="1" width="86.5703125" customWidth="1"/>
    <col min="2" max="2" width="32.5703125" customWidth="1"/>
    <col min="3" max="3" width="14.85546875" style="13" customWidth="1"/>
    <col min="4" max="4" width="16.85546875" customWidth="1"/>
    <col min="5" max="5" width="19.7109375" style="13" customWidth="1"/>
    <col min="6" max="6" width="20" customWidth="1"/>
    <col min="7" max="7" width="14.5703125" style="5" customWidth="1"/>
    <col min="8" max="8" width="20.85546875" style="5" customWidth="1"/>
    <col min="9" max="9" width="14.28515625" customWidth="1"/>
    <col min="10" max="10" width="21" customWidth="1"/>
  </cols>
  <sheetData>
    <row r="1" spans="1:10" s="1" customFormat="1" ht="63" x14ac:dyDescent="0.25">
      <c r="A1" s="65" t="s">
        <v>6</v>
      </c>
      <c r="B1" s="65" t="s">
        <v>0</v>
      </c>
      <c r="C1" s="66" t="s">
        <v>112</v>
      </c>
      <c r="D1" s="65" t="s">
        <v>113</v>
      </c>
      <c r="E1" s="66" t="s">
        <v>115</v>
      </c>
      <c r="F1" s="65" t="s">
        <v>114</v>
      </c>
      <c r="G1" s="65" t="s">
        <v>133</v>
      </c>
      <c r="H1" s="67" t="s">
        <v>1</v>
      </c>
      <c r="I1" s="65" t="s">
        <v>134</v>
      </c>
      <c r="J1" s="101" t="s">
        <v>132</v>
      </c>
    </row>
    <row r="2" spans="1:10" s="26" customFormat="1" ht="15.75" x14ac:dyDescent="0.25">
      <c r="A2" s="20" t="s">
        <v>29</v>
      </c>
      <c r="B2" s="21" t="s">
        <v>30</v>
      </c>
      <c r="C2" s="22">
        <v>2444</v>
      </c>
      <c r="D2" s="21">
        <v>12</v>
      </c>
      <c r="E2" s="22">
        <f>SUM(C2*D2)</f>
        <v>29328</v>
      </c>
      <c r="F2" s="23">
        <v>3.3333333333333333E-2</v>
      </c>
      <c r="G2" s="24">
        <v>978</v>
      </c>
      <c r="H2" s="25">
        <v>46.52</v>
      </c>
      <c r="I2" s="98">
        <f>PRODUCT(G2,H2)</f>
        <v>45496.560000000005</v>
      </c>
      <c r="J2" s="27">
        <f>PRODUCT(G2,H2)</f>
        <v>45496.560000000005</v>
      </c>
    </row>
    <row r="3" spans="1:10" ht="15.75" x14ac:dyDescent="0.25">
      <c r="A3" s="14" t="s">
        <v>31</v>
      </c>
      <c r="B3" s="7" t="s">
        <v>30</v>
      </c>
      <c r="C3" s="12">
        <v>2444</v>
      </c>
      <c r="D3" s="7">
        <v>12</v>
      </c>
      <c r="E3" s="12">
        <f t="shared" ref="E3:E67" si="0">SUM(C3*D3)</f>
        <v>29328</v>
      </c>
      <c r="F3" s="8">
        <v>0.16666666666666666</v>
      </c>
      <c r="G3" s="6">
        <v>4888</v>
      </c>
      <c r="H3" s="9">
        <v>46.52</v>
      </c>
      <c r="I3" s="99">
        <f>PRODUCT(G3,H3)</f>
        <v>227389.76</v>
      </c>
      <c r="J3" s="27">
        <f t="shared" ref="J3:J7" si="1">PRODUCT(G3,H3)</f>
        <v>227389.76</v>
      </c>
    </row>
    <row r="4" spans="1:10" s="26" customFormat="1" ht="15.75" x14ac:dyDescent="0.25">
      <c r="A4" s="20" t="s">
        <v>32</v>
      </c>
      <c r="B4" s="21" t="s">
        <v>30</v>
      </c>
      <c r="C4" s="22">
        <v>279</v>
      </c>
      <c r="D4" s="21">
        <v>1</v>
      </c>
      <c r="E4" s="22">
        <f t="shared" si="0"/>
        <v>279</v>
      </c>
      <c r="F4" s="23">
        <v>0.16666666666666666</v>
      </c>
      <c r="G4" s="24">
        <v>47</v>
      </c>
      <c r="H4" s="25">
        <v>46.52</v>
      </c>
      <c r="I4" s="98">
        <f>PRODUCT(G4,H4)</f>
        <v>2186.44</v>
      </c>
      <c r="J4" s="27">
        <f t="shared" si="1"/>
        <v>2186.44</v>
      </c>
    </row>
    <row r="5" spans="1:10" ht="15.75" x14ac:dyDescent="0.25">
      <c r="A5" s="14" t="s">
        <v>33</v>
      </c>
      <c r="B5" s="7" t="s">
        <v>30</v>
      </c>
      <c r="C5" s="11">
        <v>80</v>
      </c>
      <c r="D5" s="10">
        <v>12</v>
      </c>
      <c r="E5" s="12">
        <f t="shared" si="0"/>
        <v>960</v>
      </c>
      <c r="F5" s="8">
        <v>0.16666666666666666</v>
      </c>
      <c r="G5" s="6">
        <v>160</v>
      </c>
      <c r="H5" s="9">
        <v>46.52</v>
      </c>
      <c r="I5" s="99">
        <f>PRODUCT(G5,H5)</f>
        <v>7443.2000000000007</v>
      </c>
      <c r="J5" s="27">
        <f t="shared" si="1"/>
        <v>7443.2000000000007</v>
      </c>
    </row>
    <row r="6" spans="1:10" ht="15.75" x14ac:dyDescent="0.25">
      <c r="A6" s="14" t="s">
        <v>34</v>
      </c>
      <c r="B6" s="7" t="s">
        <v>30</v>
      </c>
      <c r="C6" s="11">
        <v>360</v>
      </c>
      <c r="D6" s="10">
        <v>1</v>
      </c>
      <c r="E6" s="12">
        <f t="shared" si="0"/>
        <v>360</v>
      </c>
      <c r="F6" s="8">
        <v>0.16666666666666666</v>
      </c>
      <c r="G6" s="6">
        <v>60</v>
      </c>
      <c r="H6" s="9">
        <v>46.52</v>
      </c>
      <c r="I6" s="99">
        <f>PRODUCT(G6,H6)</f>
        <v>2791.2000000000003</v>
      </c>
      <c r="J6" s="27">
        <f t="shared" si="1"/>
        <v>2791.2000000000003</v>
      </c>
    </row>
    <row r="7" spans="1:10" ht="15.75" x14ac:dyDescent="0.25">
      <c r="A7" s="88" t="s">
        <v>35</v>
      </c>
      <c r="B7" s="89" t="s">
        <v>30</v>
      </c>
      <c r="C7" s="90">
        <v>90</v>
      </c>
      <c r="D7" s="91">
        <v>12</v>
      </c>
      <c r="E7" s="92">
        <f t="shared" si="0"/>
        <v>1080</v>
      </c>
      <c r="F7" s="93">
        <v>0.16666666666666666</v>
      </c>
      <c r="G7" s="105">
        <v>180</v>
      </c>
      <c r="H7" s="95">
        <v>46.52</v>
      </c>
      <c r="I7" s="104">
        <f>PRODUCT(G7,H7)</f>
        <v>8373.6</v>
      </c>
      <c r="J7" s="108">
        <f t="shared" si="1"/>
        <v>8373.6</v>
      </c>
    </row>
    <row r="8" spans="1:10" ht="15.75" x14ac:dyDescent="0.25">
      <c r="A8" s="14" t="s">
        <v>36</v>
      </c>
      <c r="B8" s="7" t="s">
        <v>30</v>
      </c>
      <c r="C8" s="11">
        <v>30</v>
      </c>
      <c r="D8" s="10">
        <v>2</v>
      </c>
      <c r="E8" s="12">
        <f t="shared" si="0"/>
        <v>60</v>
      </c>
      <c r="F8" s="8">
        <v>8.3333333333333329E-2</v>
      </c>
      <c r="G8" s="6">
        <v>5</v>
      </c>
      <c r="H8" s="9">
        <v>46.52</v>
      </c>
      <c r="I8" s="99">
        <f>PRODUCT(G8,H8)</f>
        <v>232.60000000000002</v>
      </c>
      <c r="J8" s="27">
        <f>PRODUCT(G8,H8)</f>
        <v>232.60000000000002</v>
      </c>
    </row>
    <row r="9" spans="1:10" ht="15.75" x14ac:dyDescent="0.25">
      <c r="A9" s="14" t="s">
        <v>37</v>
      </c>
      <c r="B9" s="7" t="s">
        <v>30</v>
      </c>
      <c r="C9" s="11">
        <v>12</v>
      </c>
      <c r="D9" s="10">
        <v>12</v>
      </c>
      <c r="E9" s="12">
        <f t="shared" si="0"/>
        <v>144</v>
      </c>
      <c r="F9" s="8">
        <v>0.16666666666666666</v>
      </c>
      <c r="G9" s="6">
        <v>24</v>
      </c>
      <c r="H9" s="9">
        <v>46.52</v>
      </c>
      <c r="I9" s="99">
        <f>PRODUCT(G9,H9)</f>
        <v>1116.48</v>
      </c>
      <c r="J9" s="27">
        <f t="shared" ref="J9:J72" si="2">PRODUCT(G9,H9)</f>
        <v>1116.48</v>
      </c>
    </row>
    <row r="10" spans="1:10" ht="15.75" x14ac:dyDescent="0.25">
      <c r="A10" s="14" t="s">
        <v>38</v>
      </c>
      <c r="B10" s="7" t="s">
        <v>30</v>
      </c>
      <c r="C10" s="11">
        <v>360</v>
      </c>
      <c r="D10" s="10">
        <v>2</v>
      </c>
      <c r="E10" s="12">
        <f t="shared" si="0"/>
        <v>720</v>
      </c>
      <c r="F10" s="8">
        <v>0.16666666666666666</v>
      </c>
      <c r="G10" s="6">
        <v>120</v>
      </c>
      <c r="H10" s="9">
        <v>46.52</v>
      </c>
      <c r="I10" s="99">
        <f>PRODUCT(G10,H10)</f>
        <v>5582.4000000000005</v>
      </c>
      <c r="J10" s="27">
        <f t="shared" si="2"/>
        <v>5582.4000000000005</v>
      </c>
    </row>
    <row r="11" spans="1:10" ht="15.75" x14ac:dyDescent="0.25">
      <c r="A11" s="14" t="s">
        <v>39</v>
      </c>
      <c r="B11" s="7" t="s">
        <v>30</v>
      </c>
      <c r="C11" s="11">
        <v>30</v>
      </c>
      <c r="D11" s="10">
        <v>21</v>
      </c>
      <c r="E11" s="12">
        <f t="shared" si="0"/>
        <v>630</v>
      </c>
      <c r="F11" s="8">
        <v>0.16666666666666666</v>
      </c>
      <c r="G11" s="6">
        <v>105</v>
      </c>
      <c r="H11" s="9">
        <v>46.52</v>
      </c>
      <c r="I11" s="99">
        <f>PRODUCT(G11,H11)</f>
        <v>4884.6000000000004</v>
      </c>
      <c r="J11" s="27">
        <f t="shared" si="2"/>
        <v>4884.6000000000004</v>
      </c>
    </row>
    <row r="12" spans="1:10" ht="15.75" x14ac:dyDescent="0.25">
      <c r="A12" s="14" t="s">
        <v>40</v>
      </c>
      <c r="B12" s="7" t="s">
        <v>30</v>
      </c>
      <c r="C12" s="11">
        <v>5</v>
      </c>
      <c r="D12" s="10">
        <v>2</v>
      </c>
      <c r="E12" s="12">
        <f t="shared" si="0"/>
        <v>10</v>
      </c>
      <c r="F12" s="8">
        <v>2</v>
      </c>
      <c r="G12" s="6">
        <v>20</v>
      </c>
      <c r="H12" s="9">
        <v>46.52</v>
      </c>
      <c r="I12" s="99">
        <f>PRODUCT(G12,H12)</f>
        <v>930.40000000000009</v>
      </c>
      <c r="J12" s="27">
        <f t="shared" si="2"/>
        <v>930.40000000000009</v>
      </c>
    </row>
    <row r="13" spans="1:10" ht="15.75" x14ac:dyDescent="0.25">
      <c r="A13" s="14" t="s">
        <v>108</v>
      </c>
      <c r="B13" s="7" t="s">
        <v>30</v>
      </c>
      <c r="C13" s="11">
        <v>400</v>
      </c>
      <c r="D13" s="10">
        <v>10</v>
      </c>
      <c r="E13" s="12">
        <f t="shared" si="0"/>
        <v>4000</v>
      </c>
      <c r="F13" s="8">
        <v>0.5</v>
      </c>
      <c r="G13" s="6">
        <v>2000</v>
      </c>
      <c r="H13" s="9">
        <v>46.52</v>
      </c>
      <c r="I13" s="99">
        <f>PRODUCT(G13,H13)</f>
        <v>93040</v>
      </c>
      <c r="J13" s="27">
        <f t="shared" si="2"/>
        <v>93040</v>
      </c>
    </row>
    <row r="14" spans="1:10" ht="15.75" x14ac:dyDescent="0.25">
      <c r="A14" s="14" t="s">
        <v>41</v>
      </c>
      <c r="B14" s="7" t="s">
        <v>30</v>
      </c>
      <c r="C14" s="11">
        <v>400</v>
      </c>
      <c r="D14" s="10">
        <v>10</v>
      </c>
      <c r="E14" s="12">
        <f t="shared" si="0"/>
        <v>4000</v>
      </c>
      <c r="F14" s="8">
        <v>0.16666666666666666</v>
      </c>
      <c r="G14" s="6">
        <v>667</v>
      </c>
      <c r="H14" s="9">
        <v>46.52</v>
      </c>
      <c r="I14" s="99">
        <f>PRODUCT(G14,H14)</f>
        <v>31028.840000000004</v>
      </c>
      <c r="J14" s="27">
        <f t="shared" si="2"/>
        <v>31028.840000000004</v>
      </c>
    </row>
    <row r="15" spans="1:10" ht="15.75" x14ac:dyDescent="0.25">
      <c r="A15" s="14" t="s">
        <v>42</v>
      </c>
      <c r="B15" s="7" t="s">
        <v>30</v>
      </c>
      <c r="C15" s="11">
        <v>10</v>
      </c>
      <c r="D15" s="10">
        <v>2</v>
      </c>
      <c r="E15" s="12">
        <f t="shared" si="0"/>
        <v>20</v>
      </c>
      <c r="F15" s="8">
        <v>0.33333333333333331</v>
      </c>
      <c r="G15" s="6">
        <v>7</v>
      </c>
      <c r="H15" s="9">
        <v>46.52</v>
      </c>
      <c r="I15" s="99">
        <f>PRODUCT(G15,H15)</f>
        <v>325.64000000000004</v>
      </c>
      <c r="J15" s="27">
        <f t="shared" si="2"/>
        <v>325.64000000000004</v>
      </c>
    </row>
    <row r="16" spans="1:10" ht="15.75" x14ac:dyDescent="0.25">
      <c r="A16" s="14" t="s">
        <v>43</v>
      </c>
      <c r="B16" s="7" t="s">
        <v>30</v>
      </c>
      <c r="C16" s="11">
        <v>2444</v>
      </c>
      <c r="D16" s="10">
        <v>6</v>
      </c>
      <c r="E16" s="12">
        <f t="shared" si="0"/>
        <v>14664</v>
      </c>
      <c r="F16" s="8">
        <v>0.33333333333333331</v>
      </c>
      <c r="G16" s="6">
        <v>4888</v>
      </c>
      <c r="H16" s="9">
        <v>46.52</v>
      </c>
      <c r="I16" s="99">
        <f>PRODUCT(G16,H16)</f>
        <v>227389.76</v>
      </c>
      <c r="J16" s="27">
        <f t="shared" si="2"/>
        <v>227389.76</v>
      </c>
    </row>
    <row r="17" spans="1:10" ht="15.75" x14ac:dyDescent="0.25">
      <c r="A17" s="14" t="s">
        <v>44</v>
      </c>
      <c r="B17" s="7" t="s">
        <v>30</v>
      </c>
      <c r="C17" s="11">
        <v>29</v>
      </c>
      <c r="D17" s="10">
        <v>1</v>
      </c>
      <c r="E17" s="12">
        <f t="shared" si="0"/>
        <v>29</v>
      </c>
      <c r="F17" s="8">
        <v>0.16669999999999999</v>
      </c>
      <c r="G17" s="6">
        <v>5</v>
      </c>
      <c r="H17" s="9">
        <v>114.76</v>
      </c>
      <c r="I17" s="99">
        <f>PRODUCT(G17,H17)</f>
        <v>573.80000000000007</v>
      </c>
      <c r="J17" s="27">
        <f t="shared" si="2"/>
        <v>573.80000000000007</v>
      </c>
    </row>
    <row r="18" spans="1:10" ht="15.75" x14ac:dyDescent="0.25">
      <c r="A18" s="14" t="s">
        <v>45</v>
      </c>
      <c r="B18" s="7" t="s">
        <v>46</v>
      </c>
      <c r="C18" s="11">
        <v>50</v>
      </c>
      <c r="D18" s="10">
        <v>1</v>
      </c>
      <c r="E18" s="12">
        <f t="shared" si="0"/>
        <v>50</v>
      </c>
      <c r="F18" s="8">
        <v>0.25</v>
      </c>
      <c r="G18" s="6">
        <v>13</v>
      </c>
      <c r="H18" s="9">
        <v>46.52</v>
      </c>
      <c r="I18" s="99">
        <f>PRODUCT(G18,H18)</f>
        <v>604.76</v>
      </c>
      <c r="J18" s="27">
        <f t="shared" si="2"/>
        <v>604.76</v>
      </c>
    </row>
    <row r="19" spans="1:10" ht="15.75" x14ac:dyDescent="0.25">
      <c r="A19" s="14" t="s">
        <v>47</v>
      </c>
      <c r="B19" s="7" t="s">
        <v>46</v>
      </c>
      <c r="C19" s="11">
        <v>50</v>
      </c>
      <c r="D19" s="10">
        <v>1</v>
      </c>
      <c r="E19" s="12">
        <f t="shared" si="0"/>
        <v>50</v>
      </c>
      <c r="F19" s="8">
        <v>0.25</v>
      </c>
      <c r="G19" s="6">
        <v>13</v>
      </c>
      <c r="H19" s="9">
        <v>46.52</v>
      </c>
      <c r="I19" s="99">
        <f>PRODUCT(G19,H19)</f>
        <v>604.76</v>
      </c>
      <c r="J19" s="27">
        <f t="shared" si="2"/>
        <v>604.76</v>
      </c>
    </row>
    <row r="20" spans="1:10" ht="15.75" x14ac:dyDescent="0.25">
      <c r="A20" s="14" t="s">
        <v>48</v>
      </c>
      <c r="B20" s="7" t="s">
        <v>49</v>
      </c>
      <c r="C20" s="11">
        <v>100</v>
      </c>
      <c r="D20" s="10">
        <v>1</v>
      </c>
      <c r="E20" s="12">
        <f t="shared" si="0"/>
        <v>100</v>
      </c>
      <c r="F20" s="8">
        <v>0.5</v>
      </c>
      <c r="G20" s="6">
        <v>50</v>
      </c>
      <c r="H20" s="9">
        <v>46.52</v>
      </c>
      <c r="I20" s="99">
        <f>PRODUCT(G20,H20)</f>
        <v>2326</v>
      </c>
      <c r="J20" s="27">
        <f t="shared" si="2"/>
        <v>2326</v>
      </c>
    </row>
    <row r="21" spans="1:10" ht="15.75" x14ac:dyDescent="0.25">
      <c r="A21" s="14" t="s">
        <v>50</v>
      </c>
      <c r="B21" s="7" t="s">
        <v>51</v>
      </c>
      <c r="C21" s="11">
        <v>100</v>
      </c>
      <c r="D21" s="10">
        <v>1</v>
      </c>
      <c r="E21" s="12">
        <f t="shared" si="0"/>
        <v>100</v>
      </c>
      <c r="F21" s="8">
        <v>0.25</v>
      </c>
      <c r="G21" s="6">
        <v>25</v>
      </c>
      <c r="H21" s="9">
        <v>114.76</v>
      </c>
      <c r="I21" s="99">
        <f>PRODUCT(G21,H21)</f>
        <v>2869</v>
      </c>
      <c r="J21" s="27">
        <f t="shared" si="2"/>
        <v>2869</v>
      </c>
    </row>
    <row r="22" spans="1:10" ht="15.75" x14ac:dyDescent="0.25">
      <c r="A22" s="14" t="s">
        <v>52</v>
      </c>
      <c r="B22" s="7" t="s">
        <v>51</v>
      </c>
      <c r="C22" s="11">
        <v>72</v>
      </c>
      <c r="D22" s="10">
        <v>1</v>
      </c>
      <c r="E22" s="12">
        <f t="shared" si="0"/>
        <v>72</v>
      </c>
      <c r="F22" s="8">
        <v>0.25</v>
      </c>
      <c r="G22" s="6">
        <v>18</v>
      </c>
      <c r="H22" s="9">
        <v>114.76</v>
      </c>
      <c r="I22" s="99">
        <f>PRODUCT(G22,H22)</f>
        <v>2065.6800000000003</v>
      </c>
      <c r="J22" s="27">
        <f t="shared" si="2"/>
        <v>2065.6800000000003</v>
      </c>
    </row>
    <row r="23" spans="1:10" ht="15.75" x14ac:dyDescent="0.25">
      <c r="A23" s="14" t="s">
        <v>53</v>
      </c>
      <c r="B23" s="7" t="s">
        <v>30</v>
      </c>
      <c r="C23" s="11">
        <v>80</v>
      </c>
      <c r="D23" s="10">
        <v>1</v>
      </c>
      <c r="E23" s="12">
        <f t="shared" si="0"/>
        <v>80</v>
      </c>
      <c r="F23" s="8">
        <v>1</v>
      </c>
      <c r="G23" s="6">
        <v>80</v>
      </c>
      <c r="H23" s="9">
        <v>46.52</v>
      </c>
      <c r="I23" s="99">
        <f>PRODUCT(G23,H23)</f>
        <v>3721.6000000000004</v>
      </c>
      <c r="J23" s="27">
        <f t="shared" si="2"/>
        <v>3721.6000000000004</v>
      </c>
    </row>
    <row r="24" spans="1:10" ht="15.75" x14ac:dyDescent="0.25">
      <c r="A24" s="14" t="s">
        <v>54</v>
      </c>
      <c r="B24" s="7" t="s">
        <v>30</v>
      </c>
      <c r="C24" s="11">
        <v>4</v>
      </c>
      <c r="D24" s="10">
        <v>1</v>
      </c>
      <c r="E24" s="12">
        <f t="shared" si="0"/>
        <v>4</v>
      </c>
      <c r="F24" s="8">
        <v>0.5</v>
      </c>
      <c r="G24" s="6">
        <v>2</v>
      </c>
      <c r="H24" s="9">
        <v>46.52</v>
      </c>
      <c r="I24" s="99">
        <f>PRODUCT(G24,H24)</f>
        <v>93.04</v>
      </c>
      <c r="J24" s="27">
        <f t="shared" si="2"/>
        <v>93.04</v>
      </c>
    </row>
    <row r="25" spans="1:10" ht="15.75" x14ac:dyDescent="0.25">
      <c r="A25" s="14" t="s">
        <v>55</v>
      </c>
      <c r="B25" s="7" t="s">
        <v>30</v>
      </c>
      <c r="C25" s="11">
        <v>400</v>
      </c>
      <c r="D25" s="10">
        <v>1</v>
      </c>
      <c r="E25" s="12">
        <f t="shared" si="0"/>
        <v>400</v>
      </c>
      <c r="F25" s="8">
        <v>0.25</v>
      </c>
      <c r="G25" s="6">
        <v>100</v>
      </c>
      <c r="H25" s="9">
        <v>46.52</v>
      </c>
      <c r="I25" s="99">
        <f>PRODUCT(G25,H25)</f>
        <v>4652</v>
      </c>
      <c r="J25" s="27">
        <f t="shared" si="2"/>
        <v>4652</v>
      </c>
    </row>
    <row r="26" spans="1:10" ht="15.75" x14ac:dyDescent="0.25">
      <c r="A26" s="14" t="s">
        <v>56</v>
      </c>
      <c r="B26" s="7" t="s">
        <v>30</v>
      </c>
      <c r="C26" s="11">
        <v>1</v>
      </c>
      <c r="D26" s="10">
        <v>1</v>
      </c>
      <c r="E26" s="12">
        <f t="shared" si="0"/>
        <v>1</v>
      </c>
      <c r="F26" s="8">
        <v>1</v>
      </c>
      <c r="G26" s="6">
        <v>1</v>
      </c>
      <c r="H26" s="9">
        <v>46.52</v>
      </c>
      <c r="I26" s="99">
        <f>PRODUCT(G26,H26)</f>
        <v>46.52</v>
      </c>
      <c r="J26" s="27">
        <f t="shared" si="2"/>
        <v>46.52</v>
      </c>
    </row>
    <row r="27" spans="1:10" ht="15.75" x14ac:dyDescent="0.25">
      <c r="A27" s="88" t="s">
        <v>57</v>
      </c>
      <c r="B27" s="89" t="s">
        <v>30</v>
      </c>
      <c r="C27" s="107">
        <v>400</v>
      </c>
      <c r="D27" s="91">
        <v>1</v>
      </c>
      <c r="E27" s="92">
        <f t="shared" si="0"/>
        <v>400</v>
      </c>
      <c r="F27" s="93">
        <v>0.25</v>
      </c>
      <c r="G27" s="94">
        <v>100</v>
      </c>
      <c r="H27" s="95">
        <v>46.52</v>
      </c>
      <c r="I27" s="104">
        <f>PRODUCT(G27,H27)</f>
        <v>4652</v>
      </c>
      <c r="J27" s="106">
        <f t="shared" si="2"/>
        <v>4652</v>
      </c>
    </row>
    <row r="28" spans="1:10" ht="15.75" x14ac:dyDescent="0.25">
      <c r="A28" s="14" t="s">
        <v>58</v>
      </c>
      <c r="B28" s="7" t="s">
        <v>51</v>
      </c>
      <c r="C28" s="11">
        <v>65</v>
      </c>
      <c r="D28" s="10">
        <v>1</v>
      </c>
      <c r="E28" s="12">
        <f t="shared" si="0"/>
        <v>65</v>
      </c>
      <c r="F28" s="8">
        <v>3</v>
      </c>
      <c r="G28" s="6">
        <v>195</v>
      </c>
      <c r="H28" s="9">
        <v>114.76</v>
      </c>
      <c r="I28" s="99">
        <f>PRODUCT(G28,H28)</f>
        <v>22378.2</v>
      </c>
      <c r="J28" s="27">
        <f t="shared" si="2"/>
        <v>22378.2</v>
      </c>
    </row>
    <row r="29" spans="1:10" ht="15.75" x14ac:dyDescent="0.25">
      <c r="A29" s="14" t="s">
        <v>59</v>
      </c>
      <c r="B29" s="7" t="s">
        <v>51</v>
      </c>
      <c r="C29" s="11">
        <v>15</v>
      </c>
      <c r="D29" s="10">
        <v>1</v>
      </c>
      <c r="E29" s="12">
        <f t="shared" si="0"/>
        <v>15</v>
      </c>
      <c r="F29" s="8">
        <v>3</v>
      </c>
      <c r="G29" s="6">
        <v>45</v>
      </c>
      <c r="H29" s="9">
        <v>114.76</v>
      </c>
      <c r="I29" s="99">
        <f>PRODUCT(G29,H29)</f>
        <v>5164.2</v>
      </c>
      <c r="J29" s="27">
        <f t="shared" si="2"/>
        <v>5164.2</v>
      </c>
    </row>
    <row r="30" spans="1:10" ht="15.75" x14ac:dyDescent="0.25">
      <c r="A30" s="14" t="s">
        <v>109</v>
      </c>
      <c r="B30" s="7" t="s">
        <v>51</v>
      </c>
      <c r="C30" s="11">
        <v>275</v>
      </c>
      <c r="D30" s="10">
        <v>1</v>
      </c>
      <c r="E30" s="12">
        <f t="shared" si="0"/>
        <v>275</v>
      </c>
      <c r="F30" s="8">
        <v>1</v>
      </c>
      <c r="G30" s="6">
        <v>275</v>
      </c>
      <c r="H30" s="9">
        <v>114.76</v>
      </c>
      <c r="I30" s="99">
        <f>PRODUCT(G30,H30)</f>
        <v>31559</v>
      </c>
      <c r="J30" s="27">
        <f t="shared" si="2"/>
        <v>31559</v>
      </c>
    </row>
    <row r="31" spans="1:10" ht="15.75" x14ac:dyDescent="0.25">
      <c r="A31" s="14" t="s">
        <v>60</v>
      </c>
      <c r="B31" s="7" t="s">
        <v>51</v>
      </c>
      <c r="C31" s="11">
        <v>40</v>
      </c>
      <c r="D31" s="10">
        <v>1</v>
      </c>
      <c r="E31" s="12">
        <f t="shared" si="0"/>
        <v>40</v>
      </c>
      <c r="F31" s="8">
        <v>2</v>
      </c>
      <c r="G31" s="6">
        <v>80</v>
      </c>
      <c r="H31" s="9">
        <v>114.76</v>
      </c>
      <c r="I31" s="99">
        <f>PRODUCT(G31,H31)</f>
        <v>9180.8000000000011</v>
      </c>
      <c r="J31" s="27">
        <f t="shared" si="2"/>
        <v>9180.8000000000011</v>
      </c>
    </row>
    <row r="32" spans="1:10" ht="15.75" x14ac:dyDescent="0.25">
      <c r="A32" s="14" t="s">
        <v>61</v>
      </c>
      <c r="B32" s="7" t="s">
        <v>51</v>
      </c>
      <c r="C32" s="11">
        <v>25</v>
      </c>
      <c r="D32" s="10">
        <v>1</v>
      </c>
      <c r="E32" s="12">
        <f t="shared" si="0"/>
        <v>25</v>
      </c>
      <c r="F32" s="8">
        <v>2</v>
      </c>
      <c r="G32" s="6">
        <v>50</v>
      </c>
      <c r="H32" s="9">
        <v>114.76</v>
      </c>
      <c r="I32" s="99">
        <f>PRODUCT(G32,H32)</f>
        <v>5738</v>
      </c>
      <c r="J32" s="27">
        <f t="shared" si="2"/>
        <v>5738</v>
      </c>
    </row>
    <row r="33" spans="1:10" ht="15.75" x14ac:dyDescent="0.25">
      <c r="A33" s="14" t="s">
        <v>62</v>
      </c>
      <c r="B33" s="7" t="s">
        <v>51</v>
      </c>
      <c r="C33" s="11">
        <v>50</v>
      </c>
      <c r="D33" s="10">
        <v>1</v>
      </c>
      <c r="E33" s="12">
        <f t="shared" si="0"/>
        <v>50</v>
      </c>
      <c r="F33" s="8">
        <v>2</v>
      </c>
      <c r="G33" s="6">
        <v>100</v>
      </c>
      <c r="H33" s="9">
        <v>114.76</v>
      </c>
      <c r="I33" s="99">
        <f>PRODUCT(G33,H33)</f>
        <v>11476</v>
      </c>
      <c r="J33" s="27">
        <f t="shared" si="2"/>
        <v>11476</v>
      </c>
    </row>
    <row r="34" spans="1:10" ht="15.75" x14ac:dyDescent="0.25">
      <c r="A34" s="14" t="s">
        <v>63</v>
      </c>
      <c r="B34" s="7" t="s">
        <v>51</v>
      </c>
      <c r="C34" s="11">
        <v>348</v>
      </c>
      <c r="D34" s="10">
        <v>1</v>
      </c>
      <c r="E34" s="12">
        <f t="shared" si="0"/>
        <v>348</v>
      </c>
      <c r="F34" s="8">
        <v>0.5</v>
      </c>
      <c r="G34" s="6">
        <v>174</v>
      </c>
      <c r="H34" s="9">
        <v>114.76</v>
      </c>
      <c r="I34" s="99">
        <f>PRODUCT(G34,H34)</f>
        <v>19968.240000000002</v>
      </c>
      <c r="J34" s="27">
        <f t="shared" si="2"/>
        <v>19968.240000000002</v>
      </c>
    </row>
    <row r="35" spans="1:10" ht="15.75" x14ac:dyDescent="0.25">
      <c r="A35" s="14" t="s">
        <v>64</v>
      </c>
      <c r="B35" s="7" t="s">
        <v>51</v>
      </c>
      <c r="C35" s="11">
        <v>140</v>
      </c>
      <c r="D35" s="10">
        <v>1</v>
      </c>
      <c r="E35" s="12">
        <f t="shared" si="0"/>
        <v>140</v>
      </c>
      <c r="F35" s="8">
        <v>0.5</v>
      </c>
      <c r="G35" s="6">
        <v>70</v>
      </c>
      <c r="H35" s="9">
        <v>114.76</v>
      </c>
      <c r="I35" s="99">
        <f>PRODUCT(G35,H35)</f>
        <v>8033.2000000000007</v>
      </c>
      <c r="J35" s="27">
        <f t="shared" si="2"/>
        <v>8033.2000000000007</v>
      </c>
    </row>
    <row r="36" spans="1:10" ht="15.75" x14ac:dyDescent="0.25">
      <c r="A36" s="14" t="s">
        <v>65</v>
      </c>
      <c r="B36" s="7" t="s">
        <v>51</v>
      </c>
      <c r="C36" s="11">
        <v>140</v>
      </c>
      <c r="D36" s="10">
        <v>1</v>
      </c>
      <c r="E36" s="12">
        <f t="shared" si="0"/>
        <v>140</v>
      </c>
      <c r="F36" s="8">
        <v>0.5</v>
      </c>
      <c r="G36" s="6">
        <v>70</v>
      </c>
      <c r="H36" s="9">
        <v>114.76</v>
      </c>
      <c r="I36" s="99">
        <f>PRODUCT(G36,H36)</f>
        <v>8033.2000000000007</v>
      </c>
      <c r="J36" s="27">
        <f t="shared" si="2"/>
        <v>8033.2000000000007</v>
      </c>
    </row>
    <row r="37" spans="1:10" ht="15.75" x14ac:dyDescent="0.25">
      <c r="A37" s="14" t="s">
        <v>66</v>
      </c>
      <c r="B37" s="7" t="s">
        <v>51</v>
      </c>
      <c r="C37" s="11">
        <v>36</v>
      </c>
      <c r="D37" s="10">
        <v>1</v>
      </c>
      <c r="E37" s="12">
        <f t="shared" si="0"/>
        <v>36</v>
      </c>
      <c r="F37" s="8">
        <v>0.5</v>
      </c>
      <c r="G37" s="6">
        <v>18</v>
      </c>
      <c r="H37" s="9">
        <v>114.76</v>
      </c>
      <c r="I37" s="99">
        <f>PRODUCT(G37,H37)</f>
        <v>2065.6800000000003</v>
      </c>
      <c r="J37" s="27">
        <f t="shared" si="2"/>
        <v>2065.6800000000003</v>
      </c>
    </row>
    <row r="38" spans="1:10" ht="15.75" x14ac:dyDescent="0.25">
      <c r="A38" s="14" t="s">
        <v>67</v>
      </c>
      <c r="B38" s="7" t="s">
        <v>30</v>
      </c>
      <c r="C38" s="11">
        <v>30</v>
      </c>
      <c r="D38" s="10">
        <v>1</v>
      </c>
      <c r="E38" s="12">
        <f t="shared" si="0"/>
        <v>30</v>
      </c>
      <c r="F38" s="8">
        <v>1</v>
      </c>
      <c r="G38" s="6">
        <v>30</v>
      </c>
      <c r="H38" s="9">
        <v>46.52</v>
      </c>
      <c r="I38" s="99">
        <f>PRODUCT(G38,H38)</f>
        <v>1395.6000000000001</v>
      </c>
      <c r="J38" s="27">
        <f t="shared" si="2"/>
        <v>1395.6000000000001</v>
      </c>
    </row>
    <row r="39" spans="1:10" ht="15.75" x14ac:dyDescent="0.25">
      <c r="A39" s="14" t="s">
        <v>68</v>
      </c>
      <c r="B39" s="7" t="s">
        <v>30</v>
      </c>
      <c r="C39" s="11">
        <v>5</v>
      </c>
      <c r="D39" s="10">
        <v>1</v>
      </c>
      <c r="E39" s="12">
        <f t="shared" si="0"/>
        <v>5</v>
      </c>
      <c r="F39" s="8">
        <v>1</v>
      </c>
      <c r="G39" s="6">
        <v>5</v>
      </c>
      <c r="H39" s="9">
        <v>46.52</v>
      </c>
      <c r="I39" s="99">
        <f>PRODUCT(G39,H39)</f>
        <v>232.60000000000002</v>
      </c>
      <c r="J39" s="27">
        <f t="shared" si="2"/>
        <v>232.60000000000002</v>
      </c>
    </row>
    <row r="40" spans="1:10" ht="15.75" x14ac:dyDescent="0.25">
      <c r="A40" s="14" t="s">
        <v>69</v>
      </c>
      <c r="B40" s="7" t="s">
        <v>51</v>
      </c>
      <c r="C40" s="11">
        <v>40</v>
      </c>
      <c r="D40" s="10">
        <v>1</v>
      </c>
      <c r="E40" s="12">
        <f t="shared" si="0"/>
        <v>40</v>
      </c>
      <c r="F40" s="8">
        <v>0.5</v>
      </c>
      <c r="G40" s="6">
        <v>20</v>
      </c>
      <c r="H40" s="9">
        <v>114.76</v>
      </c>
      <c r="I40" s="99">
        <f>PRODUCT(G40,H40)</f>
        <v>2295.2000000000003</v>
      </c>
      <c r="J40" s="27">
        <f t="shared" si="2"/>
        <v>2295.2000000000003</v>
      </c>
    </row>
    <row r="41" spans="1:10" ht="15.75" x14ac:dyDescent="0.25">
      <c r="A41" s="14" t="s">
        <v>70</v>
      </c>
      <c r="B41" s="7" t="s">
        <v>51</v>
      </c>
      <c r="C41" s="11">
        <v>400</v>
      </c>
      <c r="D41" s="10">
        <v>1</v>
      </c>
      <c r="E41" s="12">
        <f t="shared" si="0"/>
        <v>400</v>
      </c>
      <c r="F41" s="8">
        <v>0.16666666666666666</v>
      </c>
      <c r="G41" s="6">
        <v>67</v>
      </c>
      <c r="H41" s="9">
        <v>114.76</v>
      </c>
      <c r="I41" s="99">
        <f>PRODUCT(G41,H41)</f>
        <v>7688.92</v>
      </c>
      <c r="J41" s="27">
        <f t="shared" si="2"/>
        <v>7688.92</v>
      </c>
    </row>
    <row r="42" spans="1:10" ht="15.75" x14ac:dyDescent="0.25">
      <c r="A42" s="14" t="s">
        <v>71</v>
      </c>
      <c r="B42" s="7" t="s">
        <v>51</v>
      </c>
      <c r="C42" s="11">
        <v>100</v>
      </c>
      <c r="D42" s="10">
        <v>1</v>
      </c>
      <c r="E42" s="12">
        <f t="shared" si="0"/>
        <v>100</v>
      </c>
      <c r="F42" s="8">
        <v>0.25</v>
      </c>
      <c r="G42" s="6">
        <v>25</v>
      </c>
      <c r="H42" s="9">
        <v>114.76</v>
      </c>
      <c r="I42" s="99">
        <f>PRODUCT(G42,H42)</f>
        <v>2869</v>
      </c>
      <c r="J42" s="27">
        <f t="shared" si="2"/>
        <v>2869</v>
      </c>
    </row>
    <row r="43" spans="1:10" ht="15.75" x14ac:dyDescent="0.25">
      <c r="A43" s="14" t="s">
        <v>72</v>
      </c>
      <c r="B43" s="7" t="s">
        <v>30</v>
      </c>
      <c r="C43" s="11">
        <v>100</v>
      </c>
      <c r="D43" s="10">
        <v>1</v>
      </c>
      <c r="E43" s="12">
        <f t="shared" si="0"/>
        <v>100</v>
      </c>
      <c r="F43" s="8">
        <v>0.5</v>
      </c>
      <c r="G43" s="6">
        <v>50</v>
      </c>
      <c r="H43" s="9">
        <v>46.52</v>
      </c>
      <c r="I43" s="99">
        <f>PRODUCT(G43,H43)</f>
        <v>2326</v>
      </c>
      <c r="J43" s="27">
        <f t="shared" si="2"/>
        <v>2326</v>
      </c>
    </row>
    <row r="44" spans="1:10" ht="15.75" x14ac:dyDescent="0.25">
      <c r="A44" s="14" t="s">
        <v>73</v>
      </c>
      <c r="B44" s="7" t="s">
        <v>51</v>
      </c>
      <c r="C44" s="11">
        <v>100</v>
      </c>
      <c r="D44" s="10">
        <v>1</v>
      </c>
      <c r="E44" s="12">
        <f t="shared" si="0"/>
        <v>100</v>
      </c>
      <c r="F44" s="8">
        <v>0.25</v>
      </c>
      <c r="G44" s="6">
        <v>25</v>
      </c>
      <c r="H44" s="9">
        <v>114.76</v>
      </c>
      <c r="I44" s="99">
        <f>PRODUCT(G44,H44)</f>
        <v>2869</v>
      </c>
      <c r="J44" s="27">
        <f t="shared" si="2"/>
        <v>2869</v>
      </c>
    </row>
    <row r="45" spans="1:10" ht="15.75" x14ac:dyDescent="0.25">
      <c r="A45" s="14" t="s">
        <v>74</v>
      </c>
      <c r="B45" s="7" t="s">
        <v>51</v>
      </c>
      <c r="C45" s="11">
        <v>20</v>
      </c>
      <c r="D45" s="10">
        <v>1</v>
      </c>
      <c r="E45" s="12">
        <f t="shared" si="0"/>
        <v>20</v>
      </c>
      <c r="F45" s="8">
        <v>0.25</v>
      </c>
      <c r="G45" s="6">
        <v>5</v>
      </c>
      <c r="H45" s="9">
        <v>114.76</v>
      </c>
      <c r="I45" s="99">
        <f>PRODUCT(G45,H45)</f>
        <v>573.80000000000007</v>
      </c>
      <c r="J45" s="27">
        <f t="shared" si="2"/>
        <v>573.80000000000007</v>
      </c>
    </row>
    <row r="46" spans="1:10" ht="15.75" x14ac:dyDescent="0.25">
      <c r="A46" s="14" t="s">
        <v>75</v>
      </c>
      <c r="B46" s="7" t="s">
        <v>51</v>
      </c>
      <c r="C46" s="11">
        <v>20</v>
      </c>
      <c r="D46" s="10">
        <v>1</v>
      </c>
      <c r="E46" s="12">
        <f t="shared" si="0"/>
        <v>20</v>
      </c>
      <c r="F46" s="8">
        <v>0.25</v>
      </c>
      <c r="G46" s="6">
        <v>5</v>
      </c>
      <c r="H46" s="9">
        <v>114.76</v>
      </c>
      <c r="I46" s="99">
        <f>PRODUCT(G46,H46)</f>
        <v>573.80000000000007</v>
      </c>
      <c r="J46" s="27">
        <f t="shared" si="2"/>
        <v>573.80000000000007</v>
      </c>
    </row>
    <row r="47" spans="1:10" ht="15.75" x14ac:dyDescent="0.25">
      <c r="A47" s="14" t="s">
        <v>76</v>
      </c>
      <c r="B47" s="7" t="s">
        <v>51</v>
      </c>
      <c r="C47" s="11">
        <v>5</v>
      </c>
      <c r="D47" s="10">
        <v>1</v>
      </c>
      <c r="E47" s="12">
        <f t="shared" si="0"/>
        <v>5</v>
      </c>
      <c r="F47" s="8">
        <v>0.5</v>
      </c>
      <c r="G47" s="6">
        <v>3</v>
      </c>
      <c r="H47" s="9">
        <v>114.76</v>
      </c>
      <c r="I47" s="99">
        <f>PRODUCT(G47,H47)</f>
        <v>344.28000000000003</v>
      </c>
      <c r="J47" s="27">
        <f t="shared" si="2"/>
        <v>344.28000000000003</v>
      </c>
    </row>
    <row r="48" spans="1:10" ht="15.75" x14ac:dyDescent="0.25">
      <c r="A48" s="14" t="s">
        <v>77</v>
      </c>
      <c r="B48" s="7" t="s">
        <v>30</v>
      </c>
      <c r="C48" s="11">
        <v>400</v>
      </c>
      <c r="D48" s="10">
        <v>1</v>
      </c>
      <c r="E48" s="12">
        <f t="shared" si="0"/>
        <v>400</v>
      </c>
      <c r="F48" s="8">
        <v>0.66666666666666663</v>
      </c>
      <c r="G48" s="6">
        <v>267</v>
      </c>
      <c r="H48" s="9">
        <v>46.52</v>
      </c>
      <c r="I48" s="99">
        <f>PRODUCT(G48,H48)</f>
        <v>12420.84</v>
      </c>
      <c r="J48" s="27">
        <f t="shared" si="2"/>
        <v>12420.84</v>
      </c>
    </row>
    <row r="49" spans="1:10" ht="15.75" x14ac:dyDescent="0.25">
      <c r="A49" s="14" t="s">
        <v>78</v>
      </c>
      <c r="B49" s="7" t="s">
        <v>30</v>
      </c>
      <c r="C49" s="11">
        <v>1800</v>
      </c>
      <c r="D49" s="10">
        <v>1</v>
      </c>
      <c r="E49" s="12">
        <f t="shared" si="0"/>
        <v>1800</v>
      </c>
      <c r="F49" s="8">
        <v>0.33333333333333331</v>
      </c>
      <c r="G49" s="6">
        <v>600</v>
      </c>
      <c r="H49" s="9">
        <v>114.76</v>
      </c>
      <c r="I49" s="99">
        <f>PRODUCT(G49,H49)</f>
        <v>68856</v>
      </c>
      <c r="J49" s="27">
        <f t="shared" si="2"/>
        <v>68856</v>
      </c>
    </row>
    <row r="50" spans="1:10" ht="15.75" x14ac:dyDescent="0.25">
      <c r="A50" s="14" t="s">
        <v>79</v>
      </c>
      <c r="B50" s="7" t="s">
        <v>30</v>
      </c>
      <c r="C50" s="11">
        <v>4800</v>
      </c>
      <c r="D50" s="10">
        <v>1</v>
      </c>
      <c r="E50" s="12">
        <f t="shared" si="0"/>
        <v>4800</v>
      </c>
      <c r="F50" s="8">
        <v>0.25</v>
      </c>
      <c r="G50" s="6">
        <v>1200</v>
      </c>
      <c r="H50" s="9">
        <v>46.52</v>
      </c>
      <c r="I50" s="99">
        <f>PRODUCT(G50,H50)</f>
        <v>55824.000000000007</v>
      </c>
      <c r="J50" s="27">
        <f t="shared" si="2"/>
        <v>55824.000000000007</v>
      </c>
    </row>
    <row r="51" spans="1:10" ht="15.75" x14ac:dyDescent="0.25">
      <c r="A51" s="14" t="s">
        <v>80</v>
      </c>
      <c r="B51" s="7" t="s">
        <v>30</v>
      </c>
      <c r="C51" s="11">
        <v>1680</v>
      </c>
      <c r="D51" s="10">
        <v>1</v>
      </c>
      <c r="E51" s="12">
        <f t="shared" si="0"/>
        <v>1680</v>
      </c>
      <c r="F51" s="8">
        <v>0.25</v>
      </c>
      <c r="G51" s="6">
        <v>420</v>
      </c>
      <c r="H51" s="9">
        <v>46.52</v>
      </c>
      <c r="I51" s="99">
        <f>PRODUCT(G51,H51)</f>
        <v>19538.400000000001</v>
      </c>
      <c r="J51" s="27">
        <f t="shared" si="2"/>
        <v>19538.400000000001</v>
      </c>
    </row>
    <row r="52" spans="1:10" ht="15.6" customHeight="1" x14ac:dyDescent="0.25">
      <c r="A52" s="14" t="s">
        <v>81</v>
      </c>
      <c r="B52" s="7" t="s">
        <v>30</v>
      </c>
      <c r="C52" s="11">
        <v>360</v>
      </c>
      <c r="D52" s="10">
        <v>1</v>
      </c>
      <c r="E52" s="12">
        <f t="shared" si="0"/>
        <v>360</v>
      </c>
      <c r="F52" s="8">
        <v>0.33333333333333331</v>
      </c>
      <c r="G52" s="6">
        <v>120</v>
      </c>
      <c r="H52" s="9">
        <v>46.52</v>
      </c>
      <c r="I52" s="99">
        <f>PRODUCT(G52,H52)</f>
        <v>5582.4000000000005</v>
      </c>
      <c r="J52" s="27">
        <f t="shared" si="2"/>
        <v>5582.4000000000005</v>
      </c>
    </row>
    <row r="53" spans="1:10" ht="15.75" x14ac:dyDescent="0.25">
      <c r="A53" s="14" t="s">
        <v>82</v>
      </c>
      <c r="B53" s="7" t="s">
        <v>30</v>
      </c>
      <c r="C53" s="11">
        <v>120</v>
      </c>
      <c r="D53" s="10">
        <v>1</v>
      </c>
      <c r="E53" s="12">
        <f t="shared" si="0"/>
        <v>120</v>
      </c>
      <c r="F53" s="8">
        <v>0.33333333333333331</v>
      </c>
      <c r="G53" s="6">
        <v>40</v>
      </c>
      <c r="H53" s="9">
        <v>46.52</v>
      </c>
      <c r="I53" s="99">
        <f>PRODUCT(G53,H53)</f>
        <v>1860.8000000000002</v>
      </c>
      <c r="J53" s="27">
        <f t="shared" si="2"/>
        <v>1860.8000000000002</v>
      </c>
    </row>
    <row r="54" spans="1:10" ht="15.75" x14ac:dyDescent="0.25">
      <c r="A54" s="14" t="s">
        <v>110</v>
      </c>
      <c r="B54" s="7" t="s">
        <v>30</v>
      </c>
      <c r="C54" s="11">
        <v>35</v>
      </c>
      <c r="D54" s="10">
        <v>1</v>
      </c>
      <c r="E54" s="12">
        <f t="shared" si="0"/>
        <v>35</v>
      </c>
      <c r="F54" s="8">
        <v>0.33333333333333331</v>
      </c>
      <c r="G54" s="6">
        <v>12</v>
      </c>
      <c r="H54" s="9">
        <v>46.52</v>
      </c>
      <c r="I54" s="99">
        <f>PRODUCT(G54,H54)</f>
        <v>558.24</v>
      </c>
      <c r="J54" s="27">
        <f t="shared" si="2"/>
        <v>558.24</v>
      </c>
    </row>
    <row r="55" spans="1:10" ht="15.75" customHeight="1" x14ac:dyDescent="0.25">
      <c r="A55" s="14" t="s">
        <v>83</v>
      </c>
      <c r="B55" s="7" t="s">
        <v>30</v>
      </c>
      <c r="C55" s="11">
        <v>20</v>
      </c>
      <c r="D55" s="10">
        <v>1</v>
      </c>
      <c r="E55" s="12">
        <f t="shared" si="0"/>
        <v>20</v>
      </c>
      <c r="F55" s="8">
        <v>0.25</v>
      </c>
      <c r="G55" s="6">
        <v>5</v>
      </c>
      <c r="H55" s="9">
        <v>46.52</v>
      </c>
      <c r="I55" s="99">
        <f>PRODUCT(G55,H55)</f>
        <v>232.60000000000002</v>
      </c>
      <c r="J55" s="27">
        <f t="shared" si="2"/>
        <v>232.60000000000002</v>
      </c>
    </row>
    <row r="56" spans="1:10" ht="15.75" customHeight="1" x14ac:dyDescent="0.25">
      <c r="A56" s="14" t="s">
        <v>84</v>
      </c>
      <c r="B56" s="7" t="s">
        <v>51</v>
      </c>
      <c r="C56" s="11">
        <v>20</v>
      </c>
      <c r="D56" s="10">
        <v>1</v>
      </c>
      <c r="E56" s="12">
        <f t="shared" si="0"/>
        <v>20</v>
      </c>
      <c r="F56" s="8">
        <v>1</v>
      </c>
      <c r="G56" s="6">
        <v>20</v>
      </c>
      <c r="H56" s="9">
        <v>46.52</v>
      </c>
      <c r="I56" s="99">
        <f>PRODUCT(G56,H56)</f>
        <v>930.40000000000009</v>
      </c>
      <c r="J56" s="27">
        <f t="shared" si="2"/>
        <v>930.40000000000009</v>
      </c>
    </row>
    <row r="57" spans="1:10" ht="15.75" x14ac:dyDescent="0.25">
      <c r="A57" s="14" t="s">
        <v>85</v>
      </c>
      <c r="B57" s="7" t="s">
        <v>30</v>
      </c>
      <c r="C57" s="11">
        <v>20</v>
      </c>
      <c r="D57" s="10">
        <v>1</v>
      </c>
      <c r="E57" s="12">
        <f t="shared" si="0"/>
        <v>20</v>
      </c>
      <c r="F57" s="8">
        <v>0.33333333333333331</v>
      </c>
      <c r="G57" s="6">
        <v>7</v>
      </c>
      <c r="H57" s="9">
        <v>46.52</v>
      </c>
      <c r="I57" s="99">
        <f>PRODUCT(G57,H57)</f>
        <v>325.64000000000004</v>
      </c>
      <c r="J57" s="27">
        <f t="shared" si="2"/>
        <v>325.64000000000004</v>
      </c>
    </row>
    <row r="58" spans="1:10" ht="15.6" customHeight="1" x14ac:dyDescent="0.25">
      <c r="A58" s="14" t="s">
        <v>86</v>
      </c>
      <c r="B58" s="7" t="s">
        <v>30</v>
      </c>
      <c r="C58" s="11">
        <v>80</v>
      </c>
      <c r="D58" s="10">
        <v>1</v>
      </c>
      <c r="E58" s="12">
        <f t="shared" si="0"/>
        <v>80</v>
      </c>
      <c r="F58" s="8">
        <v>0.25</v>
      </c>
      <c r="G58" s="6">
        <v>20</v>
      </c>
      <c r="H58" s="9">
        <v>46.52</v>
      </c>
      <c r="I58" s="99">
        <f>PRODUCT(G58,H58)</f>
        <v>930.40000000000009</v>
      </c>
      <c r="J58" s="27">
        <f t="shared" si="2"/>
        <v>930.40000000000009</v>
      </c>
    </row>
    <row r="59" spans="1:10" ht="15.6" customHeight="1" x14ac:dyDescent="0.25">
      <c r="A59" s="14" t="s">
        <v>87</v>
      </c>
      <c r="B59" s="7" t="s">
        <v>88</v>
      </c>
      <c r="C59" s="11">
        <v>20</v>
      </c>
      <c r="D59" s="10">
        <v>1</v>
      </c>
      <c r="E59" s="12">
        <f t="shared" si="0"/>
        <v>20</v>
      </c>
      <c r="F59" s="8">
        <v>0.5</v>
      </c>
      <c r="G59" s="6">
        <v>10</v>
      </c>
      <c r="H59" s="9">
        <v>46.52</v>
      </c>
      <c r="I59" s="99">
        <f>PRODUCT(G59,H59)</f>
        <v>465.20000000000005</v>
      </c>
      <c r="J59" s="27">
        <f t="shared" si="2"/>
        <v>465.20000000000005</v>
      </c>
    </row>
    <row r="60" spans="1:10" ht="15.75" x14ac:dyDescent="0.25">
      <c r="A60" s="14" t="s">
        <v>89</v>
      </c>
      <c r="B60" s="7" t="s">
        <v>46</v>
      </c>
      <c r="C60" s="11">
        <v>600</v>
      </c>
      <c r="D60" s="10">
        <v>1</v>
      </c>
      <c r="E60" s="12">
        <f t="shared" si="0"/>
        <v>600</v>
      </c>
      <c r="F60" s="8">
        <v>0.25</v>
      </c>
      <c r="G60" s="6">
        <v>150</v>
      </c>
      <c r="H60" s="9">
        <v>46.52</v>
      </c>
      <c r="I60" s="99">
        <f>PRODUCT(G60,H60)</f>
        <v>6978.0000000000009</v>
      </c>
      <c r="J60" s="27">
        <f t="shared" si="2"/>
        <v>6978.0000000000009</v>
      </c>
    </row>
    <row r="61" spans="1:10" ht="15.75" x14ac:dyDescent="0.25">
      <c r="A61" s="14" t="s">
        <v>90</v>
      </c>
      <c r="B61" s="7" t="s">
        <v>111</v>
      </c>
      <c r="C61" s="11">
        <v>300</v>
      </c>
      <c r="D61" s="10">
        <v>1</v>
      </c>
      <c r="E61" s="12">
        <f t="shared" si="0"/>
        <v>300</v>
      </c>
      <c r="F61" s="8">
        <v>0.25</v>
      </c>
      <c r="G61" s="6">
        <v>75</v>
      </c>
      <c r="H61" s="9">
        <v>46.52</v>
      </c>
      <c r="I61" s="99">
        <f>PRODUCT(G61,H61)</f>
        <v>3489.0000000000005</v>
      </c>
      <c r="J61" s="27">
        <f t="shared" si="2"/>
        <v>3489.0000000000005</v>
      </c>
    </row>
    <row r="62" spans="1:10" ht="15.75" x14ac:dyDescent="0.25">
      <c r="A62" s="14" t="s">
        <v>91</v>
      </c>
      <c r="B62" s="7" t="s">
        <v>51</v>
      </c>
      <c r="C62" s="11">
        <v>60</v>
      </c>
      <c r="D62" s="10">
        <v>1</v>
      </c>
      <c r="E62" s="12">
        <f t="shared" si="0"/>
        <v>60</v>
      </c>
      <c r="F62" s="8">
        <v>0.25</v>
      </c>
      <c r="G62" s="6">
        <v>15</v>
      </c>
      <c r="H62" s="9">
        <v>114.76</v>
      </c>
      <c r="I62" s="99">
        <f>PRODUCT(G62,H62)</f>
        <v>1721.4</v>
      </c>
      <c r="J62" s="27">
        <f t="shared" si="2"/>
        <v>1721.4</v>
      </c>
    </row>
    <row r="63" spans="1:10" ht="15.75" x14ac:dyDescent="0.25">
      <c r="A63" s="70" t="s">
        <v>131</v>
      </c>
      <c r="B63" s="71" t="s">
        <v>30</v>
      </c>
      <c r="C63" s="72">
        <v>60</v>
      </c>
      <c r="D63" s="72">
        <v>1</v>
      </c>
      <c r="E63" s="72">
        <v>60</v>
      </c>
      <c r="F63" s="8">
        <v>8.3333333333333329E-2</v>
      </c>
      <c r="G63" s="6">
        <v>5</v>
      </c>
      <c r="H63" s="9">
        <v>46.52</v>
      </c>
      <c r="I63" s="99">
        <f>PRODUCT(G63,H63)</f>
        <v>232.60000000000002</v>
      </c>
      <c r="J63" s="27">
        <f t="shared" si="2"/>
        <v>232.60000000000002</v>
      </c>
    </row>
    <row r="64" spans="1:10" ht="15.75" x14ac:dyDescent="0.25">
      <c r="A64" s="14" t="s">
        <v>92</v>
      </c>
      <c r="B64" s="7" t="s">
        <v>30</v>
      </c>
      <c r="C64" s="11">
        <v>229</v>
      </c>
      <c r="D64" s="10">
        <v>5</v>
      </c>
      <c r="E64" s="12">
        <f t="shared" si="0"/>
        <v>1145</v>
      </c>
      <c r="F64" s="8">
        <v>0.35</v>
      </c>
      <c r="G64" s="6">
        <v>401</v>
      </c>
      <c r="H64" s="9">
        <v>46.52</v>
      </c>
      <c r="I64" s="99">
        <f>PRODUCT(G64,H64)</f>
        <v>18654.52</v>
      </c>
      <c r="J64" s="27">
        <f t="shared" si="2"/>
        <v>18654.52</v>
      </c>
    </row>
    <row r="65" spans="1:10" ht="15.75" x14ac:dyDescent="0.25">
      <c r="A65" s="14" t="s">
        <v>93</v>
      </c>
      <c r="B65" s="7" t="s">
        <v>30</v>
      </c>
      <c r="C65" s="11">
        <v>229</v>
      </c>
      <c r="D65" s="10">
        <v>5</v>
      </c>
      <c r="E65" s="12">
        <f t="shared" si="0"/>
        <v>1145</v>
      </c>
      <c r="F65" s="8">
        <v>0.16666666666666666</v>
      </c>
      <c r="G65" s="6">
        <v>191</v>
      </c>
      <c r="H65" s="9">
        <v>46.52</v>
      </c>
      <c r="I65" s="99">
        <f>PRODUCT(G65,H65)</f>
        <v>8885.32</v>
      </c>
      <c r="J65" s="27">
        <f t="shared" si="2"/>
        <v>8885.32</v>
      </c>
    </row>
    <row r="66" spans="1:10" ht="15.75" x14ac:dyDescent="0.25">
      <c r="A66" s="14" t="s">
        <v>94</v>
      </c>
      <c r="B66" s="7" t="s">
        <v>30</v>
      </c>
      <c r="C66" s="11">
        <v>158</v>
      </c>
      <c r="D66" s="10">
        <v>5</v>
      </c>
      <c r="E66" s="12">
        <f t="shared" si="0"/>
        <v>790</v>
      </c>
      <c r="F66" s="8">
        <v>0.15</v>
      </c>
      <c r="G66" s="6">
        <v>119</v>
      </c>
      <c r="H66" s="9">
        <v>46.52</v>
      </c>
      <c r="I66" s="99">
        <f>PRODUCT(G66,H66)</f>
        <v>5535.88</v>
      </c>
      <c r="J66" s="27">
        <f t="shared" si="2"/>
        <v>5535.88</v>
      </c>
    </row>
    <row r="67" spans="1:10" ht="15.75" x14ac:dyDescent="0.25">
      <c r="A67" s="14" t="s">
        <v>95</v>
      </c>
      <c r="B67" s="7" t="s">
        <v>30</v>
      </c>
      <c r="C67" s="11">
        <v>110</v>
      </c>
      <c r="D67" s="10">
        <v>11</v>
      </c>
      <c r="E67" s="12">
        <f t="shared" si="0"/>
        <v>1210</v>
      </c>
      <c r="F67" s="8">
        <v>18.3</v>
      </c>
      <c r="G67" s="6">
        <v>22143</v>
      </c>
      <c r="H67" s="9">
        <v>46.52</v>
      </c>
      <c r="I67" s="99">
        <f>PRODUCT(G67,H67)</f>
        <v>1030092.3600000001</v>
      </c>
      <c r="J67" s="27">
        <f t="shared" si="2"/>
        <v>1030092.3600000001</v>
      </c>
    </row>
    <row r="68" spans="1:10" ht="15.75" x14ac:dyDescent="0.25">
      <c r="A68" s="14" t="s">
        <v>96</v>
      </c>
      <c r="B68" s="7" t="s">
        <v>30</v>
      </c>
      <c r="C68" s="11">
        <v>44</v>
      </c>
      <c r="D68" s="10">
        <v>7</v>
      </c>
      <c r="E68" s="12">
        <f t="shared" ref="E68:E77" si="3">SUM(C68*D68)</f>
        <v>308</v>
      </c>
      <c r="F68" s="8">
        <v>0.45</v>
      </c>
      <c r="G68" s="6">
        <v>139</v>
      </c>
      <c r="H68" s="9">
        <v>46.52</v>
      </c>
      <c r="I68" s="99">
        <f>PRODUCT(G68,H68)</f>
        <v>6466.2800000000007</v>
      </c>
      <c r="J68" s="27">
        <f t="shared" si="2"/>
        <v>6466.2800000000007</v>
      </c>
    </row>
    <row r="69" spans="1:10" ht="15.75" x14ac:dyDescent="0.25">
      <c r="A69" s="14" t="s">
        <v>97</v>
      </c>
      <c r="B69" s="7" t="s">
        <v>30</v>
      </c>
      <c r="C69" s="11">
        <v>7</v>
      </c>
      <c r="D69" s="10">
        <v>1</v>
      </c>
      <c r="E69" s="12">
        <f t="shared" si="3"/>
        <v>7</v>
      </c>
      <c r="F69" s="8">
        <v>0.3</v>
      </c>
      <c r="G69" s="6">
        <v>2</v>
      </c>
      <c r="H69" s="9">
        <v>46.52</v>
      </c>
      <c r="I69" s="99">
        <f>PRODUCT(G69,H69)</f>
        <v>93.04</v>
      </c>
      <c r="J69" s="27">
        <f t="shared" si="2"/>
        <v>93.04</v>
      </c>
    </row>
    <row r="70" spans="1:10" ht="15.75" x14ac:dyDescent="0.25">
      <c r="A70" s="14" t="s">
        <v>98</v>
      </c>
      <c r="B70" s="7" t="s">
        <v>30</v>
      </c>
      <c r="C70" s="11">
        <v>3</v>
      </c>
      <c r="D70" s="10">
        <v>9</v>
      </c>
      <c r="E70" s="12">
        <f t="shared" si="3"/>
        <v>27</v>
      </c>
      <c r="F70" s="8">
        <v>30</v>
      </c>
      <c r="G70" s="6">
        <v>810</v>
      </c>
      <c r="H70" s="9">
        <v>46.52</v>
      </c>
      <c r="I70" s="99">
        <f>PRODUCT(G70,H70)</f>
        <v>37681.200000000004</v>
      </c>
      <c r="J70" s="27">
        <f t="shared" si="2"/>
        <v>37681.200000000004</v>
      </c>
    </row>
    <row r="71" spans="1:10" ht="15.75" x14ac:dyDescent="0.25">
      <c r="A71" s="14" t="s">
        <v>99</v>
      </c>
      <c r="B71" s="7" t="s">
        <v>100</v>
      </c>
      <c r="C71" s="11">
        <v>26500</v>
      </c>
      <c r="D71" s="10">
        <v>1</v>
      </c>
      <c r="E71" s="12">
        <f t="shared" si="3"/>
        <v>26500</v>
      </c>
      <c r="F71" s="8">
        <v>0.25</v>
      </c>
      <c r="G71" s="6">
        <v>6625</v>
      </c>
      <c r="H71" s="9">
        <v>114.76</v>
      </c>
      <c r="I71" s="99">
        <f>PRODUCT(G71,H71)</f>
        <v>760285</v>
      </c>
      <c r="J71" s="27">
        <f t="shared" si="2"/>
        <v>760285</v>
      </c>
    </row>
    <row r="72" spans="1:10" ht="15.75" customHeight="1" x14ac:dyDescent="0.25">
      <c r="A72" s="14" t="s">
        <v>101</v>
      </c>
      <c r="B72" s="7" t="s">
        <v>102</v>
      </c>
      <c r="C72" s="11">
        <v>48000</v>
      </c>
      <c r="D72" s="10">
        <v>1</v>
      </c>
      <c r="E72" s="12">
        <f t="shared" si="3"/>
        <v>48000</v>
      </c>
      <c r="F72" s="8">
        <v>2</v>
      </c>
      <c r="G72" s="6">
        <v>96000</v>
      </c>
      <c r="H72" s="9">
        <v>73.81</v>
      </c>
      <c r="I72" s="99">
        <f>PRODUCT(G72,H72)</f>
        <v>7085760</v>
      </c>
      <c r="J72" s="27">
        <f t="shared" si="2"/>
        <v>7085760</v>
      </c>
    </row>
    <row r="73" spans="1:10" ht="15.75" customHeight="1" x14ac:dyDescent="0.25">
      <c r="A73" s="14" t="s">
        <v>103</v>
      </c>
      <c r="B73" s="7" t="s">
        <v>102</v>
      </c>
      <c r="C73" s="11">
        <v>48000</v>
      </c>
      <c r="D73" s="10">
        <v>1</v>
      </c>
      <c r="E73" s="12">
        <f t="shared" si="3"/>
        <v>48000</v>
      </c>
      <c r="F73" s="8">
        <v>0.25</v>
      </c>
      <c r="G73" s="6">
        <v>12000</v>
      </c>
      <c r="H73" s="9">
        <v>73.81</v>
      </c>
      <c r="I73" s="99">
        <f>PRODUCT(G73,H73)</f>
        <v>885720</v>
      </c>
      <c r="J73" s="27">
        <f t="shared" ref="J73:J77" si="4">PRODUCT(G73,H73)</f>
        <v>885720</v>
      </c>
    </row>
    <row r="74" spans="1:10" ht="15.75" x14ac:dyDescent="0.25">
      <c r="A74" s="14" t="s">
        <v>104</v>
      </c>
      <c r="B74" s="7" t="s">
        <v>100</v>
      </c>
      <c r="C74" s="11">
        <v>24000</v>
      </c>
      <c r="D74" s="10">
        <v>1</v>
      </c>
      <c r="E74" s="12">
        <f t="shared" si="3"/>
        <v>24000</v>
      </c>
      <c r="F74" s="8">
        <v>0.16666666666666666</v>
      </c>
      <c r="G74" s="6">
        <v>4000</v>
      </c>
      <c r="H74" s="9">
        <v>114.76</v>
      </c>
      <c r="I74" s="99">
        <f>PRODUCT(G74,H74)</f>
        <v>459040</v>
      </c>
      <c r="J74" s="27">
        <f t="shared" si="4"/>
        <v>459040</v>
      </c>
    </row>
    <row r="75" spans="1:10" ht="15.75" x14ac:dyDescent="0.25">
      <c r="A75" s="14" t="s">
        <v>105</v>
      </c>
      <c r="B75" s="7" t="s">
        <v>100</v>
      </c>
      <c r="C75" s="11">
        <v>1000</v>
      </c>
      <c r="D75" s="10">
        <v>1</v>
      </c>
      <c r="E75" s="12">
        <f t="shared" si="3"/>
        <v>1000</v>
      </c>
      <c r="F75" s="8">
        <v>1</v>
      </c>
      <c r="G75" s="6">
        <v>1000</v>
      </c>
      <c r="H75" s="9">
        <v>114.76</v>
      </c>
      <c r="I75" s="99">
        <f>PRODUCT(G75,H75)</f>
        <v>114760</v>
      </c>
      <c r="J75" s="27">
        <f t="shared" si="4"/>
        <v>114760</v>
      </c>
    </row>
    <row r="76" spans="1:10" ht="15.75" x14ac:dyDescent="0.25">
      <c r="A76" s="14" t="s">
        <v>106</v>
      </c>
      <c r="B76" s="7" t="s">
        <v>100</v>
      </c>
      <c r="C76" s="11">
        <v>2100</v>
      </c>
      <c r="D76" s="10">
        <v>1</v>
      </c>
      <c r="E76" s="12">
        <f t="shared" si="3"/>
        <v>2100</v>
      </c>
      <c r="F76" s="8">
        <v>0.25</v>
      </c>
      <c r="G76" s="6">
        <v>525</v>
      </c>
      <c r="H76" s="9">
        <v>114.76</v>
      </c>
      <c r="I76" s="99">
        <f>PRODUCT(G76,H76)</f>
        <v>60249</v>
      </c>
      <c r="J76" s="27">
        <f t="shared" si="4"/>
        <v>60249</v>
      </c>
    </row>
    <row r="77" spans="1:10" ht="15.75" x14ac:dyDescent="0.25">
      <c r="A77" s="14" t="s">
        <v>107</v>
      </c>
      <c r="B77" s="7" t="s">
        <v>30</v>
      </c>
      <c r="C77" s="11">
        <v>140</v>
      </c>
      <c r="D77" s="10">
        <v>1</v>
      </c>
      <c r="E77" s="12">
        <f t="shared" si="3"/>
        <v>140</v>
      </c>
      <c r="F77" s="96">
        <v>0.33333333333333331</v>
      </c>
      <c r="G77" s="6">
        <v>47</v>
      </c>
      <c r="H77" s="15">
        <v>46.52</v>
      </c>
      <c r="I77" s="99">
        <f>PRODUCT(G77,H77)</f>
        <v>2186.44</v>
      </c>
      <c r="J77" s="27">
        <f t="shared" si="4"/>
        <v>2186.44</v>
      </c>
    </row>
    <row r="78" spans="1:10" ht="15.75" x14ac:dyDescent="0.25">
      <c r="A78" s="75" t="s">
        <v>5</v>
      </c>
      <c r="B78" s="75"/>
      <c r="C78" s="19">
        <f>SUM(C2:C77)</f>
        <v>173523</v>
      </c>
      <c r="D78" s="16">
        <f>SUM(D2:D77)</f>
        <v>214</v>
      </c>
      <c r="E78" s="19">
        <f>SUM(E2:E77)</f>
        <v>253570</v>
      </c>
      <c r="F78" s="17"/>
      <c r="G78" s="103">
        <f>SUM(G2:G77)</f>
        <v>162836</v>
      </c>
      <c r="H78" s="18" t="s">
        <v>116</v>
      </c>
      <c r="I78" s="100">
        <f>SUM(I2:I77)</f>
        <v>11480540.32</v>
      </c>
      <c r="J78" s="102">
        <f>SUM(J2:J77)</f>
        <v>11480540.32</v>
      </c>
    </row>
    <row r="79" spans="1:10" ht="18" x14ac:dyDescent="0.25">
      <c r="A79" s="3"/>
      <c r="B79" s="64"/>
      <c r="F79" s="4" t="s">
        <v>4</v>
      </c>
      <c r="I79" s="2"/>
    </row>
    <row r="80" spans="1:10" ht="15.75" x14ac:dyDescent="0.25">
      <c r="A80" s="3"/>
      <c r="B80" s="3"/>
      <c r="E80" s="76" t="s">
        <v>3</v>
      </c>
      <c r="F80" s="76"/>
      <c r="I80" s="97">
        <f>SUM(I78*3)</f>
        <v>34441620.960000001</v>
      </c>
    </row>
    <row r="81" spans="1:9" ht="14.45" customHeight="1" thickBot="1" x14ac:dyDescent="0.3"/>
    <row r="82" spans="1:9" s="13" customFormat="1" ht="16.5" thickBot="1" x14ac:dyDescent="0.3">
      <c r="A82" s="77" t="s">
        <v>126</v>
      </c>
      <c r="B82" s="78"/>
      <c r="C82" s="63"/>
      <c r="D82" s="63"/>
      <c r="F82"/>
      <c r="G82" s="5"/>
      <c r="H82" s="5"/>
      <c r="I82"/>
    </row>
    <row r="83" spans="1:9" s="13" customFormat="1" ht="15.75" x14ac:dyDescent="0.25">
      <c r="A83" s="79" t="s">
        <v>127</v>
      </c>
      <c r="B83" s="80"/>
      <c r="C83" s="63"/>
      <c r="D83" s="63"/>
      <c r="F83"/>
      <c r="G83" s="5"/>
      <c r="H83" s="5"/>
      <c r="I83"/>
    </row>
    <row r="84" spans="1:9" s="13" customFormat="1" ht="15.75" x14ac:dyDescent="0.25">
      <c r="A84" s="81" t="s">
        <v>128</v>
      </c>
      <c r="B84" s="82"/>
      <c r="C84" s="63"/>
      <c r="D84" s="63"/>
      <c r="F84"/>
      <c r="G84" s="5"/>
      <c r="H84" s="5"/>
      <c r="I84"/>
    </row>
    <row r="85" spans="1:9" s="13" customFormat="1" ht="15.75" x14ac:dyDescent="0.25">
      <c r="A85" s="81" t="s">
        <v>129</v>
      </c>
      <c r="B85" s="82"/>
      <c r="C85" s="63"/>
      <c r="D85" s="63"/>
      <c r="F85"/>
      <c r="G85" s="5"/>
      <c r="H85" s="5"/>
      <c r="I85"/>
    </row>
    <row r="86" spans="1:9" s="13" customFormat="1" ht="16.5" thickBot="1" x14ac:dyDescent="0.3">
      <c r="A86" s="73" t="s">
        <v>130</v>
      </c>
      <c r="B86" s="74"/>
      <c r="C86" s="63"/>
      <c r="D86" s="63"/>
      <c r="F86"/>
      <c r="G86" s="5"/>
      <c r="H86" s="5"/>
      <c r="I86"/>
    </row>
  </sheetData>
  <mergeCells count="7">
    <mergeCell ref="A86:B86"/>
    <mergeCell ref="A78:B78"/>
    <mergeCell ref="E80:F80"/>
    <mergeCell ref="A82:B82"/>
    <mergeCell ref="A83:B83"/>
    <mergeCell ref="A84:B84"/>
    <mergeCell ref="A85:B8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2"/>
  <sheetViews>
    <sheetView zoomScale="70" zoomScaleNormal="70" workbookViewId="0">
      <selection activeCell="P14" sqref="P14"/>
    </sheetView>
  </sheetViews>
  <sheetFormatPr defaultColWidth="8.85546875" defaultRowHeight="18.75" x14ac:dyDescent="0.3"/>
  <cols>
    <col min="1" max="1" width="43.42578125" style="37" customWidth="1"/>
    <col min="2" max="2" width="18.5703125" style="37" customWidth="1"/>
    <col min="3" max="3" width="21.42578125" style="37" customWidth="1"/>
    <col min="4" max="4" width="17.140625" style="37" customWidth="1"/>
    <col min="5" max="5" width="15.140625" style="37" customWidth="1"/>
    <col min="6" max="6" width="17.5703125" style="60" customWidth="1"/>
    <col min="7" max="7" width="15.42578125" style="37" customWidth="1"/>
    <col min="8" max="8" width="18.42578125" style="37" customWidth="1"/>
    <col min="9" max="9" width="18.85546875" style="37" customWidth="1"/>
    <col min="10" max="10" width="18.42578125" style="37" customWidth="1"/>
    <col min="11" max="11" width="16.85546875" style="37" customWidth="1"/>
    <col min="12" max="12" width="16.140625" style="37" customWidth="1"/>
    <col min="13" max="13" width="19.5703125" style="37" customWidth="1"/>
    <col min="14" max="14" width="16.5703125" style="37" customWidth="1"/>
    <col min="15" max="15" width="13.5703125" style="37" customWidth="1"/>
    <col min="16" max="16384" width="8.85546875" style="37"/>
  </cols>
  <sheetData>
    <row r="1" spans="1:15" ht="74.099999999999994" customHeight="1" x14ac:dyDescent="0.3">
      <c r="A1" s="32" t="s">
        <v>8</v>
      </c>
      <c r="B1" s="33" t="s">
        <v>7</v>
      </c>
      <c r="C1" s="33" t="s">
        <v>9</v>
      </c>
      <c r="D1" s="33" t="s">
        <v>10</v>
      </c>
      <c r="E1" s="33" t="s">
        <v>14</v>
      </c>
      <c r="F1" s="68" t="s">
        <v>13</v>
      </c>
      <c r="G1" s="34"/>
      <c r="H1" s="35"/>
      <c r="I1" s="35"/>
      <c r="J1" s="35"/>
      <c r="K1" s="35"/>
      <c r="L1" s="36"/>
      <c r="M1" s="36"/>
      <c r="N1" s="36"/>
      <c r="O1" s="36"/>
    </row>
    <row r="2" spans="1:15" ht="31.35" customHeight="1" x14ac:dyDescent="0.3">
      <c r="A2" s="85" t="s">
        <v>11</v>
      </c>
      <c r="B2" s="86"/>
      <c r="C2" s="86"/>
      <c r="D2" s="86"/>
      <c r="E2" s="38"/>
      <c r="F2" s="69"/>
      <c r="G2" s="34"/>
      <c r="H2" s="34"/>
      <c r="I2" s="28"/>
      <c r="J2" s="28"/>
      <c r="K2" s="28"/>
      <c r="L2" s="39"/>
      <c r="M2" s="39"/>
      <c r="N2" s="39"/>
      <c r="O2" s="39"/>
    </row>
    <row r="3" spans="1:15" x14ac:dyDescent="0.3">
      <c r="A3" s="40" t="s">
        <v>117</v>
      </c>
      <c r="B3" s="29" t="s">
        <v>17</v>
      </c>
      <c r="C3" s="55">
        <v>181216</v>
      </c>
      <c r="D3" s="30">
        <v>0.5</v>
      </c>
      <c r="E3" s="41"/>
      <c r="F3" s="59">
        <f>PRODUCT(C3,D3)</f>
        <v>90608</v>
      </c>
      <c r="G3" s="42"/>
      <c r="H3" s="31"/>
      <c r="I3" s="28"/>
      <c r="J3" s="28"/>
      <c r="K3" s="28"/>
      <c r="L3" s="39"/>
      <c r="M3" s="39"/>
      <c r="N3" s="39"/>
      <c r="O3" s="39"/>
    </row>
    <row r="4" spans="1:15" ht="21" customHeight="1" x14ac:dyDescent="0.3">
      <c r="A4" s="40" t="s">
        <v>118</v>
      </c>
      <c r="B4" s="29" t="s">
        <v>16</v>
      </c>
      <c r="C4" s="55">
        <v>191900</v>
      </c>
      <c r="D4" s="30">
        <v>0.5</v>
      </c>
      <c r="E4" s="41"/>
      <c r="F4" s="59">
        <f t="shared" ref="F4:F8" si="0">PRODUCT(C4,D4)</f>
        <v>95950</v>
      </c>
      <c r="G4" s="43"/>
      <c r="H4" s="31"/>
      <c r="I4" s="28"/>
      <c r="J4" s="28"/>
      <c r="K4" s="28"/>
      <c r="L4" s="39"/>
      <c r="M4" s="39"/>
      <c r="N4" s="39"/>
      <c r="O4" s="39"/>
    </row>
    <row r="5" spans="1:15" ht="21" customHeight="1" x14ac:dyDescent="0.3">
      <c r="A5" s="40" t="s">
        <v>119</v>
      </c>
      <c r="B5" s="29" t="s">
        <v>17</v>
      </c>
      <c r="C5" s="55">
        <v>181216</v>
      </c>
      <c r="D5" s="30">
        <v>0.05</v>
      </c>
      <c r="E5" s="41"/>
      <c r="F5" s="59">
        <f t="shared" si="0"/>
        <v>9060.8000000000011</v>
      </c>
      <c r="G5" s="43"/>
      <c r="H5" s="31"/>
      <c r="I5" s="28"/>
      <c r="J5" s="28"/>
      <c r="K5" s="28"/>
      <c r="L5" s="39"/>
      <c r="M5" s="39"/>
      <c r="N5" s="39"/>
      <c r="O5" s="39"/>
    </row>
    <row r="6" spans="1:15" ht="21" customHeight="1" x14ac:dyDescent="0.3">
      <c r="A6" s="40" t="s">
        <v>120</v>
      </c>
      <c r="B6" s="29" t="s">
        <v>17</v>
      </c>
      <c r="C6" s="55">
        <v>181216</v>
      </c>
      <c r="D6" s="30">
        <v>0.05</v>
      </c>
      <c r="E6" s="41"/>
      <c r="F6" s="59">
        <f t="shared" si="0"/>
        <v>9060.8000000000011</v>
      </c>
      <c r="G6" s="43"/>
      <c r="H6" s="31"/>
      <c r="I6" s="28"/>
      <c r="J6" s="28"/>
      <c r="K6" s="28"/>
      <c r="L6" s="39"/>
      <c r="M6" s="39"/>
      <c r="N6" s="39"/>
      <c r="O6" s="39"/>
    </row>
    <row r="7" spans="1:15" ht="21" customHeight="1" x14ac:dyDescent="0.3">
      <c r="A7" s="40" t="s">
        <v>121</v>
      </c>
      <c r="B7" s="29" t="s">
        <v>16</v>
      </c>
      <c r="C7" s="55">
        <v>191900</v>
      </c>
      <c r="D7" s="30">
        <v>0.25</v>
      </c>
      <c r="E7" s="41"/>
      <c r="F7" s="59">
        <f t="shared" si="0"/>
        <v>47975</v>
      </c>
      <c r="G7" s="43"/>
      <c r="H7" s="31"/>
      <c r="I7" s="28"/>
      <c r="J7" s="28"/>
      <c r="K7" s="28"/>
      <c r="L7" s="39"/>
      <c r="M7" s="39"/>
      <c r="N7" s="39"/>
      <c r="O7" s="39"/>
    </row>
    <row r="8" spans="1:15" ht="31.35" customHeight="1" x14ac:dyDescent="0.3">
      <c r="A8" s="40" t="s">
        <v>122</v>
      </c>
      <c r="B8" s="29" t="s">
        <v>16</v>
      </c>
      <c r="C8" s="55">
        <v>191900</v>
      </c>
      <c r="D8" s="30">
        <v>0.05</v>
      </c>
      <c r="E8" s="38"/>
      <c r="F8" s="59">
        <f t="shared" si="0"/>
        <v>9595</v>
      </c>
      <c r="G8" s="42"/>
      <c r="H8" s="44"/>
      <c r="I8" s="42"/>
      <c r="J8" s="42"/>
      <c r="L8" s="39"/>
      <c r="M8" s="39"/>
      <c r="N8" s="39"/>
      <c r="O8" s="39"/>
    </row>
    <row r="9" spans="1:15" ht="29.1" customHeight="1" x14ac:dyDescent="0.3">
      <c r="A9" s="46" t="s">
        <v>12</v>
      </c>
      <c r="B9" s="38"/>
      <c r="C9" s="56"/>
      <c r="D9" s="30"/>
      <c r="E9" s="45"/>
      <c r="F9" s="59">
        <v>1400000</v>
      </c>
      <c r="G9" s="34"/>
      <c r="H9" s="44"/>
      <c r="I9" s="42"/>
      <c r="J9" s="42"/>
      <c r="L9" s="39"/>
      <c r="M9" s="39"/>
      <c r="N9" s="39"/>
      <c r="O9" s="39"/>
    </row>
    <row r="10" spans="1:15" ht="21.95" customHeight="1" x14ac:dyDescent="0.3">
      <c r="A10" s="40" t="s">
        <v>123</v>
      </c>
      <c r="B10" s="38"/>
      <c r="C10" s="57"/>
      <c r="D10" s="30"/>
      <c r="E10" s="38"/>
      <c r="F10" s="59">
        <f>PRODUCT(C10:D10)</f>
        <v>0</v>
      </c>
      <c r="G10" s="42"/>
      <c r="H10" s="44"/>
      <c r="I10" s="42"/>
      <c r="J10" s="42"/>
      <c r="L10" s="39"/>
      <c r="M10" s="39"/>
      <c r="N10" s="39"/>
      <c r="O10" s="39"/>
    </row>
    <row r="11" spans="1:15" ht="24" customHeight="1" x14ac:dyDescent="0.3">
      <c r="A11" s="40" t="s">
        <v>124</v>
      </c>
      <c r="B11" s="38"/>
      <c r="C11" s="57"/>
      <c r="D11" s="30"/>
      <c r="E11" s="38"/>
      <c r="F11" s="59">
        <f>PRODUCT(C11:D11)</f>
        <v>0</v>
      </c>
      <c r="G11" s="42"/>
      <c r="H11" s="44"/>
      <c r="I11" s="42"/>
      <c r="J11" s="42"/>
      <c r="L11" s="39"/>
      <c r="M11" s="39"/>
      <c r="N11" s="39"/>
      <c r="O11" s="39"/>
    </row>
    <row r="12" spans="1:15" ht="19.5" thickBot="1" x14ac:dyDescent="0.35">
      <c r="A12" s="47" t="s">
        <v>2</v>
      </c>
      <c r="B12" s="48"/>
      <c r="C12" s="49"/>
      <c r="D12" s="50"/>
      <c r="E12" s="51"/>
      <c r="F12" s="55">
        <f>SUM(F2:F11)</f>
        <v>1662249.6</v>
      </c>
      <c r="G12" s="34"/>
      <c r="H12" s="44"/>
      <c r="J12" s="34"/>
      <c r="L12" s="39"/>
      <c r="M12" s="39"/>
      <c r="N12" s="39"/>
      <c r="O12" s="39"/>
    </row>
    <row r="13" spans="1:15" x14ac:dyDescent="0.3">
      <c r="N13" s="39"/>
    </row>
    <row r="15" spans="1:15" ht="68.45" customHeight="1" x14ac:dyDescent="0.3">
      <c r="A15" s="87" t="s">
        <v>125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62"/>
    </row>
    <row r="16" spans="1:15" ht="22.5" customHeight="1" x14ac:dyDescent="0.3">
      <c r="A16" s="83" t="s">
        <v>18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</row>
    <row r="17" spans="1:11" x14ac:dyDescent="0.3">
      <c r="A17" s="61" t="s">
        <v>15</v>
      </c>
      <c r="B17" s="61" t="s">
        <v>19</v>
      </c>
      <c r="C17" s="61" t="s">
        <v>20</v>
      </c>
      <c r="D17" s="61" t="s">
        <v>21</v>
      </c>
      <c r="E17" s="61" t="s">
        <v>22</v>
      </c>
      <c r="F17" s="61" t="s">
        <v>23</v>
      </c>
      <c r="G17" s="61" t="s">
        <v>24</v>
      </c>
      <c r="H17" s="61" t="s">
        <v>25</v>
      </c>
      <c r="I17" s="61" t="s">
        <v>26</v>
      </c>
      <c r="J17" s="61" t="s">
        <v>27</v>
      </c>
      <c r="K17" s="61" t="s">
        <v>28</v>
      </c>
    </row>
    <row r="18" spans="1:11" x14ac:dyDescent="0.3">
      <c r="A18" s="52">
        <v>1</v>
      </c>
      <c r="B18" s="53">
        <v>29299</v>
      </c>
      <c r="C18" s="53">
        <v>30282</v>
      </c>
      <c r="D18" s="53">
        <v>31255</v>
      </c>
      <c r="E18" s="53">
        <v>32226</v>
      </c>
      <c r="F18" s="53">
        <v>33198</v>
      </c>
      <c r="G18" s="53">
        <v>33767</v>
      </c>
      <c r="H18" s="53">
        <v>34732</v>
      </c>
      <c r="I18" s="53">
        <v>35703</v>
      </c>
      <c r="J18" s="53">
        <v>35742</v>
      </c>
      <c r="K18" s="53">
        <v>36649</v>
      </c>
    </row>
    <row r="19" spans="1:11" x14ac:dyDescent="0.3">
      <c r="A19" s="52">
        <v>2</v>
      </c>
      <c r="B19" s="54">
        <v>32945</v>
      </c>
      <c r="C19" s="54">
        <v>33728</v>
      </c>
      <c r="D19" s="54">
        <v>34820</v>
      </c>
      <c r="E19" s="54">
        <v>35742</v>
      </c>
      <c r="F19" s="54">
        <v>36145</v>
      </c>
      <c r="G19" s="54">
        <v>37209</v>
      </c>
      <c r="H19" s="54">
        <v>38272</v>
      </c>
      <c r="I19" s="54">
        <v>39336</v>
      </c>
      <c r="J19" s="54">
        <v>40399</v>
      </c>
      <c r="K19" s="54">
        <v>41463</v>
      </c>
    </row>
    <row r="20" spans="1:11" x14ac:dyDescent="0.3">
      <c r="A20" s="52">
        <v>3</v>
      </c>
      <c r="B20" s="54">
        <v>35947</v>
      </c>
      <c r="C20" s="54">
        <v>37145</v>
      </c>
      <c r="D20" s="54">
        <v>38343</v>
      </c>
      <c r="E20" s="54">
        <v>39541</v>
      </c>
      <c r="F20" s="54">
        <v>40739</v>
      </c>
      <c r="G20" s="54">
        <v>41937</v>
      </c>
      <c r="H20" s="54">
        <v>43135</v>
      </c>
      <c r="I20" s="54">
        <v>44333</v>
      </c>
      <c r="J20" s="54">
        <v>45531</v>
      </c>
      <c r="K20" s="54">
        <v>46729</v>
      </c>
    </row>
    <row r="21" spans="1:11" x14ac:dyDescent="0.3">
      <c r="A21" s="52">
        <v>4</v>
      </c>
      <c r="B21" s="54">
        <v>40351</v>
      </c>
      <c r="C21" s="54">
        <v>41696</v>
      </c>
      <c r="D21" s="54">
        <v>43040</v>
      </c>
      <c r="E21" s="54">
        <v>44385</v>
      </c>
      <c r="F21" s="54">
        <v>45730</v>
      </c>
      <c r="G21" s="54">
        <v>47074</v>
      </c>
      <c r="H21" s="54">
        <v>48419</v>
      </c>
      <c r="I21" s="54">
        <v>49763</v>
      </c>
      <c r="J21" s="54">
        <v>51108</v>
      </c>
      <c r="K21" s="54">
        <v>52452</v>
      </c>
    </row>
    <row r="22" spans="1:11" x14ac:dyDescent="0.3">
      <c r="A22" s="52">
        <v>5</v>
      </c>
      <c r="B22" s="54">
        <v>45146</v>
      </c>
      <c r="C22" s="54">
        <v>46650</v>
      </c>
      <c r="D22" s="54">
        <v>48155</v>
      </c>
      <c r="E22" s="54">
        <v>49659</v>
      </c>
      <c r="F22" s="54">
        <v>51164</v>
      </c>
      <c r="G22" s="54">
        <v>52668</v>
      </c>
      <c r="H22" s="54">
        <v>54173</v>
      </c>
      <c r="I22" s="54">
        <v>55677</v>
      </c>
      <c r="J22" s="54">
        <v>57182</v>
      </c>
      <c r="K22" s="54">
        <v>58686</v>
      </c>
    </row>
    <row r="23" spans="1:11" x14ac:dyDescent="0.3">
      <c r="A23" s="52">
        <v>6</v>
      </c>
      <c r="B23" s="54">
        <v>50326</v>
      </c>
      <c r="C23" s="54">
        <v>52003</v>
      </c>
      <c r="D23" s="54">
        <v>53681</v>
      </c>
      <c r="E23" s="54">
        <v>55359</v>
      </c>
      <c r="F23" s="54">
        <v>57037</v>
      </c>
      <c r="G23" s="54">
        <v>58714</v>
      </c>
      <c r="H23" s="54">
        <v>60392</v>
      </c>
      <c r="I23" s="54">
        <v>62070</v>
      </c>
      <c r="J23" s="54">
        <v>63748</v>
      </c>
      <c r="K23" s="54">
        <v>65425</v>
      </c>
    </row>
    <row r="24" spans="1:11" x14ac:dyDescent="0.3">
      <c r="A24" s="52">
        <v>7</v>
      </c>
      <c r="B24" s="54">
        <v>55924</v>
      </c>
      <c r="C24" s="54">
        <v>57788</v>
      </c>
      <c r="D24" s="54">
        <v>59653</v>
      </c>
      <c r="E24" s="54">
        <v>61517</v>
      </c>
      <c r="F24" s="54">
        <v>63381</v>
      </c>
      <c r="G24" s="54">
        <v>65245</v>
      </c>
      <c r="H24" s="54">
        <v>67110</v>
      </c>
      <c r="I24" s="54">
        <v>68974</v>
      </c>
      <c r="J24" s="54">
        <v>70838</v>
      </c>
      <c r="K24" s="54">
        <v>72703</v>
      </c>
    </row>
    <row r="25" spans="1:11" x14ac:dyDescent="0.3">
      <c r="A25" s="52">
        <v>8</v>
      </c>
      <c r="B25" s="54">
        <v>61933</v>
      </c>
      <c r="C25" s="54">
        <v>63997</v>
      </c>
      <c r="D25" s="54">
        <v>66061</v>
      </c>
      <c r="E25" s="54">
        <v>68125</v>
      </c>
      <c r="F25" s="54">
        <v>70189</v>
      </c>
      <c r="G25" s="54">
        <v>72254</v>
      </c>
      <c r="H25" s="54">
        <v>74318</v>
      </c>
      <c r="I25" s="54">
        <v>76382</v>
      </c>
      <c r="J25" s="54">
        <v>78446</v>
      </c>
      <c r="K25" s="54">
        <v>80510</v>
      </c>
    </row>
    <row r="26" spans="1:11" x14ac:dyDescent="0.3">
      <c r="A26" s="52">
        <v>9</v>
      </c>
      <c r="B26" s="54">
        <v>68405</v>
      </c>
      <c r="C26" s="54">
        <v>70685</v>
      </c>
      <c r="D26" s="54">
        <v>72965</v>
      </c>
      <c r="E26" s="54">
        <v>75245</v>
      </c>
      <c r="F26" s="54">
        <v>77525</v>
      </c>
      <c r="G26" s="54">
        <v>79805</v>
      </c>
      <c r="H26" s="54">
        <v>82085</v>
      </c>
      <c r="I26" s="54">
        <v>84366</v>
      </c>
      <c r="J26" s="54">
        <v>86646</v>
      </c>
      <c r="K26" s="54">
        <v>88926</v>
      </c>
    </row>
    <row r="27" spans="1:11" x14ac:dyDescent="0.3">
      <c r="A27" s="52">
        <v>10</v>
      </c>
      <c r="B27" s="54">
        <v>75329</v>
      </c>
      <c r="C27" s="54">
        <v>77840</v>
      </c>
      <c r="D27" s="54">
        <v>80350</v>
      </c>
      <c r="E27" s="54">
        <v>82861</v>
      </c>
      <c r="F27" s="54">
        <v>85372</v>
      </c>
      <c r="G27" s="54">
        <v>87882</v>
      </c>
      <c r="H27" s="54">
        <v>90393</v>
      </c>
      <c r="I27" s="54">
        <v>92904</v>
      </c>
      <c r="J27" s="54">
        <v>95414</v>
      </c>
      <c r="K27" s="54">
        <v>97925</v>
      </c>
    </row>
    <row r="28" spans="1:11" ht="18.600000000000001" customHeight="1" x14ac:dyDescent="0.3">
      <c r="A28" s="52">
        <v>11</v>
      </c>
      <c r="B28" s="54">
        <v>82764</v>
      </c>
      <c r="C28" s="54">
        <v>85522</v>
      </c>
      <c r="D28" s="54">
        <v>88281</v>
      </c>
      <c r="E28" s="54">
        <v>91039</v>
      </c>
      <c r="F28" s="54">
        <v>93798</v>
      </c>
      <c r="G28" s="54">
        <v>96556</v>
      </c>
      <c r="H28" s="54">
        <v>99315</v>
      </c>
      <c r="I28" s="54">
        <v>102073</v>
      </c>
      <c r="J28" s="54">
        <v>104832</v>
      </c>
      <c r="K28" s="54">
        <v>107590</v>
      </c>
    </row>
    <row r="29" spans="1:11" x14ac:dyDescent="0.3">
      <c r="A29" s="52">
        <v>12</v>
      </c>
      <c r="B29" s="54">
        <v>99200</v>
      </c>
      <c r="C29" s="54">
        <v>102506</v>
      </c>
      <c r="D29" s="54">
        <v>105812</v>
      </c>
      <c r="E29" s="54">
        <v>109119</v>
      </c>
      <c r="F29" s="54">
        <v>112425</v>
      </c>
      <c r="G29" s="54">
        <v>115731</v>
      </c>
      <c r="H29" s="54">
        <v>119037</v>
      </c>
      <c r="I29" s="54">
        <v>122343</v>
      </c>
      <c r="J29" s="54">
        <v>125650</v>
      </c>
      <c r="K29" s="54">
        <v>128956</v>
      </c>
    </row>
    <row r="30" spans="1:11" x14ac:dyDescent="0.3">
      <c r="A30" s="52">
        <v>13</v>
      </c>
      <c r="B30" s="54">
        <v>117962</v>
      </c>
      <c r="C30" s="54">
        <v>121894</v>
      </c>
      <c r="D30" s="54">
        <v>125827</v>
      </c>
      <c r="E30" s="54">
        <v>129759</v>
      </c>
      <c r="F30" s="54">
        <v>133692</v>
      </c>
      <c r="G30" s="54">
        <v>137624</v>
      </c>
      <c r="H30" s="54">
        <v>141557</v>
      </c>
      <c r="I30" s="54">
        <v>145489</v>
      </c>
      <c r="J30" s="54">
        <v>149422</v>
      </c>
      <c r="K30" s="54">
        <v>153354</v>
      </c>
    </row>
    <row r="31" spans="1:11" x14ac:dyDescent="0.3">
      <c r="A31" s="52">
        <v>14</v>
      </c>
      <c r="B31" s="54">
        <v>139395</v>
      </c>
      <c r="C31" s="54">
        <v>144042</v>
      </c>
      <c r="D31" s="54">
        <v>148689</v>
      </c>
      <c r="E31" s="54">
        <v>153336</v>
      </c>
      <c r="F31" s="54">
        <v>157982</v>
      </c>
      <c r="G31" s="54">
        <v>162629</v>
      </c>
      <c r="H31" s="54">
        <v>167276</v>
      </c>
      <c r="I31" s="54">
        <v>171923</v>
      </c>
      <c r="J31" s="54">
        <v>176570</v>
      </c>
      <c r="K31" s="54">
        <v>181216</v>
      </c>
    </row>
    <row r="32" spans="1:11" ht="18.600000000000001" customHeight="1" x14ac:dyDescent="0.3">
      <c r="A32" s="52">
        <v>15</v>
      </c>
      <c r="B32" s="54">
        <v>163964</v>
      </c>
      <c r="C32" s="54">
        <v>169429</v>
      </c>
      <c r="D32" s="54">
        <v>174894</v>
      </c>
      <c r="E32" s="54">
        <v>180359</v>
      </c>
      <c r="F32" s="54">
        <v>185824</v>
      </c>
      <c r="G32" s="54">
        <v>191289</v>
      </c>
      <c r="H32" s="58">
        <v>191900</v>
      </c>
      <c r="I32" s="58">
        <v>191900</v>
      </c>
      <c r="J32" s="58">
        <v>191900</v>
      </c>
      <c r="K32" s="58">
        <v>191900</v>
      </c>
    </row>
  </sheetData>
  <mergeCells count="3">
    <mergeCell ref="A16:K16"/>
    <mergeCell ref="A2:D2"/>
    <mergeCell ref="A15:K15"/>
  </mergeCells>
  <pageMargins left="0.7" right="0.7" top="0.75" bottom="0.75" header="0.3" footer="0.3"/>
  <pageSetup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A0EA18C4B70E408E0AFAA8EE1D606A" ma:contentTypeVersion="0" ma:contentTypeDescription="Create a new document." ma:contentTypeScope="" ma:versionID="71c42f3a6a70e28ec8d2a964575408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7CF6D1-3DA7-4B67-8401-ED346C399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0E4B038-3077-4B8E-BC6D-B4B9E15139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A12 as of 4.18</vt:lpstr>
      <vt:lpstr>A14</vt:lpstr>
    </vt:vector>
  </TitlesOfParts>
  <Company>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Horovitch-Kelley</dc:creator>
  <cp:lastModifiedBy>Kreinbrink, Diane (NIH/NCI) [E]</cp:lastModifiedBy>
  <dcterms:created xsi:type="dcterms:W3CDTF">2013-04-03T14:36:09Z</dcterms:created>
  <dcterms:modified xsi:type="dcterms:W3CDTF">2024-04-18T13:37:24Z</dcterms:modified>
</cp:coreProperties>
</file>