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heckCompatibility="1" defaultThemeVersion="124226"/>
  <mc:AlternateContent xmlns:mc="http://schemas.openxmlformats.org/markup-compatibility/2006">
    <mc:Choice Requires="x15">
      <x15ac:absPath xmlns:x15ac="http://schemas.microsoft.com/office/spreadsheetml/2010/11/ac" url="https://usdol.sharepoint.com/sites/T-ETA-FormsModernization/Shared Documents/Forms Modernization Inventory/Submissions to OCCC/1205-0219 Package to OCCC/"/>
    </mc:Choice>
  </mc:AlternateContent>
  <xr:revisionPtr revIDLastSave="5" documentId="8_{3E8CE043-54E2-462C-ABCE-65A34EDF44FF}" xr6:coauthVersionLast="47" xr6:coauthVersionMax="47" xr10:uidLastSave="{7251C40E-4985-4AF0-93C3-2ABE3125E9F8}"/>
  <bookViews>
    <workbookView xWindow="1764" yWindow="696" windowWidth="20580" windowHeight="10584" tabRatio="670" xr2:uid="{00000000-000D-0000-FFFF-FFFF00000000}"/>
  </bookViews>
  <sheets>
    <sheet name="CRA STATUS REPORT" sheetId="1" r:id="rId1"/>
    <sheet name="INSTRUCTIONS (CRA)" sheetId="9" r:id="rId2"/>
    <sheet name="ERF STATUS REPORT" sheetId="4" r:id="rId3"/>
    <sheet name="INSTRUCTIONS (ERF)" sheetId="10" r:id="rId4"/>
    <sheet name="B1 CRA  ETA 2110 RECONCILIATION" sheetId="8" r:id="rId5"/>
    <sheet name="INSTRUCTIONS (RECON)" sheetId="11" r:id="rId6"/>
    <sheet name="Fund Codes" sheetId="12" r:id="rId7"/>
  </sheets>
  <definedNames>
    <definedName name="_xlnm.Print_Area" localSheetId="0">'CRA STATUS REPORT'!$A$1:$Q$33</definedName>
    <definedName name="_xlnm.Print_Area" localSheetId="1">'INSTRUCTIONS (CRA)'!$A$1:$C$22</definedName>
    <definedName name="_xlnm.Print_Area" localSheetId="3">'INSTRUCTIONS (ERF)'!$A$1:$C$21</definedName>
    <definedName name="_xlnm.Print_Area" localSheetId="5">'INSTRUCTIONS (RECON)'!$A$1:$C$18</definedName>
    <definedName name="the_code">Table1[Code]</definedName>
    <definedName name="the_expiration">Table1[Expiration]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3" i="1"/>
  <c r="D14" i="1"/>
  <c r="D15" i="1"/>
  <c r="K11" i="1"/>
  <c r="L11" i="1"/>
  <c r="K12" i="1"/>
  <c r="L12" i="1" s="1"/>
  <c r="K13" i="1"/>
  <c r="L13" i="1" s="1"/>
  <c r="K14" i="1"/>
  <c r="L14" i="1" s="1"/>
  <c r="K15" i="1"/>
  <c r="L15" i="1"/>
  <c r="D12" i="4" l="1"/>
  <c r="D13" i="4"/>
  <c r="D14" i="4"/>
  <c r="D15" i="4"/>
  <c r="D16" i="4"/>
  <c r="D17" i="4"/>
  <c r="D11" i="4"/>
  <c r="D16" i="1"/>
  <c r="D17" i="1"/>
  <c r="D18" i="1"/>
  <c r="D19" i="1"/>
  <c r="D20" i="1"/>
  <c r="D21" i="1"/>
  <c r="D22" i="1"/>
  <c r="D23" i="1"/>
  <c r="D24" i="1"/>
  <c r="D25" i="1"/>
  <c r="D26" i="1"/>
  <c r="D27" i="1"/>
  <c r="D28" i="1"/>
  <c r="D29" i="1"/>
  <c r="D30" i="1"/>
  <c r="D31" i="1"/>
  <c r="H4" i="8"/>
  <c r="H2" i="8"/>
  <c r="C4" i="8"/>
  <c r="C6" i="8"/>
  <c r="C8" i="8"/>
  <c r="C2" i="8"/>
  <c r="H39" i="4"/>
  <c r="D15" i="8"/>
  <c r="G18" i="4"/>
  <c r="C15" i="8" s="1"/>
  <c r="P5" i="4"/>
  <c r="P2" i="4"/>
  <c r="C5" i="4"/>
  <c r="C2" i="4"/>
  <c r="K5" i="4"/>
  <c r="K2" i="4"/>
  <c r="I39" i="4"/>
  <c r="E15" i="8"/>
  <c r="J39" i="4"/>
  <c r="F15" i="8" s="1"/>
  <c r="K38" i="4"/>
  <c r="K37" i="4"/>
  <c r="K36" i="4"/>
  <c r="K35" i="4"/>
  <c r="K34" i="4"/>
  <c r="K33" i="4"/>
  <c r="K32" i="4"/>
  <c r="K31" i="4"/>
  <c r="K30" i="4"/>
  <c r="K29" i="4"/>
  <c r="K28" i="4"/>
  <c r="K27" i="4"/>
  <c r="K26" i="4"/>
  <c r="K25" i="4"/>
  <c r="K24" i="4"/>
  <c r="K23" i="4"/>
  <c r="K22" i="4"/>
  <c r="K21" i="4"/>
  <c r="K20" i="4"/>
  <c r="K16" i="1"/>
  <c r="K32" i="1" s="1"/>
  <c r="L16" i="1"/>
  <c r="L32" i="1" s="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H32" i="1"/>
  <c r="D14" i="8"/>
  <c r="I32" i="1"/>
  <c r="E14" i="8" s="1"/>
  <c r="J32" i="1"/>
  <c r="F14" i="8"/>
  <c r="G32" i="1"/>
  <c r="C14" i="8" s="1"/>
  <c r="G22" i="8"/>
  <c r="H22" i="8"/>
  <c r="D16" i="8" l="1"/>
  <c r="F16" i="8"/>
  <c r="H25" i="8" s="1"/>
  <c r="H27" i="8" s="1"/>
  <c r="K39" i="4"/>
  <c r="G15" i="8" s="1"/>
  <c r="H15" i="8" s="1"/>
  <c r="E16" i="8"/>
  <c r="G14" i="8"/>
  <c r="G16" i="8" s="1"/>
  <c r="C16" i="8"/>
  <c r="O39" i="4" l="1"/>
  <c r="H14" i="8"/>
  <c r="H16" i="8" s="1"/>
  <c r="H2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 Calvo</author>
  </authors>
  <commentList>
    <comment ref="A31" authorId="0" shapeId="0" xr:uid="{00000000-0006-0000-0000-000001000000}">
      <text>
        <r>
          <rPr>
            <b/>
            <sz val="8"/>
            <color indexed="81"/>
            <rFont val="Tahoma"/>
            <family val="2"/>
          </rPr>
          <t>Add rows if necessary - Right Click - Insert Row Above.</t>
        </r>
        <r>
          <rPr>
            <sz val="8"/>
            <color indexed="81"/>
            <rFont val="Tahoma"/>
            <family val="2"/>
          </rPr>
          <t xml:space="preserve">
</t>
        </r>
      </text>
    </comment>
  </commentList>
</comments>
</file>

<file path=xl/sharedStrings.xml><?xml version="1.0" encoding="utf-8"?>
<sst xmlns="http://schemas.openxmlformats.org/spreadsheetml/2006/main" count="272" uniqueCount="145">
  <si>
    <t>(6)</t>
  </si>
  <si>
    <t>Project Description and Location</t>
  </si>
  <si>
    <t>(7)</t>
  </si>
  <si>
    <t>(8)</t>
  </si>
  <si>
    <t>Number</t>
  </si>
  <si>
    <t>Date</t>
  </si>
  <si>
    <t>(9)</t>
  </si>
  <si>
    <t>(10)</t>
  </si>
  <si>
    <t>(11)</t>
  </si>
  <si>
    <t>Amount Expensed</t>
  </si>
  <si>
    <t>Undelivered Commitments</t>
  </si>
  <si>
    <t>Cost to Complete</t>
  </si>
  <si>
    <t>Start</t>
  </si>
  <si>
    <t>Percent Complete</t>
  </si>
  <si>
    <t>Remarks</t>
  </si>
  <si>
    <t>(12)</t>
  </si>
  <si>
    <t>(13)</t>
  </si>
  <si>
    <t>(14)</t>
  </si>
  <si>
    <t>(15)</t>
  </si>
  <si>
    <t>(16)</t>
  </si>
  <si>
    <t>(17)</t>
  </si>
  <si>
    <t>(18)</t>
  </si>
  <si>
    <t>(19)</t>
  </si>
  <si>
    <t>(20)</t>
  </si>
  <si>
    <t>Balance</t>
  </si>
  <si>
    <t>Amount  Funded</t>
  </si>
  <si>
    <t>Modification or Approval</t>
  </si>
  <si>
    <t>CENTER NAME</t>
  </si>
  <si>
    <t>(1)</t>
  </si>
  <si>
    <t>(2)</t>
  </si>
  <si>
    <t>FOR QUARTER ENDING</t>
  </si>
  <si>
    <t>(3)</t>
  </si>
  <si>
    <t>CENTER NUMBER</t>
  </si>
  <si>
    <t>(4)</t>
  </si>
  <si>
    <t>CONTRACT NUMBER</t>
  </si>
  <si>
    <t>(5)</t>
  </si>
  <si>
    <t>CENTER OPERATOR</t>
  </si>
  <si>
    <t>Hilltop Job Corps Center</t>
  </si>
  <si>
    <t>ABC Corportation</t>
  </si>
  <si>
    <t xml:space="preserve"> </t>
  </si>
  <si>
    <t xml:space="preserve"> Project Dates</t>
  </si>
  <si>
    <t>RD Approval Date</t>
  </si>
  <si>
    <t>FUND CODE</t>
  </si>
  <si>
    <t>INITIAL FUNDING</t>
  </si>
  <si>
    <t xml:space="preserve"> CY END DATE</t>
  </si>
  <si>
    <t>TOTAL</t>
  </si>
  <si>
    <t>CY END</t>
  </si>
  <si>
    <t>DOLJ1300017</t>
  </si>
  <si>
    <t>Approved Complete RO/ESC</t>
  </si>
  <si>
    <t>FUND BALANCE</t>
  </si>
  <si>
    <t>TOTALS</t>
  </si>
  <si>
    <t>LEAVE BLANK</t>
  </si>
  <si>
    <t>Category</t>
  </si>
  <si>
    <t>CRA FUNDS</t>
  </si>
  <si>
    <t>EMERGENCY FUNDS</t>
  </si>
  <si>
    <t>TOTAL B1 FUNDS</t>
  </si>
  <si>
    <t>ETA 2110 DATE</t>
  </si>
  <si>
    <t>ETA 2110, Page 4, Section E. Conractor Obligations</t>
  </si>
  <si>
    <t>Contract Funding</t>
  </si>
  <si>
    <t>Row E.2. Column (f)</t>
  </si>
  <si>
    <t>Vouchered Reimbursable</t>
  </si>
  <si>
    <t>Undelivered Commitements</t>
  </si>
  <si>
    <t>Total Obligations</t>
  </si>
  <si>
    <t>Row E.2. Column (b)</t>
  </si>
  <si>
    <t>Row E.2. Column (d)</t>
  </si>
  <si>
    <t>Row E.2. Column (e)</t>
  </si>
  <si>
    <t>CONSTRUCTION/FACILITY REHAB</t>
  </si>
  <si>
    <t>BALANCE</t>
  </si>
  <si>
    <t>COST TO COMPLETE</t>
  </si>
  <si>
    <t>BALANCE CHECK</t>
  </si>
  <si>
    <t>Less:  COST TO COMPLETE</t>
  </si>
  <si>
    <t>Deficiency ID# or FOP#</t>
  </si>
  <si>
    <t>(22)</t>
  </si>
  <si>
    <t>(23)</t>
  </si>
  <si>
    <t>(24)</t>
  </si>
  <si>
    <t>LINE</t>
  </si>
  <si>
    <t>DESCRIPTION</t>
  </si>
  <si>
    <t>TITLE</t>
  </si>
  <si>
    <t>DEFICIENCY ID# OR FOP #</t>
  </si>
  <si>
    <t>PROJECT DESCRIPTION AND LOCATION</t>
  </si>
  <si>
    <t>Contract Modification</t>
  </si>
  <si>
    <t>CONTRACT MODIFICATION # AND DATE</t>
  </si>
  <si>
    <t>AMOUNT FUNDED</t>
  </si>
  <si>
    <t>AMOUNT EXPENSED</t>
  </si>
  <si>
    <t>UNDELIVERED COMMITMENTS</t>
  </si>
  <si>
    <t>ESTIMATED PROJECT TOTAL COST</t>
  </si>
  <si>
    <t>Estimated Project Cost Total Cost</t>
  </si>
  <si>
    <t>PROJECT START AND END DATES</t>
  </si>
  <si>
    <t>End</t>
  </si>
  <si>
    <t>PERCENT COMPLETE</t>
  </si>
  <si>
    <t>REMARKS</t>
  </si>
  <si>
    <t>APPROVED COMPLETED RO/ESC</t>
  </si>
  <si>
    <t>Enter the full name of the center.</t>
  </si>
  <si>
    <t>Enter the last day of the calendar quarter for which the report is being submitted i.e. 3/31, 6/30, 9/30, 12/31.</t>
  </si>
  <si>
    <t xml:space="preserve">Enter the current contract year end date.  </t>
  </si>
  <si>
    <t>Enter the full contract number</t>
  </si>
  <si>
    <t>Enter the Center’s ID number.  Each Job Corps Center is assigned a unique DOL identification number.  This number is listed on the top right hand corner of the cover page on the facility survey.  It is also listed on the monthly Design and Construction Status Reports</t>
  </si>
  <si>
    <t>Enter the CRA Deficiency ID # if available.  If it is not available. Enter the FOP# in which the amounts were funded.  Once the Deficiency ID is known, update the report.</t>
  </si>
  <si>
    <t xml:space="preserve">Enter a complete description of the project including building number. </t>
  </si>
  <si>
    <t>Enter the contract modification number and date of the mod approval by the Contracting Officer.</t>
  </si>
  <si>
    <t xml:space="preserve">Enter the amount funded for each project.  If funding is deobligated the expiration of a contract year, the funded amount will be reduced and remarks should be included.   </t>
  </si>
  <si>
    <t>Enter the amount Expensed.  The amount expensed must equal the sum of vouchered reimbursable, unvouchered reimbursable, and unvouchered accounts payable listed on the ETA 2110.</t>
  </si>
  <si>
    <t>Enter the total amount undelivered commitments (open purchase orders).  This should also reconcile with the ETA 2110</t>
  </si>
  <si>
    <t>Enter the amount of funding needed to complete the project.  This amount is the anticipated costs that have not been paid or otherwise commited to the project.  For instance, if funds were just received, the entire amount should be listed in "Cost to Complete."</t>
  </si>
  <si>
    <r>
      <rPr>
        <b/>
        <sz val="10"/>
        <rFont val="Arial"/>
        <family val="2"/>
      </rPr>
      <t>Automatic</t>
    </r>
    <r>
      <rPr>
        <sz val="10"/>
        <rFont val="Arial"/>
        <family val="2"/>
      </rPr>
      <t xml:space="preserve"> - This column automatically calculates the sum of columns 12 through 15 to determine the total costs of the project.   </t>
    </r>
  </si>
  <si>
    <r>
      <rPr>
        <b/>
        <sz val="10"/>
        <rFont val="Arial"/>
        <family val="2"/>
      </rPr>
      <t>Automatic</t>
    </r>
    <r>
      <rPr>
        <sz val="10"/>
        <rFont val="Arial"/>
        <family val="2"/>
      </rPr>
      <t xml:space="preserve"> - This column automatically calculates the difference between the Amount Funded (12) and the Estimated Project Total Cost (16).</t>
    </r>
  </si>
  <si>
    <t xml:space="preserve">Enter the subcontract award or start date and anticipated completion date or completion date.  </t>
  </si>
  <si>
    <t>Enter the percentage of work in place (actual work completed).  Do not enter the percentage of funds obligated to date.</t>
  </si>
  <si>
    <t xml:space="preserve">Enter the description of the status of the project and any pertinent data related to the project. </t>
  </si>
  <si>
    <t xml:space="preserve">When the project is complete the center should notify the region and the engineering support contractor (ESC) (PBDewberry) to schedule inspection.   Enter the initials of the ESC or RO project manager who confirmed completion. </t>
  </si>
  <si>
    <t>FOR QUARTER ENDING OR REPORT DATE</t>
  </si>
  <si>
    <t>Enter the report date or if a quarterly report, enter the last day of the calendar quarter for which the report is being submitted i.e. 3/31, 6/30, 9/30, 12/31.</t>
  </si>
  <si>
    <t xml:space="preserve">Enter the funding provided or deobligated in the top portion.  Enter a complete description of the project including building number in the bottom portion. </t>
  </si>
  <si>
    <t>Estimated Project Costs</t>
  </si>
  <si>
    <t>Enter the data of the ETA 2110 month end report used for the reconciliation.</t>
  </si>
  <si>
    <t>CATEGORY</t>
  </si>
  <si>
    <r>
      <rPr>
        <b/>
        <sz val="10"/>
        <rFont val="Arial"/>
        <family val="2"/>
      </rPr>
      <t>Automatic</t>
    </r>
    <r>
      <rPr>
        <sz val="10"/>
        <rFont val="Arial"/>
        <family val="2"/>
      </rPr>
      <t xml:space="preserve"> - Describes the funding type for all B1 funds.  No entry required. </t>
    </r>
  </si>
  <si>
    <r>
      <rPr>
        <b/>
        <sz val="10"/>
        <rFont val="Arial"/>
        <family val="2"/>
      </rPr>
      <t>Automatic</t>
    </r>
    <r>
      <rPr>
        <sz val="10"/>
        <rFont val="Arial"/>
        <family val="2"/>
      </rPr>
      <t xml:space="preserve"> - The amount expensed is pulled from the Quarterly CRA Status Report and the Emergency Funding Request Report.</t>
    </r>
  </si>
  <si>
    <r>
      <rPr>
        <b/>
        <sz val="10"/>
        <rFont val="Arial"/>
        <family val="2"/>
      </rPr>
      <t>Automatic</t>
    </r>
    <r>
      <rPr>
        <sz val="10"/>
        <rFont val="Arial"/>
        <family val="2"/>
      </rPr>
      <t xml:space="preserve"> - Pulls the funding data from the Quarterly CRA Status Report and the Emergency Funding Request Report.</t>
    </r>
  </si>
  <si>
    <r>
      <rPr>
        <b/>
        <sz val="10"/>
        <rFont val="Arial"/>
        <family val="2"/>
      </rPr>
      <t>Automatic</t>
    </r>
    <r>
      <rPr>
        <sz val="10"/>
        <rFont val="Arial"/>
        <family val="2"/>
      </rPr>
      <t xml:space="preserve"> - The undelivered commitments are pulled from the Quarterly CRA Status Report and the Emergency Funding Request Report.</t>
    </r>
  </si>
  <si>
    <t>12`</t>
  </si>
  <si>
    <r>
      <rPr>
        <b/>
        <sz val="10"/>
        <rFont val="Arial"/>
        <family val="2"/>
      </rPr>
      <t>Automatic</t>
    </r>
    <r>
      <rPr>
        <sz val="10"/>
        <rFont val="Arial"/>
        <family val="2"/>
      </rPr>
      <t xml:space="preserve"> - The cost to complete figures are pulled from the Quarterly CRA Status Report and the Emergency Funding Request Report.</t>
    </r>
  </si>
  <si>
    <t xml:space="preserve">Estimated Project Cost </t>
  </si>
  <si>
    <r>
      <rPr>
        <b/>
        <sz val="10"/>
        <rFont val="Arial"/>
        <family val="2"/>
      </rPr>
      <t>Automatic</t>
    </r>
    <r>
      <rPr>
        <sz val="10"/>
        <rFont val="Arial"/>
        <family val="2"/>
      </rPr>
      <t xml:space="preserve"> - This column automatically calculates the sum from the Quarterly CRA Status Report and the Emergency Funding Request Report.</t>
    </r>
  </si>
  <si>
    <t>15 - 20</t>
  </si>
  <si>
    <t>ETA 2110 CONTRACTOR OBLIGATIONS</t>
  </si>
  <si>
    <t>Enter the applicable information in columns 16 thorugh 20 from the ETA 2110 report. The column headings show where to pull the data from the report.</t>
  </si>
  <si>
    <r>
      <rPr>
        <b/>
        <sz val="10"/>
        <rFont val="Arial"/>
        <family val="2"/>
      </rPr>
      <t>Automatic</t>
    </r>
    <r>
      <rPr>
        <sz val="10"/>
        <rFont val="Arial"/>
        <family val="2"/>
      </rPr>
      <t xml:space="preserve"> - This column automatically calculates balance of funds available that are not expensed, committed or otherwise reserved for approved projects.</t>
    </r>
  </si>
  <si>
    <r>
      <rPr>
        <b/>
        <sz val="10"/>
        <rFont val="Arial"/>
        <family val="2"/>
      </rPr>
      <t>Automatic</t>
    </r>
    <r>
      <rPr>
        <sz val="10"/>
        <rFont val="Arial"/>
        <family val="2"/>
      </rPr>
      <t xml:space="preserve"> - Calculates the difference between expenses (vouchered, unvouchered, and commitments) versus funding levels.  This block does not consider "cost to complete."</t>
    </r>
  </si>
  <si>
    <t>LESS: COST TO COMPLETE</t>
  </si>
  <si>
    <r>
      <rPr>
        <b/>
        <sz val="10"/>
        <rFont val="Arial"/>
        <family val="2"/>
      </rPr>
      <t>Automatic</t>
    </r>
    <r>
      <rPr>
        <sz val="10"/>
        <rFont val="Arial"/>
        <family val="2"/>
      </rPr>
      <t xml:space="preserve"> - Adjustment to capture cost to complete of CRA and Emergency Funded Projects</t>
    </r>
  </si>
  <si>
    <r>
      <rPr>
        <b/>
        <sz val="10"/>
        <rFont val="Arial"/>
        <family val="2"/>
      </rPr>
      <t>Automatic</t>
    </r>
    <r>
      <rPr>
        <sz val="10"/>
        <rFont val="Arial"/>
        <family val="2"/>
      </rPr>
      <t xml:space="preserve"> - Calculates the difference between the ETA 2110 (21) less the cost to complete (22).</t>
    </r>
  </si>
  <si>
    <r>
      <rPr>
        <b/>
        <sz val="10"/>
        <rFont val="Arial"/>
        <family val="2"/>
      </rPr>
      <t>Automatic</t>
    </r>
    <r>
      <rPr>
        <sz val="10"/>
        <rFont val="Arial"/>
        <family val="2"/>
      </rPr>
      <t xml:space="preserve"> - "Yes" if in balance, "No" if out of balance.  </t>
    </r>
  </si>
  <si>
    <t>Enter the full center number</t>
  </si>
  <si>
    <t>00101</t>
  </si>
  <si>
    <t>Code</t>
  </si>
  <si>
    <t>Expiration</t>
  </si>
  <si>
    <t>Fund Expiration</t>
  </si>
  <si>
    <t>FUND EXPIRATION</t>
  </si>
  <si>
    <r>
      <rPr>
        <b/>
        <sz val="10"/>
        <rFont val="Arial"/>
        <family val="2"/>
      </rPr>
      <t>Automatic</t>
    </r>
    <r>
      <rPr>
        <sz val="10"/>
        <rFont val="Arial"/>
        <family val="2"/>
      </rPr>
      <t xml:space="preserve"> - Calculates the Expiration Date of the funds based on the fund code.</t>
    </r>
  </si>
  <si>
    <t xml:space="preserve">Enter or select the Fund Code (part of the appropriation string) from the Contract Modification.  The Fund Code is located in Block 12 of the Contract Modification and is usually the four digits in positions 7-10.  It is the same number recorded in Funded Not Corrected when funds are received. </t>
  </si>
  <si>
    <t>Automatic - Calculates the Expiration Date of the funds based on the fund code.</t>
  </si>
  <si>
    <t>Unvouchered Reimbursable</t>
  </si>
  <si>
    <t>Row E.2. Column (a)</t>
  </si>
  <si>
    <t>REPLENISHMENT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</si>
</sst>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mm/dd/yy;@"/>
    <numFmt numFmtId="166" formatCode="0_);\(0\)"/>
  </numFmts>
  <fonts count="9" x14ac:knownFonts="1">
    <font>
      <sz val="10"/>
      <name val="Arial"/>
    </font>
    <font>
      <sz val="10"/>
      <name val="Arial"/>
      <family val="2"/>
    </font>
    <font>
      <sz val="8"/>
      <name val="Arial"/>
      <family val="2"/>
    </font>
    <font>
      <b/>
      <sz val="10"/>
      <name val="Arial"/>
      <family val="2"/>
    </font>
    <font>
      <b/>
      <sz val="8"/>
      <name val="Arial"/>
      <family val="2"/>
    </font>
    <font>
      <sz val="10"/>
      <name val="Arial"/>
      <family val="2"/>
    </font>
    <font>
      <sz val="8"/>
      <color indexed="81"/>
      <name val="Tahoma"/>
      <family val="2"/>
    </font>
    <font>
      <b/>
      <sz val="8"/>
      <color indexed="81"/>
      <name val="Tahoma"/>
      <family val="2"/>
    </font>
    <font>
      <sz val="11"/>
      <color rgb="FF000000"/>
      <name val="Calibri"/>
      <family val="2"/>
    </font>
  </fonts>
  <fills count="11">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rgb="FFD8E4BC"/>
        <bgColor indexed="64"/>
      </patternFill>
    </fill>
    <fill>
      <patternFill patternType="solid">
        <fgColor rgb="FFC4D79B"/>
        <bgColor indexed="64"/>
      </patternFill>
    </fill>
    <fill>
      <patternFill patternType="solid">
        <fgColor rgb="FFE7E6E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E7E6E6"/>
      </left>
      <right style="thin">
        <color rgb="FFE7E6E6"/>
      </right>
      <top style="thin">
        <color rgb="FFE7E6E6"/>
      </top>
      <bottom style="thin">
        <color rgb="FFE7E6E6"/>
      </bottom>
      <diagonal/>
    </border>
    <border>
      <left style="thin">
        <color rgb="FFE7E6E6"/>
      </left>
      <right style="thin">
        <color rgb="FFE7E6E6"/>
      </right>
      <top/>
      <bottom style="thin">
        <color rgb="FFE7E6E6"/>
      </bottom>
      <diagonal/>
    </border>
    <border>
      <left style="thin">
        <color rgb="FFE7E6E6"/>
      </left>
      <right style="thin">
        <color rgb="FFE7E6E6"/>
      </right>
      <top style="thin">
        <color rgb="FFE7E6E6"/>
      </top>
      <bottom/>
      <diagonal/>
    </border>
    <border>
      <left style="thin">
        <color rgb="FFE7E6E6"/>
      </left>
      <right style="thin">
        <color rgb="FFE7E6E6"/>
      </right>
      <top/>
      <bottom/>
      <diagonal/>
    </border>
    <border>
      <left style="thin">
        <color rgb="FFE7E6E6"/>
      </left>
      <right/>
      <top style="thin">
        <color rgb="FFE7E6E6"/>
      </top>
      <bottom/>
      <diagonal/>
    </border>
    <border>
      <left/>
      <right style="thin">
        <color rgb="FFE7E6E6"/>
      </right>
      <top style="thin">
        <color rgb="FFE7E6E6"/>
      </top>
      <bottom/>
      <diagonal/>
    </border>
    <border>
      <left style="thin">
        <color rgb="FFE7E6E6"/>
      </left>
      <right/>
      <top/>
      <bottom/>
      <diagonal/>
    </border>
    <border>
      <left/>
      <right style="thin">
        <color rgb="FFE7E6E6"/>
      </right>
      <top/>
      <bottom/>
      <diagonal/>
    </border>
    <border>
      <left style="thin">
        <color rgb="FFE7E6E6"/>
      </left>
      <right/>
      <top/>
      <bottom style="thin">
        <color rgb="FFE7E6E6"/>
      </bottom>
      <diagonal/>
    </border>
    <border>
      <left/>
      <right style="thin">
        <color rgb="FFE7E6E6"/>
      </right>
      <top/>
      <bottom style="thin">
        <color rgb="FFE7E6E6"/>
      </bottom>
      <diagonal/>
    </border>
    <border>
      <left style="thin">
        <color rgb="FFE7E6E6"/>
      </left>
      <right/>
      <top style="thin">
        <color rgb="FFE7E6E6"/>
      </top>
      <bottom style="thin">
        <color rgb="FFE7E6E6"/>
      </bottom>
      <diagonal/>
    </border>
    <border>
      <left/>
      <right style="thin">
        <color rgb="FFE7E6E6"/>
      </right>
      <top style="thin">
        <color rgb="FFE7E6E6"/>
      </top>
      <bottom style="thin">
        <color rgb="FFE7E6E6"/>
      </bottom>
      <diagonal/>
    </border>
    <border>
      <left/>
      <right/>
      <top style="thin">
        <color rgb="FFE7E6E6"/>
      </top>
      <bottom style="thin">
        <color rgb="FFE7E6E6"/>
      </bottom>
      <diagonal/>
    </border>
    <border>
      <left style="thin">
        <color rgb="FFE7E6E6"/>
      </left>
      <right style="thin">
        <color indexed="64"/>
      </right>
      <top style="thin">
        <color rgb="FFE7E6E6"/>
      </top>
      <bottom style="thin">
        <color rgb="FFE7E6E6"/>
      </bottom>
      <diagonal/>
    </border>
    <border>
      <left style="thin">
        <color indexed="64"/>
      </left>
      <right style="thin">
        <color rgb="FFE7E6E6"/>
      </right>
      <top style="thin">
        <color rgb="FFE7E6E6"/>
      </top>
      <bottom style="thin">
        <color rgb="FFE7E6E6"/>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vertical="top" wrapText="1"/>
    </xf>
    <xf numFmtId="164" fontId="0" fillId="0" borderId="0" xfId="2" applyNumberFormat="1" applyFont="1"/>
    <xf numFmtId="165" fontId="0" fillId="0" borderId="0" xfId="0" applyNumberFormat="1" applyAlignment="1">
      <alignment horizontal="center"/>
    </xf>
    <xf numFmtId="9" fontId="0" fillId="0" borderId="0" xfId="3" applyFont="1"/>
    <xf numFmtId="0" fontId="5" fillId="0" borderId="0" xfId="0" applyFont="1"/>
    <xf numFmtId="49" fontId="4" fillId="2" borderId="4" xfId="2" applyNumberFormat="1" applyFont="1" applyFill="1" applyBorder="1" applyAlignment="1">
      <alignment horizontal="center"/>
    </xf>
    <xf numFmtId="0" fontId="3" fillId="4" borderId="1" xfId="0" applyFont="1" applyFill="1" applyBorder="1" applyAlignment="1">
      <alignment horizontal="center"/>
    </xf>
    <xf numFmtId="0" fontId="0" fillId="0" borderId="1" xfId="0"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3" borderId="1" xfId="0" applyFont="1" applyFill="1" applyBorder="1" applyAlignment="1">
      <alignment wrapText="1"/>
    </xf>
    <xf numFmtId="0" fontId="5" fillId="6" borderId="1" xfId="0" applyFont="1" applyFill="1" applyBorder="1" applyAlignment="1">
      <alignment wrapText="1"/>
    </xf>
    <xf numFmtId="0" fontId="5" fillId="6" borderId="1" xfId="0" applyFont="1" applyFill="1" applyBorder="1" applyAlignment="1">
      <alignment vertical="top" wrapText="1"/>
    </xf>
    <xf numFmtId="0" fontId="8" fillId="0" borderId="0" xfId="0" applyFont="1" applyAlignment="1">
      <alignment vertical="center" wrapText="1"/>
    </xf>
    <xf numFmtId="14" fontId="8" fillId="0" borderId="0" xfId="0" applyNumberFormat="1" applyFont="1" applyAlignment="1">
      <alignment vertical="center" wrapText="1"/>
    </xf>
    <xf numFmtId="164" fontId="3" fillId="3" borderId="5" xfId="2" applyNumberFormat="1" applyFont="1" applyFill="1" applyBorder="1"/>
    <xf numFmtId="164" fontId="3" fillId="3" borderId="6" xfId="2" applyNumberFormat="1" applyFont="1" applyFill="1" applyBorder="1"/>
    <xf numFmtId="0" fontId="0" fillId="5" borderId="5" xfId="0" applyFill="1" applyBorder="1" applyAlignment="1">
      <alignment horizontal="center" vertical="top"/>
    </xf>
    <xf numFmtId="0" fontId="0" fillId="5" borderId="5" xfId="0" applyFill="1" applyBorder="1" applyAlignment="1">
      <alignment vertical="top"/>
    </xf>
    <xf numFmtId="1" fontId="0" fillId="5" borderId="5" xfId="0" applyNumberFormat="1" applyFill="1" applyBorder="1" applyAlignment="1">
      <alignment horizontal="center" vertical="top"/>
    </xf>
    <xf numFmtId="14" fontId="0" fillId="3" borderId="5" xfId="0" applyNumberFormat="1" applyFill="1" applyBorder="1" applyAlignment="1">
      <alignment horizontal="center" vertical="top"/>
    </xf>
    <xf numFmtId="165" fontId="0" fillId="5" borderId="5" xfId="0" applyNumberFormat="1" applyFill="1" applyBorder="1" applyAlignment="1">
      <alignment horizontal="center" vertical="top"/>
    </xf>
    <xf numFmtId="164" fontId="0" fillId="5" borderId="5" xfId="2" applyNumberFormat="1" applyFont="1" applyFill="1" applyBorder="1" applyAlignment="1">
      <alignment vertical="top"/>
    </xf>
    <xf numFmtId="164" fontId="1" fillId="3" borderId="5" xfId="2" applyNumberFormat="1" applyFont="1" applyFill="1" applyBorder="1" applyAlignment="1">
      <alignment vertical="top"/>
    </xf>
    <xf numFmtId="14" fontId="0" fillId="5" borderId="5" xfId="0" applyNumberFormat="1" applyFill="1" applyBorder="1" applyAlignment="1">
      <alignment vertical="top"/>
    </xf>
    <xf numFmtId="9" fontId="0" fillId="5" borderId="5" xfId="3" applyFont="1" applyFill="1" applyBorder="1" applyAlignment="1">
      <alignment horizontal="center" vertical="top"/>
    </xf>
    <xf numFmtId="0" fontId="0" fillId="5" borderId="5" xfId="0" applyFill="1" applyBorder="1" applyAlignment="1">
      <alignment vertical="top" wrapText="1"/>
    </xf>
    <xf numFmtId="0" fontId="5" fillId="5" borderId="5" xfId="0" applyFont="1" applyFill="1" applyBorder="1" applyAlignment="1">
      <alignment horizontal="center" vertical="top"/>
    </xf>
    <xf numFmtId="0" fontId="5" fillId="5" borderId="5" xfId="0" applyFont="1" applyFill="1" applyBorder="1" applyAlignment="1">
      <alignment vertical="top"/>
    </xf>
    <xf numFmtId="0" fontId="5" fillId="5" borderId="5" xfId="0" applyFont="1" applyFill="1" applyBorder="1" applyAlignment="1">
      <alignment vertical="top" wrapText="1"/>
    </xf>
    <xf numFmtId="49" fontId="4" fillId="2" borderId="7" xfId="0" applyNumberFormat="1" applyFont="1" applyFill="1" applyBorder="1" applyAlignment="1">
      <alignment horizontal="center"/>
    </xf>
    <xf numFmtId="49" fontId="3" fillId="2" borderId="8" xfId="0" applyNumberFormat="1" applyFont="1" applyFill="1" applyBorder="1" applyAlignment="1">
      <alignment horizont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165" fontId="3" fillId="2" borderId="14" xfId="0" applyNumberFormat="1" applyFont="1" applyFill="1" applyBorder="1" applyAlignment="1">
      <alignment horizontal="center" vertical="center" wrapText="1"/>
    </xf>
    <xf numFmtId="166" fontId="4" fillId="2" borderId="7" xfId="1" applyNumberFormat="1" applyFont="1" applyFill="1" applyBorder="1" applyAlignment="1">
      <alignment horizontal="center"/>
    </xf>
    <xf numFmtId="164" fontId="3" fillId="2" borderId="8" xfId="2" applyNumberFormat="1" applyFont="1" applyFill="1" applyBorder="1" applyAlignment="1">
      <alignment horizontal="center"/>
    </xf>
    <xf numFmtId="164" fontId="3" fillId="2" borderId="6" xfId="2" applyNumberFormat="1" applyFont="1" applyFill="1" applyBorder="1" applyAlignment="1">
      <alignment horizontal="center" vertical="center" wrapText="1"/>
    </xf>
    <xf numFmtId="166" fontId="4" fillId="2" borderId="7" xfId="2" applyNumberFormat="1" applyFont="1" applyFill="1" applyBorder="1" applyAlignment="1">
      <alignment horizontal="center"/>
    </xf>
    <xf numFmtId="164" fontId="3" fillId="2" borderId="13" xfId="2"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166" fontId="4" fillId="2" borderId="7" xfId="3" applyNumberFormat="1" applyFont="1" applyFill="1" applyBorder="1" applyAlignment="1">
      <alignment horizontal="center"/>
    </xf>
    <xf numFmtId="9" fontId="3" fillId="2" borderId="8" xfId="3" applyFont="1" applyFill="1" applyBorder="1" applyAlignment="1">
      <alignment horizontal="center"/>
    </xf>
    <xf numFmtId="9" fontId="3" fillId="2" borderId="6" xfId="3" applyFont="1" applyFill="1" applyBorder="1" applyAlignment="1">
      <alignment horizontal="center" vertical="center" wrapText="1"/>
    </xf>
    <xf numFmtId="166" fontId="4" fillId="2" borderId="7" xfId="0" applyNumberFormat="1" applyFont="1" applyFill="1" applyBorder="1" applyAlignment="1">
      <alignment horizontal="center" vertical="top" wrapText="1"/>
    </xf>
    <xf numFmtId="49" fontId="3" fillId="2" borderId="8" xfId="0" applyNumberFormat="1" applyFont="1" applyFill="1" applyBorder="1" applyAlignment="1">
      <alignment horizontal="center" vertical="top" wrapText="1"/>
    </xf>
    <xf numFmtId="166" fontId="4" fillId="2" borderId="7" xfId="0" applyNumberFormat="1" applyFont="1" applyFill="1" applyBorder="1" applyAlignment="1">
      <alignment horizontal="center"/>
    </xf>
    <xf numFmtId="0" fontId="0" fillId="7" borderId="0" xfId="0" applyFill="1"/>
    <xf numFmtId="49" fontId="4" fillId="7" borderId="0" xfId="0" applyNumberFormat="1" applyFont="1" applyFill="1" applyAlignment="1">
      <alignment horizontal="center"/>
    </xf>
    <xf numFmtId="0" fontId="3" fillId="7" borderId="0" xfId="0" applyFont="1" applyFill="1"/>
    <xf numFmtId="49" fontId="4" fillId="7" borderId="0" xfId="0" applyNumberFormat="1" applyFont="1" applyFill="1" applyAlignment="1">
      <alignment horizontal="right"/>
    </xf>
    <xf numFmtId="0" fontId="3" fillId="7" borderId="0" xfId="0" applyFont="1" applyFill="1" applyAlignment="1">
      <alignment horizontal="left"/>
    </xf>
    <xf numFmtId="49" fontId="4" fillId="7" borderId="0" xfId="2" applyNumberFormat="1" applyFont="1" applyFill="1" applyAlignment="1">
      <alignment horizontal="right"/>
    </xf>
    <xf numFmtId="164" fontId="3" fillId="7" borderId="0" xfId="2" applyNumberFormat="1" applyFont="1" applyFill="1" applyAlignment="1"/>
    <xf numFmtId="0" fontId="0" fillId="7" borderId="0" xfId="0" applyFill="1" applyAlignment="1">
      <alignment horizontal="center"/>
    </xf>
    <xf numFmtId="165" fontId="0" fillId="7" borderId="0" xfId="0" applyNumberFormat="1" applyFill="1" applyAlignment="1">
      <alignment horizontal="center"/>
    </xf>
    <xf numFmtId="164" fontId="0" fillId="7" borderId="0" xfId="2" applyNumberFormat="1" applyFont="1" applyFill="1" applyBorder="1"/>
    <xf numFmtId="164" fontId="3" fillId="7" borderId="0" xfId="2" applyNumberFormat="1" applyFont="1" applyFill="1"/>
    <xf numFmtId="164" fontId="0" fillId="7" borderId="0" xfId="2" applyNumberFormat="1" applyFont="1" applyFill="1"/>
    <xf numFmtId="165" fontId="0" fillId="7" borderId="0" xfId="2" applyNumberFormat="1" applyFont="1" applyFill="1" applyBorder="1" applyAlignment="1">
      <alignment horizontal="center"/>
    </xf>
    <xf numFmtId="9" fontId="0" fillId="7" borderId="0" xfId="3" applyFont="1" applyFill="1"/>
    <xf numFmtId="0" fontId="0" fillId="7" borderId="0" xfId="0" applyFill="1" applyAlignment="1">
      <alignment vertical="top" wrapText="1"/>
    </xf>
    <xf numFmtId="5" fontId="0" fillId="3" borderId="5" xfId="2" applyNumberFormat="1" applyFont="1" applyFill="1" applyBorder="1" applyAlignment="1">
      <alignment horizontal="center"/>
    </xf>
    <xf numFmtId="5" fontId="3" fillId="3" borderId="5" xfId="0" applyNumberFormat="1" applyFont="1" applyFill="1" applyBorder="1" applyAlignment="1">
      <alignment horizontal="center"/>
    </xf>
    <xf numFmtId="164" fontId="3" fillId="2" borderId="14" xfId="2" applyNumberFormat="1" applyFont="1" applyFill="1" applyBorder="1" applyAlignment="1">
      <alignment horizontal="center" vertical="center" wrapText="1"/>
    </xf>
    <xf numFmtId="5" fontId="3" fillId="5" borderId="5" xfId="2" applyNumberFormat="1" applyFont="1" applyFill="1" applyBorder="1" applyAlignment="1">
      <alignment horizontal="center"/>
    </xf>
    <xf numFmtId="164" fontId="3" fillId="2" borderId="8" xfId="2" applyNumberFormat="1" applyFont="1" applyFill="1" applyBorder="1" applyAlignment="1">
      <alignment horizontal="center" vertical="center" wrapText="1"/>
    </xf>
    <xf numFmtId="0" fontId="3" fillId="4" borderId="5" xfId="0" applyFont="1" applyFill="1" applyBorder="1" applyAlignment="1">
      <alignment horizontal="center"/>
    </xf>
    <xf numFmtId="0" fontId="0" fillId="0" borderId="5" xfId="0" applyBorder="1" applyAlignment="1">
      <alignment horizontal="center" vertical="center"/>
    </xf>
    <xf numFmtId="0" fontId="5" fillId="0" borderId="5" xfId="0" applyFont="1" applyBorder="1" applyAlignment="1">
      <alignment horizontal="left" vertical="center"/>
    </xf>
    <xf numFmtId="0" fontId="5" fillId="6" borderId="5" xfId="0" applyFont="1" applyFill="1" applyBorder="1" applyAlignment="1">
      <alignment wrapText="1"/>
    </xf>
    <xf numFmtId="0" fontId="5" fillId="6" borderId="5" xfId="0" applyFont="1" applyFill="1" applyBorder="1" applyAlignment="1">
      <alignment vertical="top" wrapText="1"/>
    </xf>
    <xf numFmtId="0" fontId="5" fillId="3" borderId="5" xfId="0" applyFont="1" applyFill="1" applyBorder="1" applyAlignment="1">
      <alignment wrapText="1"/>
    </xf>
    <xf numFmtId="0" fontId="5" fillId="9" borderId="5" xfId="0" applyFont="1" applyFill="1" applyBorder="1" applyAlignment="1">
      <alignment vertical="top" wrapText="1"/>
    </xf>
    <xf numFmtId="0" fontId="5" fillId="9" borderId="5" xfId="0" applyFont="1" applyFill="1" applyBorder="1" applyAlignment="1">
      <alignment wrapText="1"/>
    </xf>
    <xf numFmtId="0" fontId="5" fillId="7" borderId="5" xfId="0" applyFont="1" applyFill="1" applyBorder="1" applyAlignment="1">
      <alignment horizontal="left" vertical="center"/>
    </xf>
    <xf numFmtId="0" fontId="0" fillId="7" borderId="5" xfId="0" applyFill="1" applyBorder="1" applyAlignment="1">
      <alignment horizontal="center" vertical="center"/>
    </xf>
    <xf numFmtId="0" fontId="5" fillId="10" borderId="0" xfId="0" applyFont="1" applyFill="1" applyAlignment="1">
      <alignment horizontal="center" vertical="top"/>
    </xf>
    <xf numFmtId="0" fontId="5" fillId="10" borderId="0" xfId="0" applyFont="1" applyFill="1" applyAlignment="1">
      <alignment vertical="top"/>
    </xf>
    <xf numFmtId="164" fontId="0" fillId="10" borderId="0" xfId="2" applyNumberFormat="1" applyFont="1" applyFill="1" applyBorder="1" applyAlignment="1">
      <alignment vertical="top"/>
    </xf>
    <xf numFmtId="164" fontId="5" fillId="10" borderId="0" xfId="2" applyNumberFormat="1" applyFont="1" applyFill="1" applyBorder="1" applyAlignment="1">
      <alignment vertical="top"/>
    </xf>
    <xf numFmtId="14" fontId="5" fillId="10" borderId="0" xfId="0" applyNumberFormat="1" applyFont="1" applyFill="1" applyAlignment="1">
      <alignment vertical="top"/>
    </xf>
    <xf numFmtId="9" fontId="5" fillId="10" borderId="0" xfId="3" applyFont="1" applyFill="1" applyBorder="1" applyAlignment="1">
      <alignment vertical="top"/>
    </xf>
    <xf numFmtId="0" fontId="5" fillId="10" borderId="0" xfId="0" applyFont="1" applyFill="1" applyAlignment="1">
      <alignment vertical="top" wrapText="1"/>
    </xf>
    <xf numFmtId="0" fontId="1" fillId="5" borderId="5" xfId="0" applyFont="1" applyFill="1" applyBorder="1" applyAlignment="1">
      <alignment vertical="top"/>
    </xf>
    <xf numFmtId="0" fontId="3" fillId="5" borderId="5" xfId="0" applyFont="1" applyFill="1" applyBorder="1" applyAlignment="1">
      <alignment vertical="top"/>
    </xf>
    <xf numFmtId="164" fontId="0" fillId="5" borderId="15" xfId="2" applyNumberFormat="1" applyFont="1" applyFill="1" applyBorder="1" applyAlignment="1">
      <alignment vertical="top"/>
    </xf>
    <xf numFmtId="164" fontId="3" fillId="3" borderId="15" xfId="2" applyNumberFormat="1" applyFont="1" applyFill="1" applyBorder="1" applyAlignment="1">
      <alignment vertical="top"/>
    </xf>
    <xf numFmtId="49" fontId="4" fillId="2" borderId="7" xfId="2" applyNumberFormat="1" applyFont="1" applyFill="1" applyBorder="1" applyAlignment="1">
      <alignment horizontal="center"/>
    </xf>
    <xf numFmtId="14" fontId="0" fillId="5" borderId="5" xfId="0" applyNumberFormat="1" applyFill="1" applyBorder="1" applyAlignment="1">
      <alignment horizontal="center" vertical="top"/>
    </xf>
    <xf numFmtId="49" fontId="4" fillId="2" borderId="4" xfId="3" applyNumberFormat="1" applyFont="1" applyFill="1" applyBorder="1" applyAlignment="1">
      <alignment horizontal="center"/>
    </xf>
    <xf numFmtId="0" fontId="3" fillId="3" borderId="6" xfId="0" applyFont="1" applyFill="1" applyBorder="1" applyAlignment="1">
      <alignment horizontal="center"/>
    </xf>
    <xf numFmtId="49" fontId="4" fillId="2" borderId="9" xfId="0" applyNumberFormat="1" applyFont="1" applyFill="1" applyBorder="1" applyAlignment="1">
      <alignment horizontal="center"/>
    </xf>
    <xf numFmtId="49" fontId="4" fillId="2" borderId="10" xfId="0" applyNumberFormat="1" applyFont="1" applyFill="1" applyBorder="1" applyAlignment="1">
      <alignment horizontal="center"/>
    </xf>
    <xf numFmtId="49" fontId="3" fillId="2" borderId="11" xfId="0" applyNumberFormat="1" applyFont="1" applyFill="1" applyBorder="1" applyAlignment="1">
      <alignment horizontal="center" wrapText="1"/>
    </xf>
    <xf numFmtId="49" fontId="3" fillId="2" borderId="12" xfId="0" applyNumberFormat="1" applyFont="1" applyFill="1" applyBorder="1" applyAlignment="1">
      <alignment horizontal="center" wrapText="1"/>
    </xf>
    <xf numFmtId="166" fontId="4" fillId="2" borderId="9" xfId="0" applyNumberFormat="1" applyFont="1" applyFill="1" applyBorder="1" applyAlignment="1">
      <alignment horizontal="center"/>
    </xf>
    <xf numFmtId="166" fontId="4" fillId="2" borderId="10" xfId="0" applyNumberFormat="1" applyFont="1" applyFill="1" applyBorder="1" applyAlignment="1">
      <alignment horizontal="center"/>
    </xf>
    <xf numFmtId="165" fontId="5" fillId="8" borderId="15" xfId="2" applyNumberFormat="1" applyFont="1" applyFill="1" applyBorder="1" applyAlignment="1">
      <alignment horizontal="center"/>
    </xf>
    <xf numFmtId="165" fontId="5" fillId="8" borderId="16" xfId="2" applyNumberFormat="1" applyFont="1" applyFill="1" applyBorder="1" applyAlignment="1">
      <alignment horizontal="center"/>
    </xf>
    <xf numFmtId="165" fontId="0" fillId="8" borderId="15" xfId="2" applyNumberFormat="1" applyFont="1" applyFill="1" applyBorder="1" applyAlignment="1">
      <alignment horizontal="center"/>
    </xf>
    <xf numFmtId="165" fontId="0" fillId="8" borderId="16" xfId="2" applyNumberFormat="1" applyFont="1" applyFill="1" applyBorder="1" applyAlignment="1">
      <alignment horizontal="center"/>
    </xf>
    <xf numFmtId="0" fontId="0" fillId="8" borderId="15" xfId="0" applyFill="1" applyBorder="1" applyAlignment="1">
      <alignment horizontal="center"/>
    </xf>
    <xf numFmtId="0" fontId="0" fillId="8" borderId="17" xfId="0" applyFill="1" applyBorder="1" applyAlignment="1">
      <alignment horizontal="center"/>
    </xf>
    <xf numFmtId="0" fontId="0" fillId="8" borderId="16" xfId="0" applyFill="1" applyBorder="1" applyAlignment="1">
      <alignment horizontal="center"/>
    </xf>
    <xf numFmtId="49" fontId="5" fillId="8" borderId="15" xfId="0" applyNumberFormat="1" applyFont="1" applyFill="1" applyBorder="1" applyAlignment="1">
      <alignment horizontal="center"/>
    </xf>
    <xf numFmtId="49" fontId="0" fillId="8" borderId="17" xfId="0" applyNumberFormat="1" applyFill="1" applyBorder="1" applyAlignment="1">
      <alignment horizontal="center"/>
    </xf>
    <xf numFmtId="49" fontId="0" fillId="8" borderId="16" xfId="0" applyNumberFormat="1" applyFill="1" applyBorder="1" applyAlignment="1">
      <alignment horizontal="center"/>
    </xf>
    <xf numFmtId="165" fontId="0" fillId="5" borderId="5" xfId="0" applyNumberFormat="1" applyFill="1" applyBorder="1" applyAlignment="1">
      <alignment horizontal="center" vertical="top"/>
    </xf>
    <xf numFmtId="164" fontId="3" fillId="2" borderId="8" xfId="2" applyNumberFormat="1" applyFont="1" applyFill="1" applyBorder="1" applyAlignment="1">
      <alignment horizontal="center" vertical="center" wrapText="1"/>
    </xf>
    <xf numFmtId="164" fontId="3" fillId="2" borderId="6" xfId="2"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0" fontId="3" fillId="4" borderId="0" xfId="0" applyFont="1" applyFill="1" applyAlignment="1">
      <alignment horizontal="center" vertical="top"/>
    </xf>
    <xf numFmtId="0" fontId="3" fillId="3" borderId="5" xfId="0" applyFont="1" applyFill="1" applyBorder="1" applyAlignment="1">
      <alignment horizontal="center"/>
    </xf>
    <xf numFmtId="0" fontId="3" fillId="3" borderId="5" xfId="0" applyFont="1" applyFill="1" applyBorder="1" applyAlignment="1">
      <alignment horizontal="center" vertical="top"/>
    </xf>
    <xf numFmtId="9" fontId="3" fillId="3" borderId="5" xfId="3" applyFont="1" applyFill="1" applyBorder="1" applyAlignment="1">
      <alignment horizontal="center"/>
    </xf>
    <xf numFmtId="5" fontId="3" fillId="3" borderId="5" xfId="0" applyNumberFormat="1" applyFont="1" applyFill="1" applyBorder="1" applyAlignment="1">
      <alignment horizontal="center" vertical="top" wrapText="1"/>
    </xf>
    <xf numFmtId="164" fontId="3" fillId="2" borderId="0" xfId="2" applyNumberFormat="1" applyFont="1" applyFill="1" applyBorder="1" applyAlignment="1">
      <alignment horizontal="center" vertical="center" wrapText="1"/>
    </xf>
    <xf numFmtId="0" fontId="0" fillId="5" borderId="5" xfId="0" applyFill="1" applyBorder="1" applyAlignment="1">
      <alignment horizontal="center" vertical="top" wrapText="1"/>
    </xf>
    <xf numFmtId="9" fontId="3" fillId="2" borderId="0" xfId="3" applyFont="1" applyFill="1" applyBorder="1" applyAlignment="1">
      <alignment horizontal="center" vertical="center" wrapText="1"/>
    </xf>
    <xf numFmtId="0" fontId="5" fillId="3" borderId="5" xfId="0" applyFont="1" applyFill="1" applyBorder="1" applyAlignment="1">
      <alignment horizontal="center" vertical="center" textRotation="90"/>
    </xf>
    <xf numFmtId="0" fontId="0" fillId="3" borderId="5" xfId="0" applyFill="1" applyBorder="1" applyAlignment="1">
      <alignment horizontal="center" vertical="center" textRotation="90"/>
    </xf>
    <xf numFmtId="164" fontId="0" fillId="3" borderId="5" xfId="2" applyNumberFormat="1" applyFont="1" applyFill="1" applyBorder="1" applyAlignment="1">
      <alignment horizontal="center" vertical="center" textRotation="90"/>
    </xf>
    <xf numFmtId="49" fontId="4" fillId="2" borderId="9" xfId="0" applyNumberFormat="1" applyFont="1" applyFill="1" applyBorder="1" applyAlignment="1">
      <alignment horizontal="center" vertical="top" wrapText="1"/>
    </xf>
    <xf numFmtId="49" fontId="4" fillId="2" borderId="10" xfId="0" applyNumberFormat="1" applyFont="1" applyFill="1" applyBorder="1" applyAlignment="1">
      <alignment horizontal="center"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166" fontId="4" fillId="2" borderId="9" xfId="2" applyNumberFormat="1" applyFont="1" applyFill="1" applyBorder="1" applyAlignment="1">
      <alignment horizontal="center"/>
    </xf>
    <xf numFmtId="166" fontId="4" fillId="2" borderId="10" xfId="2" applyNumberFormat="1" applyFont="1" applyFill="1" applyBorder="1" applyAlignment="1">
      <alignment horizontal="center"/>
    </xf>
    <xf numFmtId="166" fontId="4" fillId="2" borderId="9" xfId="1" applyNumberFormat="1" applyFont="1" applyFill="1" applyBorder="1" applyAlignment="1">
      <alignment horizontal="center"/>
    </xf>
    <xf numFmtId="166" fontId="4" fillId="2" borderId="10" xfId="1" applyNumberFormat="1" applyFont="1" applyFill="1" applyBorder="1" applyAlignment="1">
      <alignment horizontal="center"/>
    </xf>
    <xf numFmtId="164" fontId="3" fillId="2" borderId="11" xfId="2" applyNumberFormat="1" applyFont="1" applyFill="1" applyBorder="1" applyAlignment="1">
      <alignment horizontal="center" vertical="center" wrapText="1"/>
    </xf>
    <xf numFmtId="164" fontId="3" fillId="2" borderId="12" xfId="2" applyNumberFormat="1" applyFont="1" applyFill="1" applyBorder="1" applyAlignment="1">
      <alignment horizontal="center" vertical="center" wrapText="1"/>
    </xf>
    <xf numFmtId="0" fontId="5" fillId="5" borderId="5" xfId="0" applyFont="1" applyFill="1" applyBorder="1" applyAlignment="1">
      <alignment horizontal="left"/>
    </xf>
    <xf numFmtId="0" fontId="5" fillId="8" borderId="15" xfId="0" applyFont="1" applyFill="1" applyBorder="1" applyAlignment="1">
      <alignment horizontal="center"/>
    </xf>
    <xf numFmtId="0" fontId="5" fillId="8" borderId="16" xfId="0" applyFont="1" applyFill="1" applyBorder="1" applyAlignment="1">
      <alignment horizontal="center"/>
    </xf>
    <xf numFmtId="49" fontId="0" fillId="8" borderId="15" xfId="0" applyNumberFormat="1" applyFill="1" applyBorder="1" applyAlignment="1">
      <alignment horizontal="center"/>
    </xf>
    <xf numFmtId="164" fontId="3" fillId="2" borderId="13" xfId="2" applyNumberFormat="1" applyFont="1" applyFill="1" applyBorder="1" applyAlignment="1">
      <alignment horizontal="center" vertical="center" wrapText="1"/>
    </xf>
    <xf numFmtId="164" fontId="3" fillId="2" borderId="14" xfId="2" applyNumberFormat="1" applyFont="1" applyFill="1" applyBorder="1" applyAlignment="1">
      <alignment horizontal="center" vertical="center" wrapText="1"/>
    </xf>
    <xf numFmtId="166" fontId="4" fillId="2" borderId="9" xfId="1" applyNumberFormat="1" applyFont="1" applyFill="1" applyBorder="1" applyAlignment="1">
      <alignment horizontal="center" vertical="top"/>
    </xf>
    <xf numFmtId="166" fontId="4" fillId="2" borderId="10" xfId="1" applyNumberFormat="1" applyFont="1" applyFill="1" applyBorder="1" applyAlignment="1">
      <alignment horizontal="center" vertical="top"/>
    </xf>
    <xf numFmtId="166" fontId="4" fillId="2" borderId="11" xfId="1" applyNumberFormat="1" applyFont="1" applyFill="1" applyBorder="1" applyAlignment="1">
      <alignment horizontal="center" vertical="top"/>
    </xf>
    <xf numFmtId="166" fontId="4" fillId="2" borderId="12" xfId="1" applyNumberFormat="1" applyFont="1" applyFill="1" applyBorder="1" applyAlignment="1">
      <alignment horizontal="center" vertical="top"/>
    </xf>
    <xf numFmtId="0" fontId="5" fillId="3" borderId="5" xfId="0" applyFont="1" applyFill="1" applyBorder="1" applyAlignment="1">
      <alignment horizontal="left"/>
    </xf>
    <xf numFmtId="0" fontId="3" fillId="3" borderId="5" xfId="0" applyFont="1" applyFill="1" applyBorder="1" applyAlignment="1">
      <alignment horizontal="left"/>
    </xf>
    <xf numFmtId="0" fontId="3" fillId="7" borderId="0" xfId="0" applyFont="1" applyFill="1" applyAlignment="1">
      <alignment horizontal="right"/>
    </xf>
    <xf numFmtId="5" fontId="3" fillId="3" borderId="5" xfId="2" applyNumberFormat="1" applyFont="1" applyFill="1" applyBorder="1" applyAlignment="1">
      <alignment horizontal="center"/>
    </xf>
    <xf numFmtId="5" fontId="3" fillId="3" borderId="18" xfId="0" applyNumberFormat="1" applyFont="1" applyFill="1" applyBorder="1" applyAlignment="1">
      <alignment horizontal="center"/>
    </xf>
    <xf numFmtId="5" fontId="3" fillId="3" borderId="19" xfId="0" applyNumberFormat="1" applyFont="1" applyFill="1" applyBorder="1" applyAlignment="1">
      <alignment horizontal="center"/>
    </xf>
    <xf numFmtId="5" fontId="3" fillId="3" borderId="1" xfId="0" applyNumberFormat="1"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5" fontId="3" fillId="3" borderId="5" xfId="0" applyNumberFormat="1"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2">
    <dxf>
      <font>
        <b val="0"/>
        <i val="0"/>
        <strike val="0"/>
        <condense val="0"/>
        <extend val="0"/>
        <outline val="0"/>
        <shadow val="0"/>
        <u val="none"/>
        <vertAlign val="baseline"/>
        <sz val="11"/>
        <color rgb="FF000000"/>
        <name val="Calibri"/>
        <scheme val="none"/>
      </font>
      <numFmt numFmtId="19" formatCode="m/d/yyyy"/>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s>
  <tableStyles count="0" defaultTableStyle="TableStyleMedium2" defaultPivotStyle="PivotStyleLight16"/>
  <colors>
    <mruColors>
      <color rgb="FFD8E4BC"/>
      <color rgb="FFE7E6E6"/>
      <color rgb="FF2B318C"/>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23</xdr:row>
      <xdr:rowOff>2</xdr:rowOff>
    </xdr:from>
    <xdr:to>
      <xdr:col>2</xdr:col>
      <xdr:colOff>4143375</xdr:colOff>
      <xdr:row>45</xdr:row>
      <xdr:rowOff>65813</xdr:rowOff>
    </xdr:to>
    <xdr:pic>
      <xdr:nvPicPr>
        <xdr:cNvPr id="2" name="Picture 1">
          <a:extLst>
            <a:ext uri="{FF2B5EF4-FFF2-40B4-BE49-F238E27FC236}">
              <a16:creationId xmlns:a16="http://schemas.microsoft.com/office/drawing/2014/main" id="{89E1419A-2419-408F-9B48-200B86C469CA}"/>
            </a:ext>
          </a:extLst>
        </xdr:cNvPr>
        <xdr:cNvPicPr>
          <a:picLocks noChangeAspect="1"/>
        </xdr:cNvPicPr>
      </xdr:nvPicPr>
      <xdr:blipFill>
        <a:blip xmlns:r="http://schemas.openxmlformats.org/officeDocument/2006/relationships" r:embed="rId1"/>
        <a:stretch>
          <a:fillRect/>
        </a:stretch>
      </xdr:blipFill>
      <xdr:spPr>
        <a:xfrm>
          <a:off x="733425" y="7943852"/>
          <a:ext cx="6848475" cy="3837711"/>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123825</xdr:colOff>
      <xdr:row>7</xdr:row>
      <xdr:rowOff>361950</xdr:rowOff>
    </xdr:from>
    <xdr:to>
      <xdr:col>17</xdr:col>
      <xdr:colOff>503787</xdr:colOff>
      <xdr:row>19</xdr:row>
      <xdr:rowOff>208974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8829675" y="2143125"/>
          <a:ext cx="8304762" cy="4609524"/>
        </a:xfrm>
        <a:prstGeom prst="rect">
          <a:avLst/>
        </a:prstGeom>
        <a:ln w="12700">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9" totalsRowShown="0">
  <autoFilter ref="A1:B19" xr:uid="{00000000-0009-0000-0100-000001000000}"/>
  <tableColumns count="2">
    <tableColumn id="1" xr3:uid="{00000000-0010-0000-0000-000001000000}" name="Code" dataDxfId="1"/>
    <tableColumn id="2" xr3:uid="{00000000-0010-0000-0000-000002000000}" name="Expirat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view="pageLayout" topLeftCell="B1" zoomScale="60" zoomScaleNormal="100" zoomScalePageLayoutView="60" workbookViewId="0">
      <selection activeCell="P9" sqref="P9"/>
    </sheetView>
  </sheetViews>
  <sheetFormatPr defaultRowHeight="13.2" x14ac:dyDescent="0.25"/>
  <cols>
    <col min="1" max="1" width="12.5546875" style="2" customWidth="1"/>
    <col min="2" max="2" width="28.5546875" customWidth="1"/>
    <col min="3" max="3" width="10.6640625" style="2" customWidth="1"/>
    <col min="4" max="4" width="12.33203125" style="2" customWidth="1"/>
    <col min="5" max="5" width="10.6640625" style="2" customWidth="1"/>
    <col min="6" max="6" width="10.6640625" style="6" customWidth="1"/>
    <col min="7" max="8" width="12.6640625" style="5" customWidth="1"/>
    <col min="9" max="9" width="15.44140625" style="5" customWidth="1"/>
    <col min="10" max="12" width="12.6640625" style="5" customWidth="1"/>
    <col min="13" max="14" width="10.6640625" customWidth="1"/>
    <col min="15" max="15" width="12.77734375" style="7" customWidth="1"/>
    <col min="16" max="16" width="34.33203125" style="4" customWidth="1"/>
    <col min="17" max="17" width="12.44140625" customWidth="1"/>
  </cols>
  <sheetData>
    <row r="1" spans="1:17" x14ac:dyDescent="0.25">
      <c r="A1" s="58"/>
      <c r="B1" s="51"/>
      <c r="C1" s="58"/>
      <c r="D1" s="58"/>
      <c r="E1" s="58"/>
      <c r="F1" s="59"/>
      <c r="G1" s="62"/>
      <c r="H1" s="62"/>
      <c r="I1" s="62"/>
      <c r="J1" s="62"/>
      <c r="K1" s="62"/>
      <c r="L1" s="62"/>
      <c r="M1" s="51"/>
      <c r="N1" s="51"/>
      <c r="O1" s="64"/>
      <c r="P1" s="65"/>
      <c r="Q1" s="51"/>
    </row>
    <row r="2" spans="1:17" x14ac:dyDescent="0.25">
      <c r="A2" s="54" t="s">
        <v>28</v>
      </c>
      <c r="B2" s="55" t="s">
        <v>27</v>
      </c>
      <c r="C2" s="106" t="s">
        <v>37</v>
      </c>
      <c r="D2" s="107"/>
      <c r="E2" s="107"/>
      <c r="F2" s="107"/>
      <c r="G2" s="108"/>
      <c r="H2" s="56" t="s">
        <v>29</v>
      </c>
      <c r="I2" s="61" t="s">
        <v>30</v>
      </c>
      <c r="J2" s="61"/>
      <c r="K2" s="104">
        <v>41912</v>
      </c>
      <c r="L2" s="105"/>
      <c r="M2" s="56" t="s">
        <v>31</v>
      </c>
      <c r="N2" s="61" t="s">
        <v>46</v>
      </c>
      <c r="O2" s="64"/>
      <c r="P2" s="102">
        <v>42004</v>
      </c>
      <c r="Q2" s="103"/>
    </row>
    <row r="3" spans="1:17" x14ac:dyDescent="0.25">
      <c r="A3" s="54"/>
      <c r="B3" s="55"/>
      <c r="C3" s="58"/>
      <c r="D3" s="58"/>
      <c r="E3" s="58"/>
      <c r="F3" s="59"/>
      <c r="G3" s="60"/>
      <c r="H3" s="61"/>
      <c r="I3" s="56"/>
      <c r="J3" s="61"/>
      <c r="K3" s="62"/>
      <c r="L3" s="63"/>
      <c r="M3" s="56"/>
      <c r="N3" s="51"/>
      <c r="O3" s="64"/>
      <c r="P3" s="65"/>
      <c r="Q3" s="51"/>
    </row>
    <row r="4" spans="1:17" x14ac:dyDescent="0.25">
      <c r="A4" s="54"/>
      <c r="B4" s="55"/>
      <c r="C4" s="58"/>
      <c r="D4" s="58"/>
      <c r="E4" s="58"/>
      <c r="F4" s="59"/>
      <c r="G4" s="60"/>
      <c r="H4" s="61"/>
      <c r="I4" s="56"/>
      <c r="J4" s="61"/>
      <c r="K4" s="62"/>
      <c r="L4" s="63"/>
      <c r="M4" s="56"/>
      <c r="N4" s="51"/>
      <c r="O4" s="64"/>
      <c r="P4" s="65"/>
      <c r="Q4" s="51"/>
    </row>
    <row r="5" spans="1:17" x14ac:dyDescent="0.25">
      <c r="A5" s="54" t="s">
        <v>33</v>
      </c>
      <c r="B5" s="55" t="s">
        <v>32</v>
      </c>
      <c r="C5" s="109" t="s">
        <v>134</v>
      </c>
      <c r="D5" s="110"/>
      <c r="E5" s="110"/>
      <c r="F5" s="110"/>
      <c r="G5" s="111"/>
      <c r="H5" s="56" t="s">
        <v>35</v>
      </c>
      <c r="I5" s="57" t="s">
        <v>34</v>
      </c>
      <c r="J5" s="57"/>
      <c r="K5" s="102" t="s">
        <v>47</v>
      </c>
      <c r="L5" s="105"/>
      <c r="M5" s="56" t="s">
        <v>0</v>
      </c>
      <c r="N5" s="61" t="s">
        <v>36</v>
      </c>
      <c r="O5" s="64"/>
      <c r="P5" s="104" t="s">
        <v>38</v>
      </c>
      <c r="Q5" s="105"/>
    </row>
    <row r="6" spans="1:17" x14ac:dyDescent="0.25">
      <c r="A6" s="58"/>
      <c r="B6" s="51"/>
      <c r="C6" s="58"/>
      <c r="D6" s="58"/>
      <c r="E6" s="58"/>
      <c r="F6" s="59"/>
      <c r="G6" s="62"/>
      <c r="H6" s="51"/>
      <c r="I6" s="51"/>
      <c r="J6" s="64"/>
      <c r="K6" s="65"/>
      <c r="L6" s="51"/>
      <c r="M6" s="51"/>
      <c r="N6" s="51"/>
      <c r="O6" s="64"/>
      <c r="P6" s="65"/>
      <c r="Q6" s="51"/>
    </row>
    <row r="7" spans="1:17" x14ac:dyDescent="0.25">
      <c r="A7" s="58"/>
      <c r="B7" s="51"/>
      <c r="C7" s="58"/>
      <c r="D7" s="58"/>
      <c r="E7" s="58"/>
      <c r="F7" s="59"/>
      <c r="G7" s="62"/>
      <c r="H7" s="62"/>
      <c r="I7" s="62"/>
      <c r="J7" s="62"/>
      <c r="K7" s="62"/>
      <c r="L7" s="62"/>
      <c r="M7" s="51"/>
      <c r="N7" s="51"/>
      <c r="O7" s="64"/>
      <c r="P7" s="65"/>
      <c r="Q7" s="51"/>
    </row>
    <row r="8" spans="1:17" s="1" customFormat="1" x14ac:dyDescent="0.25">
      <c r="A8" s="34" t="s">
        <v>2</v>
      </c>
      <c r="B8" s="34" t="s">
        <v>3</v>
      </c>
      <c r="C8" s="34" t="s">
        <v>6</v>
      </c>
      <c r="D8" s="34" t="s">
        <v>7</v>
      </c>
      <c r="E8" s="96" t="s">
        <v>8</v>
      </c>
      <c r="F8" s="97"/>
      <c r="G8" s="39">
        <v>-12</v>
      </c>
      <c r="H8" s="39">
        <v>-13</v>
      </c>
      <c r="I8" s="39">
        <v>-14</v>
      </c>
      <c r="J8" s="42">
        <v>-15</v>
      </c>
      <c r="K8" s="42">
        <v>-16</v>
      </c>
      <c r="L8" s="42">
        <v>-17</v>
      </c>
      <c r="M8" s="100">
        <v>-18</v>
      </c>
      <c r="N8" s="101"/>
      <c r="O8" s="45">
        <v>-19</v>
      </c>
      <c r="P8" s="48">
        <v>-20</v>
      </c>
      <c r="Q8" s="50">
        <v>-21</v>
      </c>
    </row>
    <row r="9" spans="1:17" s="1" customFormat="1" ht="41.25" customHeight="1" x14ac:dyDescent="0.25">
      <c r="A9" s="35"/>
      <c r="B9" s="35"/>
      <c r="C9" s="35"/>
      <c r="D9" s="35"/>
      <c r="E9" s="98" t="s">
        <v>80</v>
      </c>
      <c r="F9" s="99"/>
      <c r="G9" s="40"/>
      <c r="H9" s="40"/>
      <c r="I9" s="40"/>
      <c r="J9" s="40"/>
      <c r="K9" s="40"/>
      <c r="L9" s="40"/>
      <c r="M9" s="98" t="s">
        <v>40</v>
      </c>
      <c r="N9" s="99"/>
      <c r="O9" s="46"/>
      <c r="P9" s="49"/>
      <c r="Q9" s="35"/>
    </row>
    <row r="10" spans="1:17" s="3" customFormat="1" ht="47.4" customHeight="1" x14ac:dyDescent="0.25">
      <c r="A10" s="36" t="s">
        <v>71</v>
      </c>
      <c r="B10" s="36" t="s">
        <v>1</v>
      </c>
      <c r="C10" s="36" t="s">
        <v>42</v>
      </c>
      <c r="D10" s="36" t="s">
        <v>137</v>
      </c>
      <c r="E10" s="37" t="s">
        <v>4</v>
      </c>
      <c r="F10" s="38" t="s">
        <v>5</v>
      </c>
      <c r="G10" s="41" t="s">
        <v>25</v>
      </c>
      <c r="H10" s="41" t="s">
        <v>9</v>
      </c>
      <c r="I10" s="41" t="s">
        <v>10</v>
      </c>
      <c r="J10" s="41" t="s">
        <v>11</v>
      </c>
      <c r="K10" s="41" t="s">
        <v>86</v>
      </c>
      <c r="L10" s="41" t="s">
        <v>24</v>
      </c>
      <c r="M10" s="37" t="s">
        <v>12</v>
      </c>
      <c r="N10" s="44" t="s">
        <v>88</v>
      </c>
      <c r="O10" s="47" t="s">
        <v>13</v>
      </c>
      <c r="P10" s="36" t="s">
        <v>14</v>
      </c>
      <c r="Q10" s="36" t="s">
        <v>48</v>
      </c>
    </row>
    <row r="11" spans="1:17" x14ac:dyDescent="0.25">
      <c r="A11" s="21"/>
      <c r="B11" s="22"/>
      <c r="C11" s="23"/>
      <c r="D11" s="24" t="str">
        <f>IF(ISNA(VLOOKUP(C11,'Fund Codes'!$A$2:$B$19,2,FALSE)),"-",VLOOKUP(C11,'Fund Codes'!$A$2:$B$19,2,FALSE))</f>
        <v>-</v>
      </c>
      <c r="E11" s="21"/>
      <c r="F11" s="25"/>
      <c r="G11" s="26"/>
      <c r="H11" s="26"/>
      <c r="I11" s="26"/>
      <c r="J11" s="26"/>
      <c r="K11" s="27">
        <f t="shared" ref="K11:K15" si="0">SUM(H11:J11)</f>
        <v>0</v>
      </c>
      <c r="L11" s="27">
        <f t="shared" ref="L11:L15" si="1">+G11-K11</f>
        <v>0</v>
      </c>
      <c r="M11" s="28"/>
      <c r="N11" s="28"/>
      <c r="O11" s="29"/>
      <c r="P11" s="30"/>
      <c r="Q11" s="31"/>
    </row>
    <row r="12" spans="1:17" x14ac:dyDescent="0.25">
      <c r="A12" s="21"/>
      <c r="B12" s="22"/>
      <c r="C12" s="23"/>
      <c r="D12" s="24" t="str">
        <f>IF(ISNA(VLOOKUP(C12,'Fund Codes'!$A$2:$B$19,2,FALSE)),"-",VLOOKUP(C12,'Fund Codes'!$A$2:$B$19,2,FALSE))</f>
        <v>-</v>
      </c>
      <c r="E12" s="21"/>
      <c r="F12" s="25"/>
      <c r="G12" s="26"/>
      <c r="H12" s="26"/>
      <c r="I12" s="26"/>
      <c r="J12" s="26"/>
      <c r="K12" s="27">
        <f t="shared" si="0"/>
        <v>0</v>
      </c>
      <c r="L12" s="27">
        <f t="shared" si="1"/>
        <v>0</v>
      </c>
      <c r="M12" s="28"/>
      <c r="N12" s="28"/>
      <c r="O12" s="29"/>
      <c r="P12" s="30"/>
      <c r="Q12" s="31"/>
    </row>
    <row r="13" spans="1:17" x14ac:dyDescent="0.25">
      <c r="A13" s="21"/>
      <c r="B13" s="32"/>
      <c r="C13" s="23"/>
      <c r="D13" s="24" t="str">
        <f>IF(ISNA(VLOOKUP(C13,'Fund Codes'!$A$2:$B$19,2,FALSE)),"-",VLOOKUP(C13,'Fund Codes'!$A$2:$B$19,2,FALSE))</f>
        <v>-</v>
      </c>
      <c r="E13" s="21"/>
      <c r="F13" s="25"/>
      <c r="G13" s="26"/>
      <c r="H13" s="26"/>
      <c r="I13" s="26"/>
      <c r="J13" s="26"/>
      <c r="K13" s="27">
        <f t="shared" si="0"/>
        <v>0</v>
      </c>
      <c r="L13" s="27">
        <f t="shared" si="1"/>
        <v>0</v>
      </c>
      <c r="M13" s="28"/>
      <c r="N13" s="28"/>
      <c r="O13" s="29"/>
      <c r="P13" s="30"/>
      <c r="Q13" s="31"/>
    </row>
    <row r="14" spans="1:17" x14ac:dyDescent="0.25">
      <c r="A14" s="21"/>
      <c r="B14" s="32"/>
      <c r="C14" s="23"/>
      <c r="D14" s="24" t="str">
        <f>IF(ISNA(VLOOKUP(C14,'Fund Codes'!$A$2:$B$19,2,FALSE)),"-",VLOOKUP(C14,'Fund Codes'!$A$2:$B$19,2,FALSE))</f>
        <v>-</v>
      </c>
      <c r="E14" s="21"/>
      <c r="F14" s="25"/>
      <c r="G14" s="26"/>
      <c r="H14" s="26"/>
      <c r="I14" s="26"/>
      <c r="J14" s="26"/>
      <c r="K14" s="27">
        <f t="shared" si="0"/>
        <v>0</v>
      </c>
      <c r="L14" s="27">
        <f t="shared" si="1"/>
        <v>0</v>
      </c>
      <c r="M14" s="28"/>
      <c r="N14" s="28"/>
      <c r="O14" s="29"/>
      <c r="P14" s="30"/>
      <c r="Q14" s="31"/>
    </row>
    <row r="15" spans="1:17" x14ac:dyDescent="0.25">
      <c r="A15" s="21"/>
      <c r="B15" s="32"/>
      <c r="C15" s="23"/>
      <c r="D15" s="24" t="str">
        <f>IF(ISNA(VLOOKUP(C15,'Fund Codes'!$A$2:$B$19,2,FALSE)),"-",VLOOKUP(C15,'Fund Codes'!$A$2:$B$19,2,FALSE))</f>
        <v>-</v>
      </c>
      <c r="E15" s="21"/>
      <c r="F15" s="25"/>
      <c r="G15" s="26"/>
      <c r="H15" s="26"/>
      <c r="I15" s="26"/>
      <c r="J15" s="26"/>
      <c r="K15" s="27">
        <f t="shared" si="0"/>
        <v>0</v>
      </c>
      <c r="L15" s="27">
        <f t="shared" si="1"/>
        <v>0</v>
      </c>
      <c r="M15" s="28"/>
      <c r="N15" s="22"/>
      <c r="O15" s="29"/>
      <c r="P15" s="33"/>
      <c r="Q15" s="21"/>
    </row>
    <row r="16" spans="1:17" x14ac:dyDescent="0.25">
      <c r="A16" s="21"/>
      <c r="B16" s="22"/>
      <c r="C16" s="23"/>
      <c r="D16" s="24" t="str">
        <f>IF(ISNA(VLOOKUP(C16,'Fund Codes'!$A$2:$B$19,2,FALSE)),"-",VLOOKUP(C16,'Fund Codes'!$A$2:$B$19,2,FALSE))</f>
        <v>-</v>
      </c>
      <c r="E16" s="21"/>
      <c r="F16" s="25"/>
      <c r="G16" s="26"/>
      <c r="H16" s="26"/>
      <c r="I16" s="26"/>
      <c r="J16" s="26"/>
      <c r="K16" s="27">
        <f t="shared" ref="K16:K31" si="2">SUM(H16:J16)</f>
        <v>0</v>
      </c>
      <c r="L16" s="27">
        <f t="shared" ref="L16:L31" si="3">+G16-K16</f>
        <v>0</v>
      </c>
      <c r="M16" s="22"/>
      <c r="N16" s="22"/>
      <c r="O16" s="29"/>
      <c r="P16" s="30"/>
      <c r="Q16" s="21"/>
    </row>
    <row r="17" spans="1:17" x14ac:dyDescent="0.25">
      <c r="A17" s="21"/>
      <c r="B17" s="22"/>
      <c r="C17" s="23"/>
      <c r="D17" s="24" t="str">
        <f>IF(ISNA(VLOOKUP(C17,'Fund Codes'!$A$2:$B$19,2,FALSE)),"-",VLOOKUP(C17,'Fund Codes'!$A$2:$B$19,2,FALSE))</f>
        <v>-</v>
      </c>
      <c r="E17" s="21"/>
      <c r="F17" s="25"/>
      <c r="G17" s="26"/>
      <c r="H17" s="26"/>
      <c r="I17" s="26"/>
      <c r="J17" s="26"/>
      <c r="K17" s="27">
        <f t="shared" si="2"/>
        <v>0</v>
      </c>
      <c r="L17" s="27">
        <f t="shared" si="3"/>
        <v>0</v>
      </c>
      <c r="M17" s="22"/>
      <c r="N17" s="22"/>
      <c r="O17" s="29"/>
      <c r="P17" s="30"/>
      <c r="Q17" s="21"/>
    </row>
    <row r="18" spans="1:17" x14ac:dyDescent="0.25">
      <c r="A18" s="21"/>
      <c r="B18" s="22"/>
      <c r="C18" s="23"/>
      <c r="D18" s="24" t="str">
        <f>IF(ISNA(VLOOKUP(C18,'Fund Codes'!$A$2:$B$19,2,FALSE)),"-",VLOOKUP(C18,'Fund Codes'!$A$2:$B$19,2,FALSE))</f>
        <v>-</v>
      </c>
      <c r="E18" s="21"/>
      <c r="F18" s="25"/>
      <c r="G18" s="26"/>
      <c r="H18" s="26"/>
      <c r="I18" s="26"/>
      <c r="J18" s="26"/>
      <c r="K18" s="27">
        <f t="shared" si="2"/>
        <v>0</v>
      </c>
      <c r="L18" s="27">
        <f t="shared" si="3"/>
        <v>0</v>
      </c>
      <c r="M18" s="22"/>
      <c r="N18" s="22"/>
      <c r="O18" s="29"/>
      <c r="P18" s="30"/>
      <c r="Q18" s="21"/>
    </row>
    <row r="19" spans="1:17" x14ac:dyDescent="0.25">
      <c r="A19" s="21"/>
      <c r="B19" s="22"/>
      <c r="C19" s="23"/>
      <c r="D19" s="24" t="str">
        <f>IF(ISNA(VLOOKUP(C19,'Fund Codes'!$A$2:$B$19,2,FALSE)),"-",VLOOKUP(C19,'Fund Codes'!$A$2:$B$19,2,FALSE))</f>
        <v>-</v>
      </c>
      <c r="E19" s="21"/>
      <c r="F19" s="25"/>
      <c r="G19" s="26"/>
      <c r="H19" s="26"/>
      <c r="I19" s="26"/>
      <c r="J19" s="26"/>
      <c r="K19" s="27">
        <f t="shared" si="2"/>
        <v>0</v>
      </c>
      <c r="L19" s="27">
        <f t="shared" si="3"/>
        <v>0</v>
      </c>
      <c r="M19" s="22"/>
      <c r="N19" s="22"/>
      <c r="O19" s="29"/>
      <c r="P19" s="30"/>
      <c r="Q19" s="21"/>
    </row>
    <row r="20" spans="1:17" x14ac:dyDescent="0.25">
      <c r="A20" s="21"/>
      <c r="B20" s="22"/>
      <c r="C20" s="23"/>
      <c r="D20" s="24" t="str">
        <f>IF(ISNA(VLOOKUP(C20,'Fund Codes'!$A$2:$B$19,2,FALSE)),"-",VLOOKUP(C20,'Fund Codes'!$A$2:$B$19,2,FALSE))</f>
        <v>-</v>
      </c>
      <c r="E20" s="21"/>
      <c r="F20" s="25"/>
      <c r="G20" s="26"/>
      <c r="H20" s="26"/>
      <c r="I20" s="26"/>
      <c r="J20" s="26"/>
      <c r="K20" s="27">
        <f t="shared" si="2"/>
        <v>0</v>
      </c>
      <c r="L20" s="27">
        <f t="shared" si="3"/>
        <v>0</v>
      </c>
      <c r="M20" s="22"/>
      <c r="N20" s="22"/>
      <c r="O20" s="29"/>
      <c r="P20" s="30"/>
      <c r="Q20" s="21"/>
    </row>
    <row r="21" spans="1:17" x14ac:dyDescent="0.25">
      <c r="A21" s="21"/>
      <c r="B21" s="22"/>
      <c r="C21" s="23"/>
      <c r="D21" s="24" t="str">
        <f>IF(ISNA(VLOOKUP(C21,'Fund Codes'!$A$2:$B$19,2,FALSE)),"-",VLOOKUP(C21,'Fund Codes'!$A$2:$B$19,2,FALSE))</f>
        <v>-</v>
      </c>
      <c r="E21" s="21"/>
      <c r="F21" s="25"/>
      <c r="G21" s="26"/>
      <c r="H21" s="26"/>
      <c r="I21" s="26"/>
      <c r="J21" s="26"/>
      <c r="K21" s="27">
        <f t="shared" si="2"/>
        <v>0</v>
      </c>
      <c r="L21" s="27">
        <f t="shared" si="3"/>
        <v>0</v>
      </c>
      <c r="M21" s="22"/>
      <c r="N21" s="22"/>
      <c r="O21" s="29"/>
      <c r="P21" s="30"/>
      <c r="Q21" s="21"/>
    </row>
    <row r="22" spans="1:17" x14ac:dyDescent="0.25">
      <c r="A22" s="21"/>
      <c r="B22" s="22"/>
      <c r="C22" s="23"/>
      <c r="D22" s="24" t="str">
        <f>IF(ISNA(VLOOKUP(C22,'Fund Codes'!$A$2:$B$19,2,FALSE)),"-",VLOOKUP(C22,'Fund Codes'!$A$2:$B$19,2,FALSE))</f>
        <v>-</v>
      </c>
      <c r="E22" s="21"/>
      <c r="F22" s="25"/>
      <c r="G22" s="26"/>
      <c r="H22" s="26"/>
      <c r="I22" s="26"/>
      <c r="J22" s="26"/>
      <c r="K22" s="27">
        <f t="shared" si="2"/>
        <v>0</v>
      </c>
      <c r="L22" s="27">
        <f t="shared" si="3"/>
        <v>0</v>
      </c>
      <c r="M22" s="22"/>
      <c r="N22" s="22"/>
      <c r="O22" s="29"/>
      <c r="P22" s="30"/>
      <c r="Q22" s="21"/>
    </row>
    <row r="23" spans="1:17" x14ac:dyDescent="0.25">
      <c r="A23" s="21"/>
      <c r="B23" s="22"/>
      <c r="C23" s="23"/>
      <c r="D23" s="24" t="str">
        <f>IF(ISNA(VLOOKUP(C23,'Fund Codes'!$A$2:$B$19,2,FALSE)),"-",VLOOKUP(C23,'Fund Codes'!$A$2:$B$19,2,FALSE))</f>
        <v>-</v>
      </c>
      <c r="E23" s="21"/>
      <c r="F23" s="25"/>
      <c r="G23" s="26"/>
      <c r="H23" s="26"/>
      <c r="I23" s="26"/>
      <c r="J23" s="26"/>
      <c r="K23" s="27">
        <f t="shared" si="2"/>
        <v>0</v>
      </c>
      <c r="L23" s="27">
        <f t="shared" si="3"/>
        <v>0</v>
      </c>
      <c r="M23" s="22"/>
      <c r="N23" s="22"/>
      <c r="O23" s="29"/>
      <c r="P23" s="30"/>
      <c r="Q23" s="21"/>
    </row>
    <row r="24" spans="1:17" x14ac:dyDescent="0.25">
      <c r="A24" s="21"/>
      <c r="B24" s="22"/>
      <c r="C24" s="23"/>
      <c r="D24" s="24" t="str">
        <f>IF(ISNA(VLOOKUP(C24,'Fund Codes'!$A$2:$B$19,2,FALSE)),"-",VLOOKUP(C24,'Fund Codes'!$A$2:$B$19,2,FALSE))</f>
        <v>-</v>
      </c>
      <c r="E24" s="21"/>
      <c r="F24" s="25"/>
      <c r="G24" s="26"/>
      <c r="H24" s="26"/>
      <c r="I24" s="26"/>
      <c r="J24" s="26"/>
      <c r="K24" s="27">
        <f t="shared" si="2"/>
        <v>0</v>
      </c>
      <c r="L24" s="27">
        <f t="shared" si="3"/>
        <v>0</v>
      </c>
      <c r="M24" s="22"/>
      <c r="N24" s="22"/>
      <c r="O24" s="29"/>
      <c r="P24" s="30"/>
      <c r="Q24" s="21"/>
    </row>
    <row r="25" spans="1:17" x14ac:dyDescent="0.25">
      <c r="A25" s="21"/>
      <c r="B25" s="22"/>
      <c r="C25" s="23"/>
      <c r="D25" s="24" t="str">
        <f>IF(ISNA(VLOOKUP(C25,'Fund Codes'!$A$2:$B$19,2,FALSE)),"-",VLOOKUP(C25,'Fund Codes'!$A$2:$B$19,2,FALSE))</f>
        <v>-</v>
      </c>
      <c r="E25" s="21"/>
      <c r="F25" s="25"/>
      <c r="G25" s="26"/>
      <c r="H25" s="26"/>
      <c r="I25" s="26"/>
      <c r="J25" s="26"/>
      <c r="K25" s="27">
        <f t="shared" si="2"/>
        <v>0</v>
      </c>
      <c r="L25" s="27">
        <f t="shared" si="3"/>
        <v>0</v>
      </c>
      <c r="M25" s="22"/>
      <c r="N25" s="22"/>
      <c r="O25" s="29"/>
      <c r="P25" s="30"/>
      <c r="Q25" s="21"/>
    </row>
    <row r="26" spans="1:17" x14ac:dyDescent="0.25">
      <c r="A26" s="21"/>
      <c r="B26" s="22"/>
      <c r="C26" s="23"/>
      <c r="D26" s="24" t="str">
        <f>IF(ISNA(VLOOKUP(C26,'Fund Codes'!$A$2:$B$19,2,FALSE)),"-",VLOOKUP(C26,'Fund Codes'!$A$2:$B$19,2,FALSE))</f>
        <v>-</v>
      </c>
      <c r="E26" s="21"/>
      <c r="F26" s="25"/>
      <c r="G26" s="26"/>
      <c r="H26" s="26"/>
      <c r="I26" s="26"/>
      <c r="J26" s="26"/>
      <c r="K26" s="27">
        <f t="shared" si="2"/>
        <v>0</v>
      </c>
      <c r="L26" s="27">
        <f t="shared" si="3"/>
        <v>0</v>
      </c>
      <c r="M26" s="22"/>
      <c r="N26" s="22"/>
      <c r="O26" s="29"/>
      <c r="P26" s="30"/>
      <c r="Q26" s="21"/>
    </row>
    <row r="27" spans="1:17" x14ac:dyDescent="0.25">
      <c r="A27" s="21"/>
      <c r="B27" s="22"/>
      <c r="C27" s="23"/>
      <c r="D27" s="24" t="str">
        <f>IF(ISNA(VLOOKUP(C27,'Fund Codes'!$A$2:$B$19,2,FALSE)),"-",VLOOKUP(C27,'Fund Codes'!$A$2:$B$19,2,FALSE))</f>
        <v>-</v>
      </c>
      <c r="E27" s="21"/>
      <c r="F27" s="25"/>
      <c r="G27" s="26"/>
      <c r="H27" s="26"/>
      <c r="I27" s="26"/>
      <c r="J27" s="26"/>
      <c r="K27" s="27">
        <f t="shared" si="2"/>
        <v>0</v>
      </c>
      <c r="L27" s="27">
        <f t="shared" si="3"/>
        <v>0</v>
      </c>
      <c r="M27" s="22"/>
      <c r="N27" s="22"/>
      <c r="O27" s="29"/>
      <c r="P27" s="30"/>
      <c r="Q27" s="21"/>
    </row>
    <row r="28" spans="1:17" x14ac:dyDescent="0.25">
      <c r="A28" s="21"/>
      <c r="B28" s="22"/>
      <c r="C28" s="23"/>
      <c r="D28" s="24" t="str">
        <f>IF(ISNA(VLOOKUP(C28,'Fund Codes'!$A$2:$B$19,2,FALSE)),"-",VLOOKUP(C28,'Fund Codes'!$A$2:$B$19,2,FALSE))</f>
        <v>-</v>
      </c>
      <c r="E28" s="21"/>
      <c r="F28" s="25"/>
      <c r="G28" s="26"/>
      <c r="H28" s="26"/>
      <c r="I28" s="26"/>
      <c r="J28" s="26"/>
      <c r="K28" s="27">
        <f t="shared" si="2"/>
        <v>0</v>
      </c>
      <c r="L28" s="27">
        <f t="shared" si="3"/>
        <v>0</v>
      </c>
      <c r="M28" s="22"/>
      <c r="N28" s="22"/>
      <c r="O28" s="29"/>
      <c r="P28" s="30"/>
      <c r="Q28" s="21"/>
    </row>
    <row r="29" spans="1:17" x14ac:dyDescent="0.25">
      <c r="A29" s="21"/>
      <c r="B29" s="22"/>
      <c r="C29" s="23"/>
      <c r="D29" s="24" t="str">
        <f>IF(ISNA(VLOOKUP(C29,'Fund Codes'!$A$2:$B$19,2,FALSE)),"-",VLOOKUP(C29,'Fund Codes'!$A$2:$B$19,2,FALSE))</f>
        <v>-</v>
      </c>
      <c r="E29" s="21"/>
      <c r="F29" s="25"/>
      <c r="G29" s="26"/>
      <c r="H29" s="26"/>
      <c r="I29" s="26"/>
      <c r="J29" s="26"/>
      <c r="K29" s="27">
        <f t="shared" si="2"/>
        <v>0</v>
      </c>
      <c r="L29" s="27">
        <f t="shared" si="3"/>
        <v>0</v>
      </c>
      <c r="M29" s="22"/>
      <c r="N29" s="22"/>
      <c r="O29" s="29"/>
      <c r="P29" s="30"/>
      <c r="Q29" s="21"/>
    </row>
    <row r="30" spans="1:17" x14ac:dyDescent="0.25">
      <c r="A30" s="21"/>
      <c r="B30" s="22"/>
      <c r="C30" s="23"/>
      <c r="D30" s="24" t="str">
        <f>IF(ISNA(VLOOKUP(C30,'Fund Codes'!$A$2:$B$19,2,FALSE)),"-",VLOOKUP(C30,'Fund Codes'!$A$2:$B$19,2,FALSE))</f>
        <v>-</v>
      </c>
      <c r="E30" s="21"/>
      <c r="F30" s="25"/>
      <c r="G30" s="26"/>
      <c r="H30" s="26"/>
      <c r="I30" s="26"/>
      <c r="J30" s="26"/>
      <c r="K30" s="27">
        <f t="shared" si="2"/>
        <v>0</v>
      </c>
      <c r="L30" s="27">
        <f t="shared" si="3"/>
        <v>0</v>
      </c>
      <c r="M30" s="22"/>
      <c r="N30" s="22"/>
      <c r="O30" s="29"/>
      <c r="P30" s="30"/>
      <c r="Q30" s="21"/>
    </row>
    <row r="31" spans="1:17" x14ac:dyDescent="0.25">
      <c r="A31" s="21"/>
      <c r="B31" s="22"/>
      <c r="C31" s="23"/>
      <c r="D31" s="24" t="str">
        <f>IF(ISNA(VLOOKUP(C31,'Fund Codes'!$A$2:$B$19,2,FALSE)),"-",VLOOKUP(C31,'Fund Codes'!$A$2:$B$19,2,FALSE))</f>
        <v>-</v>
      </c>
      <c r="E31" s="21"/>
      <c r="F31" s="25"/>
      <c r="G31" s="26"/>
      <c r="H31" s="26"/>
      <c r="I31" s="26"/>
      <c r="J31" s="26"/>
      <c r="K31" s="27">
        <f t="shared" si="2"/>
        <v>0</v>
      </c>
      <c r="L31" s="27">
        <f t="shared" si="3"/>
        <v>0</v>
      </c>
      <c r="M31" s="22"/>
      <c r="N31" s="22"/>
      <c r="O31" s="29"/>
      <c r="P31" s="30"/>
      <c r="Q31" s="21"/>
    </row>
    <row r="32" spans="1:17" x14ac:dyDescent="0.25">
      <c r="A32" s="95" t="s">
        <v>45</v>
      </c>
      <c r="B32" s="95"/>
      <c r="C32" s="95"/>
      <c r="D32" s="95"/>
      <c r="E32" s="95"/>
      <c r="F32" s="95"/>
      <c r="G32" s="20">
        <f t="shared" ref="G32:L32" si="4">SUM(G11:G31)</f>
        <v>0</v>
      </c>
      <c r="H32" s="20">
        <f t="shared" si="4"/>
        <v>0</v>
      </c>
      <c r="I32" s="20">
        <f t="shared" si="4"/>
        <v>0</v>
      </c>
      <c r="J32" s="20">
        <f t="shared" si="4"/>
        <v>0</v>
      </c>
      <c r="K32" s="20">
        <f t="shared" si="4"/>
        <v>0</v>
      </c>
      <c r="L32" s="20">
        <f t="shared" si="4"/>
        <v>0</v>
      </c>
      <c r="M32" s="51"/>
      <c r="N32" s="51"/>
      <c r="O32" s="64"/>
      <c r="P32" s="65"/>
      <c r="Q32" s="51"/>
    </row>
    <row r="33" spans="1:17" x14ac:dyDescent="0.25">
      <c r="A33" s="58"/>
      <c r="B33" s="51"/>
      <c r="C33" s="58"/>
      <c r="D33" s="58"/>
      <c r="E33" s="58"/>
      <c r="F33" s="59"/>
      <c r="G33" s="62"/>
      <c r="H33" s="62"/>
      <c r="I33" s="62"/>
      <c r="J33" s="62"/>
      <c r="K33" s="62"/>
      <c r="L33" s="62"/>
      <c r="M33" s="51"/>
      <c r="N33" s="51"/>
      <c r="O33" s="64"/>
      <c r="P33" s="65"/>
      <c r="Q33" s="51"/>
    </row>
    <row r="34" spans="1:17" x14ac:dyDescent="0.25">
      <c r="A34" s="58"/>
      <c r="B34" s="51" t="s">
        <v>39</v>
      </c>
      <c r="C34" s="58"/>
      <c r="D34" s="58"/>
      <c r="E34" s="58"/>
      <c r="F34" s="59"/>
      <c r="G34" s="62"/>
      <c r="H34" s="62"/>
      <c r="I34" s="62"/>
      <c r="J34" s="62"/>
      <c r="K34" s="62"/>
      <c r="L34" s="62"/>
      <c r="M34" s="51"/>
      <c r="N34" s="51"/>
      <c r="O34" s="64"/>
      <c r="P34" s="65"/>
      <c r="Q34" s="51"/>
    </row>
    <row r="35" spans="1:17" x14ac:dyDescent="0.25">
      <c r="A35" s="58"/>
      <c r="B35" s="51"/>
      <c r="C35" s="58"/>
      <c r="D35" s="58"/>
      <c r="E35" s="58"/>
      <c r="F35" s="59"/>
      <c r="G35" s="62"/>
      <c r="H35" s="62"/>
      <c r="I35" s="62"/>
      <c r="J35" s="62"/>
      <c r="K35" s="62"/>
      <c r="L35" s="62"/>
      <c r="M35" s="51"/>
      <c r="N35" s="51"/>
      <c r="O35" s="64"/>
      <c r="P35" s="65"/>
      <c r="Q35" s="51"/>
    </row>
    <row r="36" spans="1:17" x14ac:dyDescent="0.25">
      <c r="A36" s="58"/>
      <c r="B36" s="51"/>
      <c r="C36" s="58"/>
      <c r="D36" s="58"/>
      <c r="E36" s="58"/>
      <c r="F36" s="59"/>
      <c r="G36" s="62"/>
      <c r="H36" s="62"/>
      <c r="I36" s="62"/>
      <c r="J36" s="62"/>
      <c r="K36" s="62"/>
      <c r="L36" s="62"/>
      <c r="M36" s="51"/>
      <c r="N36" s="51"/>
      <c r="O36" s="64"/>
      <c r="P36" s="65"/>
      <c r="Q36" s="51"/>
    </row>
    <row r="37" spans="1:17" x14ac:dyDescent="0.25">
      <c r="A37" s="58"/>
      <c r="B37" s="51"/>
      <c r="C37" s="58"/>
      <c r="D37" s="58"/>
      <c r="E37" s="58"/>
      <c r="F37" s="59"/>
      <c r="G37" s="62"/>
      <c r="H37" s="62"/>
      <c r="I37" s="62"/>
      <c r="J37" s="62"/>
      <c r="K37" s="62"/>
      <c r="L37" s="62"/>
      <c r="M37" s="51"/>
      <c r="N37" s="51"/>
      <c r="O37" s="64"/>
      <c r="P37" s="65"/>
      <c r="Q37" s="51"/>
    </row>
    <row r="38" spans="1:17" x14ac:dyDescent="0.25">
      <c r="A38" s="58"/>
      <c r="B38" s="51"/>
      <c r="C38" s="58"/>
      <c r="D38" s="58"/>
      <c r="E38" s="58"/>
      <c r="F38" s="59"/>
      <c r="G38" s="62"/>
      <c r="H38" s="62"/>
      <c r="I38" s="62"/>
      <c r="J38" s="62"/>
      <c r="K38" s="62"/>
      <c r="L38" s="62"/>
      <c r="M38" s="51"/>
      <c r="N38" s="51"/>
      <c r="O38" s="64"/>
      <c r="P38" s="65"/>
      <c r="Q38" s="51"/>
    </row>
    <row r="39" spans="1:17" x14ac:dyDescent="0.25">
      <c r="A39" s="58"/>
      <c r="B39" s="51"/>
      <c r="C39" s="58"/>
      <c r="D39" s="58"/>
      <c r="E39" s="58"/>
      <c r="F39" s="59"/>
      <c r="G39" s="62"/>
      <c r="H39" s="62"/>
      <c r="I39" s="62"/>
      <c r="J39" s="62"/>
      <c r="K39" s="62"/>
      <c r="L39" s="62"/>
      <c r="M39" s="51"/>
      <c r="N39" s="51"/>
      <c r="O39" s="64"/>
      <c r="P39" s="65"/>
      <c r="Q39" s="51"/>
    </row>
    <row r="40" spans="1:17" x14ac:dyDescent="0.25">
      <c r="A40" s="58"/>
      <c r="B40" s="51"/>
      <c r="C40" s="58"/>
      <c r="D40" s="58"/>
      <c r="E40" s="58"/>
      <c r="F40" s="59"/>
      <c r="G40" s="62"/>
      <c r="H40" s="62"/>
      <c r="I40" s="62"/>
      <c r="J40" s="62"/>
      <c r="K40" s="62"/>
      <c r="L40" s="62"/>
      <c r="M40" s="51"/>
      <c r="N40" s="51"/>
      <c r="O40" s="64"/>
      <c r="P40" s="65"/>
      <c r="Q40" s="51"/>
    </row>
    <row r="41" spans="1:17" x14ac:dyDescent="0.25">
      <c r="A41" s="58"/>
      <c r="B41" s="51"/>
      <c r="C41" s="58"/>
      <c r="D41" s="58"/>
      <c r="E41" s="58"/>
      <c r="F41" s="59"/>
      <c r="G41" s="62"/>
      <c r="H41" s="62"/>
      <c r="I41" s="62"/>
      <c r="J41" s="62"/>
      <c r="K41" s="62"/>
      <c r="L41" s="62"/>
      <c r="M41" s="51"/>
      <c r="N41" s="51"/>
      <c r="O41" s="64"/>
      <c r="P41" s="65"/>
      <c r="Q41" s="51"/>
    </row>
    <row r="42" spans="1:17" x14ac:dyDescent="0.25">
      <c r="A42" s="58"/>
      <c r="B42" s="51"/>
      <c r="C42" s="58"/>
      <c r="D42" s="58"/>
      <c r="E42" s="58"/>
      <c r="F42" s="59"/>
      <c r="G42" s="62"/>
      <c r="H42" s="62"/>
      <c r="I42" s="62"/>
      <c r="J42" s="62"/>
      <c r="K42" s="62"/>
      <c r="L42" s="62"/>
      <c r="M42" s="51"/>
      <c r="N42" s="51"/>
      <c r="O42" s="64"/>
      <c r="P42" s="65"/>
      <c r="Q42" s="51"/>
    </row>
    <row r="43" spans="1:17" x14ac:dyDescent="0.25">
      <c r="A43" s="58"/>
      <c r="B43" s="51"/>
      <c r="C43" s="58"/>
      <c r="D43" s="58"/>
      <c r="E43" s="58"/>
      <c r="F43" s="59"/>
      <c r="G43" s="62"/>
      <c r="H43" s="62"/>
      <c r="I43" s="62"/>
      <c r="J43" s="62"/>
      <c r="K43" s="62"/>
      <c r="L43" s="62"/>
      <c r="M43" s="51"/>
      <c r="N43" s="51"/>
      <c r="O43" s="64"/>
      <c r="P43" s="65"/>
      <c r="Q43" s="51"/>
    </row>
    <row r="44" spans="1:17" x14ac:dyDescent="0.25">
      <c r="A44" s="58"/>
      <c r="B44" s="51"/>
      <c r="C44" s="58"/>
      <c r="D44" s="58"/>
      <c r="E44" s="58"/>
      <c r="F44" s="59"/>
      <c r="G44" s="62"/>
      <c r="H44" s="62"/>
      <c r="I44" s="62"/>
      <c r="J44" s="62"/>
      <c r="K44" s="62"/>
      <c r="L44" s="62"/>
      <c r="M44" s="51"/>
      <c r="N44" s="51"/>
      <c r="O44" s="64"/>
      <c r="P44" s="65"/>
      <c r="Q44" s="51"/>
    </row>
    <row r="45" spans="1:17" x14ac:dyDescent="0.25">
      <c r="A45" s="58"/>
      <c r="B45" s="51"/>
      <c r="C45" s="58"/>
      <c r="D45" s="58"/>
      <c r="E45" s="58"/>
      <c r="F45" s="59"/>
      <c r="G45" s="62"/>
      <c r="H45" s="62"/>
      <c r="I45" s="62"/>
      <c r="J45" s="62"/>
      <c r="K45" s="62"/>
      <c r="L45" s="62"/>
      <c r="M45" s="51"/>
      <c r="N45" s="51"/>
      <c r="O45" s="64"/>
      <c r="P45" s="65"/>
      <c r="Q45" s="51"/>
    </row>
    <row r="46" spans="1:17" x14ac:dyDescent="0.25">
      <c r="A46" s="58"/>
      <c r="B46" s="51"/>
      <c r="C46" s="58"/>
      <c r="D46" s="58"/>
      <c r="E46" s="58"/>
      <c r="F46" s="59"/>
      <c r="G46" s="62"/>
      <c r="H46" s="62"/>
      <c r="I46" s="62"/>
      <c r="J46" s="62"/>
      <c r="K46" s="62"/>
      <c r="L46" s="62"/>
      <c r="M46" s="51"/>
      <c r="N46" s="51"/>
      <c r="O46" s="64"/>
      <c r="P46" s="65"/>
      <c r="Q46" s="51"/>
    </row>
    <row r="47" spans="1:17" x14ac:dyDescent="0.25">
      <c r="A47" s="58"/>
      <c r="B47" s="51"/>
      <c r="C47" s="58"/>
      <c r="D47" s="58"/>
      <c r="E47" s="58"/>
      <c r="F47" s="59"/>
      <c r="G47" s="62"/>
      <c r="H47" s="62"/>
      <c r="I47" s="62"/>
      <c r="J47" s="62"/>
      <c r="K47" s="62"/>
      <c r="L47" s="62"/>
      <c r="M47" s="51"/>
      <c r="N47" s="51"/>
      <c r="O47" s="64"/>
      <c r="P47" s="65"/>
      <c r="Q47" s="51"/>
    </row>
    <row r="48" spans="1:17" x14ac:dyDescent="0.25">
      <c r="A48" s="58"/>
      <c r="B48" s="51"/>
      <c r="C48" s="58"/>
      <c r="D48" s="58"/>
      <c r="E48" s="58"/>
      <c r="F48" s="59"/>
      <c r="G48" s="62"/>
      <c r="H48" s="62"/>
      <c r="I48" s="62"/>
      <c r="J48" s="62"/>
      <c r="K48" s="62"/>
      <c r="L48" s="62"/>
      <c r="M48" s="51"/>
      <c r="N48" s="51"/>
      <c r="O48" s="64"/>
      <c r="P48" s="65"/>
      <c r="Q48" s="51"/>
    </row>
    <row r="49" spans="1:17" x14ac:dyDescent="0.25">
      <c r="A49" s="58"/>
      <c r="B49" s="51"/>
      <c r="C49" s="58"/>
      <c r="D49" s="58"/>
      <c r="E49" s="58"/>
      <c r="F49" s="59"/>
      <c r="G49" s="62"/>
      <c r="H49" s="62"/>
      <c r="I49" s="62"/>
      <c r="J49" s="62"/>
      <c r="K49" s="62"/>
      <c r="L49" s="62"/>
      <c r="M49" s="51"/>
      <c r="N49" s="51"/>
      <c r="O49" s="64"/>
      <c r="P49" s="65"/>
      <c r="Q49" s="51"/>
    </row>
    <row r="50" spans="1:17" x14ac:dyDescent="0.25">
      <c r="A50" s="58"/>
      <c r="B50" s="51"/>
      <c r="C50" s="58"/>
      <c r="D50" s="58"/>
      <c r="E50" s="58"/>
      <c r="F50" s="59"/>
      <c r="G50" s="62"/>
      <c r="H50" s="62"/>
      <c r="I50" s="62"/>
      <c r="J50" s="62"/>
      <c r="K50" s="62"/>
      <c r="L50" s="62"/>
      <c r="M50" s="51"/>
      <c r="N50" s="51"/>
      <c r="O50" s="64"/>
      <c r="P50" s="65"/>
      <c r="Q50" s="51"/>
    </row>
    <row r="51" spans="1:17" x14ac:dyDescent="0.25">
      <c r="A51" s="58"/>
      <c r="B51" s="51"/>
      <c r="C51" s="58"/>
      <c r="D51" s="58"/>
      <c r="E51" s="58"/>
      <c r="F51" s="59"/>
      <c r="G51" s="62"/>
      <c r="H51" s="62"/>
      <c r="I51" s="62"/>
      <c r="J51" s="62"/>
      <c r="K51" s="62"/>
      <c r="L51" s="62"/>
      <c r="M51" s="51"/>
      <c r="N51" s="51"/>
      <c r="O51" s="64"/>
      <c r="P51" s="65"/>
      <c r="Q51" s="51"/>
    </row>
    <row r="52" spans="1:17" x14ac:dyDescent="0.25">
      <c r="A52" s="58"/>
      <c r="B52" s="51"/>
      <c r="C52" s="58"/>
      <c r="D52" s="58"/>
      <c r="E52" s="58"/>
      <c r="F52" s="59"/>
      <c r="G52" s="62"/>
      <c r="H52" s="62"/>
      <c r="I52" s="62"/>
      <c r="J52" s="62"/>
      <c r="K52" s="62"/>
      <c r="L52" s="62"/>
      <c r="M52" s="51"/>
      <c r="N52" s="51"/>
      <c r="O52" s="64"/>
      <c r="P52" s="65"/>
      <c r="Q52" s="51"/>
    </row>
    <row r="53" spans="1:17" x14ac:dyDescent="0.25">
      <c r="A53" s="58"/>
      <c r="B53" s="51"/>
      <c r="C53" s="58"/>
      <c r="D53" s="58"/>
      <c r="E53" s="58"/>
      <c r="F53" s="59"/>
      <c r="G53" s="62"/>
      <c r="H53" s="62"/>
      <c r="I53" s="62"/>
      <c r="J53" s="62"/>
      <c r="K53" s="62"/>
      <c r="L53" s="62"/>
      <c r="M53" s="51"/>
      <c r="N53" s="51"/>
      <c r="O53" s="64"/>
      <c r="P53" s="65"/>
      <c r="Q53" s="51"/>
    </row>
    <row r="54" spans="1:17" x14ac:dyDescent="0.25">
      <c r="A54" s="58"/>
      <c r="B54" s="51"/>
      <c r="C54" s="58"/>
      <c r="D54" s="58"/>
      <c r="E54" s="58"/>
      <c r="F54" s="59"/>
      <c r="G54" s="62"/>
      <c r="H54" s="62"/>
      <c r="I54" s="62"/>
      <c r="J54" s="62"/>
      <c r="K54" s="62"/>
      <c r="L54" s="62"/>
      <c r="M54" s="51"/>
      <c r="N54" s="51"/>
      <c r="O54" s="64"/>
      <c r="P54" s="65"/>
      <c r="Q54" s="51"/>
    </row>
    <row r="55" spans="1:17" x14ac:dyDescent="0.25">
      <c r="A55" s="58"/>
      <c r="B55" s="51"/>
      <c r="C55" s="58"/>
      <c r="D55" s="58"/>
      <c r="E55" s="58"/>
      <c r="F55" s="59"/>
      <c r="G55" s="62"/>
      <c r="H55" s="62"/>
      <c r="I55" s="62"/>
      <c r="J55" s="62"/>
      <c r="K55" s="62"/>
      <c r="L55" s="62"/>
      <c r="M55" s="51"/>
      <c r="N55" s="51"/>
      <c r="O55" s="64"/>
      <c r="P55" s="65"/>
      <c r="Q55" s="51"/>
    </row>
    <row r="56" spans="1:17" x14ac:dyDescent="0.25">
      <c r="A56" s="58"/>
      <c r="B56" s="51"/>
      <c r="C56" s="58"/>
      <c r="D56" s="58"/>
      <c r="E56" s="58"/>
      <c r="F56" s="59"/>
      <c r="G56" s="62"/>
      <c r="H56" s="62"/>
      <c r="I56" s="62"/>
      <c r="J56" s="62"/>
      <c r="K56" s="62"/>
      <c r="L56" s="62"/>
      <c r="M56" s="51"/>
      <c r="N56" s="51"/>
      <c r="O56" s="64"/>
      <c r="P56" s="65"/>
      <c r="Q56" s="51"/>
    </row>
    <row r="57" spans="1:17" x14ac:dyDescent="0.25">
      <c r="A57" s="58"/>
      <c r="B57" s="51"/>
      <c r="C57" s="58"/>
      <c r="D57" s="58"/>
      <c r="E57" s="58"/>
      <c r="F57" s="59"/>
      <c r="G57" s="62"/>
      <c r="H57" s="62"/>
      <c r="I57" s="62"/>
      <c r="J57" s="62"/>
      <c r="K57" s="62"/>
      <c r="L57" s="62"/>
      <c r="M57" s="51"/>
      <c r="N57" s="51"/>
      <c r="O57" s="64"/>
      <c r="P57" s="65"/>
      <c r="Q57" s="51"/>
    </row>
    <row r="58" spans="1:17" x14ac:dyDescent="0.25">
      <c r="A58" s="58"/>
      <c r="B58" s="51"/>
      <c r="C58" s="58"/>
      <c r="D58" s="58"/>
      <c r="E58" s="58"/>
      <c r="F58" s="59"/>
      <c r="G58" s="62"/>
      <c r="H58" s="62"/>
      <c r="I58" s="62"/>
      <c r="J58" s="62"/>
      <c r="K58" s="62"/>
      <c r="L58" s="62"/>
      <c r="M58" s="51"/>
      <c r="N58" s="51"/>
      <c r="O58" s="64"/>
      <c r="P58" s="65"/>
      <c r="Q58" s="51"/>
    </row>
    <row r="59" spans="1:17" x14ac:dyDescent="0.25">
      <c r="A59" s="58"/>
      <c r="B59" s="51"/>
      <c r="C59" s="58"/>
      <c r="D59" s="58"/>
      <c r="E59" s="58"/>
      <c r="F59" s="59"/>
      <c r="G59" s="62"/>
      <c r="H59" s="62"/>
      <c r="I59" s="62"/>
      <c r="J59" s="62"/>
      <c r="K59" s="62"/>
      <c r="L59" s="62"/>
      <c r="M59" s="51"/>
      <c r="N59" s="51"/>
      <c r="O59" s="64"/>
      <c r="P59" s="65"/>
      <c r="Q59" s="51"/>
    </row>
    <row r="60" spans="1:17" x14ac:dyDescent="0.25">
      <c r="A60" s="58"/>
      <c r="B60" s="51"/>
      <c r="C60" s="58"/>
      <c r="D60" s="58"/>
      <c r="E60" s="58"/>
      <c r="F60" s="59"/>
      <c r="G60" s="62"/>
      <c r="H60" s="62"/>
      <c r="I60" s="62"/>
      <c r="J60" s="62"/>
      <c r="K60" s="62"/>
      <c r="L60" s="62"/>
      <c r="M60" s="51"/>
      <c r="N60" s="51"/>
      <c r="O60" s="64"/>
      <c r="P60" s="65"/>
      <c r="Q60" s="51"/>
    </row>
    <row r="61" spans="1:17" x14ac:dyDescent="0.25">
      <c r="A61" s="58"/>
      <c r="B61" s="51"/>
      <c r="C61" s="58"/>
      <c r="D61" s="58"/>
      <c r="E61" s="58"/>
      <c r="F61" s="59"/>
      <c r="G61" s="62"/>
      <c r="H61" s="62"/>
      <c r="I61" s="62"/>
      <c r="J61" s="62"/>
      <c r="K61" s="62"/>
      <c r="L61" s="62"/>
      <c r="M61" s="51"/>
      <c r="N61" s="51"/>
      <c r="O61" s="64"/>
      <c r="P61" s="65"/>
      <c r="Q61" s="51"/>
    </row>
  </sheetData>
  <mergeCells count="11">
    <mergeCell ref="P2:Q2"/>
    <mergeCell ref="P5:Q5"/>
    <mergeCell ref="K5:L5"/>
    <mergeCell ref="C2:G2"/>
    <mergeCell ref="C5:G5"/>
    <mergeCell ref="K2:L2"/>
    <mergeCell ref="A32:F32"/>
    <mergeCell ref="E8:F8"/>
    <mergeCell ref="E9:F9"/>
    <mergeCell ref="M9:N9"/>
    <mergeCell ref="M8:N8"/>
  </mergeCells>
  <phoneticPr fontId="2" type="noConversion"/>
  <dataValidations disablePrompts="1" count="2">
    <dataValidation type="list" allowBlank="1" showInputMessage="1" showErrorMessage="1" errorTitle="Incorrect Fund Code" error="Please use the dropdown list to select a valid Fund Code.  Check Block 12 of the modification for the 4 characters before the &quot;BD&quot;." promptTitle="Fund Code" prompt="Should be the 4 numbers to the left of the &quot;BD&quot; in Block 12 of your contract modification." sqref="C11:C31" xr:uid="{00000000-0002-0000-0000-000000000000}">
      <formula1>the_code</formula1>
    </dataValidation>
    <dataValidation allowBlank="1" showInputMessage="1" showErrorMessage="1" promptTitle="Funds Expiration" prompt="Automatically selected based on Fund Code." sqref="D11:D31" xr:uid="{00000000-0002-0000-0000-000001000000}"/>
  </dataValidations>
  <pageMargins left="0.5" right="0.5" top="1.4" bottom="1" header="0.2" footer="0.5"/>
  <pageSetup scale="53" fitToHeight="3" orientation="landscape" r:id="rId1"/>
  <headerFooter scaleWithDoc="0">
    <oddHeader>&amp;L&amp;G
&amp;"Arial,Bold"&amp;14&amp;K2B318CJob Corps Quarterly Construction/Rehab Report&amp;R&amp;"Calibri,Regular"&amp;9ETA FORM 9219
OMB Control No. 1205-0219
Expiration Date: 05/31/2025</oddHeader>
    <oddFooter xml:space="preserve">&amp;CReport &amp;Umust&amp;U be submitted quarterly.  Report is due Jan 20, Apr 20, July 20, and Oct 20 for quarters ending Dec 30, Mar 31, Jun 30, and Sep 30 respectively.                              DOL and/or operators may request more frequent updates.
</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23"/>
  <sheetViews>
    <sheetView view="pageLayout" topLeftCell="A48" zoomScale="80" zoomScaleNormal="100" zoomScalePageLayoutView="80" workbookViewId="0">
      <selection activeCell="D51" sqref="D51"/>
    </sheetView>
  </sheetViews>
  <sheetFormatPr defaultRowHeight="13.2" x14ac:dyDescent="0.25"/>
  <cols>
    <col min="2" max="2" width="40.109375" customWidth="1"/>
    <col min="3" max="3" width="72.109375" customWidth="1"/>
    <col min="4" max="60" width="8.88671875" style="51"/>
  </cols>
  <sheetData>
    <row r="1" spans="1:3" x14ac:dyDescent="0.25">
      <c r="A1" s="71" t="s">
        <v>75</v>
      </c>
      <c r="B1" s="71" t="s">
        <v>77</v>
      </c>
      <c r="C1" s="71" t="s">
        <v>76</v>
      </c>
    </row>
    <row r="2" spans="1:3" x14ac:dyDescent="0.25">
      <c r="A2" s="72">
        <v>1</v>
      </c>
      <c r="B2" s="73" t="s">
        <v>27</v>
      </c>
      <c r="C2" s="74" t="s">
        <v>92</v>
      </c>
    </row>
    <row r="3" spans="1:3" ht="26.4" x14ac:dyDescent="0.25">
      <c r="A3" s="72">
        <v>2</v>
      </c>
      <c r="B3" s="73" t="s">
        <v>30</v>
      </c>
      <c r="C3" s="74" t="s">
        <v>93</v>
      </c>
    </row>
    <row r="4" spans="1:3" x14ac:dyDescent="0.25">
      <c r="A4" s="72">
        <v>3</v>
      </c>
      <c r="B4" s="73" t="s">
        <v>46</v>
      </c>
      <c r="C4" s="74" t="s">
        <v>94</v>
      </c>
    </row>
    <row r="5" spans="1:3" x14ac:dyDescent="0.25">
      <c r="A5" s="72">
        <v>4</v>
      </c>
      <c r="B5" s="73" t="s">
        <v>32</v>
      </c>
      <c r="C5" s="74" t="s">
        <v>133</v>
      </c>
    </row>
    <row r="6" spans="1:3" x14ac:dyDescent="0.25">
      <c r="A6" s="72">
        <v>5</v>
      </c>
      <c r="B6" s="73" t="s">
        <v>34</v>
      </c>
      <c r="C6" s="74" t="s">
        <v>95</v>
      </c>
    </row>
    <row r="7" spans="1:3" ht="52.8" x14ac:dyDescent="0.25">
      <c r="A7" s="72">
        <v>6</v>
      </c>
      <c r="B7" s="73" t="s">
        <v>36</v>
      </c>
      <c r="C7" s="74" t="s">
        <v>96</v>
      </c>
    </row>
    <row r="8" spans="1:3" ht="39.6" x14ac:dyDescent="0.25">
      <c r="A8" s="72">
        <v>7</v>
      </c>
      <c r="B8" s="73" t="s">
        <v>78</v>
      </c>
      <c r="C8" s="75" t="s">
        <v>97</v>
      </c>
    </row>
    <row r="9" spans="1:3" x14ac:dyDescent="0.25">
      <c r="A9" s="72">
        <v>8</v>
      </c>
      <c r="B9" s="73" t="s">
        <v>79</v>
      </c>
      <c r="C9" s="74" t="s">
        <v>98</v>
      </c>
    </row>
    <row r="10" spans="1:3" ht="52.8" x14ac:dyDescent="0.25">
      <c r="A10" s="72">
        <v>9</v>
      </c>
      <c r="B10" s="73" t="s">
        <v>42</v>
      </c>
      <c r="C10" s="75" t="s">
        <v>140</v>
      </c>
    </row>
    <row r="11" spans="1:3" x14ac:dyDescent="0.25">
      <c r="A11" s="72">
        <v>10</v>
      </c>
      <c r="B11" s="73" t="s">
        <v>138</v>
      </c>
      <c r="C11" s="76" t="s">
        <v>139</v>
      </c>
    </row>
    <row r="12" spans="1:3" ht="26.4" x14ac:dyDescent="0.25">
      <c r="A12" s="72">
        <v>11</v>
      </c>
      <c r="B12" s="73" t="s">
        <v>81</v>
      </c>
      <c r="C12" s="74" t="s">
        <v>99</v>
      </c>
    </row>
    <row r="13" spans="1:3" ht="30.75" customHeight="1" x14ac:dyDescent="0.25">
      <c r="A13" s="72">
        <v>12</v>
      </c>
      <c r="B13" s="73" t="s">
        <v>82</v>
      </c>
      <c r="C13" s="75" t="s">
        <v>100</v>
      </c>
    </row>
    <row r="14" spans="1:3" ht="39.6" x14ac:dyDescent="0.25">
      <c r="A14" s="72">
        <v>13</v>
      </c>
      <c r="B14" s="73" t="s">
        <v>83</v>
      </c>
      <c r="C14" s="74" t="s">
        <v>101</v>
      </c>
    </row>
    <row r="15" spans="1:3" ht="26.4" x14ac:dyDescent="0.25">
      <c r="A15" s="72">
        <v>14</v>
      </c>
      <c r="B15" s="73" t="s">
        <v>84</v>
      </c>
      <c r="C15" s="74" t="s">
        <v>102</v>
      </c>
    </row>
    <row r="16" spans="1:3" ht="52.8" x14ac:dyDescent="0.25">
      <c r="A16" s="72">
        <v>15</v>
      </c>
      <c r="B16" s="73" t="s">
        <v>68</v>
      </c>
      <c r="C16" s="74" t="s">
        <v>103</v>
      </c>
    </row>
    <row r="17" spans="1:3" ht="26.4" x14ac:dyDescent="0.25">
      <c r="A17" s="72">
        <v>16</v>
      </c>
      <c r="B17" s="73" t="s">
        <v>85</v>
      </c>
      <c r="C17" s="76" t="s">
        <v>104</v>
      </c>
    </row>
    <row r="18" spans="1:3" ht="26.4" x14ac:dyDescent="0.25">
      <c r="A18" s="72">
        <v>17</v>
      </c>
      <c r="B18" s="73" t="s">
        <v>67</v>
      </c>
      <c r="C18" s="76" t="s">
        <v>105</v>
      </c>
    </row>
    <row r="19" spans="1:3" ht="26.4" x14ac:dyDescent="0.25">
      <c r="A19" s="72">
        <v>18</v>
      </c>
      <c r="B19" s="73" t="s">
        <v>87</v>
      </c>
      <c r="C19" s="74" t="s">
        <v>106</v>
      </c>
    </row>
    <row r="20" spans="1:3" ht="26.4" x14ac:dyDescent="0.25">
      <c r="A20" s="72">
        <v>19</v>
      </c>
      <c r="B20" s="73" t="s">
        <v>89</v>
      </c>
      <c r="C20" s="74" t="s">
        <v>107</v>
      </c>
    </row>
    <row r="21" spans="1:3" ht="26.4" x14ac:dyDescent="0.25">
      <c r="A21" s="72">
        <v>20</v>
      </c>
      <c r="B21" s="73" t="s">
        <v>90</v>
      </c>
      <c r="C21" s="75" t="s">
        <v>108</v>
      </c>
    </row>
    <row r="22" spans="1:3" ht="39.6" x14ac:dyDescent="0.25">
      <c r="A22" s="72">
        <v>21</v>
      </c>
      <c r="B22" s="73" t="s">
        <v>91</v>
      </c>
      <c r="C22" s="74" t="s">
        <v>109</v>
      </c>
    </row>
    <row r="23" spans="1:3" x14ac:dyDescent="0.25">
      <c r="A23" s="51"/>
      <c r="B23" s="51"/>
      <c r="C23" s="51"/>
    </row>
  </sheetData>
  <printOptions horizontalCentered="1"/>
  <pageMargins left="0.5" right="0.5" top="1.4" bottom="0.75" header="0.2" footer="0.3"/>
  <pageSetup orientation="landscape" r:id="rId1"/>
  <headerFooter>
    <oddHeader>&amp;L&amp;G
&amp;"Calibri,Bold"&amp;14&amp;K2B318CInstructions Job Corps Quarterly Construction/Rehab Report&amp;R&amp;"Calibri,Regular"&amp;9ETA FORM 9219
OMB Control No. 1205-0219
Expiration Date: 05/31/2025</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1"/>
  <sheetViews>
    <sheetView view="pageLayout" topLeftCell="M1" zoomScaleNormal="100" workbookViewId="0">
      <selection activeCell="H7" sqref="H7"/>
    </sheetView>
  </sheetViews>
  <sheetFormatPr defaultRowHeight="13.2" x14ac:dyDescent="0.25"/>
  <cols>
    <col min="1" max="1" width="11.44140625" style="2" customWidth="1"/>
    <col min="2" max="2" width="36.6640625" customWidth="1"/>
    <col min="3" max="3" width="8.6640625" style="2" customWidth="1"/>
    <col min="4" max="4" width="10.6640625" style="2" customWidth="1"/>
    <col min="5" max="5" width="8.6640625" style="2" customWidth="1"/>
    <col min="6" max="6" width="8.6640625" style="6" customWidth="1"/>
    <col min="7" max="7" width="16.6640625" style="5" customWidth="1"/>
    <col min="8" max="11" width="15.6640625" style="5" customWidth="1"/>
    <col min="12" max="13" width="13" customWidth="1"/>
    <col min="14" max="14" width="11" style="7" customWidth="1"/>
    <col min="15" max="15" width="9.44140625" style="4" customWidth="1"/>
    <col min="16" max="16" width="22.44140625" style="4" customWidth="1"/>
    <col min="17" max="17" width="10.6640625" customWidth="1"/>
  </cols>
  <sheetData>
    <row r="1" spans="1:17" s="51" customFormat="1" x14ac:dyDescent="0.25">
      <c r="A1" s="58"/>
      <c r="C1" s="58"/>
      <c r="D1" s="58"/>
      <c r="E1" s="58"/>
      <c r="F1" s="59"/>
      <c r="G1" s="62"/>
      <c r="H1" s="62"/>
      <c r="I1" s="62"/>
      <c r="J1" s="62"/>
      <c r="K1" s="62"/>
      <c r="N1" s="64"/>
      <c r="O1" s="65"/>
      <c r="P1" s="65"/>
    </row>
    <row r="2" spans="1:17" s="51" customFormat="1" x14ac:dyDescent="0.25">
      <c r="A2" s="54" t="s">
        <v>28</v>
      </c>
      <c r="B2" s="55" t="s">
        <v>27</v>
      </c>
      <c r="C2" s="106" t="str">
        <f>+'CRA STATUS REPORT'!C2:G2</f>
        <v>Hilltop Job Corps Center</v>
      </c>
      <c r="D2" s="107"/>
      <c r="E2" s="107"/>
      <c r="F2" s="107"/>
      <c r="G2" s="108"/>
      <c r="H2" s="56" t="s">
        <v>29</v>
      </c>
      <c r="I2" s="61" t="s">
        <v>30</v>
      </c>
      <c r="J2" s="61"/>
      <c r="K2" s="104">
        <f>+'CRA STATUS REPORT'!K2:L2</f>
        <v>41912</v>
      </c>
      <c r="L2" s="105"/>
      <c r="M2" s="56" t="s">
        <v>31</v>
      </c>
      <c r="N2" s="61" t="s">
        <v>44</v>
      </c>
      <c r="O2" s="65"/>
      <c r="P2" s="104">
        <f>+'CRA STATUS REPORT'!P2</f>
        <v>42004</v>
      </c>
      <c r="Q2" s="105"/>
    </row>
    <row r="3" spans="1:17" s="51" customFormat="1" x14ac:dyDescent="0.25">
      <c r="A3" s="54"/>
      <c r="B3" s="55"/>
      <c r="C3" s="58"/>
      <c r="D3" s="58"/>
      <c r="E3" s="58"/>
      <c r="F3" s="59"/>
      <c r="G3" s="60"/>
      <c r="H3" s="61"/>
      <c r="I3" s="56"/>
      <c r="J3" s="61"/>
      <c r="K3" s="62"/>
      <c r="L3" s="63"/>
      <c r="O3" s="64"/>
      <c r="P3" s="64"/>
      <c r="Q3" s="65"/>
    </row>
    <row r="4" spans="1:17" s="51" customFormat="1" x14ac:dyDescent="0.25">
      <c r="A4" s="54"/>
      <c r="B4" s="55"/>
      <c r="C4" s="58"/>
      <c r="D4" s="58"/>
      <c r="E4" s="58"/>
      <c r="F4" s="59"/>
      <c r="G4" s="60"/>
      <c r="H4" s="61"/>
      <c r="I4" s="56"/>
      <c r="J4" s="61"/>
      <c r="K4" s="62"/>
      <c r="L4" s="63"/>
      <c r="O4" s="64"/>
      <c r="P4" s="64"/>
      <c r="Q4" s="65"/>
    </row>
    <row r="5" spans="1:17" s="51" customFormat="1" x14ac:dyDescent="0.25">
      <c r="A5" s="54" t="s">
        <v>33</v>
      </c>
      <c r="B5" s="55" t="s">
        <v>32</v>
      </c>
      <c r="C5" s="106" t="str">
        <f>+'CRA STATUS REPORT'!C5:G5</f>
        <v>00101</v>
      </c>
      <c r="D5" s="107"/>
      <c r="E5" s="107"/>
      <c r="F5" s="107"/>
      <c r="G5" s="108"/>
      <c r="H5" s="56" t="s">
        <v>35</v>
      </c>
      <c r="I5" s="57" t="s">
        <v>34</v>
      </c>
      <c r="J5" s="57"/>
      <c r="K5" s="104" t="str">
        <f>+'CRA STATUS REPORT'!K5:L5</f>
        <v>DOLJ1300017</v>
      </c>
      <c r="L5" s="105"/>
      <c r="M5" s="56" t="s">
        <v>0</v>
      </c>
      <c r="N5" s="61" t="s">
        <v>36</v>
      </c>
      <c r="O5" s="65"/>
      <c r="P5" s="104" t="str">
        <f>+'CRA STATUS REPORT'!P5</f>
        <v>ABC Corportation</v>
      </c>
      <c r="Q5" s="105"/>
    </row>
    <row r="6" spans="1:17" s="51" customFormat="1" x14ac:dyDescent="0.25">
      <c r="A6" s="58"/>
      <c r="C6" s="58"/>
      <c r="D6" s="58"/>
      <c r="E6" s="58"/>
      <c r="F6" s="59"/>
      <c r="G6" s="62"/>
      <c r="H6" s="62"/>
      <c r="I6" s="62"/>
      <c r="J6" s="62"/>
      <c r="K6" s="62"/>
      <c r="N6" s="64"/>
      <c r="O6" s="65"/>
      <c r="P6" s="65"/>
    </row>
    <row r="7" spans="1:17" s="51" customFormat="1" x14ac:dyDescent="0.25">
      <c r="A7" s="58"/>
      <c r="C7" s="58"/>
      <c r="D7" s="58"/>
      <c r="E7" s="58"/>
      <c r="F7" s="59"/>
      <c r="G7" s="62"/>
      <c r="H7" s="62"/>
      <c r="I7" s="62"/>
      <c r="J7" s="62"/>
      <c r="K7" s="62"/>
      <c r="N7" s="64"/>
      <c r="O7" s="65"/>
      <c r="P7" s="65"/>
    </row>
    <row r="8" spans="1:17" s="1" customFormat="1" x14ac:dyDescent="0.25">
      <c r="A8" s="34" t="s">
        <v>2</v>
      </c>
      <c r="B8" s="34" t="s">
        <v>3</v>
      </c>
      <c r="C8" s="34" t="s">
        <v>6</v>
      </c>
      <c r="D8" s="34" t="s">
        <v>7</v>
      </c>
      <c r="E8" s="96" t="s">
        <v>8</v>
      </c>
      <c r="F8" s="97"/>
      <c r="G8" s="92" t="s">
        <v>15</v>
      </c>
      <c r="H8" s="92" t="s">
        <v>16</v>
      </c>
      <c r="I8" s="9" t="s">
        <v>17</v>
      </c>
      <c r="J8" s="92" t="s">
        <v>18</v>
      </c>
      <c r="K8" s="92" t="s">
        <v>19</v>
      </c>
      <c r="L8" s="96" t="s">
        <v>20</v>
      </c>
      <c r="M8" s="97"/>
      <c r="N8" s="94" t="s">
        <v>21</v>
      </c>
      <c r="O8" s="131" t="s">
        <v>22</v>
      </c>
      <c r="P8" s="132"/>
      <c r="Q8" s="34" t="s">
        <v>23</v>
      </c>
    </row>
    <row r="9" spans="1:17" s="1" customFormat="1" ht="41.25" customHeight="1" x14ac:dyDescent="0.25">
      <c r="A9" s="35"/>
      <c r="B9" s="35"/>
      <c r="C9" s="35"/>
      <c r="D9" s="35"/>
      <c r="E9" s="98" t="s">
        <v>26</v>
      </c>
      <c r="F9" s="99"/>
      <c r="G9" s="40"/>
      <c r="H9" s="113" t="s">
        <v>9</v>
      </c>
      <c r="I9" s="125" t="s">
        <v>10</v>
      </c>
      <c r="J9" s="113" t="s">
        <v>11</v>
      </c>
      <c r="K9" s="113" t="s">
        <v>113</v>
      </c>
      <c r="L9" s="118" t="s">
        <v>40</v>
      </c>
      <c r="M9" s="119"/>
      <c r="N9" s="127" t="s">
        <v>13</v>
      </c>
      <c r="O9" s="133" t="s">
        <v>14</v>
      </c>
      <c r="P9" s="134"/>
      <c r="Q9" s="116" t="s">
        <v>48</v>
      </c>
    </row>
    <row r="10" spans="1:17" s="3" customFormat="1" ht="39.6" x14ac:dyDescent="0.25">
      <c r="A10" s="36" t="s">
        <v>71</v>
      </c>
      <c r="B10" s="36" t="s">
        <v>1</v>
      </c>
      <c r="C10" s="36" t="s">
        <v>42</v>
      </c>
      <c r="D10" s="36" t="s">
        <v>137</v>
      </c>
      <c r="E10" s="37" t="s">
        <v>4</v>
      </c>
      <c r="F10" s="38" t="s">
        <v>5</v>
      </c>
      <c r="G10" s="41" t="s">
        <v>25</v>
      </c>
      <c r="H10" s="113"/>
      <c r="I10" s="125"/>
      <c r="J10" s="113"/>
      <c r="K10" s="113"/>
      <c r="L10" s="115" t="s">
        <v>12</v>
      </c>
      <c r="M10" s="115" t="s">
        <v>88</v>
      </c>
      <c r="N10" s="127"/>
      <c r="O10" s="133"/>
      <c r="P10" s="134"/>
      <c r="Q10" s="116"/>
    </row>
    <row r="11" spans="1:17" x14ac:dyDescent="0.25">
      <c r="A11" s="21"/>
      <c r="B11" s="32" t="s">
        <v>43</v>
      </c>
      <c r="C11" s="23"/>
      <c r="D11" s="24" t="str">
        <f>IF(ISNA(VLOOKUP(C11,'Fund Codes'!$A$2:$B$19,2,FALSE)),"-",VLOOKUP(C11,'Fund Codes'!$A$2:$B$19,2,FALSE))</f>
        <v>-</v>
      </c>
      <c r="E11" s="21"/>
      <c r="F11" s="25"/>
      <c r="G11" s="90"/>
      <c r="H11" s="113"/>
      <c r="I11" s="125"/>
      <c r="J11" s="113"/>
      <c r="K11" s="113"/>
      <c r="L11" s="116"/>
      <c r="M11" s="116"/>
      <c r="N11" s="127"/>
      <c r="O11" s="133"/>
      <c r="P11" s="134"/>
      <c r="Q11" s="116"/>
    </row>
    <row r="12" spans="1:17" x14ac:dyDescent="0.25">
      <c r="A12" s="21"/>
      <c r="B12" s="88" t="s">
        <v>144</v>
      </c>
      <c r="C12" s="23"/>
      <c r="D12" s="24" t="str">
        <f>IF(ISNA(VLOOKUP(C12,'Fund Codes'!$A$2:$B$19,2,FALSE)),"-",VLOOKUP(C12,'Fund Codes'!$A$2:$B$19,2,FALSE))</f>
        <v>-</v>
      </c>
      <c r="E12" s="21"/>
      <c r="F12" s="25"/>
      <c r="G12" s="90"/>
      <c r="H12" s="113"/>
      <c r="I12" s="125"/>
      <c r="J12" s="113"/>
      <c r="K12" s="113"/>
      <c r="L12" s="116"/>
      <c r="M12" s="116"/>
      <c r="N12" s="127"/>
      <c r="O12" s="133"/>
      <c r="P12" s="134"/>
      <c r="Q12" s="116"/>
    </row>
    <row r="13" spans="1:17" x14ac:dyDescent="0.25">
      <c r="A13" s="21"/>
      <c r="B13" s="32"/>
      <c r="C13" s="23"/>
      <c r="D13" s="24" t="str">
        <f>IF(ISNA(VLOOKUP(C13,'Fund Codes'!$A$2:$B$19,2,FALSE)),"-",VLOOKUP(C13,'Fund Codes'!$A$2:$B$19,2,FALSE))</f>
        <v>-</v>
      </c>
      <c r="E13" s="21"/>
      <c r="F13" s="25"/>
      <c r="G13" s="90"/>
      <c r="H13" s="113"/>
      <c r="I13" s="125"/>
      <c r="J13" s="113"/>
      <c r="K13" s="113"/>
      <c r="L13" s="116"/>
      <c r="M13" s="116"/>
      <c r="N13" s="127"/>
      <c r="O13" s="133"/>
      <c r="P13" s="134"/>
      <c r="Q13" s="116"/>
    </row>
    <row r="14" spans="1:17" x14ac:dyDescent="0.25">
      <c r="A14" s="21"/>
      <c r="B14" s="89"/>
      <c r="C14" s="23"/>
      <c r="D14" s="24" t="str">
        <f>IF(ISNA(VLOOKUP(C14,'Fund Codes'!$A$2:$B$19,2,FALSE)),"-",VLOOKUP(C14,'Fund Codes'!$A$2:$B$19,2,FALSE))</f>
        <v>-</v>
      </c>
      <c r="E14" s="21"/>
      <c r="F14" s="25"/>
      <c r="G14" s="90"/>
      <c r="H14" s="113"/>
      <c r="I14" s="125"/>
      <c r="J14" s="113"/>
      <c r="K14" s="113"/>
      <c r="L14" s="116"/>
      <c r="M14" s="116"/>
      <c r="N14" s="127"/>
      <c r="O14" s="133"/>
      <c r="P14" s="134"/>
      <c r="Q14" s="116"/>
    </row>
    <row r="15" spans="1:17" x14ac:dyDescent="0.25">
      <c r="A15" s="21"/>
      <c r="B15" s="89"/>
      <c r="C15" s="23"/>
      <c r="D15" s="24" t="str">
        <f>IF(ISNA(VLOOKUP(C15,'Fund Codes'!$A$2:$B$19,2,FALSE)),"-",VLOOKUP(C15,'Fund Codes'!$A$2:$B$19,2,FALSE))</f>
        <v>-</v>
      </c>
      <c r="E15" s="21"/>
      <c r="F15" s="25"/>
      <c r="G15" s="90"/>
      <c r="H15" s="113"/>
      <c r="I15" s="125"/>
      <c r="J15" s="113"/>
      <c r="K15" s="113"/>
      <c r="L15" s="116"/>
      <c r="M15" s="116"/>
      <c r="N15" s="127"/>
      <c r="O15" s="133"/>
      <c r="P15" s="134"/>
      <c r="Q15" s="116"/>
    </row>
    <row r="16" spans="1:17" x14ac:dyDescent="0.25">
      <c r="A16" s="21"/>
      <c r="B16" s="89"/>
      <c r="C16" s="23"/>
      <c r="D16" s="24" t="str">
        <f>IF(ISNA(VLOOKUP(C16,'Fund Codes'!$A$2:$B$19,2,FALSE)),"-",VLOOKUP(C16,'Fund Codes'!$A$2:$B$19,2,FALSE))</f>
        <v>-</v>
      </c>
      <c r="E16" s="21"/>
      <c r="F16" s="25"/>
      <c r="G16" s="90"/>
      <c r="H16" s="113"/>
      <c r="I16" s="125"/>
      <c r="J16" s="113"/>
      <c r="K16" s="113"/>
      <c r="L16" s="116"/>
      <c r="M16" s="116"/>
      <c r="N16" s="127"/>
      <c r="O16" s="133"/>
      <c r="P16" s="134"/>
      <c r="Q16" s="116"/>
    </row>
    <row r="17" spans="1:17" x14ac:dyDescent="0.25">
      <c r="A17" s="21"/>
      <c r="B17" s="89"/>
      <c r="C17" s="23"/>
      <c r="D17" s="24" t="str">
        <f>IF(ISNA(VLOOKUP(C17,'Fund Codes'!$A$2:$B$19,2,FALSE)),"-",VLOOKUP(C17,'Fund Codes'!$A$2:$B$19,2,FALSE))</f>
        <v>-</v>
      </c>
      <c r="E17" s="21"/>
      <c r="F17" s="25"/>
      <c r="G17" s="90"/>
      <c r="H17" s="113"/>
      <c r="I17" s="125"/>
      <c r="J17" s="113"/>
      <c r="K17" s="113"/>
      <c r="L17" s="116"/>
      <c r="M17" s="116"/>
      <c r="N17" s="127"/>
      <c r="O17" s="133"/>
      <c r="P17" s="134"/>
      <c r="Q17" s="116"/>
    </row>
    <row r="18" spans="1:17" x14ac:dyDescent="0.25">
      <c r="A18" s="122" t="s">
        <v>45</v>
      </c>
      <c r="B18" s="122"/>
      <c r="C18" s="122"/>
      <c r="D18" s="122"/>
      <c r="E18" s="122"/>
      <c r="F18" s="122"/>
      <c r="G18" s="91">
        <f>SUM(G11:G17)</f>
        <v>0</v>
      </c>
      <c r="H18" s="114"/>
      <c r="I18" s="125"/>
      <c r="J18" s="114"/>
      <c r="K18" s="114"/>
      <c r="L18" s="117"/>
      <c r="M18" s="117"/>
      <c r="N18" s="127"/>
      <c r="O18" s="135"/>
      <c r="P18" s="136"/>
      <c r="Q18" s="117"/>
    </row>
    <row r="19" spans="1:17" x14ac:dyDescent="0.25">
      <c r="A19" s="81"/>
      <c r="B19" s="82"/>
      <c r="C19" s="81"/>
      <c r="D19" s="81"/>
      <c r="E19" s="120" t="s">
        <v>41</v>
      </c>
      <c r="F19" s="120"/>
      <c r="G19" s="83"/>
      <c r="H19" s="84"/>
      <c r="I19" s="84"/>
      <c r="J19" s="84"/>
      <c r="K19" s="84"/>
      <c r="L19" s="85"/>
      <c r="M19" s="85"/>
      <c r="N19" s="86"/>
      <c r="O19" s="87"/>
      <c r="P19" s="87"/>
      <c r="Q19" s="81"/>
    </row>
    <row r="20" spans="1:17" x14ac:dyDescent="0.25">
      <c r="A20" s="21"/>
      <c r="B20" s="32"/>
      <c r="C20" s="128" t="s">
        <v>51</v>
      </c>
      <c r="D20" s="129"/>
      <c r="E20" s="112"/>
      <c r="F20" s="112"/>
      <c r="G20" s="130" t="s">
        <v>51</v>
      </c>
      <c r="H20" s="26"/>
      <c r="I20" s="26"/>
      <c r="J20" s="26"/>
      <c r="K20" s="27">
        <f t="shared" ref="K20:K39" si="0">SUM(H20:J20)</f>
        <v>0</v>
      </c>
      <c r="L20" s="93"/>
      <c r="M20" s="93"/>
      <c r="N20" s="29"/>
      <c r="O20" s="126"/>
      <c r="P20" s="126"/>
      <c r="Q20" s="31"/>
    </row>
    <row r="21" spans="1:17" x14ac:dyDescent="0.25">
      <c r="A21" s="21"/>
      <c r="B21" s="32"/>
      <c r="C21" s="129"/>
      <c r="D21" s="129"/>
      <c r="E21" s="112"/>
      <c r="F21" s="112"/>
      <c r="G21" s="130"/>
      <c r="H21" s="26"/>
      <c r="I21" s="26"/>
      <c r="J21" s="26"/>
      <c r="K21" s="27">
        <f t="shared" si="0"/>
        <v>0</v>
      </c>
      <c r="L21" s="93"/>
      <c r="M21" s="93"/>
      <c r="N21" s="29"/>
      <c r="O21" s="126"/>
      <c r="P21" s="126"/>
      <c r="Q21" s="31"/>
    </row>
    <row r="22" spans="1:17" x14ac:dyDescent="0.25">
      <c r="A22" s="21"/>
      <c r="B22" s="32"/>
      <c r="C22" s="129"/>
      <c r="D22" s="129"/>
      <c r="E22" s="112"/>
      <c r="F22" s="112"/>
      <c r="G22" s="130"/>
      <c r="H22" s="26"/>
      <c r="I22" s="26"/>
      <c r="J22" s="26"/>
      <c r="K22" s="27">
        <f t="shared" si="0"/>
        <v>0</v>
      </c>
      <c r="L22" s="21"/>
      <c r="M22" s="21"/>
      <c r="N22" s="29"/>
      <c r="O22" s="126"/>
      <c r="P22" s="126"/>
      <c r="Q22" s="31" t="s">
        <v>39</v>
      </c>
    </row>
    <row r="23" spans="1:17" x14ac:dyDescent="0.25">
      <c r="A23" s="21"/>
      <c r="B23" s="22"/>
      <c r="C23" s="129"/>
      <c r="D23" s="129"/>
      <c r="E23" s="112"/>
      <c r="F23" s="112"/>
      <c r="G23" s="130"/>
      <c r="H23" s="26"/>
      <c r="I23" s="26"/>
      <c r="J23" s="26"/>
      <c r="K23" s="27">
        <f t="shared" si="0"/>
        <v>0</v>
      </c>
      <c r="L23" s="21"/>
      <c r="M23" s="21"/>
      <c r="N23" s="29"/>
      <c r="O23" s="126"/>
      <c r="P23" s="126"/>
      <c r="Q23" s="21"/>
    </row>
    <row r="24" spans="1:17" x14ac:dyDescent="0.25">
      <c r="A24" s="21"/>
      <c r="B24" s="22"/>
      <c r="C24" s="129"/>
      <c r="D24" s="129"/>
      <c r="E24" s="112"/>
      <c r="F24" s="112"/>
      <c r="G24" s="130"/>
      <c r="H24" s="26"/>
      <c r="I24" s="26"/>
      <c r="J24" s="26"/>
      <c r="K24" s="27">
        <f t="shared" si="0"/>
        <v>0</v>
      </c>
      <c r="L24" s="21"/>
      <c r="M24" s="21"/>
      <c r="N24" s="29"/>
      <c r="O24" s="126"/>
      <c r="P24" s="126"/>
      <c r="Q24" s="21"/>
    </row>
    <row r="25" spans="1:17" x14ac:dyDescent="0.25">
      <c r="A25" s="21"/>
      <c r="B25" s="22"/>
      <c r="C25" s="129"/>
      <c r="D25" s="129"/>
      <c r="E25" s="112"/>
      <c r="F25" s="112"/>
      <c r="G25" s="130"/>
      <c r="H25" s="26"/>
      <c r="I25" s="26"/>
      <c r="J25" s="26"/>
      <c r="K25" s="27">
        <f t="shared" si="0"/>
        <v>0</v>
      </c>
      <c r="L25" s="21"/>
      <c r="M25" s="21"/>
      <c r="N25" s="29"/>
      <c r="O25" s="126"/>
      <c r="P25" s="126"/>
      <c r="Q25" s="21"/>
    </row>
    <row r="26" spans="1:17" x14ac:dyDescent="0.25">
      <c r="A26" s="21"/>
      <c r="B26" s="22"/>
      <c r="C26" s="129"/>
      <c r="D26" s="129"/>
      <c r="E26" s="112"/>
      <c r="F26" s="112"/>
      <c r="G26" s="130"/>
      <c r="H26" s="26"/>
      <c r="I26" s="26"/>
      <c r="J26" s="26"/>
      <c r="K26" s="27">
        <f t="shared" si="0"/>
        <v>0</v>
      </c>
      <c r="L26" s="21"/>
      <c r="M26" s="21"/>
      <c r="N26" s="29"/>
      <c r="O26" s="126"/>
      <c r="P26" s="126"/>
      <c r="Q26" s="21"/>
    </row>
    <row r="27" spans="1:17" x14ac:dyDescent="0.25">
      <c r="A27" s="21"/>
      <c r="B27" s="22"/>
      <c r="C27" s="129"/>
      <c r="D27" s="129"/>
      <c r="E27" s="112"/>
      <c r="F27" s="112"/>
      <c r="G27" s="130"/>
      <c r="H27" s="26"/>
      <c r="I27" s="26"/>
      <c r="J27" s="26"/>
      <c r="K27" s="27">
        <f t="shared" si="0"/>
        <v>0</v>
      </c>
      <c r="L27" s="21"/>
      <c r="M27" s="21"/>
      <c r="N27" s="29"/>
      <c r="O27" s="126"/>
      <c r="P27" s="126"/>
      <c r="Q27" s="21"/>
    </row>
    <row r="28" spans="1:17" x14ac:dyDescent="0.25">
      <c r="A28" s="21"/>
      <c r="B28" s="22"/>
      <c r="C28" s="129"/>
      <c r="D28" s="129"/>
      <c r="E28" s="112"/>
      <c r="F28" s="112"/>
      <c r="G28" s="130"/>
      <c r="H28" s="26"/>
      <c r="I28" s="26"/>
      <c r="J28" s="26"/>
      <c r="K28" s="27">
        <f t="shared" si="0"/>
        <v>0</v>
      </c>
      <c r="L28" s="21"/>
      <c r="M28" s="21"/>
      <c r="N28" s="29"/>
      <c r="O28" s="126"/>
      <c r="P28" s="126"/>
      <c r="Q28" s="21"/>
    </row>
    <row r="29" spans="1:17" x14ac:dyDescent="0.25">
      <c r="A29" s="21"/>
      <c r="B29" s="22"/>
      <c r="C29" s="129"/>
      <c r="D29" s="129"/>
      <c r="E29" s="112"/>
      <c r="F29" s="112"/>
      <c r="G29" s="130"/>
      <c r="H29" s="26"/>
      <c r="I29" s="26"/>
      <c r="J29" s="26"/>
      <c r="K29" s="27">
        <f t="shared" si="0"/>
        <v>0</v>
      </c>
      <c r="L29" s="21"/>
      <c r="M29" s="21"/>
      <c r="N29" s="29"/>
      <c r="O29" s="126"/>
      <c r="P29" s="126"/>
      <c r="Q29" s="21"/>
    </row>
    <row r="30" spans="1:17" x14ac:dyDescent="0.25">
      <c r="A30" s="21"/>
      <c r="B30" s="22"/>
      <c r="C30" s="129"/>
      <c r="D30" s="129"/>
      <c r="E30" s="112"/>
      <c r="F30" s="112"/>
      <c r="G30" s="130"/>
      <c r="H30" s="26"/>
      <c r="I30" s="26"/>
      <c r="J30" s="26"/>
      <c r="K30" s="27">
        <f t="shared" si="0"/>
        <v>0</v>
      </c>
      <c r="L30" s="21"/>
      <c r="M30" s="21"/>
      <c r="N30" s="29"/>
      <c r="O30" s="126"/>
      <c r="P30" s="126"/>
      <c r="Q30" s="21"/>
    </row>
    <row r="31" spans="1:17" x14ac:dyDescent="0.25">
      <c r="A31" s="21"/>
      <c r="B31" s="22"/>
      <c r="C31" s="129"/>
      <c r="D31" s="129"/>
      <c r="E31" s="112"/>
      <c r="F31" s="112"/>
      <c r="G31" s="130"/>
      <c r="H31" s="26"/>
      <c r="I31" s="26"/>
      <c r="J31" s="26"/>
      <c r="K31" s="27">
        <f t="shared" si="0"/>
        <v>0</v>
      </c>
      <c r="L31" s="21"/>
      <c r="M31" s="21"/>
      <c r="N31" s="29"/>
      <c r="O31" s="126"/>
      <c r="P31" s="126"/>
      <c r="Q31" s="21"/>
    </row>
    <row r="32" spans="1:17" x14ac:dyDescent="0.25">
      <c r="A32" s="21"/>
      <c r="B32" s="22"/>
      <c r="C32" s="129"/>
      <c r="D32" s="129"/>
      <c r="E32" s="112"/>
      <c r="F32" s="112"/>
      <c r="G32" s="130"/>
      <c r="H32" s="26"/>
      <c r="I32" s="26"/>
      <c r="J32" s="26"/>
      <c r="K32" s="27">
        <f t="shared" si="0"/>
        <v>0</v>
      </c>
      <c r="L32" s="21"/>
      <c r="M32" s="21"/>
      <c r="N32" s="29"/>
      <c r="O32" s="126"/>
      <c r="P32" s="126"/>
      <c r="Q32" s="21"/>
    </row>
    <row r="33" spans="1:21" x14ac:dyDescent="0.25">
      <c r="A33" s="21"/>
      <c r="B33" s="22"/>
      <c r="C33" s="129"/>
      <c r="D33" s="129"/>
      <c r="E33" s="112"/>
      <c r="F33" s="112"/>
      <c r="G33" s="130"/>
      <c r="H33" s="26"/>
      <c r="I33" s="26"/>
      <c r="J33" s="26"/>
      <c r="K33" s="27">
        <f t="shared" si="0"/>
        <v>0</v>
      </c>
      <c r="L33" s="21"/>
      <c r="M33" s="21"/>
      <c r="N33" s="29"/>
      <c r="O33" s="126"/>
      <c r="P33" s="126"/>
      <c r="Q33" s="21"/>
    </row>
    <row r="34" spans="1:21" x14ac:dyDescent="0.25">
      <c r="A34" s="21"/>
      <c r="B34" s="22"/>
      <c r="C34" s="129"/>
      <c r="D34" s="129"/>
      <c r="E34" s="112"/>
      <c r="F34" s="112"/>
      <c r="G34" s="130"/>
      <c r="H34" s="26"/>
      <c r="I34" s="26"/>
      <c r="J34" s="26"/>
      <c r="K34" s="27">
        <f t="shared" si="0"/>
        <v>0</v>
      </c>
      <c r="L34" s="21"/>
      <c r="M34" s="21"/>
      <c r="N34" s="29"/>
      <c r="O34" s="126"/>
      <c r="P34" s="126"/>
      <c r="Q34" s="21"/>
    </row>
    <row r="35" spans="1:21" x14ac:dyDescent="0.25">
      <c r="A35" s="21"/>
      <c r="B35" s="22"/>
      <c r="C35" s="129"/>
      <c r="D35" s="129"/>
      <c r="E35" s="112"/>
      <c r="F35" s="112"/>
      <c r="G35" s="130"/>
      <c r="H35" s="26"/>
      <c r="I35" s="26"/>
      <c r="J35" s="26"/>
      <c r="K35" s="27">
        <f t="shared" si="0"/>
        <v>0</v>
      </c>
      <c r="L35" s="21"/>
      <c r="M35" s="21"/>
      <c r="N35" s="29"/>
      <c r="O35" s="126"/>
      <c r="P35" s="126"/>
      <c r="Q35" s="21"/>
    </row>
    <row r="36" spans="1:21" x14ac:dyDescent="0.25">
      <c r="A36" s="21"/>
      <c r="B36" s="22"/>
      <c r="C36" s="129"/>
      <c r="D36" s="129"/>
      <c r="E36" s="112"/>
      <c r="F36" s="112"/>
      <c r="G36" s="130"/>
      <c r="H36" s="26"/>
      <c r="I36" s="26"/>
      <c r="J36" s="26"/>
      <c r="K36" s="27">
        <f t="shared" si="0"/>
        <v>0</v>
      </c>
      <c r="L36" s="21"/>
      <c r="M36" s="21"/>
      <c r="N36" s="29"/>
      <c r="O36" s="126"/>
      <c r="P36" s="126"/>
      <c r="Q36" s="21"/>
    </row>
    <row r="37" spans="1:21" x14ac:dyDescent="0.25">
      <c r="A37" s="21"/>
      <c r="B37" s="22"/>
      <c r="C37" s="129"/>
      <c r="D37" s="129"/>
      <c r="E37" s="112"/>
      <c r="F37" s="112"/>
      <c r="G37" s="130"/>
      <c r="H37" s="26"/>
      <c r="I37" s="26"/>
      <c r="J37" s="26"/>
      <c r="K37" s="27">
        <f t="shared" si="0"/>
        <v>0</v>
      </c>
      <c r="L37" s="21"/>
      <c r="M37" s="21"/>
      <c r="N37" s="29"/>
      <c r="O37" s="126"/>
      <c r="P37" s="126"/>
      <c r="Q37" s="21"/>
    </row>
    <row r="38" spans="1:21" x14ac:dyDescent="0.25">
      <c r="A38" s="21"/>
      <c r="B38" s="22"/>
      <c r="C38" s="129"/>
      <c r="D38" s="129"/>
      <c r="E38" s="112"/>
      <c r="F38" s="112"/>
      <c r="G38" s="130"/>
      <c r="H38" s="26"/>
      <c r="I38" s="26"/>
      <c r="J38" s="26"/>
      <c r="K38" s="27">
        <f t="shared" si="0"/>
        <v>0</v>
      </c>
      <c r="L38" s="21"/>
      <c r="M38" s="21"/>
      <c r="N38" s="29"/>
      <c r="O38" s="126"/>
      <c r="P38" s="126"/>
      <c r="Q38" s="21"/>
    </row>
    <row r="39" spans="1:21" x14ac:dyDescent="0.25">
      <c r="A39" s="121" t="s">
        <v>50</v>
      </c>
      <c r="B39" s="121"/>
      <c r="C39" s="121"/>
      <c r="D39" s="121"/>
      <c r="E39" s="121"/>
      <c r="F39" s="121"/>
      <c r="G39" s="121"/>
      <c r="H39" s="19">
        <f>SUM(H20:H38)</f>
        <v>0</v>
      </c>
      <c r="I39" s="19">
        <f t="shared" ref="I39:J39" si="1">SUM(I20:I38)</f>
        <v>0</v>
      </c>
      <c r="J39" s="19">
        <f t="shared" si="1"/>
        <v>0</v>
      </c>
      <c r="K39" s="19">
        <f t="shared" si="0"/>
        <v>0</v>
      </c>
      <c r="L39" s="123" t="s">
        <v>49</v>
      </c>
      <c r="M39" s="123"/>
      <c r="N39" s="123"/>
      <c r="O39" s="124">
        <f>+G18-K39</f>
        <v>0</v>
      </c>
      <c r="P39" s="124"/>
      <c r="Q39" s="124"/>
    </row>
    <row r="40" spans="1:21" x14ac:dyDescent="0.25">
      <c r="O40" s="5"/>
      <c r="P40" s="5"/>
      <c r="Q40" s="5"/>
      <c r="T40" s="7"/>
      <c r="U40" s="4"/>
    </row>
    <row r="41" spans="1:21" x14ac:dyDescent="0.25">
      <c r="B41" t="s">
        <v>39</v>
      </c>
    </row>
  </sheetData>
  <mergeCells count="65">
    <mergeCell ref="O34:P34"/>
    <mergeCell ref="O35:P35"/>
    <mergeCell ref="O36:P36"/>
    <mergeCell ref="O37:P37"/>
    <mergeCell ref="O38:P38"/>
    <mergeCell ref="O30:P30"/>
    <mergeCell ref="O31:P31"/>
    <mergeCell ref="O32:P32"/>
    <mergeCell ref="O33:P33"/>
    <mergeCell ref="O26:P26"/>
    <mergeCell ref="O27:P27"/>
    <mergeCell ref="O28:P28"/>
    <mergeCell ref="O29:P29"/>
    <mergeCell ref="O8:P8"/>
    <mergeCell ref="O9:P18"/>
    <mergeCell ref="P2:Q2"/>
    <mergeCell ref="P5:Q5"/>
    <mergeCell ref="O20:P20"/>
    <mergeCell ref="O21:P21"/>
    <mergeCell ref="M10:M18"/>
    <mergeCell ref="N9:N18"/>
    <mergeCell ref="Q9:Q18"/>
    <mergeCell ref="C20:D38"/>
    <mergeCell ref="G20:G38"/>
    <mergeCell ref="O22:P22"/>
    <mergeCell ref="O23:P23"/>
    <mergeCell ref="O24:P24"/>
    <mergeCell ref="O25:P25"/>
    <mergeCell ref="E37:F37"/>
    <mergeCell ref="E38:F38"/>
    <mergeCell ref="E25:F25"/>
    <mergeCell ref="E26:F26"/>
    <mergeCell ref="E27:F27"/>
    <mergeCell ref="E28:F28"/>
    <mergeCell ref="A39:G39"/>
    <mergeCell ref="A18:F18"/>
    <mergeCell ref="L39:N39"/>
    <mergeCell ref="O39:Q39"/>
    <mergeCell ref="H9:H18"/>
    <mergeCell ref="I9:I18"/>
    <mergeCell ref="E31:F31"/>
    <mergeCell ref="E32:F32"/>
    <mergeCell ref="E33:F33"/>
    <mergeCell ref="E34:F34"/>
    <mergeCell ref="E35:F35"/>
    <mergeCell ref="E36:F36"/>
    <mergeCell ref="E29:F29"/>
    <mergeCell ref="E30:F30"/>
    <mergeCell ref="E23:F23"/>
    <mergeCell ref="E24:F24"/>
    <mergeCell ref="E22:F22"/>
    <mergeCell ref="J9:J18"/>
    <mergeCell ref="K9:K18"/>
    <mergeCell ref="L10:L18"/>
    <mergeCell ref="C2:G2"/>
    <mergeCell ref="K2:L2"/>
    <mergeCell ref="C5:G5"/>
    <mergeCell ref="K5:L5"/>
    <mergeCell ref="E8:F8"/>
    <mergeCell ref="L8:M8"/>
    <mergeCell ref="E9:F9"/>
    <mergeCell ref="L9:M9"/>
    <mergeCell ref="E19:F19"/>
    <mergeCell ref="E20:F20"/>
    <mergeCell ref="E21:F21"/>
  </mergeCells>
  <dataValidations disablePrompts="1" count="2">
    <dataValidation allowBlank="1" showInputMessage="1" showErrorMessage="1" promptTitle="Funds Expiration" prompt="Automatically selected based on Fund Code." sqref="D11:D17" xr:uid="{00000000-0002-0000-0200-000000000000}"/>
    <dataValidation type="list" allowBlank="1" showInputMessage="1" showErrorMessage="1" errorTitle="Incorrect Fund Code" error="Please use the dropdown list to select a valid Fund Code.  Check Block 12 of the modification for the 4 characters before the &quot;BD&quot;." promptTitle="Fund Code" prompt="Should be the 4 numbers to the left of the &quot;BD&quot; in Block 12 of your contract modification." sqref="C11:C17" xr:uid="{00000000-0002-0000-0200-000001000000}">
      <formula1>the_code</formula1>
    </dataValidation>
  </dataValidations>
  <pageMargins left="0.5" right="0.5" top="1.4" bottom="1" header="0.2" footer="0.5"/>
  <pageSetup scale="53" fitToHeight="3" orientation="landscape" r:id="rId1"/>
  <headerFooter scaleWithDoc="0" alignWithMargins="0">
    <oddHeader xml:space="preserve">&amp;L&amp;G
&amp;"Calibri,Bold"&amp;14&amp;K2B318CJob Corpts Emergency Funding Request Report&amp;R&amp;"Calibri,Regular"&amp;9ETA FORM 9219
OMB Control No. 1205-0219
&amp;"-,Regular"Expiration Date: 05/31/2025 </oddHeader>
    <oddFooter xml:space="preserve">&amp;CReport must be submitted with any requests to use available Emergency Funds.  Additioally, the report is due Jan 20, Apr 20, July 20, and Oct 20 for quarters ending Dec 30, Mar 31, Jun 30, and Sep 30 respectively, with the CRA Status Report.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1"/>
  <sheetViews>
    <sheetView view="pageLayout" zoomScaleNormal="100" workbookViewId="0">
      <selection activeCell="A2" sqref="A2"/>
    </sheetView>
  </sheetViews>
  <sheetFormatPr defaultRowHeight="13.2" x14ac:dyDescent="0.25"/>
  <cols>
    <col min="1" max="1" width="8.88671875" style="51"/>
    <col min="2" max="2" width="40.109375" style="51" customWidth="1"/>
    <col min="3" max="3" width="72.109375" style="51" customWidth="1"/>
    <col min="4" max="18" width="8.88671875" style="51"/>
  </cols>
  <sheetData>
    <row r="1" spans="1:3" x14ac:dyDescent="0.25">
      <c r="A1" s="71" t="s">
        <v>75</v>
      </c>
      <c r="B1" s="71" t="s">
        <v>77</v>
      </c>
      <c r="C1" s="71" t="s">
        <v>76</v>
      </c>
    </row>
    <row r="2" spans="1:3" x14ac:dyDescent="0.25">
      <c r="A2" s="80">
        <v>1</v>
      </c>
      <c r="B2" s="79" t="s">
        <v>27</v>
      </c>
      <c r="C2" s="78" t="s">
        <v>92</v>
      </c>
    </row>
    <row r="3" spans="1:3" ht="26.4" x14ac:dyDescent="0.25">
      <c r="A3" s="80">
        <v>2</v>
      </c>
      <c r="B3" s="79" t="s">
        <v>110</v>
      </c>
      <c r="C3" s="78" t="s">
        <v>111</v>
      </c>
    </row>
    <row r="4" spans="1:3" x14ac:dyDescent="0.25">
      <c r="A4" s="80">
        <v>3</v>
      </c>
      <c r="B4" s="79" t="s">
        <v>46</v>
      </c>
      <c r="C4" s="78" t="s">
        <v>94</v>
      </c>
    </row>
    <row r="5" spans="1:3" x14ac:dyDescent="0.25">
      <c r="A5" s="80">
        <v>4</v>
      </c>
      <c r="B5" s="79" t="s">
        <v>32</v>
      </c>
      <c r="C5" s="78" t="s">
        <v>95</v>
      </c>
    </row>
    <row r="6" spans="1:3" x14ac:dyDescent="0.25">
      <c r="A6" s="80">
        <v>5</v>
      </c>
      <c r="B6" s="79" t="s">
        <v>34</v>
      </c>
      <c r="C6" s="78" t="s">
        <v>95</v>
      </c>
    </row>
    <row r="7" spans="1:3" ht="52.8" x14ac:dyDescent="0.25">
      <c r="A7" s="80">
        <v>6</v>
      </c>
      <c r="B7" s="79" t="s">
        <v>36</v>
      </c>
      <c r="C7" s="78" t="s">
        <v>96</v>
      </c>
    </row>
    <row r="8" spans="1:3" ht="26.4" x14ac:dyDescent="0.25">
      <c r="A8" s="80">
        <v>7</v>
      </c>
      <c r="B8" s="79" t="s">
        <v>78</v>
      </c>
      <c r="C8" s="77" t="s">
        <v>97</v>
      </c>
    </row>
    <row r="9" spans="1:3" ht="26.4" x14ac:dyDescent="0.25">
      <c r="A9" s="80">
        <v>8</v>
      </c>
      <c r="B9" s="79" t="s">
        <v>79</v>
      </c>
      <c r="C9" s="78" t="s">
        <v>112</v>
      </c>
    </row>
    <row r="10" spans="1:3" ht="52.8" x14ac:dyDescent="0.25">
      <c r="A10" s="80">
        <v>9</v>
      </c>
      <c r="B10" s="79" t="s">
        <v>42</v>
      </c>
      <c r="C10" s="77" t="s">
        <v>140</v>
      </c>
    </row>
    <row r="11" spans="1:3" x14ac:dyDescent="0.25">
      <c r="A11" s="80">
        <v>10</v>
      </c>
      <c r="B11" s="79" t="s">
        <v>138</v>
      </c>
      <c r="C11" s="76" t="s">
        <v>141</v>
      </c>
    </row>
    <row r="12" spans="1:3" ht="26.4" x14ac:dyDescent="0.25">
      <c r="A12" s="80">
        <v>11</v>
      </c>
      <c r="B12" s="79" t="s">
        <v>81</v>
      </c>
      <c r="C12" s="78" t="s">
        <v>99</v>
      </c>
    </row>
    <row r="13" spans="1:3" ht="30.75" customHeight="1" x14ac:dyDescent="0.25">
      <c r="A13" s="80">
        <v>12</v>
      </c>
      <c r="B13" s="79" t="s">
        <v>82</v>
      </c>
      <c r="C13" s="77" t="s">
        <v>100</v>
      </c>
    </row>
    <row r="14" spans="1:3" ht="39.6" x14ac:dyDescent="0.25">
      <c r="A14" s="80">
        <v>13</v>
      </c>
      <c r="B14" s="79" t="s">
        <v>83</v>
      </c>
      <c r="C14" s="78" t="s">
        <v>101</v>
      </c>
    </row>
    <row r="15" spans="1:3" ht="26.4" x14ac:dyDescent="0.25">
      <c r="A15" s="80">
        <v>14</v>
      </c>
      <c r="B15" s="79" t="s">
        <v>84</v>
      </c>
      <c r="C15" s="78" t="s">
        <v>102</v>
      </c>
    </row>
    <row r="16" spans="1:3" ht="52.8" x14ac:dyDescent="0.25">
      <c r="A16" s="80">
        <v>15</v>
      </c>
      <c r="B16" s="79" t="s">
        <v>68</v>
      </c>
      <c r="C16" s="78" t="s">
        <v>103</v>
      </c>
    </row>
    <row r="17" spans="1:3" ht="26.4" x14ac:dyDescent="0.25">
      <c r="A17" s="80">
        <v>16</v>
      </c>
      <c r="B17" s="79" t="s">
        <v>85</v>
      </c>
      <c r="C17" s="76" t="s">
        <v>104</v>
      </c>
    </row>
    <row r="18" spans="1:3" ht="26.4" x14ac:dyDescent="0.25">
      <c r="A18" s="80">
        <v>17</v>
      </c>
      <c r="B18" s="79" t="s">
        <v>87</v>
      </c>
      <c r="C18" s="78" t="s">
        <v>106</v>
      </c>
    </row>
    <row r="19" spans="1:3" ht="26.4" x14ac:dyDescent="0.25">
      <c r="A19" s="80">
        <v>18</v>
      </c>
      <c r="B19" s="79" t="s">
        <v>89</v>
      </c>
      <c r="C19" s="78" t="s">
        <v>107</v>
      </c>
    </row>
    <row r="20" spans="1:3" ht="26.4" x14ac:dyDescent="0.25">
      <c r="A20" s="80">
        <v>19</v>
      </c>
      <c r="B20" s="79" t="s">
        <v>90</v>
      </c>
      <c r="C20" s="77" t="s">
        <v>108</v>
      </c>
    </row>
    <row r="21" spans="1:3" ht="39.6" x14ac:dyDescent="0.25">
      <c r="A21" s="80">
        <v>20</v>
      </c>
      <c r="B21" s="79" t="s">
        <v>91</v>
      </c>
      <c r="C21" s="78" t="s">
        <v>109</v>
      </c>
    </row>
  </sheetData>
  <printOptions horizontalCentered="1"/>
  <pageMargins left="0.5" right="0.5" top="1.4" bottom="1" header="0.2" footer="0.5"/>
  <pageSetup orientation="landscape" r:id="rId1"/>
  <headerFooter>
    <oddHeader>&amp;L&amp;G
&amp;"Calibri,Bold"&amp;14&amp;K2B318CInstructions Job Coprs Emergency Funding Request Report&amp;R&amp;"Calibri,Regular"&amp;9ETA FORM 9219
OMB Control No. 1205-0219
Expiration Date: 05/31/2025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
  <sheetViews>
    <sheetView view="pageLayout" topLeftCell="B20" zoomScaleNormal="100" workbookViewId="0">
      <selection activeCell="G9" sqref="G9"/>
    </sheetView>
  </sheetViews>
  <sheetFormatPr defaultRowHeight="13.2" x14ac:dyDescent="0.25"/>
  <cols>
    <col min="1" max="1" width="7.88671875" customWidth="1"/>
    <col min="2" max="2" width="25" customWidth="1"/>
    <col min="3" max="9" width="15.6640625" customWidth="1"/>
  </cols>
  <sheetData>
    <row r="1" spans="1:9" x14ac:dyDescent="0.25">
      <c r="A1" s="51"/>
      <c r="B1" s="51"/>
      <c r="C1" s="51"/>
      <c r="D1" s="51"/>
      <c r="E1" s="51"/>
      <c r="F1" s="51"/>
      <c r="G1" s="51"/>
      <c r="H1" s="51"/>
      <c r="I1" s="51"/>
    </row>
    <row r="2" spans="1:9" x14ac:dyDescent="0.25">
      <c r="A2" s="54" t="s">
        <v>28</v>
      </c>
      <c r="B2" s="55" t="s">
        <v>27</v>
      </c>
      <c r="C2" s="144" t="str">
        <f>+'CRA STATUS REPORT'!C2:G2</f>
        <v>Hilltop Job Corps Center</v>
      </c>
      <c r="D2" s="145"/>
      <c r="E2" s="56" t="s">
        <v>35</v>
      </c>
      <c r="F2" s="57" t="s">
        <v>34</v>
      </c>
      <c r="G2" s="51"/>
      <c r="H2" s="102" t="str">
        <f>'CRA STATUS REPORT'!K5</f>
        <v>DOLJ1300017</v>
      </c>
      <c r="I2" s="103"/>
    </row>
    <row r="3" spans="1:9" x14ac:dyDescent="0.25">
      <c r="A3" s="54"/>
      <c r="B3" s="55"/>
      <c r="C3" s="58"/>
      <c r="D3" s="58"/>
      <c r="E3" s="58"/>
      <c r="F3" s="59"/>
      <c r="G3" s="60"/>
      <c r="H3" s="51"/>
      <c r="I3" s="51"/>
    </row>
    <row r="4" spans="1:9" x14ac:dyDescent="0.25">
      <c r="A4" s="56" t="s">
        <v>29</v>
      </c>
      <c r="B4" s="61" t="s">
        <v>30</v>
      </c>
      <c r="C4" s="104">
        <f>'CRA STATUS REPORT'!K2</f>
        <v>41912</v>
      </c>
      <c r="D4" s="105"/>
      <c r="E4" s="56" t="s">
        <v>0</v>
      </c>
      <c r="F4" s="61" t="s">
        <v>36</v>
      </c>
      <c r="G4" s="58"/>
      <c r="H4" s="104" t="str">
        <f>'CRA STATUS REPORT'!P5</f>
        <v>ABC Corportation</v>
      </c>
      <c r="I4" s="105"/>
    </row>
    <row r="5" spans="1:9" x14ac:dyDescent="0.25">
      <c r="A5" s="58"/>
      <c r="B5" s="51"/>
      <c r="C5" s="58"/>
      <c r="D5" s="58"/>
      <c r="E5" s="58"/>
      <c r="F5" s="59"/>
      <c r="G5" s="62"/>
      <c r="H5" s="51"/>
      <c r="I5" s="51"/>
    </row>
    <row r="6" spans="1:9" x14ac:dyDescent="0.25">
      <c r="A6" s="56" t="s">
        <v>31</v>
      </c>
      <c r="B6" s="61" t="s">
        <v>46</v>
      </c>
      <c r="C6" s="102">
        <f>'CRA STATUS REPORT'!P2</f>
        <v>42004</v>
      </c>
      <c r="D6" s="103"/>
      <c r="E6" s="56" t="s">
        <v>2</v>
      </c>
      <c r="F6" s="61" t="s">
        <v>56</v>
      </c>
      <c r="G6" s="58"/>
      <c r="H6" s="104">
        <v>41912</v>
      </c>
      <c r="I6" s="105"/>
    </row>
    <row r="7" spans="1:9" x14ac:dyDescent="0.25">
      <c r="A7" s="61"/>
      <c r="B7" s="56"/>
      <c r="C7" s="61"/>
      <c r="D7" s="62"/>
      <c r="E7" s="63"/>
      <c r="F7" s="56"/>
      <c r="G7" s="51"/>
      <c r="H7" s="64"/>
      <c r="I7" s="65"/>
    </row>
    <row r="8" spans="1:9" x14ac:dyDescent="0.25">
      <c r="A8" s="54" t="s">
        <v>35</v>
      </c>
      <c r="B8" s="55" t="s">
        <v>32</v>
      </c>
      <c r="C8" s="146" t="str">
        <f>'CRA STATUS REPORT'!C5:G5</f>
        <v>00101</v>
      </c>
      <c r="D8" s="108"/>
      <c r="E8" s="63"/>
      <c r="F8" s="51"/>
      <c r="G8" s="51"/>
      <c r="H8" s="64"/>
      <c r="I8" s="51"/>
    </row>
    <row r="9" spans="1:9" x14ac:dyDescent="0.25">
      <c r="A9" s="51"/>
      <c r="B9" s="51"/>
      <c r="C9" s="64"/>
      <c r="D9" s="65"/>
      <c r="E9" s="51"/>
      <c r="F9" s="51"/>
      <c r="G9" s="51"/>
      <c r="H9" s="64"/>
      <c r="I9" s="65"/>
    </row>
    <row r="10" spans="1:9" x14ac:dyDescent="0.25">
      <c r="A10" s="51"/>
      <c r="B10" s="51"/>
      <c r="C10" s="51"/>
      <c r="D10" s="51"/>
      <c r="E10" s="51"/>
      <c r="F10" s="51"/>
      <c r="G10" s="51"/>
      <c r="H10" s="51"/>
      <c r="I10" s="51"/>
    </row>
    <row r="11" spans="1:9" x14ac:dyDescent="0.25">
      <c r="A11" s="149">
        <v>-8</v>
      </c>
      <c r="B11" s="150"/>
      <c r="C11" s="39">
        <v>-9</v>
      </c>
      <c r="D11" s="39">
        <v>-10</v>
      </c>
      <c r="E11" s="39">
        <v>-11</v>
      </c>
      <c r="F11" s="42">
        <v>-12</v>
      </c>
      <c r="G11" s="42">
        <v>-13</v>
      </c>
      <c r="H11" s="137">
        <v>-14</v>
      </c>
      <c r="I11" s="138"/>
    </row>
    <row r="12" spans="1:9" x14ac:dyDescent="0.25">
      <c r="A12" s="151"/>
      <c r="B12" s="152"/>
      <c r="C12" s="40"/>
      <c r="D12" s="40"/>
      <c r="E12" s="40"/>
      <c r="F12" s="40"/>
      <c r="G12" s="40"/>
      <c r="H12" s="141" t="s">
        <v>24</v>
      </c>
      <c r="I12" s="142"/>
    </row>
    <row r="13" spans="1:9" ht="26.4" x14ac:dyDescent="0.25">
      <c r="A13" s="147" t="s">
        <v>52</v>
      </c>
      <c r="B13" s="148"/>
      <c r="C13" s="41" t="s">
        <v>25</v>
      </c>
      <c r="D13" s="41" t="s">
        <v>9</v>
      </c>
      <c r="E13" s="41" t="s">
        <v>10</v>
      </c>
      <c r="F13" s="41" t="s">
        <v>11</v>
      </c>
      <c r="G13" s="41" t="s">
        <v>122</v>
      </c>
      <c r="H13" s="147"/>
      <c r="I13" s="148"/>
    </row>
    <row r="14" spans="1:9" x14ac:dyDescent="0.25">
      <c r="A14" s="153" t="s">
        <v>53</v>
      </c>
      <c r="B14" s="153"/>
      <c r="C14" s="66">
        <f>+'CRA STATUS REPORT'!G32</f>
        <v>0</v>
      </c>
      <c r="D14" s="66">
        <f>+'CRA STATUS REPORT'!H32</f>
        <v>0</v>
      </c>
      <c r="E14" s="66">
        <f>+'CRA STATUS REPORT'!I32</f>
        <v>0</v>
      </c>
      <c r="F14" s="66">
        <f>+'CRA STATUS REPORT'!J32</f>
        <v>0</v>
      </c>
      <c r="G14" s="66">
        <f>SUM(D14:F14)</f>
        <v>0</v>
      </c>
      <c r="H14" s="156">
        <f>+C14-G14</f>
        <v>0</v>
      </c>
      <c r="I14" s="156"/>
    </row>
    <row r="15" spans="1:9" x14ac:dyDescent="0.25">
      <c r="A15" s="153" t="s">
        <v>54</v>
      </c>
      <c r="B15" s="153"/>
      <c r="C15" s="66">
        <f>+'ERF STATUS REPORT'!G18</f>
        <v>0</v>
      </c>
      <c r="D15" s="66">
        <f>+'ERF STATUS REPORT'!H39</f>
        <v>0</v>
      </c>
      <c r="E15" s="66">
        <f>+'ERF STATUS REPORT'!I39</f>
        <v>0</v>
      </c>
      <c r="F15" s="66">
        <f>+'ERF STATUS REPORT'!J39</f>
        <v>0</v>
      </c>
      <c r="G15" s="66">
        <f>+'ERF STATUS REPORT'!K39</f>
        <v>0</v>
      </c>
      <c r="H15" s="156">
        <f>+C15-G15</f>
        <v>0</v>
      </c>
      <c r="I15" s="156"/>
    </row>
    <row r="16" spans="1:9" x14ac:dyDescent="0.25">
      <c r="A16" s="154" t="s">
        <v>55</v>
      </c>
      <c r="B16" s="154"/>
      <c r="C16" s="67">
        <f>SUM(C14:C15)</f>
        <v>0</v>
      </c>
      <c r="D16" s="67">
        <f t="shared" ref="D16:H16" si="0">SUM(D14:D15)</f>
        <v>0</v>
      </c>
      <c r="E16" s="67">
        <f t="shared" si="0"/>
        <v>0</v>
      </c>
      <c r="F16" s="67">
        <f t="shared" si="0"/>
        <v>0</v>
      </c>
      <c r="G16" s="67">
        <f t="shared" si="0"/>
        <v>0</v>
      </c>
      <c r="H16" s="162">
        <f t="shared" si="0"/>
        <v>0</v>
      </c>
      <c r="I16" s="162"/>
    </row>
    <row r="17" spans="1:9" x14ac:dyDescent="0.25">
      <c r="A17" s="51"/>
      <c r="B17" s="51"/>
      <c r="C17" s="51"/>
      <c r="D17" s="51"/>
      <c r="E17" s="51"/>
      <c r="F17" s="51"/>
      <c r="G17" s="51"/>
      <c r="H17" s="51"/>
      <c r="I17" s="51"/>
    </row>
    <row r="18" spans="1:9" x14ac:dyDescent="0.25">
      <c r="A18" s="139">
        <v>-15</v>
      </c>
      <c r="B18" s="140"/>
      <c r="C18" s="39">
        <v>-16</v>
      </c>
      <c r="D18" s="39">
        <v>-17</v>
      </c>
      <c r="E18" s="39">
        <v>-18</v>
      </c>
      <c r="F18" s="42">
        <v>-19</v>
      </c>
      <c r="G18" s="42">
        <v>-20</v>
      </c>
      <c r="H18" s="137">
        <v>-21</v>
      </c>
      <c r="I18" s="138"/>
    </row>
    <row r="19" spans="1:9" x14ac:dyDescent="0.25">
      <c r="A19" s="141" t="s">
        <v>57</v>
      </c>
      <c r="B19" s="142"/>
      <c r="C19" s="40"/>
      <c r="D19" s="40"/>
      <c r="E19" s="40"/>
      <c r="F19" s="40"/>
      <c r="G19" s="40"/>
      <c r="H19" s="141" t="s">
        <v>24</v>
      </c>
      <c r="I19" s="142"/>
    </row>
    <row r="20" spans="1:9" ht="26.4" x14ac:dyDescent="0.25">
      <c r="A20" s="141"/>
      <c r="B20" s="142"/>
      <c r="C20" s="70" t="s">
        <v>58</v>
      </c>
      <c r="D20" s="70" t="s">
        <v>60</v>
      </c>
      <c r="E20" s="70" t="s">
        <v>142</v>
      </c>
      <c r="F20" s="70" t="s">
        <v>61</v>
      </c>
      <c r="G20" s="70" t="s">
        <v>62</v>
      </c>
      <c r="H20" s="141"/>
      <c r="I20" s="142"/>
    </row>
    <row r="21" spans="1:9" ht="26.4" x14ac:dyDescent="0.25">
      <c r="A21" s="43"/>
      <c r="B21" s="68"/>
      <c r="C21" s="41" t="s">
        <v>59</v>
      </c>
      <c r="D21" s="41" t="s">
        <v>143</v>
      </c>
      <c r="E21" s="41" t="s">
        <v>63</v>
      </c>
      <c r="F21" s="41" t="s">
        <v>64</v>
      </c>
      <c r="G21" s="41" t="s">
        <v>65</v>
      </c>
      <c r="H21" s="43"/>
      <c r="I21" s="68"/>
    </row>
    <row r="22" spans="1:9" x14ac:dyDescent="0.25">
      <c r="A22" s="143" t="s">
        <v>66</v>
      </c>
      <c r="B22" s="143"/>
      <c r="C22" s="69">
        <v>213200</v>
      </c>
      <c r="D22" s="69">
        <v>150000</v>
      </c>
      <c r="E22" s="69">
        <v>34250</v>
      </c>
      <c r="F22" s="69">
        <v>12000</v>
      </c>
      <c r="G22" s="69">
        <f>SUM(D22:F22)</f>
        <v>196250</v>
      </c>
      <c r="H22" s="156">
        <f>+C22-G22</f>
        <v>16950</v>
      </c>
      <c r="I22" s="156"/>
    </row>
    <row r="23" spans="1:9" x14ac:dyDescent="0.25">
      <c r="A23" s="51"/>
      <c r="B23" s="51"/>
      <c r="C23" s="51"/>
      <c r="D23" s="51"/>
      <c r="E23" s="51"/>
      <c r="F23" s="51"/>
      <c r="G23" s="51"/>
      <c r="H23" s="51"/>
      <c r="I23" s="51"/>
    </row>
    <row r="24" spans="1:9" x14ac:dyDescent="0.25">
      <c r="A24" s="51"/>
      <c r="B24" s="51"/>
      <c r="C24" s="51"/>
      <c r="D24" s="51"/>
      <c r="E24" s="51"/>
      <c r="F24" s="51"/>
      <c r="G24" s="51"/>
      <c r="H24" s="51"/>
      <c r="I24" s="51"/>
    </row>
    <row r="25" spans="1:9" x14ac:dyDescent="0.25">
      <c r="A25" s="155" t="s">
        <v>70</v>
      </c>
      <c r="B25" s="155"/>
      <c r="C25" s="155"/>
      <c r="D25" s="155"/>
      <c r="E25" s="155"/>
      <c r="F25" s="155"/>
      <c r="G25" s="52" t="s">
        <v>72</v>
      </c>
      <c r="H25" s="157">
        <f>+F16</f>
        <v>0</v>
      </c>
      <c r="I25" s="158"/>
    </row>
    <row r="26" spans="1:9" x14ac:dyDescent="0.25">
      <c r="A26" s="53"/>
      <c r="B26" s="53"/>
      <c r="C26" s="53"/>
      <c r="D26" s="53"/>
      <c r="E26" s="53"/>
      <c r="F26" s="53"/>
      <c r="G26" s="52"/>
      <c r="H26" s="53"/>
      <c r="I26" s="53"/>
    </row>
    <row r="27" spans="1:9" x14ac:dyDescent="0.25">
      <c r="A27" s="155" t="s">
        <v>67</v>
      </c>
      <c r="B27" s="155"/>
      <c r="C27" s="155"/>
      <c r="D27" s="155"/>
      <c r="E27" s="155"/>
      <c r="F27" s="155"/>
      <c r="G27" s="52" t="s">
        <v>73</v>
      </c>
      <c r="H27" s="159">
        <f>+H22-H25</f>
        <v>16950</v>
      </c>
      <c r="I27" s="159"/>
    </row>
    <row r="28" spans="1:9" x14ac:dyDescent="0.25">
      <c r="A28" s="51"/>
      <c r="B28" s="51"/>
      <c r="C28" s="51"/>
      <c r="D28" s="51"/>
      <c r="E28" s="51"/>
      <c r="F28" s="51"/>
      <c r="G28" s="52"/>
      <c r="H28" s="51"/>
      <c r="I28" s="51"/>
    </row>
    <row r="29" spans="1:9" x14ac:dyDescent="0.25">
      <c r="A29" s="155" t="s">
        <v>69</v>
      </c>
      <c r="B29" s="155"/>
      <c r="C29" s="155"/>
      <c r="D29" s="155"/>
      <c r="E29" s="155"/>
      <c r="F29" s="155"/>
      <c r="G29" s="52" t="s">
        <v>74</v>
      </c>
      <c r="H29" s="160" t="str">
        <f>IF(H16=H27,"YES","NO")</f>
        <v>NO</v>
      </c>
      <c r="I29" s="161"/>
    </row>
    <row r="30" spans="1:9" x14ac:dyDescent="0.25">
      <c r="A30" s="51"/>
      <c r="B30" s="51"/>
      <c r="C30" s="51"/>
      <c r="D30" s="51"/>
      <c r="E30" s="51"/>
      <c r="F30" s="51"/>
      <c r="G30" s="51"/>
      <c r="H30" s="51"/>
      <c r="I30" s="51"/>
    </row>
    <row r="31" spans="1:9" x14ac:dyDescent="0.25">
      <c r="A31" s="51"/>
      <c r="B31" s="51"/>
      <c r="C31" s="51"/>
      <c r="D31" s="51"/>
      <c r="E31" s="51"/>
      <c r="F31" s="51"/>
      <c r="G31" s="51"/>
      <c r="H31" s="51"/>
      <c r="I31" s="51"/>
    </row>
    <row r="32" spans="1:9" x14ac:dyDescent="0.25">
      <c r="A32" s="51"/>
      <c r="B32" s="51"/>
      <c r="C32" s="51"/>
      <c r="D32" s="51"/>
      <c r="E32" s="51"/>
      <c r="F32" s="51"/>
      <c r="G32" s="51"/>
      <c r="H32" s="51"/>
      <c r="I32" s="51"/>
    </row>
    <row r="33" spans="1:9" x14ac:dyDescent="0.25">
      <c r="A33" s="51"/>
      <c r="B33" s="51"/>
      <c r="C33" s="51"/>
      <c r="D33" s="51"/>
      <c r="E33" s="51"/>
      <c r="F33" s="51"/>
      <c r="G33" s="51"/>
      <c r="H33" s="51"/>
      <c r="I33" s="51"/>
    </row>
    <row r="34" spans="1:9" x14ac:dyDescent="0.25">
      <c r="A34" s="51"/>
      <c r="B34" s="51"/>
      <c r="C34" s="51"/>
      <c r="D34" s="51"/>
      <c r="E34" s="51"/>
      <c r="F34" s="51"/>
      <c r="G34" s="51"/>
      <c r="H34" s="51"/>
      <c r="I34" s="51"/>
    </row>
    <row r="35" spans="1:9" x14ac:dyDescent="0.25">
      <c r="A35" s="51"/>
      <c r="B35" s="51"/>
      <c r="C35" s="51"/>
      <c r="D35" s="51"/>
      <c r="E35" s="51"/>
      <c r="F35" s="51"/>
      <c r="G35" s="51"/>
      <c r="H35" s="51"/>
      <c r="I35" s="51"/>
    </row>
    <row r="36" spans="1:9" x14ac:dyDescent="0.25">
      <c r="A36" s="51"/>
      <c r="B36" s="51"/>
      <c r="C36" s="51"/>
      <c r="D36" s="51"/>
      <c r="E36" s="51"/>
      <c r="F36" s="51"/>
      <c r="G36" s="51"/>
      <c r="H36" s="51"/>
      <c r="I36" s="51"/>
    </row>
    <row r="37" spans="1:9" x14ac:dyDescent="0.25">
      <c r="A37" s="51"/>
      <c r="B37" s="51"/>
      <c r="C37" s="51"/>
      <c r="D37" s="51"/>
      <c r="E37" s="51"/>
      <c r="F37" s="51"/>
      <c r="G37" s="51"/>
      <c r="H37" s="51"/>
      <c r="I37" s="51"/>
    </row>
    <row r="39" spans="1:9" x14ac:dyDescent="0.25">
      <c r="B39" s="8"/>
    </row>
  </sheetData>
  <mergeCells count="29">
    <mergeCell ref="A25:F25"/>
    <mergeCell ref="A27:F27"/>
    <mergeCell ref="A29:F29"/>
    <mergeCell ref="C6:D6"/>
    <mergeCell ref="H2:I2"/>
    <mergeCell ref="H19:I20"/>
    <mergeCell ref="H22:I22"/>
    <mergeCell ref="H6:I6"/>
    <mergeCell ref="H25:I25"/>
    <mergeCell ref="H27:I27"/>
    <mergeCell ref="H29:I29"/>
    <mergeCell ref="H11:I11"/>
    <mergeCell ref="H12:I13"/>
    <mergeCell ref="H14:I14"/>
    <mergeCell ref="H15:I15"/>
    <mergeCell ref="H16:I16"/>
    <mergeCell ref="H18:I18"/>
    <mergeCell ref="A18:B18"/>
    <mergeCell ref="A19:B20"/>
    <mergeCell ref="A22:B22"/>
    <mergeCell ref="C2:D2"/>
    <mergeCell ref="C8:D8"/>
    <mergeCell ref="C4:D4"/>
    <mergeCell ref="A13:B13"/>
    <mergeCell ref="A11:B12"/>
    <mergeCell ref="A14:B14"/>
    <mergeCell ref="A15:B15"/>
    <mergeCell ref="A16:B16"/>
    <mergeCell ref="H4:I4"/>
  </mergeCells>
  <pageMargins left="0.5" right="0.5" top="1.4" bottom="1" header="0.2" footer="0.5"/>
  <pageSetup scale="89" orientation="landscape" r:id="rId1"/>
  <headerFooter scaleWithDoc="0">
    <oddHeader>&amp;L&amp;G
&amp;"Calibri,Bold"&amp;14&amp;K2B318CB1 CRA - ETA 2110 Reconciliation&amp;R&amp;"Calibri,Regular"&amp;9ETA FORM 2110
OMB Control No. 1205-0219
Expiration Date: 05/31/2025</oddHeader>
    <oddFooter>&amp;CReport must be submitted quarterly.  Report is due Jan 20, Apr 20, July 20, and Oct 20 for quarters ending Dec 30, Mar 31, Jun 30, and Sep 30 respectively.                              DOL and/or operators may request more frequent updates.</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1"/>
  <sheetViews>
    <sheetView view="pageLayout" zoomScaleNormal="100" workbookViewId="0">
      <selection activeCell="C21" sqref="A21:C21"/>
    </sheetView>
  </sheetViews>
  <sheetFormatPr defaultRowHeight="13.2" x14ac:dyDescent="0.25"/>
  <cols>
    <col min="2" max="2" width="40.109375" customWidth="1"/>
    <col min="3" max="3" width="72.109375" customWidth="1"/>
  </cols>
  <sheetData>
    <row r="1" spans="1:4" x14ac:dyDescent="0.25">
      <c r="A1" s="10" t="s">
        <v>75</v>
      </c>
      <c r="B1" s="10" t="s">
        <v>77</v>
      </c>
      <c r="C1" s="10" t="s">
        <v>76</v>
      </c>
      <c r="D1" s="51"/>
    </row>
    <row r="2" spans="1:4" x14ac:dyDescent="0.25">
      <c r="A2" s="11">
        <v>1</v>
      </c>
      <c r="B2" s="12" t="s">
        <v>27</v>
      </c>
      <c r="C2" s="15" t="s">
        <v>92</v>
      </c>
      <c r="D2" s="51"/>
    </row>
    <row r="3" spans="1:4" ht="26.4" x14ac:dyDescent="0.25">
      <c r="A3" s="11">
        <v>2</v>
      </c>
      <c r="B3" s="12" t="s">
        <v>110</v>
      </c>
      <c r="C3" s="15" t="s">
        <v>111</v>
      </c>
      <c r="D3" s="51"/>
    </row>
    <row r="4" spans="1:4" x14ac:dyDescent="0.25">
      <c r="A4" s="11">
        <v>3</v>
      </c>
      <c r="B4" s="12" t="s">
        <v>46</v>
      </c>
      <c r="C4" s="15" t="s">
        <v>94</v>
      </c>
      <c r="D4" s="51"/>
    </row>
    <row r="5" spans="1:4" x14ac:dyDescent="0.25">
      <c r="A5" s="11">
        <v>4</v>
      </c>
      <c r="B5" s="12" t="s">
        <v>32</v>
      </c>
      <c r="C5" s="15" t="s">
        <v>95</v>
      </c>
      <c r="D5" s="51"/>
    </row>
    <row r="6" spans="1:4" x14ac:dyDescent="0.25">
      <c r="A6" s="11">
        <v>5</v>
      </c>
      <c r="B6" s="12" t="s">
        <v>34</v>
      </c>
      <c r="C6" s="15" t="s">
        <v>95</v>
      </c>
      <c r="D6" s="51"/>
    </row>
    <row r="7" spans="1:4" ht="52.8" x14ac:dyDescent="0.25">
      <c r="A7" s="11">
        <v>6</v>
      </c>
      <c r="B7" s="12" t="s">
        <v>36</v>
      </c>
      <c r="C7" s="15" t="s">
        <v>96</v>
      </c>
      <c r="D7" s="51"/>
    </row>
    <row r="8" spans="1:4" x14ac:dyDescent="0.25">
      <c r="A8" s="11">
        <v>7</v>
      </c>
      <c r="B8" s="12" t="s">
        <v>56</v>
      </c>
      <c r="C8" s="16" t="s">
        <v>114</v>
      </c>
      <c r="D8" s="51"/>
    </row>
    <row r="9" spans="1:4" x14ac:dyDescent="0.25">
      <c r="A9" s="11">
        <v>8</v>
      </c>
      <c r="B9" s="12" t="s">
        <v>115</v>
      </c>
      <c r="C9" s="15" t="s">
        <v>116</v>
      </c>
      <c r="D9" s="51"/>
    </row>
    <row r="10" spans="1:4" ht="26.4" x14ac:dyDescent="0.25">
      <c r="A10" s="11">
        <v>9</v>
      </c>
      <c r="B10" s="12" t="s">
        <v>82</v>
      </c>
      <c r="C10" s="16" t="s">
        <v>118</v>
      </c>
      <c r="D10" s="51"/>
    </row>
    <row r="11" spans="1:4" ht="26.4" x14ac:dyDescent="0.25">
      <c r="A11" s="11">
        <v>10</v>
      </c>
      <c r="B11" s="12" t="s">
        <v>83</v>
      </c>
      <c r="C11" s="15" t="s">
        <v>117</v>
      </c>
      <c r="D11" s="51"/>
    </row>
    <row r="12" spans="1:4" ht="26.4" x14ac:dyDescent="0.25">
      <c r="A12" s="11">
        <v>11</v>
      </c>
      <c r="B12" s="12" t="s">
        <v>84</v>
      </c>
      <c r="C12" s="15" t="s">
        <v>119</v>
      </c>
      <c r="D12" s="51"/>
    </row>
    <row r="13" spans="1:4" ht="26.4" x14ac:dyDescent="0.25">
      <c r="A13" s="13" t="s">
        <v>120</v>
      </c>
      <c r="B13" s="12" t="s">
        <v>68</v>
      </c>
      <c r="C13" s="15" t="s">
        <v>121</v>
      </c>
      <c r="D13" s="51"/>
    </row>
    <row r="14" spans="1:4" ht="26.4" x14ac:dyDescent="0.25">
      <c r="A14" s="11">
        <v>13</v>
      </c>
      <c r="B14" s="12" t="s">
        <v>85</v>
      </c>
      <c r="C14" s="15" t="s">
        <v>123</v>
      </c>
      <c r="D14" s="51"/>
    </row>
    <row r="15" spans="1:4" ht="26.4" x14ac:dyDescent="0.25">
      <c r="A15" s="11">
        <v>14</v>
      </c>
      <c r="B15" s="12" t="s">
        <v>67</v>
      </c>
      <c r="C15" s="15" t="s">
        <v>127</v>
      </c>
      <c r="D15" s="51"/>
    </row>
    <row r="16" spans="1:4" ht="26.4" x14ac:dyDescent="0.25">
      <c r="A16" s="13" t="s">
        <v>124</v>
      </c>
      <c r="B16" s="12" t="s">
        <v>125</v>
      </c>
      <c r="C16" s="14" t="s">
        <v>126</v>
      </c>
      <c r="D16" s="51"/>
    </row>
    <row r="17" spans="1:4" ht="39.6" x14ac:dyDescent="0.25">
      <c r="A17" s="11">
        <v>21</v>
      </c>
      <c r="B17" s="12" t="s">
        <v>67</v>
      </c>
      <c r="C17" s="16" t="s">
        <v>128</v>
      </c>
      <c r="D17" s="51"/>
    </row>
    <row r="18" spans="1:4" ht="26.4" x14ac:dyDescent="0.25">
      <c r="A18" s="11">
        <v>22</v>
      </c>
      <c r="B18" s="12" t="s">
        <v>129</v>
      </c>
      <c r="C18" s="15" t="s">
        <v>130</v>
      </c>
      <c r="D18" s="51"/>
    </row>
    <row r="19" spans="1:4" ht="26.4" x14ac:dyDescent="0.25">
      <c r="A19" s="11">
        <v>23</v>
      </c>
      <c r="B19" s="12" t="s">
        <v>67</v>
      </c>
      <c r="C19" s="15" t="s">
        <v>131</v>
      </c>
      <c r="D19" s="51"/>
    </row>
    <row r="20" spans="1:4" x14ac:dyDescent="0.25">
      <c r="A20" s="11">
        <v>24</v>
      </c>
      <c r="B20" s="12" t="s">
        <v>69</v>
      </c>
      <c r="C20" s="15" t="s">
        <v>132</v>
      </c>
      <c r="D20" s="51"/>
    </row>
    <row r="21" spans="1:4" x14ac:dyDescent="0.25">
      <c r="A21" s="51"/>
      <c r="B21" s="51"/>
      <c r="C21" s="51"/>
      <c r="D21" s="51"/>
    </row>
  </sheetData>
  <printOptions horizontalCentered="1"/>
  <pageMargins left="0.5" right="0.5" top="1.4" bottom="0.75" header="0.2" footer="0.3"/>
  <pageSetup orientation="landscape" r:id="rId1"/>
  <headerFooter>
    <oddHeader>&amp;L&amp;G
&amp;"Calibri,Bold"&amp;14&amp;K2B318CInstruction Job Corps Emergency Funding Request Report&amp;R&amp;"Calibri,Regular"&amp;9ETA FORM 9219
OMB Control No. 1205-0219
Expiration Date: 05/31/2025</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5"/>
  <sheetViews>
    <sheetView view="pageLayout" zoomScaleNormal="100" workbookViewId="0">
      <selection activeCell="A20" sqref="A20:B45"/>
    </sheetView>
  </sheetViews>
  <sheetFormatPr defaultRowHeight="13.2" x14ac:dyDescent="0.25"/>
  <cols>
    <col min="1" max="1" width="9.88671875" customWidth="1"/>
    <col min="2" max="2" width="15" customWidth="1"/>
  </cols>
  <sheetData>
    <row r="1" spans="1:10" x14ac:dyDescent="0.25">
      <c r="A1" t="s">
        <v>135</v>
      </c>
      <c r="B1" t="s">
        <v>136</v>
      </c>
      <c r="C1" s="51"/>
      <c r="D1" s="51"/>
      <c r="E1" s="51"/>
      <c r="F1" s="51"/>
      <c r="G1" s="51"/>
      <c r="H1" s="51"/>
      <c r="I1" s="51"/>
      <c r="J1" s="51"/>
    </row>
    <row r="2" spans="1:10" ht="14.4" x14ac:dyDescent="0.25">
      <c r="A2" s="17">
        <v>1316</v>
      </c>
      <c r="B2" s="18">
        <v>42551</v>
      </c>
      <c r="C2" s="51"/>
      <c r="D2" s="51"/>
      <c r="E2" s="51"/>
      <c r="F2" s="51"/>
      <c r="G2" s="51"/>
      <c r="H2" s="51"/>
      <c r="I2" s="51"/>
      <c r="J2" s="51"/>
    </row>
    <row r="3" spans="1:10" ht="14.4" x14ac:dyDescent="0.25">
      <c r="A3" s="17">
        <v>1417</v>
      </c>
      <c r="B3" s="18">
        <v>42916</v>
      </c>
      <c r="C3" s="51"/>
      <c r="D3" s="51"/>
      <c r="E3" s="51"/>
      <c r="F3" s="51"/>
      <c r="G3" s="51"/>
      <c r="H3" s="51"/>
      <c r="I3" s="51"/>
      <c r="J3" s="51"/>
    </row>
    <row r="4" spans="1:10" ht="14.4" x14ac:dyDescent="0.25">
      <c r="A4" s="17">
        <v>1518</v>
      </c>
      <c r="B4" s="18">
        <v>43281</v>
      </c>
      <c r="C4" s="51"/>
      <c r="D4" s="51"/>
      <c r="E4" s="51"/>
      <c r="F4" s="51"/>
      <c r="G4" s="51"/>
      <c r="H4" s="51"/>
      <c r="I4" s="51"/>
      <c r="J4" s="51"/>
    </row>
    <row r="5" spans="1:10" ht="14.4" x14ac:dyDescent="0.25">
      <c r="A5" s="17">
        <v>1619</v>
      </c>
      <c r="B5" s="18">
        <v>43646</v>
      </c>
      <c r="C5" s="51"/>
      <c r="D5" s="51"/>
      <c r="E5" s="51"/>
      <c r="F5" s="51"/>
      <c r="G5" s="51"/>
      <c r="H5" s="51"/>
      <c r="I5" s="51"/>
      <c r="J5" s="51"/>
    </row>
    <row r="6" spans="1:10" ht="14.4" x14ac:dyDescent="0.25">
      <c r="A6" s="17">
        <v>1720</v>
      </c>
      <c r="B6" s="18">
        <v>44012</v>
      </c>
      <c r="C6" s="51"/>
      <c r="D6" s="51"/>
      <c r="E6" s="51"/>
      <c r="F6" s="51"/>
      <c r="G6" s="51"/>
      <c r="H6" s="51"/>
      <c r="I6" s="51"/>
      <c r="J6" s="51"/>
    </row>
    <row r="7" spans="1:10" ht="14.4" x14ac:dyDescent="0.25">
      <c r="A7" s="17">
        <v>1821</v>
      </c>
      <c r="B7" s="18">
        <v>44377</v>
      </c>
      <c r="C7" s="51"/>
      <c r="D7" s="51"/>
      <c r="E7" s="51"/>
      <c r="F7" s="51"/>
      <c r="G7" s="51"/>
      <c r="H7" s="51"/>
      <c r="I7" s="51"/>
      <c r="J7" s="51"/>
    </row>
    <row r="8" spans="1:10" ht="14.4" x14ac:dyDescent="0.25">
      <c r="A8" s="17">
        <v>1922</v>
      </c>
      <c r="B8" s="18">
        <v>44742</v>
      </c>
      <c r="C8" s="51"/>
      <c r="D8" s="51"/>
      <c r="E8" s="51"/>
      <c r="F8" s="51"/>
      <c r="G8" s="51"/>
      <c r="H8" s="51"/>
      <c r="I8" s="51"/>
      <c r="J8" s="51"/>
    </row>
    <row r="9" spans="1:10" ht="14.4" x14ac:dyDescent="0.25">
      <c r="A9" s="17">
        <v>2023</v>
      </c>
      <c r="B9" s="18">
        <v>45107</v>
      </c>
      <c r="C9" s="51"/>
      <c r="D9" s="51"/>
      <c r="E9" s="51"/>
      <c r="F9" s="51"/>
      <c r="G9" s="51"/>
      <c r="H9" s="51"/>
      <c r="I9" s="51"/>
      <c r="J9" s="51"/>
    </row>
    <row r="10" spans="1:10" ht="14.4" x14ac:dyDescent="0.25">
      <c r="A10" s="17">
        <v>2124</v>
      </c>
      <c r="B10" s="18">
        <v>45473</v>
      </c>
      <c r="C10" s="51"/>
      <c r="D10" s="51"/>
      <c r="E10" s="51"/>
      <c r="F10" s="51"/>
      <c r="G10" s="51"/>
      <c r="H10" s="51"/>
      <c r="I10" s="51"/>
      <c r="J10" s="51"/>
    </row>
    <row r="11" spans="1:10" ht="14.4" x14ac:dyDescent="0.25">
      <c r="A11" s="17">
        <v>2225</v>
      </c>
      <c r="B11" s="18">
        <v>45838</v>
      </c>
      <c r="C11" s="51"/>
      <c r="D11" s="51"/>
      <c r="E11" s="51"/>
      <c r="F11" s="51"/>
      <c r="G11" s="51"/>
      <c r="H11" s="51"/>
      <c r="I11" s="51"/>
      <c r="J11" s="51"/>
    </row>
    <row r="12" spans="1:10" ht="14.4" x14ac:dyDescent="0.25">
      <c r="A12" s="17">
        <v>2326</v>
      </c>
      <c r="B12" s="18">
        <v>46203</v>
      </c>
      <c r="C12" s="51"/>
      <c r="D12" s="51"/>
      <c r="E12" s="51"/>
      <c r="F12" s="51"/>
      <c r="G12" s="51"/>
      <c r="H12" s="51"/>
      <c r="I12" s="51"/>
      <c r="J12" s="51"/>
    </row>
    <row r="13" spans="1:10" ht="14.4" x14ac:dyDescent="0.25">
      <c r="A13" s="17">
        <v>2427</v>
      </c>
      <c r="B13" s="18">
        <v>46568</v>
      </c>
      <c r="C13" s="51"/>
      <c r="D13" s="51"/>
      <c r="E13" s="51"/>
      <c r="F13" s="51"/>
      <c r="G13" s="51"/>
      <c r="H13" s="51"/>
      <c r="I13" s="51"/>
      <c r="J13" s="51"/>
    </row>
    <row r="14" spans="1:10" ht="14.4" x14ac:dyDescent="0.25">
      <c r="A14" s="17">
        <v>2528</v>
      </c>
      <c r="B14" s="18">
        <v>46934</v>
      </c>
      <c r="C14" s="51"/>
      <c r="D14" s="51"/>
      <c r="E14" s="51"/>
      <c r="F14" s="51"/>
      <c r="G14" s="51"/>
      <c r="H14" s="51"/>
      <c r="I14" s="51"/>
      <c r="J14" s="51"/>
    </row>
    <row r="15" spans="1:10" ht="14.4" x14ac:dyDescent="0.25">
      <c r="A15" s="17">
        <v>2629</v>
      </c>
      <c r="B15" s="18">
        <v>47299</v>
      </c>
      <c r="C15" s="51"/>
      <c r="D15" s="51"/>
      <c r="E15" s="51"/>
      <c r="F15" s="51"/>
      <c r="G15" s="51"/>
      <c r="H15" s="51"/>
      <c r="I15" s="51"/>
      <c r="J15" s="51"/>
    </row>
    <row r="16" spans="1:10" ht="14.4" x14ac:dyDescent="0.25">
      <c r="A16" s="17">
        <v>2730</v>
      </c>
      <c r="B16" s="18">
        <v>47664</v>
      </c>
      <c r="C16" s="51"/>
      <c r="D16" s="51"/>
      <c r="E16" s="51"/>
      <c r="F16" s="51"/>
      <c r="G16" s="51"/>
      <c r="H16" s="51"/>
      <c r="I16" s="51"/>
      <c r="J16" s="51"/>
    </row>
    <row r="17" spans="1:10" ht="14.4" x14ac:dyDescent="0.25">
      <c r="A17" s="17">
        <v>2831</v>
      </c>
      <c r="B17" s="18">
        <v>48029</v>
      </c>
      <c r="C17" s="51"/>
      <c r="D17" s="51"/>
      <c r="E17" s="51"/>
      <c r="F17" s="51"/>
      <c r="G17" s="51"/>
      <c r="H17" s="51"/>
      <c r="I17" s="51"/>
      <c r="J17" s="51"/>
    </row>
    <row r="18" spans="1:10" ht="14.4" x14ac:dyDescent="0.25">
      <c r="A18" s="17">
        <v>2932</v>
      </c>
      <c r="B18" s="18">
        <v>48395</v>
      </c>
      <c r="C18" s="51"/>
      <c r="D18" s="51"/>
      <c r="E18" s="51"/>
      <c r="F18" s="51"/>
      <c r="G18" s="51"/>
      <c r="H18" s="51"/>
      <c r="I18" s="51"/>
      <c r="J18" s="51"/>
    </row>
    <row r="19" spans="1:10" ht="14.4" x14ac:dyDescent="0.25">
      <c r="A19" s="17">
        <v>3033</v>
      </c>
      <c r="B19" s="18">
        <v>48760</v>
      </c>
      <c r="C19" s="51"/>
      <c r="D19" s="51"/>
      <c r="E19" s="51"/>
      <c r="F19" s="51"/>
      <c r="G19" s="51"/>
      <c r="H19" s="51"/>
      <c r="I19" s="51"/>
      <c r="J19" s="51"/>
    </row>
    <row r="20" spans="1:10" x14ac:dyDescent="0.25">
      <c r="A20" s="51"/>
      <c r="B20" s="51"/>
      <c r="C20" s="51"/>
      <c r="D20" s="51"/>
      <c r="E20" s="51"/>
      <c r="F20" s="51"/>
      <c r="G20" s="51"/>
      <c r="H20" s="51"/>
      <c r="I20" s="51"/>
      <c r="J20" s="51"/>
    </row>
    <row r="21" spans="1:10" x14ac:dyDescent="0.25">
      <c r="A21" s="51"/>
      <c r="B21" s="51"/>
      <c r="C21" s="51"/>
      <c r="D21" s="51"/>
      <c r="E21" s="51"/>
      <c r="F21" s="51"/>
      <c r="G21" s="51"/>
      <c r="H21" s="51"/>
      <c r="I21" s="51"/>
      <c r="J21" s="51"/>
    </row>
    <row r="22" spans="1:10" x14ac:dyDescent="0.25">
      <c r="A22" s="51"/>
      <c r="B22" s="51"/>
      <c r="C22" s="51"/>
      <c r="D22" s="51"/>
      <c r="E22" s="51"/>
      <c r="F22" s="51"/>
      <c r="G22" s="51"/>
      <c r="H22" s="51"/>
      <c r="I22" s="51"/>
      <c r="J22" s="51"/>
    </row>
    <row r="23" spans="1:10" x14ac:dyDescent="0.25">
      <c r="A23" s="51"/>
      <c r="B23" s="51"/>
      <c r="C23" s="51"/>
      <c r="D23" s="51"/>
      <c r="E23" s="51"/>
      <c r="F23" s="51"/>
      <c r="G23" s="51"/>
      <c r="H23" s="51"/>
      <c r="I23" s="51"/>
      <c r="J23" s="51"/>
    </row>
    <row r="24" spans="1:10" x14ac:dyDescent="0.25">
      <c r="A24" s="51"/>
      <c r="B24" s="51"/>
      <c r="C24" s="51"/>
      <c r="D24" s="51"/>
      <c r="E24" s="51"/>
      <c r="F24" s="51"/>
      <c r="G24" s="51"/>
      <c r="H24" s="51"/>
      <c r="I24" s="51"/>
      <c r="J24" s="51"/>
    </row>
    <row r="25" spans="1:10" x14ac:dyDescent="0.25">
      <c r="A25" s="51"/>
      <c r="B25" s="51"/>
      <c r="C25" s="51"/>
      <c r="D25" s="51"/>
      <c r="E25" s="51"/>
      <c r="F25" s="51"/>
      <c r="G25" s="51"/>
      <c r="H25" s="51"/>
      <c r="I25" s="51"/>
      <c r="J25" s="51"/>
    </row>
    <row r="26" spans="1:10" x14ac:dyDescent="0.25">
      <c r="A26" s="51"/>
      <c r="B26" s="51"/>
      <c r="C26" s="51"/>
      <c r="D26" s="51"/>
      <c r="E26" s="51"/>
      <c r="F26" s="51"/>
      <c r="G26" s="51"/>
      <c r="H26" s="51"/>
      <c r="I26" s="51"/>
      <c r="J26" s="51"/>
    </row>
    <row r="27" spans="1:10" x14ac:dyDescent="0.25">
      <c r="A27" s="51"/>
      <c r="B27" s="51"/>
      <c r="C27" s="51"/>
      <c r="D27" s="51"/>
      <c r="E27" s="51"/>
      <c r="F27" s="51"/>
      <c r="G27" s="51"/>
      <c r="H27" s="51"/>
      <c r="I27" s="51"/>
      <c r="J27" s="51"/>
    </row>
    <row r="28" spans="1:10" x14ac:dyDescent="0.25">
      <c r="A28" s="51"/>
      <c r="B28" s="51"/>
      <c r="C28" s="51"/>
      <c r="D28" s="51"/>
      <c r="E28" s="51"/>
      <c r="F28" s="51"/>
      <c r="G28" s="51"/>
      <c r="H28" s="51"/>
      <c r="I28" s="51"/>
      <c r="J28" s="51"/>
    </row>
    <row r="29" spans="1:10" x14ac:dyDescent="0.25">
      <c r="A29" s="51"/>
      <c r="B29" s="51"/>
      <c r="C29" s="51"/>
      <c r="D29" s="51"/>
      <c r="E29" s="51"/>
      <c r="F29" s="51"/>
      <c r="G29" s="51"/>
      <c r="H29" s="51"/>
      <c r="I29" s="51"/>
      <c r="J29" s="51"/>
    </row>
    <row r="30" spans="1:10" x14ac:dyDescent="0.25">
      <c r="A30" s="51"/>
      <c r="B30" s="51"/>
      <c r="C30" s="51"/>
      <c r="D30" s="51"/>
      <c r="E30" s="51"/>
      <c r="F30" s="51"/>
      <c r="G30" s="51"/>
      <c r="H30" s="51"/>
      <c r="I30" s="51"/>
      <c r="J30" s="51"/>
    </row>
    <row r="31" spans="1:10" x14ac:dyDescent="0.25">
      <c r="A31" s="51"/>
      <c r="B31" s="51"/>
      <c r="C31" s="51"/>
      <c r="D31" s="51"/>
      <c r="E31" s="51"/>
      <c r="F31" s="51"/>
      <c r="G31" s="51"/>
      <c r="H31" s="51"/>
      <c r="I31" s="51"/>
      <c r="J31" s="51"/>
    </row>
    <row r="32" spans="1:10" x14ac:dyDescent="0.25">
      <c r="A32" s="51"/>
      <c r="B32" s="51"/>
      <c r="C32" s="51"/>
      <c r="D32" s="51"/>
      <c r="E32" s="51"/>
      <c r="F32" s="51"/>
      <c r="G32" s="51"/>
      <c r="H32" s="51"/>
      <c r="I32" s="51"/>
      <c r="J32" s="51"/>
    </row>
    <row r="33" spans="1:10" x14ac:dyDescent="0.25">
      <c r="A33" s="51"/>
      <c r="B33" s="51"/>
      <c r="C33" s="51"/>
      <c r="D33" s="51"/>
      <c r="E33" s="51"/>
      <c r="F33" s="51"/>
      <c r="G33" s="51"/>
      <c r="H33" s="51"/>
      <c r="I33" s="51"/>
      <c r="J33" s="51"/>
    </row>
    <row r="34" spans="1:10" x14ac:dyDescent="0.25">
      <c r="A34" s="51"/>
      <c r="B34" s="51"/>
      <c r="C34" s="51"/>
      <c r="D34" s="51"/>
      <c r="E34" s="51"/>
      <c r="F34" s="51"/>
      <c r="G34" s="51"/>
      <c r="H34" s="51"/>
      <c r="I34" s="51"/>
      <c r="J34" s="51"/>
    </row>
    <row r="35" spans="1:10" x14ac:dyDescent="0.25">
      <c r="A35" s="51"/>
      <c r="B35" s="51"/>
      <c r="C35" s="51"/>
      <c r="D35" s="51"/>
      <c r="E35" s="51"/>
      <c r="F35" s="51"/>
      <c r="G35" s="51"/>
      <c r="H35" s="51"/>
      <c r="I35" s="51"/>
      <c r="J35" s="51"/>
    </row>
    <row r="36" spans="1:10" x14ac:dyDescent="0.25">
      <c r="A36" s="51"/>
      <c r="B36" s="51"/>
      <c r="C36" s="51"/>
      <c r="D36" s="51"/>
      <c r="E36" s="51"/>
      <c r="F36" s="51"/>
      <c r="G36" s="51"/>
      <c r="H36" s="51"/>
      <c r="I36" s="51"/>
      <c r="J36" s="51"/>
    </row>
    <row r="37" spans="1:10" x14ac:dyDescent="0.25">
      <c r="A37" s="51"/>
      <c r="B37" s="51"/>
      <c r="C37" s="51"/>
      <c r="D37" s="51"/>
      <c r="E37" s="51"/>
      <c r="F37" s="51"/>
      <c r="G37" s="51"/>
      <c r="H37" s="51"/>
      <c r="I37" s="51"/>
      <c r="J37" s="51"/>
    </row>
    <row r="38" spans="1:10" x14ac:dyDescent="0.25">
      <c r="A38" s="51"/>
      <c r="B38" s="51"/>
      <c r="C38" s="51"/>
      <c r="D38" s="51"/>
      <c r="E38" s="51"/>
      <c r="F38" s="51"/>
      <c r="G38" s="51"/>
      <c r="H38" s="51"/>
      <c r="I38" s="51"/>
      <c r="J38" s="51"/>
    </row>
    <row r="39" spans="1:10" x14ac:dyDescent="0.25">
      <c r="A39" s="51"/>
      <c r="B39" s="51"/>
      <c r="C39" s="51"/>
      <c r="D39" s="51"/>
      <c r="E39" s="51"/>
      <c r="F39" s="51"/>
      <c r="G39" s="51"/>
      <c r="H39" s="51"/>
      <c r="I39" s="51"/>
      <c r="J39" s="51"/>
    </row>
    <row r="40" spans="1:10" x14ac:dyDescent="0.25">
      <c r="A40" s="51"/>
      <c r="B40" s="51"/>
      <c r="C40" s="51"/>
      <c r="D40" s="51"/>
      <c r="E40" s="51"/>
      <c r="F40" s="51"/>
      <c r="G40" s="51"/>
      <c r="H40" s="51"/>
      <c r="I40" s="51"/>
      <c r="J40" s="51"/>
    </row>
    <row r="41" spans="1:10" x14ac:dyDescent="0.25">
      <c r="A41" s="51"/>
      <c r="B41" s="51"/>
      <c r="C41" s="51"/>
      <c r="D41" s="51"/>
      <c r="E41" s="51"/>
      <c r="F41" s="51"/>
      <c r="G41" s="51"/>
      <c r="H41" s="51"/>
      <c r="I41" s="51"/>
      <c r="J41" s="51"/>
    </row>
    <row r="42" spans="1:10" x14ac:dyDescent="0.25">
      <c r="A42" s="51"/>
      <c r="B42" s="51"/>
      <c r="C42" s="51"/>
      <c r="D42" s="51"/>
      <c r="E42" s="51"/>
      <c r="F42" s="51"/>
      <c r="G42" s="51"/>
      <c r="H42" s="51"/>
      <c r="I42" s="51"/>
      <c r="J42" s="51"/>
    </row>
    <row r="43" spans="1:10" x14ac:dyDescent="0.25">
      <c r="A43" s="51"/>
      <c r="B43" s="51"/>
      <c r="C43" s="51"/>
      <c r="D43" s="51"/>
      <c r="E43" s="51"/>
      <c r="F43" s="51"/>
      <c r="G43" s="51"/>
      <c r="H43" s="51"/>
      <c r="I43" s="51"/>
      <c r="J43" s="51"/>
    </row>
    <row r="44" spans="1:10" x14ac:dyDescent="0.25">
      <c r="A44" s="51"/>
      <c r="B44" s="51"/>
      <c r="C44" s="51"/>
      <c r="D44" s="51"/>
      <c r="E44" s="51"/>
      <c r="F44" s="51"/>
      <c r="G44" s="51"/>
      <c r="H44" s="51"/>
      <c r="I44" s="51"/>
      <c r="J44" s="51"/>
    </row>
    <row r="45" spans="1:10" x14ac:dyDescent="0.25">
      <c r="A45" s="51"/>
      <c r="B45" s="51"/>
      <c r="C45" s="51"/>
      <c r="D45" s="51"/>
      <c r="E45" s="51"/>
      <c r="F45" s="51"/>
      <c r="G45" s="51"/>
      <c r="H45" s="51"/>
      <c r="I45" s="51"/>
      <c r="J45" s="51"/>
    </row>
  </sheetData>
  <pageMargins left="0.5" right="0.5" top="1.4" bottom="0.75" header="0.2" footer="0.3"/>
  <pageSetup orientation="portrait" verticalDpi="90" r:id="rId1"/>
  <headerFooter>
    <oddHeader>&amp;L&amp;G
&amp;"Calibri,Bold"&amp;14&amp;K2B318CFunding Codes Job Corps Emergency Funding Request Report&amp;R&amp;"Calibri,Regular"&amp;9ETA FORM ####
OMB Control No. 1205-0219
Expiration Date: 05/31/2025</oddHead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DED96637094D46A826941634BB370F" ma:contentTypeVersion="15" ma:contentTypeDescription="Create a new document." ma:contentTypeScope="" ma:versionID="14c1d34e36bd28056f31af78d056b6a4">
  <xsd:schema xmlns:xsd="http://www.w3.org/2001/XMLSchema" xmlns:xs="http://www.w3.org/2001/XMLSchema" xmlns:p="http://schemas.microsoft.com/office/2006/metadata/properties" xmlns:ns2="4be19fb2-8623-4e5b-b7ef-6057f998f1db" targetNamespace="http://schemas.microsoft.com/office/2006/metadata/properties" ma:root="true" ma:fieldsID="7fd1fed5d642a68c58a2f0640157dbc3" ns2:_="">
    <xsd:import namespace="4be19fb2-8623-4e5b-b7ef-6057f998f1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19fb2-8623-4e5b-b7ef-6057f998f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A0B2E-94A3-436D-8F0B-612305625663}">
  <ds:schemaRef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871dbd48-febf-463c-9bbe-ad1c14ee1b72"/>
  </ds:schemaRefs>
</ds:datastoreItem>
</file>

<file path=customXml/itemProps2.xml><?xml version="1.0" encoding="utf-8"?>
<ds:datastoreItem xmlns:ds="http://schemas.openxmlformats.org/officeDocument/2006/customXml" ds:itemID="{5A77DF74-24FB-48B7-A662-87335E71466D}">
  <ds:schemaRefs>
    <ds:schemaRef ds:uri="http://schemas.microsoft.com/sharepoint/v3/contenttype/forms"/>
  </ds:schemaRefs>
</ds:datastoreItem>
</file>

<file path=customXml/itemProps3.xml><?xml version="1.0" encoding="utf-8"?>
<ds:datastoreItem xmlns:ds="http://schemas.openxmlformats.org/officeDocument/2006/customXml" ds:itemID="{9DBB37A1-84F5-4F77-AE8B-3DF1C1D585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CRA STATUS REPORT</vt:lpstr>
      <vt:lpstr>INSTRUCTIONS (CRA)</vt:lpstr>
      <vt:lpstr>ERF STATUS REPORT</vt:lpstr>
      <vt:lpstr>INSTRUCTIONS (ERF)</vt:lpstr>
      <vt:lpstr>B1 CRA  ETA 2110 RECONCILIATION</vt:lpstr>
      <vt:lpstr>INSTRUCTIONS (RECON)</vt:lpstr>
      <vt:lpstr>Fund Codes</vt:lpstr>
      <vt:lpstr>'CRA STATUS REPORT'!Print_Area</vt:lpstr>
      <vt:lpstr>'INSTRUCTIONS (CRA)'!Print_Area</vt:lpstr>
      <vt:lpstr>'INSTRUCTIONS (ERF)'!Print_Area</vt:lpstr>
      <vt:lpstr>'INSTRUCTIONS (RECON)'!Print_Area</vt:lpstr>
      <vt:lpstr>the_code</vt:lpstr>
      <vt:lpstr>the_expiration</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CALVO</dc:creator>
  <cp:lastModifiedBy>Nguyen, Anh T - ETA CTR</cp:lastModifiedBy>
  <cp:lastPrinted>2024-06-03T09:48:25Z</cp:lastPrinted>
  <dcterms:created xsi:type="dcterms:W3CDTF">2003-04-26T14:36:18Z</dcterms:created>
  <dcterms:modified xsi:type="dcterms:W3CDTF">2024-07-26T18:43:25Z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0x010100B3DED96637094D46A826941634BB370F</vt:lpwstr>
  </property>
  <property fmtid="{D5CDD505-2E9C-101B-9397-08002B2CF9AE}" pid="3" name="Order">
    <vt:r8>71600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