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AAPMDRD3FPMR\Info\Maryland\Riverdale\ITD\IMC\ICS - VS\0494 HPAI Dairy eICR\2024 Renewal\IMB\"/>
    </mc:Choice>
  </mc:AlternateContent>
  <xr:revisionPtr revIDLastSave="0" documentId="13_ncr:1_{4912D2D4-9727-4FA4-8B29-3A81477C59DE}" xr6:coauthVersionLast="47" xr6:coauthVersionMax="47" xr10:uidLastSave="{00000000-0000-0000-0000-000000000000}"/>
  <bookViews>
    <workbookView xWindow="28680" yWindow="-135" windowWidth="29040" windowHeight="16440" tabRatio="782"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28" i="1"/>
  <c r="L27" i="1"/>
  <c r="L26" i="1"/>
  <c r="L25" i="1"/>
  <c r="L24" i="1"/>
  <c r="L23" i="1"/>
  <c r="L22" i="1"/>
  <c r="L21" i="1"/>
  <c r="L20" i="1"/>
  <c r="L19" i="1"/>
  <c r="L18" i="1"/>
  <c r="L17" i="1"/>
  <c r="L16" i="1"/>
  <c r="L15" i="1"/>
  <c r="L14" i="1"/>
  <c r="L9" i="1" l="1"/>
  <c r="L10" i="1"/>
  <c r="L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58E118-91A5-4B55-9A6D-68E4763F695D}">
      <text>
        <r>
          <rPr>
            <sz val="9"/>
            <color indexed="81"/>
            <rFont val="Tahoma"/>
            <family val="2"/>
          </rPr>
          <t>Due to section 508 accessibility, do not merge cells.  If the ICR title requires more space then allowed, key in additional words of the title in row 3.</t>
        </r>
      </text>
    </comment>
    <comment ref="A5" authorId="0" shapeId="0" xr:uid="{C82FD93F-7493-4A6A-BFC6-89D360D40D1A}">
      <text>
        <r>
          <rPr>
            <sz val="9"/>
            <color indexed="81"/>
            <rFont val="Tahoma"/>
            <family val="2"/>
          </rPr>
          <t>Enter one:
-Proposed rule
-Final rule
-New ICR
-Renewal
-Reinstatement</t>
        </r>
      </text>
    </comment>
    <comment ref="K5" authorId="0" shapeId="0" xr:uid="{C5414227-B2FC-4471-9C8A-DDAC96F9C96A}">
      <text>
        <r>
          <rPr>
            <sz val="9"/>
            <color indexed="81"/>
            <rFont val="Tahoma"/>
            <family val="2"/>
          </rPr>
          <t>This is the sum of Activities, Column , filtered to capture only first occurences as marked in Activitiy Description, Part II Column G.</t>
        </r>
      </text>
    </comment>
    <comment ref="K6" authorId="0" shapeId="0" xr:uid="{ADA6FA3F-5872-4237-AFEF-0917258780DE}">
      <text>
        <r>
          <rPr>
            <sz val="9"/>
            <color indexed="81"/>
            <rFont val="Tahoma"/>
            <family val="2"/>
          </rPr>
          <t>This is the sum of all entries in Part II, Column J.</t>
        </r>
      </text>
    </comment>
    <comment ref="K7" authorId="0" shapeId="0" xr:uid="{108A0D6A-15DE-4D75-A381-3223B311A622}">
      <text>
        <r>
          <rPr>
            <sz val="9"/>
            <color indexed="81"/>
            <rFont val="Tahoma"/>
            <family val="2"/>
          </rPr>
          <t>Enter the estimated percentage of total responses that are submitted electronically.</t>
        </r>
      </text>
    </comment>
    <comment ref="K8" authorId="0" shapeId="0" xr:uid="{FF3C4219-E4DC-40E9-9449-7B203005B5C8}">
      <text>
        <r>
          <rPr>
            <sz val="9"/>
            <color indexed="81"/>
            <rFont val="Tahoma"/>
            <family val="2"/>
          </rPr>
          <t>Automatically calculates; Total Respondents X Total Annual Respondents</t>
        </r>
      </text>
    </comment>
    <comment ref="A9" authorId="0" shapeId="0" xr:uid="{A4C33BD2-9F7C-4B86-9F4B-2835D5D5991D}">
      <text>
        <r>
          <rPr>
            <sz val="9"/>
            <color indexed="81"/>
            <rFont val="Tahoma"/>
            <family val="2"/>
          </rPr>
          <t>Docket number assigned by RAD for 60-day public comment period Federal Register notice</t>
        </r>
      </text>
    </comment>
    <comment ref="K9" authorId="0" shapeId="0" xr:uid="{5768A27B-0AA9-4F7F-8890-7372DE971413}">
      <text>
        <r>
          <rPr>
            <sz val="9"/>
            <color indexed="81"/>
            <rFont val="Tahoma"/>
            <family val="2"/>
          </rPr>
          <t>This is the sum of all entries, Section II Column L</t>
        </r>
      </text>
    </comment>
    <comment ref="A10" authorId="0" shapeId="0" xr:uid="{3D83F40C-9FA6-489A-A556-5D35D6B480BC}">
      <text>
        <r>
          <rPr>
            <sz val="9"/>
            <color indexed="81"/>
            <rFont val="Tahoma"/>
            <family val="2"/>
          </rPr>
          <t>Citation for 60-day public comment period Federal Register notice (e.g., 84FR38333)</t>
        </r>
      </text>
    </comment>
    <comment ref="K10" authorId="0" shapeId="0" xr:uid="{FDDAAA29-562A-49BA-9778-939D3236E542}">
      <text>
        <r>
          <rPr>
            <sz val="9"/>
            <color indexed="81"/>
            <rFont val="Tahoma"/>
            <family val="2"/>
          </rPr>
          <t>Automatically calculates; Total Burden Hours ÷ Total Annual Responses</t>
        </r>
      </text>
    </comment>
    <comment ref="K11" authorId="0" shapeId="0" xr:uid="{26A69404-3B9C-49C6-8F03-23B854E58FE9}">
      <text>
        <r>
          <rPr>
            <sz val="9"/>
            <color indexed="81"/>
            <rFont val="Tahoma"/>
            <family val="2"/>
          </rPr>
          <t>Enter the percentage of total business respondents that are small entities.</t>
        </r>
      </text>
    </comment>
    <comment ref="A13" authorId="0" shapeId="0" xr:uid="{8738E1BF-F379-49BC-A394-4A0C05AD6927}">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FD5BD68D-8C22-475D-957C-0D2077EE9781}">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2641C8EC-1E83-4D16-B1CA-3AC62317AC74}">
      <text>
        <r>
          <rPr>
            <sz val="9"/>
            <color indexed="81"/>
            <rFont val="Tahoma"/>
            <family val="2"/>
          </rPr>
          <t>Enter all that apply if the collection instrument is a form:
- Paper
-  PDF
-  Info System</t>
        </r>
      </text>
    </comment>
    <comment ref="E13" authorId="0" shapeId="0" xr:uid="{CBEADD05-DF7A-4543-BF4C-4119470594FD}">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3EE2E09A-FA2E-4447-AC9D-68E9954910A3}">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DFCACAA2-BAD5-4D16-9186-6684A96851E7}">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CD46D6C9-0432-40A0-8EFA-B4D7CFA8BF8D}">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5115F4C4-F3A1-4885-8E89-9462703B1D45}">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CC20A8B-4CF4-4A00-BB77-7938AAEB5E04}">
      <text>
        <r>
          <rPr>
            <sz val="9"/>
            <color indexed="81"/>
            <rFont val="Tahoma"/>
            <family val="2"/>
          </rPr>
          <t>Each instance of the activity counts as one response regardless of the respondent type.
Each recordkeeper counts as one response.</t>
        </r>
      </text>
    </comment>
    <comment ref="K13" authorId="0" shapeId="0" xr:uid="{0D71201F-9238-431A-B341-08033B3C4E97}">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2913E3FD-8F8E-4BCE-B967-D701204098AA}">
      <text>
        <r>
          <rPr>
            <sz val="9"/>
            <color indexed="81"/>
            <rFont val="Tahoma"/>
            <family val="2"/>
          </rPr>
          <t>Calculation: Column J x K
Formula rounds up</t>
        </r>
      </text>
    </comment>
  </commentList>
</comments>
</file>

<file path=xl/sharedStrings.xml><?xml version="1.0" encoding="utf-8"?>
<sst xmlns="http://schemas.openxmlformats.org/spreadsheetml/2006/main" count="132" uniqueCount="57">
  <si>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</si>
  <si>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</si>
  <si>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</si>
  <si>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</si>
  <si>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</si>
  <si>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</si>
  <si>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</si>
  <si>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</si>
  <si>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</si>
  <si>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</si>
  <si>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</si>
  <si>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</si>
  <si>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</si>
  <si>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</si>
  <si>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</si>
  <si>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</si>
  <si>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</si>
  <si>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</si>
  <si>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</si>
  <si>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</si>
  <si>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</si>
  <si>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</si>
  <si>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</si>
  <si>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</si>
  <si>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</si>
  <si>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</si>
  <si>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</si>
  <si>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</si>
  <si>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</si>
  <si>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</si>
  <si>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</si>
  <si>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</si>
  <si>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none</t>
  </si>
  <si>
    <t>Info system</t>
  </si>
  <si>
    <t>I</t>
  </si>
  <si>
    <t>P1</t>
  </si>
  <si>
    <t>X</t>
  </si>
  <si>
    <t>0579-0494</t>
  </si>
  <si>
    <t>HPAI: Testing, Surveillance, and Reporting of HPAI in Livestock; Dairy Herd Certification</t>
  </si>
  <si>
    <t>Renewal</t>
  </si>
  <si>
    <t>Megan Schmid</t>
  </si>
  <si>
    <t>512-745-9286</t>
  </si>
  <si>
    <t>Sample Collection and Testing for Interstate Premovement of Lactating Dairy Cattle (using Milk Submission Form)</t>
  </si>
  <si>
    <t>Federal Order</t>
  </si>
  <si>
    <t>S1</t>
  </si>
  <si>
    <t>Sample Collection and Testing for Interstate Premovement of Nonlactating Dairy Cattle</t>
  </si>
  <si>
    <t>Epidemiological Questionnaire</t>
  </si>
  <si>
    <t>Certificates of Veterinary Inspection</t>
  </si>
  <si>
    <t>Certificates of Veterinary Inspection/Owner-Shipper Statement</t>
  </si>
  <si>
    <t>Biosecurity Plan</t>
  </si>
  <si>
    <t>Initial State Response and Containment Plan</t>
  </si>
  <si>
    <t>HPAI Dairy Herd Status Voluntary Program</t>
  </si>
  <si>
    <t>HPAI Dairy Herd Monitoring Plan</t>
  </si>
  <si>
    <t>Statement of Services Performed, Financial Support Agreement, Expense Tracker, and Financial Plan</t>
  </si>
  <si>
    <t>VS 8-18</t>
  </si>
  <si>
    <t>APHIS-2024-0043</t>
  </si>
  <si>
    <t>89 FR 70162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</si>
</sst>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9" formatCode="0.0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cellStyleXfs>
  <cellXfs count="71">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11" xfId="0" applyFont="1" applyBorder="1" applyAlignment="1">
      <alignment horizontal="left" vertical="center" indent="1"/>
    </xf>
    <xf numFmtId="9" fontId="0" fillId="0" borderId="19" xfId="1" applyFont="1" applyFill="1" applyBorder="1" applyAlignment="1">
      <alignment horizontal="center"/>
    </xf>
    <xf numFmtId="9" fontId="0" fillId="0" borderId="22" xfId="1" applyFont="1" applyFill="1" applyBorder="1" applyAlignment="1">
      <alignment horizontal="center"/>
    </xf>
    <xf numFmtId="14" fontId="9" fillId="0" borderId="12" xfId="0" applyNumberFormat="1" applyFont="1" applyBorder="1" applyAlignment="1">
      <alignment horizontal="left" vertical="center" indent="1"/>
    </xf>
    <xf numFmtId="0" fontId="14" fillId="0" borderId="7" xfId="0" applyFont="1" applyBorder="1" applyAlignment="1">
      <alignment horizontal="center" vertical="center"/>
    </xf>
    <xf numFmtId="16" fontId="4" fillId="0" borderId="7" xfId="0" applyNumberFormat="1" applyFont="1" applyBorder="1" applyAlignment="1">
      <alignment horizontal="center" vertical="center" wrapText="1"/>
    </xf>
    <xf numFmtId="169" fontId="0" fillId="0" borderId="19" xfId="0" applyNumberFormat="1" applyBorder="1" applyAlignment="1">
      <alignment horizontal="center"/>
    </xf>
    <xf numFmtId="14" fontId="0" fillId="0" borderId="21" xfId="0" applyNumberFormat="1" applyBorder="1" applyAlignment="1">
      <alignment horizontal="left" inden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2792B81F-1408-4A67-AC17-A68924E94BAC}"/>
    <cellStyle name="Percent" xfId="1" builtinId="5"/>
  </cellStyles>
  <dxfs count="0"/>
  <tableStyles count="0" defaultTableStyle="TableStyleMedium2"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9"/>
  <sheetViews>
    <sheetView tabSelected="1" zoomScale="80" zoomScaleNormal="80" zoomScaleSheetLayoutView="100" workbookViewId="0">
      <selection activeCell="M12" sqref="M12"/>
    </sheetView>
  </sheetViews>
  <sheetFormatPr defaultRowHeight="14.4" x14ac:dyDescent="0.3"/>
  <cols>
    <col min="1" max="1" width="40.77734375" style="50" customWidth="1"/>
    <col min="2" max="2" width="21.77734375" style="50" customWidth="1"/>
    <col min="3" max="4" width="12.77734375" style="57" customWidth="1"/>
    <col min="5" max="8" width="5.77734375" style="50" customWidth="1"/>
    <col min="9" max="12" width="15.77734375" style="51" customWidth="1"/>
  </cols>
  <sheetData>
    <row r="1" spans="1:14" ht="24" customHeight="1" thickBot="1" x14ac:dyDescent="0.35">
      <c r="A1" s="55" t="s">
        <v>27</v>
      </c>
      <c r="B1" s="59" t="s">
        <v>37</v>
      </c>
      <c r="C1" s="24"/>
      <c r="D1" s="24"/>
      <c r="E1" s="24"/>
      <c r="F1" s="24"/>
      <c r="G1" s="24"/>
      <c r="H1" s="24"/>
      <c r="I1" s="24"/>
      <c r="J1" s="25"/>
      <c r="K1" s="56" t="s">
        <v>3</v>
      </c>
      <c r="L1" s="62">
        <v>45636</v>
      </c>
    </row>
    <row r="2" spans="1:14" ht="45" customHeight="1" x14ac:dyDescent="0.3">
      <c r="A2" s="52" t="s">
        <v>26</v>
      </c>
      <c r="B2" s="67" t="s">
        <v>38</v>
      </c>
      <c r="C2" s="67"/>
      <c r="D2" s="67"/>
      <c r="E2" s="67"/>
      <c r="F2" s="67"/>
      <c r="G2" s="67"/>
      <c r="H2" s="67"/>
      <c r="I2" s="67"/>
      <c r="J2" s="67"/>
      <c r="K2" s="67"/>
      <c r="L2" s="68"/>
      <c r="N2" s="54"/>
    </row>
    <row r="3" spans="1:14" ht="36" customHeight="1" thickBot="1" x14ac:dyDescent="0.35">
      <c r="A3" s="53" t="s">
        <v>30</v>
      </c>
      <c r="B3" s="69"/>
      <c r="C3" s="69"/>
      <c r="D3" s="69"/>
      <c r="E3" s="69"/>
      <c r="F3" s="69"/>
      <c r="G3" s="69"/>
      <c r="H3" s="69"/>
      <c r="I3" s="69"/>
      <c r="J3" s="69"/>
      <c r="K3" s="69"/>
      <c r="L3" s="70"/>
    </row>
    <row r="4" spans="1:14" ht="21" customHeight="1" thickBot="1" x14ac:dyDescent="0.35">
      <c r="A4" s="32" t="s">
        <v>31</v>
      </c>
      <c r="B4" s="33"/>
      <c r="C4" s="34"/>
      <c r="D4" s="34"/>
      <c r="E4" s="35"/>
      <c r="F4" s="35"/>
      <c r="G4" s="35"/>
      <c r="H4" s="35"/>
      <c r="I4" s="35"/>
      <c r="J4" s="36"/>
      <c r="K4" s="37" t="s">
        <v>28</v>
      </c>
      <c r="L4" s="38"/>
      <c r="N4" s="54"/>
    </row>
    <row r="5" spans="1:14" x14ac:dyDescent="0.3">
      <c r="A5" s="27" t="s">
        <v>0</v>
      </c>
      <c r="B5" s="31" t="s">
        <v>39</v>
      </c>
      <c r="C5" s="17"/>
      <c r="D5" s="17"/>
      <c r="E5" s="17"/>
      <c r="F5" s="21"/>
      <c r="G5" s="21"/>
      <c r="H5" s="21"/>
      <c r="I5" s="22"/>
      <c r="J5" s="8"/>
      <c r="K5" s="9" t="s">
        <v>29</v>
      </c>
      <c r="L5" s="10">
        <f>SUMIF(G14:G29,"*X*",I14:I29)</f>
        <v>6052</v>
      </c>
      <c r="N5" s="49"/>
    </row>
    <row r="6" spans="1:14" x14ac:dyDescent="0.3">
      <c r="A6" s="26" t="s">
        <v>1</v>
      </c>
      <c r="B6" s="29" t="s">
        <v>40</v>
      </c>
      <c r="C6" s="18"/>
      <c r="D6" s="18"/>
      <c r="E6" s="18"/>
      <c r="F6" s="18"/>
      <c r="G6" s="18"/>
      <c r="H6" s="18"/>
      <c r="I6" s="20"/>
      <c r="J6" s="11"/>
      <c r="K6" s="12" t="s">
        <v>15</v>
      </c>
      <c r="L6" s="13">
        <f>SUM(J14:J29)</f>
        <v>104504</v>
      </c>
    </row>
    <row r="7" spans="1:14" x14ac:dyDescent="0.3">
      <c r="A7" s="26" t="s">
        <v>2</v>
      </c>
      <c r="B7" s="29" t="s">
        <v>41</v>
      </c>
      <c r="C7" s="18"/>
      <c r="D7" s="18"/>
      <c r="E7" s="18"/>
      <c r="F7" s="18"/>
      <c r="G7" s="18"/>
      <c r="H7" s="18"/>
      <c r="I7" s="20"/>
      <c r="J7" s="11"/>
      <c r="K7" s="12" t="s">
        <v>16</v>
      </c>
      <c r="L7" s="60">
        <v>0.75</v>
      </c>
    </row>
    <row r="8" spans="1:14" x14ac:dyDescent="0.3">
      <c r="A8" s="26" t="s">
        <v>3</v>
      </c>
      <c r="B8" s="30">
        <v>45623</v>
      </c>
      <c r="C8" s="18"/>
      <c r="D8" s="18"/>
      <c r="E8" s="18"/>
      <c r="F8" s="18"/>
      <c r="G8" s="18"/>
      <c r="H8" s="18"/>
      <c r="I8" s="20"/>
      <c r="J8" s="11"/>
      <c r="K8" s="12" t="s">
        <v>17</v>
      </c>
      <c r="L8" s="65">
        <f>L6/L5</f>
        <v>17.267680105750166</v>
      </c>
    </row>
    <row r="9" spans="1:14" x14ac:dyDescent="0.3">
      <c r="A9" s="26" t="s">
        <v>4</v>
      </c>
      <c r="B9" s="29" t="s">
        <v>55</v>
      </c>
      <c r="C9" s="18"/>
      <c r="D9" s="18"/>
      <c r="E9" s="18"/>
      <c r="F9" s="18"/>
      <c r="G9" s="18"/>
      <c r="H9" s="18"/>
      <c r="I9" s="20"/>
      <c r="J9" s="11"/>
      <c r="K9" s="12" t="s">
        <v>18</v>
      </c>
      <c r="L9" s="13">
        <f>SUM(L14:L29)</f>
        <v>503000</v>
      </c>
    </row>
    <row r="10" spans="1:14" x14ac:dyDescent="0.3">
      <c r="A10" s="26" t="s">
        <v>5</v>
      </c>
      <c r="B10" s="29" t="s">
        <v>56</v>
      </c>
      <c r="C10" s="18"/>
      <c r="D10" s="18"/>
      <c r="E10" s="18"/>
      <c r="F10" s="18"/>
      <c r="G10" s="18"/>
      <c r="H10" s="18"/>
      <c r="I10" s="20"/>
      <c r="J10" s="11"/>
      <c r="K10" s="12" t="s">
        <v>19</v>
      </c>
      <c r="L10" s="14">
        <f>L9/L6</f>
        <v>4.8132128913725793</v>
      </c>
    </row>
    <row r="11" spans="1:14" ht="15" thickBot="1" x14ac:dyDescent="0.35">
      <c r="A11" s="28" t="s">
        <v>6</v>
      </c>
      <c r="B11" s="66">
        <v>45533</v>
      </c>
      <c r="C11" s="19"/>
      <c r="D11" s="19"/>
      <c r="E11" s="19"/>
      <c r="F11" s="19"/>
      <c r="G11" s="19"/>
      <c r="H11" s="19"/>
      <c r="I11" s="23"/>
      <c r="J11" s="15"/>
      <c r="K11" s="16" t="s">
        <v>20</v>
      </c>
      <c r="L11" s="61">
        <v>0.5</v>
      </c>
    </row>
    <row r="12" spans="1:14" ht="21" customHeight="1" thickBot="1" x14ac:dyDescent="0.35">
      <c r="A12" s="39" t="s">
        <v>25</v>
      </c>
      <c r="B12" s="40"/>
      <c r="C12" s="40"/>
      <c r="D12" s="40"/>
      <c r="E12" s="40"/>
      <c r="F12" s="40"/>
      <c r="G12" s="40"/>
      <c r="H12" s="40"/>
      <c r="I12" s="41"/>
      <c r="J12" s="41"/>
      <c r="K12" s="41"/>
      <c r="L12" s="42"/>
    </row>
    <row r="13" spans="1:14" ht="107.25" customHeight="1" thickBot="1" x14ac:dyDescent="0.35">
      <c r="A13" s="6" t="s">
        <v>7</v>
      </c>
      <c r="B13" s="6" t="s">
        <v>8</v>
      </c>
      <c r="C13" s="6" t="s">
        <v>13</v>
      </c>
      <c r="D13" s="6" t="s">
        <v>14</v>
      </c>
      <c r="E13" s="7" t="s">
        <v>9</v>
      </c>
      <c r="F13" s="7" t="s">
        <v>12</v>
      </c>
      <c r="G13" s="7" t="s">
        <v>11</v>
      </c>
      <c r="H13" s="7" t="s">
        <v>10</v>
      </c>
      <c r="I13" s="58" t="s">
        <v>24</v>
      </c>
      <c r="J13" s="6" t="s">
        <v>21</v>
      </c>
      <c r="K13" s="58" t="s">
        <v>22</v>
      </c>
      <c r="L13" s="6" t="s">
        <v>23</v>
      </c>
      <c r="M13" s="1"/>
    </row>
    <row r="14" spans="1:14" ht="40.049999999999997" customHeight="1" x14ac:dyDescent="0.3">
      <c r="A14" s="43" t="s">
        <v>42</v>
      </c>
      <c r="B14" s="44" t="s">
        <v>43</v>
      </c>
      <c r="C14" s="4" t="s">
        <v>32</v>
      </c>
      <c r="D14" s="4" t="s">
        <v>33</v>
      </c>
      <c r="E14" s="4"/>
      <c r="F14" s="4" t="s">
        <v>35</v>
      </c>
      <c r="G14" s="4"/>
      <c r="H14" s="4" t="s">
        <v>34</v>
      </c>
      <c r="I14" s="5">
        <v>1500</v>
      </c>
      <c r="J14" s="5">
        <v>7500</v>
      </c>
      <c r="K14" s="47">
        <v>2</v>
      </c>
      <c r="L14" s="5">
        <f>ROUNDUP(J14*K14,0)</f>
        <v>15000</v>
      </c>
    </row>
    <row r="15" spans="1:14" ht="40.049999999999997" customHeight="1" x14ac:dyDescent="0.3">
      <c r="A15" s="43" t="s">
        <v>42</v>
      </c>
      <c r="B15" s="46" t="s">
        <v>43</v>
      </c>
      <c r="C15" s="46" t="s">
        <v>32</v>
      </c>
      <c r="D15" s="46" t="s">
        <v>33</v>
      </c>
      <c r="E15" s="2"/>
      <c r="F15" s="2" t="s">
        <v>44</v>
      </c>
      <c r="G15" s="2"/>
      <c r="H15" s="2" t="s">
        <v>34</v>
      </c>
      <c r="I15" s="3">
        <v>52</v>
      </c>
      <c r="J15" s="3">
        <v>750</v>
      </c>
      <c r="K15" s="48">
        <v>2</v>
      </c>
      <c r="L15" s="5">
        <f t="shared" ref="L15:L27" si="0">ROUNDUP(J15*K15,0)</f>
        <v>1500</v>
      </c>
    </row>
    <row r="16" spans="1:14" ht="40.049999999999997" customHeight="1" x14ac:dyDescent="0.3">
      <c r="A16" s="43" t="s">
        <v>45</v>
      </c>
      <c r="B16" s="46" t="s">
        <v>43</v>
      </c>
      <c r="C16" s="46" t="s">
        <v>32</v>
      </c>
      <c r="D16" s="46" t="s">
        <v>33</v>
      </c>
      <c r="E16" s="2"/>
      <c r="F16" s="2" t="s">
        <v>35</v>
      </c>
      <c r="G16" s="63"/>
      <c r="H16" s="2" t="s">
        <v>34</v>
      </c>
      <c r="I16" s="3">
        <v>4500</v>
      </c>
      <c r="J16" s="3">
        <v>22500</v>
      </c>
      <c r="K16" s="48">
        <v>2</v>
      </c>
      <c r="L16" s="5">
        <f t="shared" si="0"/>
        <v>45000</v>
      </c>
    </row>
    <row r="17" spans="1:12" ht="40.049999999999997" customHeight="1" x14ac:dyDescent="0.3">
      <c r="A17" s="45" t="s">
        <v>45</v>
      </c>
      <c r="B17" s="46" t="s">
        <v>43</v>
      </c>
      <c r="C17" s="46" t="s">
        <v>32</v>
      </c>
      <c r="D17" s="46" t="s">
        <v>33</v>
      </c>
      <c r="E17" s="2"/>
      <c r="F17" s="2" t="s">
        <v>44</v>
      </c>
      <c r="G17" s="63"/>
      <c r="H17" s="2" t="s">
        <v>34</v>
      </c>
      <c r="I17" s="3">
        <v>52</v>
      </c>
      <c r="J17" s="3">
        <v>2250</v>
      </c>
      <c r="K17" s="48">
        <v>2</v>
      </c>
      <c r="L17" s="5">
        <f t="shared" si="0"/>
        <v>4500</v>
      </c>
    </row>
    <row r="18" spans="1:12" ht="40.049999999999997" customHeight="1" x14ac:dyDescent="0.3">
      <c r="A18" s="45" t="s">
        <v>46</v>
      </c>
      <c r="B18" s="46" t="s">
        <v>43</v>
      </c>
      <c r="C18" s="46" t="s">
        <v>32</v>
      </c>
      <c r="D18" s="46" t="s">
        <v>33</v>
      </c>
      <c r="E18" s="2"/>
      <c r="F18" s="2" t="s">
        <v>35</v>
      </c>
      <c r="G18" s="63"/>
      <c r="H18" s="2" t="s">
        <v>34</v>
      </c>
      <c r="I18" s="3">
        <v>600</v>
      </c>
      <c r="J18" s="3">
        <v>600</v>
      </c>
      <c r="K18" s="48">
        <v>2</v>
      </c>
      <c r="L18" s="5">
        <f t="shared" si="0"/>
        <v>1200</v>
      </c>
    </row>
    <row r="19" spans="1:12" ht="40.049999999999997" customHeight="1" x14ac:dyDescent="0.3">
      <c r="A19" s="45" t="s">
        <v>47</v>
      </c>
      <c r="B19" s="46" t="s">
        <v>43</v>
      </c>
      <c r="C19" s="46" t="s">
        <v>32</v>
      </c>
      <c r="D19" s="46" t="s">
        <v>33</v>
      </c>
      <c r="E19" s="2"/>
      <c r="F19" s="2" t="s">
        <v>35</v>
      </c>
      <c r="G19" s="2" t="s">
        <v>36</v>
      </c>
      <c r="H19" s="2" t="s">
        <v>34</v>
      </c>
      <c r="I19" s="3">
        <v>6000</v>
      </c>
      <c r="J19" s="3">
        <v>30000</v>
      </c>
      <c r="K19" s="48">
        <v>1</v>
      </c>
      <c r="L19" s="5">
        <f t="shared" si="0"/>
        <v>30000</v>
      </c>
    </row>
    <row r="20" spans="1:12" ht="40.049999999999997" customHeight="1" x14ac:dyDescent="0.3">
      <c r="A20" s="45" t="s">
        <v>48</v>
      </c>
      <c r="B20" s="46" t="s">
        <v>43</v>
      </c>
      <c r="C20" s="46" t="s">
        <v>32</v>
      </c>
      <c r="D20" s="46" t="s">
        <v>33</v>
      </c>
      <c r="E20" s="2"/>
      <c r="F20" s="2" t="s">
        <v>44</v>
      </c>
      <c r="G20" s="2"/>
      <c r="H20" s="2" t="s">
        <v>34</v>
      </c>
      <c r="I20" s="3">
        <v>52</v>
      </c>
      <c r="J20" s="3">
        <v>30000</v>
      </c>
      <c r="K20" s="48">
        <v>1</v>
      </c>
      <c r="L20" s="5">
        <f t="shared" si="0"/>
        <v>30000</v>
      </c>
    </row>
    <row r="21" spans="1:12" ht="40.049999999999997" customHeight="1" x14ac:dyDescent="0.3">
      <c r="A21" s="45" t="s">
        <v>49</v>
      </c>
      <c r="B21" s="46" t="s">
        <v>43</v>
      </c>
      <c r="C21" s="46" t="s">
        <v>32</v>
      </c>
      <c r="D21" s="46" t="s">
        <v>33</v>
      </c>
      <c r="E21" s="2"/>
      <c r="F21" s="2" t="s">
        <v>35</v>
      </c>
      <c r="G21" s="2"/>
      <c r="H21" s="2" t="s">
        <v>34</v>
      </c>
      <c r="I21" s="3">
        <v>600</v>
      </c>
      <c r="J21" s="3">
        <v>600</v>
      </c>
      <c r="K21" s="48">
        <v>10</v>
      </c>
      <c r="L21" s="5">
        <f t="shared" si="0"/>
        <v>6000</v>
      </c>
    </row>
    <row r="22" spans="1:12" ht="40.049999999999997" customHeight="1" x14ac:dyDescent="0.3">
      <c r="A22" s="45" t="s">
        <v>50</v>
      </c>
      <c r="B22" s="46" t="s">
        <v>43</v>
      </c>
      <c r="C22" s="46" t="s">
        <v>32</v>
      </c>
      <c r="D22" s="46" t="s">
        <v>33</v>
      </c>
      <c r="E22" s="2"/>
      <c r="F22" s="2" t="s">
        <v>44</v>
      </c>
      <c r="G22" s="2" t="s">
        <v>36</v>
      </c>
      <c r="H22" s="2" t="s">
        <v>34</v>
      </c>
      <c r="I22" s="3">
        <v>52</v>
      </c>
      <c r="J22" s="3">
        <v>52</v>
      </c>
      <c r="K22" s="48">
        <v>40</v>
      </c>
      <c r="L22" s="5">
        <f t="shared" si="0"/>
        <v>2080</v>
      </c>
    </row>
    <row r="23" spans="1:12" ht="40.049999999999997" customHeight="1" x14ac:dyDescent="0.3">
      <c r="A23" s="45" t="s">
        <v>51</v>
      </c>
      <c r="B23" s="46" t="s">
        <v>43</v>
      </c>
      <c r="C23" s="46" t="s">
        <v>32</v>
      </c>
      <c r="D23" s="46" t="s">
        <v>33</v>
      </c>
      <c r="E23" s="2"/>
      <c r="F23" s="2" t="s">
        <v>35</v>
      </c>
      <c r="G23" s="63"/>
      <c r="H23" s="2" t="s">
        <v>34</v>
      </c>
      <c r="I23" s="3">
        <v>3600</v>
      </c>
      <c r="J23" s="3">
        <v>3600</v>
      </c>
      <c r="K23" s="48">
        <v>48</v>
      </c>
      <c r="L23" s="5">
        <f t="shared" si="0"/>
        <v>172800</v>
      </c>
    </row>
    <row r="24" spans="1:12" ht="40.049999999999997" customHeight="1" x14ac:dyDescent="0.3">
      <c r="A24" s="45" t="s">
        <v>51</v>
      </c>
      <c r="B24" s="46" t="s">
        <v>43</v>
      </c>
      <c r="C24" s="46" t="s">
        <v>32</v>
      </c>
      <c r="D24" s="46" t="s">
        <v>33</v>
      </c>
      <c r="E24" s="2"/>
      <c r="F24" s="2" t="s">
        <v>44</v>
      </c>
      <c r="G24" s="63"/>
      <c r="H24" s="2" t="s">
        <v>34</v>
      </c>
      <c r="I24" s="3">
        <v>52</v>
      </c>
      <c r="J24" s="3">
        <v>1800</v>
      </c>
      <c r="K24" s="48">
        <v>48</v>
      </c>
      <c r="L24" s="5">
        <f t="shared" si="0"/>
        <v>86400</v>
      </c>
    </row>
    <row r="25" spans="1:12" ht="40.049999999999997" customHeight="1" x14ac:dyDescent="0.3">
      <c r="A25" s="45" t="s">
        <v>52</v>
      </c>
      <c r="B25" s="46" t="s">
        <v>43</v>
      </c>
      <c r="C25" s="46" t="s">
        <v>32</v>
      </c>
      <c r="D25" s="46" t="s">
        <v>33</v>
      </c>
      <c r="E25" s="2"/>
      <c r="F25" s="2" t="s">
        <v>35</v>
      </c>
      <c r="G25" s="63"/>
      <c r="H25" s="2" t="s">
        <v>34</v>
      </c>
      <c r="I25" s="3">
        <v>600</v>
      </c>
      <c r="J25" s="3">
        <v>600</v>
      </c>
      <c r="K25" s="48">
        <v>40</v>
      </c>
      <c r="L25" s="5">
        <f t="shared" si="0"/>
        <v>24000</v>
      </c>
    </row>
    <row r="26" spans="1:12" ht="40.049999999999997" customHeight="1" x14ac:dyDescent="0.3">
      <c r="A26" s="45" t="s">
        <v>52</v>
      </c>
      <c r="B26" s="46" t="s">
        <v>43</v>
      </c>
      <c r="C26" s="46" t="s">
        <v>32</v>
      </c>
      <c r="D26" s="46" t="s">
        <v>33</v>
      </c>
      <c r="E26" s="2"/>
      <c r="F26" s="2" t="s">
        <v>44</v>
      </c>
      <c r="G26" s="63"/>
      <c r="H26" s="2" t="s">
        <v>34</v>
      </c>
      <c r="I26" s="3">
        <v>52</v>
      </c>
      <c r="J26" s="3">
        <v>600</v>
      </c>
      <c r="K26" s="48">
        <v>20</v>
      </c>
      <c r="L26" s="5">
        <f t="shared" si="0"/>
        <v>12000</v>
      </c>
    </row>
    <row r="27" spans="1:12" ht="40.049999999999997" customHeight="1" x14ac:dyDescent="0.3">
      <c r="A27" s="45" t="s">
        <v>53</v>
      </c>
      <c r="B27" s="46" t="s">
        <v>43</v>
      </c>
      <c r="C27" s="64" t="s">
        <v>54</v>
      </c>
      <c r="D27" s="46" t="s">
        <v>33</v>
      </c>
      <c r="E27" s="2"/>
      <c r="F27" s="2" t="s">
        <v>35</v>
      </c>
      <c r="G27" s="63"/>
      <c r="H27" s="2" t="s">
        <v>34</v>
      </c>
      <c r="I27" s="3">
        <v>3600</v>
      </c>
      <c r="J27" s="3">
        <v>3600</v>
      </c>
      <c r="K27" s="48">
        <v>20</v>
      </c>
      <c r="L27" s="5">
        <f t="shared" si="0"/>
        <v>72000</v>
      </c>
    </row>
    <row r="28" spans="1:12" ht="40.049999999999997" customHeight="1" x14ac:dyDescent="0.3">
      <c r="A28" s="45" t="s">
        <v>53</v>
      </c>
      <c r="B28" s="46" t="s">
        <v>43</v>
      </c>
      <c r="C28" s="46" t="s">
        <v>54</v>
      </c>
      <c r="D28" s="46" t="s">
        <v>33</v>
      </c>
      <c r="E28" s="2"/>
      <c r="F28" s="2" t="s">
        <v>44</v>
      </c>
      <c r="G28" s="63"/>
      <c r="H28" s="2" t="s">
        <v>34</v>
      </c>
      <c r="I28" s="3">
        <v>52</v>
      </c>
      <c r="J28" s="3">
        <v>52</v>
      </c>
      <c r="K28" s="48">
        <v>10</v>
      </c>
      <c r="L28" s="5">
        <f t="shared" ref="L28" si="1">ROUNDUP(J28*K28,0)</f>
        <v>520</v>
      </c>
    </row>
    <row r="29" spans="1:12" ht="40.049999999999997" customHeight="1" x14ac:dyDescent="0.3">
      <c r="A29" s="45"/>
      <c r="B29" s="46"/>
      <c r="C29" s="46"/>
      <c r="D29" s="46"/>
      <c r="E29" s="2"/>
      <c r="F29" s="2"/>
      <c r="G29" s="63"/>
      <c r="H29" s="2"/>
      <c r="I29" s="3"/>
      <c r="J29" s="3"/>
      <c r="K29" s="48"/>
      <c r="L29" s="5"/>
    </row>
  </sheetData>
  <mergeCells count="1">
    <mergeCell ref="B2:L3"/>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2022-02-28T20:07:45Z</cp:lastPrinted>
  <dcterms:created xsi:type="dcterms:W3CDTF">2021-07-01T18:06:57Z</dcterms:created>
  <dcterms:modified xsi:type="dcterms:W3CDTF">2024-12-10T21:12:37Z</dcterms:modified>
</cp:coreProperties>
</file>