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AAPMDRD3FPMR\Info\Maryland\Riverdale\ITD\IMC\5.7 050 PRA\ICR ACTIVE\ICs - Dockets\PR, 22-061, (VS) U.S. Swine Health Imp Plan\IMB\"/>
    </mc:Choice>
  </mc:AlternateContent>
  <xr:revisionPtr revIDLastSave="0" documentId="13_ncr:1_{7F22DF84-91D6-4B3F-9783-6AFA3674435B}" xr6:coauthVersionLast="47" xr6:coauthVersionMax="47" xr10:uidLastSave="{00000000-0000-0000-0000-000000000000}"/>
  <bookViews>
    <workbookView xWindow="30915" yWindow="300" windowWidth="22080" windowHeight="14595" tabRatio="456" xr2:uid="{F38D79EA-36B0-400D-84E7-32D0B3AB86E3}"/>
  </bookViews>
  <sheets>
    <sheet name="APHIS 71" sheetId="1" r:id="rId1"/>
  </sheets>
  <definedNames>
    <definedName name="_xlnm.Print_Titles" localSheetId="0">'APHIS 71'!$12:$13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35" i="1"/>
  <c r="L31" i="1"/>
  <c r="L28" i="1"/>
  <c r="L25" i="1"/>
  <c r="L14" i="1"/>
  <c r="L27" i="1" l="1"/>
  <c r="L26" i="1"/>
  <c r="L24" i="1"/>
  <c r="L23" i="1"/>
  <c r="L22" i="1"/>
  <c r="L21" i="1"/>
  <c r="L20" i="1"/>
  <c r="L18" i="1"/>
  <c r="L16" i="1"/>
  <c r="L15" i="1"/>
  <c r="L6" i="1" l="1"/>
  <c r="L5" i="1"/>
  <c r="L8" i="1" l="1"/>
  <c r="L37" i="1"/>
  <c r="L38" i="1"/>
  <c r="L39" i="1"/>
  <c r="L40" i="1"/>
  <c r="L41" i="1"/>
  <c r="L43" i="1"/>
  <c r="L44" i="1"/>
  <c r="L45" i="1"/>
  <c r="L46" i="1"/>
  <c r="L47" i="1"/>
  <c r="L48" i="1"/>
  <c r="L32" i="1"/>
  <c r="L33" i="1"/>
  <c r="L34" i="1"/>
  <c r="L36" i="1"/>
  <c r="L17" i="1" l="1"/>
  <c r="L19" i="1"/>
  <c r="L29" i="1"/>
  <c r="L30"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<sst xmlns="http://schemas.openxmlformats.org/spreadsheetml/2006/main" count="241" uniqueCount="81">
  <si>
    <t>OMB CONTROL NO.</t>
  </si>
  <si>
    <t>DATE PREPARED</t>
  </si>
  <si>
    <t>TITLE OF INFORMATION COLLECTION REQUEST (ICR)</t>
  </si>
  <si>
    <t>Additional line for ICR Title if title is too long.</t>
  </si>
  <si>
    <t>PART I - ICR INFORMATION, POINT OF CONTACT, FEDERAL REGISTER NOTICE INFORMATION</t>
  </si>
  <si>
    <t>DATA SUMMARY</t>
  </si>
  <si>
    <t>TYPE OF REQUEST</t>
  </si>
  <si>
    <t>Proposed rule</t>
  </si>
  <si>
    <t>TOTAL RESPONDENTS</t>
  </si>
  <si>
    <t>POINT OF CONTACT (POC)</t>
  </si>
  <si>
    <t>Dr. Lydia Carpenter</t>
  </si>
  <si>
    <t>TOTAL ANNUAL RESPONSES</t>
  </si>
  <si>
    <t>POC TELEPHONE NO.</t>
  </si>
  <si>
    <t>919-855-7276</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</si>
  <si>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</si>
  <si>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</si>
  <si>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</si>
  <si>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</si>
  <si>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</si>
  <si>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</si>
  <si>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</si>
  <si>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</si>
  <si>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</si>
  <si>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</si>
  <si>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</si>
  <si>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</si>
  <si>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</si>
  <si>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</si>
  <si>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</si>
  <si>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</si>
  <si>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</si>
  <si>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</si>
  <si>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</si>
  <si>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</si>
  <si>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</si>
  <si>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Memorandum of Understanding</t>
  </si>
  <si>
    <t>9 CFR 148.2(a)</t>
  </si>
  <si>
    <t>MOU</t>
  </si>
  <si>
    <t>Paper</t>
  </si>
  <si>
    <t>S1</t>
  </si>
  <si>
    <t>I</t>
  </si>
  <si>
    <t>US SHIP Cooperative Agreement Financial and Performance Reporting (Quarterly)</t>
  </si>
  <si>
    <t>9 CFR 148.3; 9 CFR 148.22; Program Standards</t>
  </si>
  <si>
    <t>Cooperative Agreement</t>
  </si>
  <si>
    <t>P1</t>
  </si>
  <si>
    <t>US SHIP Cooperative Agreement Financial and Performance Reporting (Annual)</t>
  </si>
  <si>
    <t>US SHIP Enrollment Form</t>
  </si>
  <si>
    <t>9 CFR 148.3(a), (d), 148.22</t>
  </si>
  <si>
    <t>US SHIP</t>
  </si>
  <si>
    <t>Info system</t>
  </si>
  <si>
    <t xml:space="preserve">Compliance Statement </t>
  </si>
  <si>
    <t>9 CFR 148.3(b); 9 CFR 148.22</t>
  </si>
  <si>
    <t>Compliance Statement</t>
  </si>
  <si>
    <t>Application for Certification</t>
  </si>
  <si>
    <t>9 CFR 148.6(b)</t>
  </si>
  <si>
    <t>Interstate Certificates of Veterinary Inspection</t>
  </si>
  <si>
    <t>9 CFR 148.4</t>
  </si>
  <si>
    <t>none</t>
  </si>
  <si>
    <t>PDF</t>
  </si>
  <si>
    <t>Quarterly OSA Data Report</t>
  </si>
  <si>
    <t>Program Standards</t>
  </si>
  <si>
    <t>Movement Reports</t>
  </si>
  <si>
    <t>Herd Inspection</t>
  </si>
  <si>
    <t>9 CFR 148.4(b); 9 CFR 148.8</t>
  </si>
  <si>
    <t>9 CFR 148.8(a)</t>
  </si>
  <si>
    <t>Biosecurity Plan</t>
  </si>
  <si>
    <t>9 CFR 148.6(b)(4)</t>
  </si>
  <si>
    <t>9 CFR 148.7</t>
  </si>
  <si>
    <t>Recordkeeping</t>
  </si>
  <si>
    <t>9 CFR 148.4(a)</t>
  </si>
  <si>
    <t>R</t>
  </si>
  <si>
    <t>Solicitation of Participant Input on Program Implementation</t>
  </si>
  <si>
    <t>9 CFR part 149</t>
  </si>
  <si>
    <t>Solicitation of Current Industry Practices to Inform Program Standards</t>
  </si>
  <si>
    <t>Verification</t>
  </si>
  <si>
    <t>Cancellation/Debarment; Request for Review of Cancellation</t>
  </si>
  <si>
    <t>0579-XXXX</t>
  </si>
  <si>
    <t>United States Swine Health Improvement Plan</t>
  </si>
  <si>
    <t>APHIS-2022-0061</t>
  </si>
  <si>
    <t>X</t>
  </si>
  <si>
    <t>89 FR 107045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</si>
</sst>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theme="0" tint="-0.499984740745262"/>
      </right>
      <top style="medium">
        <color indexed="64"/>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91">
    <xf numFmtId="0" fontId="0" fillId="0" borderId="0" xfId="0"/>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2" fillId="0" borderId="8" xfId="0" applyFont="1" applyBorder="1" applyAlignment="1">
      <alignment horizontal="center" wrapText="1"/>
    </xf>
    <xf numFmtId="0" fontId="2" fillId="0" borderId="8" xfId="0" applyFont="1" applyBorder="1" applyAlignment="1">
      <alignment horizontal="center" textRotation="90"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164" fontId="0" fillId="0" borderId="18" xfId="0" applyNumberForma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Border="1"/>
    <xf numFmtId="0" fontId="0" fillId="0" borderId="17" xfId="0" applyBorder="1"/>
    <xf numFmtId="0" fontId="0" fillId="0" borderId="20" xfId="0" applyBorder="1"/>
    <xf numFmtId="0" fontId="0" fillId="0" borderId="18" xfId="0" applyBorder="1"/>
    <xf numFmtId="0" fontId="0" fillId="0" borderId="22" xfId="0" applyBorder="1"/>
    <xf numFmtId="0" fontId="0" fillId="0" borderId="23" xfId="0" applyBorder="1"/>
    <xf numFmtId="0" fontId="0" fillId="0" borderId="21" xfId="0" applyBorder="1" applyAlignment="1">
      <alignment horizontal="center"/>
    </xf>
    <xf numFmtId="0" fontId="9" fillId="0" borderId="10" xfId="0" applyFont="1" applyBorder="1"/>
    <xf numFmtId="0" fontId="9" fillId="0" borderId="10" xfId="0" applyFont="1" applyBorder="1" applyAlignment="1">
      <alignment horizontal="center"/>
    </xf>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7" xfId="0" applyBorder="1" applyAlignment="1">
      <alignment horizontal="left" indent="1"/>
    </xf>
    <xf numFmtId="14" fontId="0" fillId="0" borderId="17" xfId="0" applyNumberFormat="1" applyBorder="1" applyAlignment="1">
      <alignment horizontal="left" indent="1"/>
    </xf>
    <xf numFmtId="0" fontId="0" fillId="0" borderId="14"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0" xfId="0" applyFont="1" applyFill="1" applyBorder="1"/>
    <xf numFmtId="0" fontId="9" fillId="2" borderId="9" xfId="0" applyFont="1" applyFill="1" applyBorder="1" applyAlignment="1">
      <alignment horizontal="center"/>
    </xf>
    <xf numFmtId="0" fontId="10" fillId="2" borderId="10" xfId="0" applyFont="1" applyFill="1" applyBorder="1" applyAlignment="1">
      <alignment horizontal="center"/>
    </xf>
    <xf numFmtId="0" fontId="9" fillId="2" borderId="12" xfId="0" applyFont="1" applyFill="1" applyBorder="1" applyAlignment="1">
      <alignment horizontal="center"/>
    </xf>
    <xf numFmtId="0" fontId="10" fillId="2" borderId="9" xfId="0" applyFont="1" applyFill="1" applyBorder="1"/>
    <xf numFmtId="0" fontId="9" fillId="2" borderId="10"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8" xfId="0" applyFont="1" applyBorder="1" applyAlignment="1">
      <alignment horizontal="center" wrapText="1"/>
    </xf>
    <xf numFmtId="0" fontId="0" fillId="0" borderId="0" xfId="0" applyAlignment="1">
      <alignment wrapText="1"/>
    </xf>
    <xf numFmtId="0" fontId="9" fillId="0" borderId="2" xfId="0" applyFont="1" applyBorder="1" applyAlignment="1">
      <alignment horizontal="left" vertical="center"/>
    </xf>
    <xf numFmtId="0" fontId="9" fillId="0" borderId="10" xfId="0" applyFont="1" applyBorder="1" applyAlignment="1">
      <alignment horizontal="left" vertical="center" indent="1"/>
    </xf>
    <xf numFmtId="14" fontId="9" fillId="0" borderId="11" xfId="0" applyNumberFormat="1" applyFont="1" applyBorder="1" applyAlignment="1">
      <alignment horizontal="left" vertical="center" indent="1"/>
    </xf>
    <xf numFmtId="0" fontId="14" fillId="0" borderId="7" xfId="0" applyFont="1" applyBorder="1" applyAlignment="1">
      <alignment horizontal="center" vertical="center"/>
    </xf>
    <xf numFmtId="0" fontId="15" fillId="0" borderId="0" xfId="0" applyFont="1" applyAlignment="1">
      <alignment horizontal="center" wrapText="1"/>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8" xfId="1" applyFont="1" applyFill="1" applyBorder="1" applyAlignment="1">
      <alignment horizontal="center"/>
    </xf>
    <xf numFmtId="9" fontId="0" fillId="0" borderId="21" xfId="1" applyFont="1" applyFill="1" applyBorder="1" applyAlignment="1">
      <alignment horizontal="center"/>
    </xf>
    <xf numFmtId="165" fontId="0" fillId="0" borderId="18" xfId="0" applyNumberFormat="1" applyBorder="1" applyAlignment="1">
      <alignment horizontal="center"/>
    </xf>
    <xf numFmtId="14" fontId="0" fillId="0" borderId="20" xfId="0" applyNumberFormat="1" applyBorder="1" applyAlignment="1">
      <alignment horizontal="left" indent="1"/>
    </xf>
    <xf numFmtId="0" fontId="0" fillId="0" borderId="17" xfId="0" applyFill="1" applyBorder="1" applyAlignment="1">
      <alignment horizontal="left" indent="1"/>
    </xf>
    <xf numFmtId="0" fontId="4" fillId="0" borderId="24" xfId="0" applyFont="1" applyBorder="1" applyAlignment="1">
      <alignment horizontal="left"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3" fontId="4" fillId="0" borderId="25" xfId="0" applyNumberFormat="1" applyFont="1" applyBorder="1" applyAlignment="1">
      <alignment horizontal="center" vertical="center"/>
    </xf>
    <xf numFmtId="2"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0" fontId="4" fillId="0" borderId="27" xfId="0" applyFont="1" applyBorder="1" applyAlignment="1">
      <alignment horizontal="left" vertical="center" wrapText="1"/>
    </xf>
    <xf numFmtId="3" fontId="4" fillId="0" borderId="28" xfId="0" applyNumberFormat="1" applyFont="1" applyBorder="1" applyAlignment="1">
      <alignment horizontal="center" vertical="center"/>
    </xf>
    <xf numFmtId="0" fontId="4" fillId="0" borderId="29" xfId="0" applyFont="1" applyBorder="1" applyAlignment="1">
      <alignment horizontal="left"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14" fillId="0" borderId="30" xfId="0" applyFont="1" applyBorder="1" applyAlignment="1">
      <alignment horizontal="center" vertical="center"/>
    </xf>
    <xf numFmtId="3" fontId="4" fillId="0" borderId="30" xfId="0" applyNumberFormat="1" applyFont="1" applyBorder="1" applyAlignment="1">
      <alignment horizontal="center" vertical="center"/>
    </xf>
    <xf numFmtId="2" fontId="4" fillId="0" borderId="30"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4" fillId="0" borderId="0" xfId="0" applyFont="1" applyBorder="1"/>
    <xf numFmtId="0" fontId="2" fillId="0" borderId="32" xfId="0" applyFont="1" applyBorder="1" applyAlignment="1">
      <alignment horizontal="center" wrapText="1"/>
    </xf>
    <xf numFmtId="0" fontId="2" fillId="0" borderId="33" xfId="0" applyFont="1" applyBorder="1" applyAlignment="1">
      <alignment horizontal="center" wrapTex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9"/>
  <sheetViews>
    <sheetView tabSelected="1" zoomScale="80" zoomScaleNormal="80" zoomScaleSheetLayoutView="100" workbookViewId="0">
      <selection activeCell="M13" sqref="M13"/>
    </sheetView>
  </sheetViews>
  <sheetFormatPr defaultRowHeight="14.4" x14ac:dyDescent="0.3"/>
  <cols>
    <col min="1" max="1" width="40.77734375" style="51" customWidth="1"/>
    <col min="2" max="2" width="21.77734375" style="51" customWidth="1"/>
    <col min="3" max="4" width="12.77734375" style="58" customWidth="1"/>
    <col min="5" max="8" width="5.77734375" style="51" customWidth="1"/>
    <col min="9" max="12" width="15.77734375" style="52" customWidth="1"/>
    <col min="13" max="13" width="41.77734375" customWidth="1"/>
  </cols>
  <sheetData>
    <row r="1" spans="1:14" ht="24" customHeight="1" thickBot="1" x14ac:dyDescent="0.35">
      <c r="A1" s="56" t="s">
        <v>0</v>
      </c>
      <c r="B1" s="62" t="s">
        <v>76</v>
      </c>
      <c r="C1" s="21"/>
      <c r="D1" s="21"/>
      <c r="E1" s="21"/>
      <c r="F1" s="21"/>
      <c r="G1" s="21"/>
      <c r="H1" s="21"/>
      <c r="I1" s="21"/>
      <c r="J1" s="22"/>
      <c r="K1" s="57" t="s">
        <v>1</v>
      </c>
      <c r="L1" s="63">
        <v>45636</v>
      </c>
    </row>
    <row r="2" spans="1:14" ht="45" customHeight="1" x14ac:dyDescent="0.3">
      <c r="A2" s="53" t="s">
        <v>2</v>
      </c>
      <c r="B2" s="61" t="s">
        <v>77</v>
      </c>
      <c r="C2" s="88"/>
      <c r="D2" s="27"/>
      <c r="E2" s="27"/>
      <c r="F2" s="27"/>
      <c r="G2" s="27"/>
      <c r="H2" s="27"/>
      <c r="I2" s="28"/>
      <c r="J2" s="26"/>
      <c r="K2" s="28"/>
      <c r="L2" s="29"/>
      <c r="N2" s="55"/>
    </row>
    <row r="3" spans="1:14" ht="36" customHeight="1" thickBot="1" x14ac:dyDescent="0.35">
      <c r="A3" s="54" t="s">
        <v>3</v>
      </c>
      <c r="B3" s="66"/>
      <c r="C3" s="67"/>
      <c r="D3" s="30"/>
      <c r="E3" s="30"/>
      <c r="F3" s="30"/>
      <c r="G3" s="30"/>
      <c r="H3" s="30"/>
      <c r="I3" s="31"/>
      <c r="J3" s="32"/>
      <c r="K3" s="31"/>
      <c r="L3" s="33"/>
    </row>
    <row r="4" spans="1:14" ht="21" customHeight="1" thickBot="1" x14ac:dyDescent="0.35">
      <c r="A4" s="37" t="s">
        <v>4</v>
      </c>
      <c r="B4" s="38"/>
      <c r="C4" s="39"/>
      <c r="D4" s="39"/>
      <c r="E4" s="40"/>
      <c r="F4" s="40"/>
      <c r="G4" s="40"/>
      <c r="H4" s="40"/>
      <c r="I4" s="40"/>
      <c r="J4" s="41"/>
      <c r="K4" s="42" t="s">
        <v>5</v>
      </c>
      <c r="L4" s="43"/>
      <c r="N4" s="55"/>
    </row>
    <row r="5" spans="1:14" x14ac:dyDescent="0.3">
      <c r="A5" s="24" t="s">
        <v>6</v>
      </c>
      <c r="B5" s="36" t="s">
        <v>7</v>
      </c>
      <c r="C5" s="14"/>
      <c r="D5" s="14"/>
      <c r="E5" s="14"/>
      <c r="F5" s="18"/>
      <c r="G5" s="18"/>
      <c r="H5" s="18"/>
      <c r="I5" s="19"/>
      <c r="J5" s="5"/>
      <c r="K5" s="6" t="s">
        <v>8</v>
      </c>
      <c r="L5" s="7">
        <f>SUMIF(G14:G48,"*X*",I14:I48)</f>
        <v>12051</v>
      </c>
      <c r="N5" s="50"/>
    </row>
    <row r="6" spans="1:14" x14ac:dyDescent="0.3">
      <c r="A6" s="23" t="s">
        <v>9</v>
      </c>
      <c r="B6" s="34" t="s">
        <v>10</v>
      </c>
      <c r="C6" s="15"/>
      <c r="D6" s="15"/>
      <c r="E6" s="15"/>
      <c r="F6" s="15"/>
      <c r="G6" s="15"/>
      <c r="H6" s="15"/>
      <c r="I6" s="17"/>
      <c r="J6" s="8"/>
      <c r="K6" s="9" t="s">
        <v>11</v>
      </c>
      <c r="L6" s="10">
        <f>SUM(J14:J48)</f>
        <v>213112</v>
      </c>
    </row>
    <row r="7" spans="1:14" x14ac:dyDescent="0.3">
      <c r="A7" s="23" t="s">
        <v>12</v>
      </c>
      <c r="B7" s="34" t="s">
        <v>13</v>
      </c>
      <c r="C7" s="15"/>
      <c r="D7" s="15"/>
      <c r="E7" s="15"/>
      <c r="F7" s="15"/>
      <c r="G7" s="15"/>
      <c r="H7" s="15"/>
      <c r="I7" s="17"/>
      <c r="J7" s="8"/>
      <c r="K7" s="9" t="s">
        <v>14</v>
      </c>
      <c r="L7" s="68">
        <v>0.75</v>
      </c>
    </row>
    <row r="8" spans="1:14" x14ac:dyDescent="0.3">
      <c r="A8" s="23" t="s">
        <v>1</v>
      </c>
      <c r="B8" s="35"/>
      <c r="C8" s="15"/>
      <c r="D8" s="15"/>
      <c r="E8" s="15"/>
      <c r="F8" s="15"/>
      <c r="G8" s="15"/>
      <c r="H8" s="15"/>
      <c r="I8" s="17"/>
      <c r="J8" s="8"/>
      <c r="K8" s="9" t="s">
        <v>15</v>
      </c>
      <c r="L8" s="70">
        <f>L6/L5</f>
        <v>17.684175587088209</v>
      </c>
    </row>
    <row r="9" spans="1:14" x14ac:dyDescent="0.3">
      <c r="A9" s="23" t="s">
        <v>16</v>
      </c>
      <c r="B9" s="34" t="s">
        <v>78</v>
      </c>
      <c r="C9" s="15"/>
      <c r="D9" s="15"/>
      <c r="E9" s="15"/>
      <c r="F9" s="15"/>
      <c r="G9" s="15"/>
      <c r="H9" s="15"/>
      <c r="I9" s="17"/>
      <c r="J9" s="8"/>
      <c r="K9" s="9" t="s">
        <v>17</v>
      </c>
      <c r="L9" s="10">
        <f>SUM(L14:L48)</f>
        <v>60463</v>
      </c>
    </row>
    <row r="10" spans="1:14" x14ac:dyDescent="0.3">
      <c r="A10" s="23" t="s">
        <v>18</v>
      </c>
      <c r="B10" s="72" t="s">
        <v>80</v>
      </c>
      <c r="C10" s="15"/>
      <c r="D10" s="15"/>
      <c r="E10" s="15"/>
      <c r="F10" s="15"/>
      <c r="G10" s="15"/>
      <c r="H10" s="15"/>
      <c r="I10" s="17"/>
      <c r="J10" s="8"/>
      <c r="K10" s="9" t="s">
        <v>19</v>
      </c>
      <c r="L10" s="11">
        <f>L9/L6</f>
        <v>0.28371466646645893</v>
      </c>
    </row>
    <row r="11" spans="1:14" ht="15" thickBot="1" x14ac:dyDescent="0.35">
      <c r="A11" s="25" t="s">
        <v>20</v>
      </c>
      <c r="B11" s="71">
        <v>45657</v>
      </c>
      <c r="C11" s="16"/>
      <c r="D11" s="16"/>
      <c r="E11" s="16"/>
      <c r="F11" s="16"/>
      <c r="G11" s="16"/>
      <c r="H11" s="16"/>
      <c r="I11" s="20"/>
      <c r="J11" s="12"/>
      <c r="K11" s="13" t="s">
        <v>21</v>
      </c>
      <c r="L11" s="69">
        <v>0.05</v>
      </c>
    </row>
    <row r="12" spans="1:14" ht="21" customHeight="1" thickBot="1" x14ac:dyDescent="0.35">
      <c r="A12" s="44" t="s">
        <v>22</v>
      </c>
      <c r="B12" s="45"/>
      <c r="C12" s="45"/>
      <c r="D12" s="45"/>
      <c r="E12" s="45"/>
      <c r="F12" s="45"/>
      <c r="G12" s="45"/>
      <c r="H12" s="45"/>
      <c r="I12" s="46"/>
      <c r="J12" s="46"/>
      <c r="K12" s="46"/>
      <c r="L12" s="47"/>
    </row>
    <row r="13" spans="1:14" ht="107.25" customHeight="1" thickBot="1" x14ac:dyDescent="0.35">
      <c r="A13" s="89" t="s">
        <v>23</v>
      </c>
      <c r="B13" s="3" t="s">
        <v>24</v>
      </c>
      <c r="C13" s="3" t="s">
        <v>25</v>
      </c>
      <c r="D13" s="3" t="s">
        <v>26</v>
      </c>
      <c r="E13" s="4" t="s">
        <v>27</v>
      </c>
      <c r="F13" s="4" t="s">
        <v>28</v>
      </c>
      <c r="G13" s="4" t="s">
        <v>29</v>
      </c>
      <c r="H13" s="4" t="s">
        <v>30</v>
      </c>
      <c r="I13" s="59" t="s">
        <v>31</v>
      </c>
      <c r="J13" s="3" t="s">
        <v>32</v>
      </c>
      <c r="K13" s="59" t="s">
        <v>33</v>
      </c>
      <c r="L13" s="90" t="s">
        <v>34</v>
      </c>
      <c r="M13" s="65"/>
    </row>
    <row r="14" spans="1:14" ht="40.200000000000003" customHeight="1" x14ac:dyDescent="0.3">
      <c r="A14" s="73" t="s">
        <v>35</v>
      </c>
      <c r="B14" s="74" t="s">
        <v>36</v>
      </c>
      <c r="C14" s="75" t="s">
        <v>37</v>
      </c>
      <c r="D14" s="75" t="s">
        <v>38</v>
      </c>
      <c r="E14" s="75"/>
      <c r="F14" s="75" t="s">
        <v>39</v>
      </c>
      <c r="G14" s="75" t="s">
        <v>79</v>
      </c>
      <c r="H14" s="75" t="s">
        <v>40</v>
      </c>
      <c r="I14" s="76">
        <v>51</v>
      </c>
      <c r="J14" s="76">
        <v>51</v>
      </c>
      <c r="K14" s="77">
        <v>0.5</v>
      </c>
      <c r="L14" s="78">
        <f t="shared" ref="L14:L16" si="0">ROUNDUP(J14*K14,0)</f>
        <v>26</v>
      </c>
    </row>
    <row r="15" spans="1:14" ht="40.200000000000003" customHeight="1" x14ac:dyDescent="0.3">
      <c r="A15" s="79" t="s">
        <v>41</v>
      </c>
      <c r="B15" s="48" t="s">
        <v>42</v>
      </c>
      <c r="C15" s="48" t="s">
        <v>43</v>
      </c>
      <c r="D15" s="1" t="s">
        <v>38</v>
      </c>
      <c r="E15" s="1"/>
      <c r="F15" s="1" t="s">
        <v>39</v>
      </c>
      <c r="G15" s="1"/>
      <c r="H15" s="1" t="s">
        <v>40</v>
      </c>
      <c r="I15" s="2">
        <v>51</v>
      </c>
      <c r="J15" s="2">
        <v>204</v>
      </c>
      <c r="K15" s="49">
        <v>0.5</v>
      </c>
      <c r="L15" s="80">
        <f t="shared" si="0"/>
        <v>102</v>
      </c>
    </row>
    <row r="16" spans="1:14" ht="40.200000000000003" customHeight="1" x14ac:dyDescent="0.3">
      <c r="A16" s="79" t="s">
        <v>45</v>
      </c>
      <c r="B16" s="48" t="s">
        <v>42</v>
      </c>
      <c r="C16" s="48" t="s">
        <v>43</v>
      </c>
      <c r="D16" s="1" t="s">
        <v>38</v>
      </c>
      <c r="E16" s="1"/>
      <c r="F16" s="1" t="s">
        <v>39</v>
      </c>
      <c r="G16" s="1"/>
      <c r="H16" s="1" t="s">
        <v>40</v>
      </c>
      <c r="I16" s="2">
        <v>51</v>
      </c>
      <c r="J16" s="2">
        <v>51</v>
      </c>
      <c r="K16" s="49">
        <v>0.5</v>
      </c>
      <c r="L16" s="80">
        <f t="shared" si="0"/>
        <v>26</v>
      </c>
    </row>
    <row r="17" spans="1:13" ht="40.200000000000003" customHeight="1" x14ac:dyDescent="0.3">
      <c r="A17" s="79" t="s">
        <v>46</v>
      </c>
      <c r="B17" s="48" t="s">
        <v>47</v>
      </c>
      <c r="C17" s="48" t="s">
        <v>48</v>
      </c>
      <c r="D17" s="48" t="s">
        <v>49</v>
      </c>
      <c r="E17" s="1"/>
      <c r="F17" s="1" t="s">
        <v>39</v>
      </c>
      <c r="G17" s="1"/>
      <c r="H17" s="1" t="s">
        <v>40</v>
      </c>
      <c r="I17" s="2">
        <v>51</v>
      </c>
      <c r="J17" s="2">
        <v>12000</v>
      </c>
      <c r="K17" s="49">
        <v>0.25</v>
      </c>
      <c r="L17" s="80">
        <f t="shared" ref="L17:L30" si="1">ROUNDUP(J17*K17,0)</f>
        <v>3000</v>
      </c>
    </row>
    <row r="18" spans="1:13" ht="40.200000000000003" customHeight="1" x14ac:dyDescent="0.3">
      <c r="A18" s="79" t="s">
        <v>46</v>
      </c>
      <c r="B18" s="48" t="s">
        <v>47</v>
      </c>
      <c r="C18" s="48" t="s">
        <v>48</v>
      </c>
      <c r="D18" s="48" t="s">
        <v>49</v>
      </c>
      <c r="E18" s="1"/>
      <c r="F18" s="1" t="s">
        <v>44</v>
      </c>
      <c r="G18" s="1" t="s">
        <v>79</v>
      </c>
      <c r="H18" s="1" t="s">
        <v>40</v>
      </c>
      <c r="I18" s="2">
        <v>11400</v>
      </c>
      <c r="J18" s="2">
        <v>11400</v>
      </c>
      <c r="K18" s="49">
        <v>0.5</v>
      </c>
      <c r="L18" s="80">
        <f>ROUNDUP(J18*K18,0)</f>
        <v>5700</v>
      </c>
      <c r="M18" s="60"/>
    </row>
    <row r="19" spans="1:13" ht="40.200000000000003" customHeight="1" x14ac:dyDescent="0.3">
      <c r="A19" s="79" t="s">
        <v>46</v>
      </c>
      <c r="B19" s="48" t="s">
        <v>47</v>
      </c>
      <c r="C19" s="48" t="s">
        <v>48</v>
      </c>
      <c r="D19" s="48" t="s">
        <v>49</v>
      </c>
      <c r="E19" s="1"/>
      <c r="F19" s="1" t="s">
        <v>40</v>
      </c>
      <c r="G19" s="1" t="s">
        <v>79</v>
      </c>
      <c r="H19" s="1" t="s">
        <v>40</v>
      </c>
      <c r="I19" s="2">
        <v>600</v>
      </c>
      <c r="J19" s="2">
        <v>600</v>
      </c>
      <c r="K19" s="49">
        <v>0.5</v>
      </c>
      <c r="L19" s="80">
        <f t="shared" si="1"/>
        <v>300</v>
      </c>
      <c r="M19" s="60"/>
    </row>
    <row r="20" spans="1:13" ht="40.200000000000003" customHeight="1" x14ac:dyDescent="0.3">
      <c r="A20" s="79" t="s">
        <v>50</v>
      </c>
      <c r="B20" s="48" t="s">
        <v>51</v>
      </c>
      <c r="C20" s="48" t="s">
        <v>48</v>
      </c>
      <c r="D20" s="48" t="s">
        <v>49</v>
      </c>
      <c r="E20" s="1"/>
      <c r="F20" s="1" t="s">
        <v>39</v>
      </c>
      <c r="G20" s="64"/>
      <c r="H20" s="1" t="s">
        <v>40</v>
      </c>
      <c r="I20" s="2">
        <v>51</v>
      </c>
      <c r="J20" s="2">
        <v>12000</v>
      </c>
      <c r="K20" s="49">
        <v>0.12</v>
      </c>
      <c r="L20" s="80">
        <f t="shared" ref="L20:L27" si="2">ROUNDUP(J20*K20,0)</f>
        <v>1440</v>
      </c>
    </row>
    <row r="21" spans="1:13" ht="40.200000000000003" customHeight="1" x14ac:dyDescent="0.3">
      <c r="A21" s="79" t="s">
        <v>50</v>
      </c>
      <c r="B21" s="48" t="s">
        <v>51</v>
      </c>
      <c r="C21" s="48" t="s">
        <v>48</v>
      </c>
      <c r="D21" s="48" t="s">
        <v>49</v>
      </c>
      <c r="E21" s="1"/>
      <c r="F21" s="1" t="s">
        <v>44</v>
      </c>
      <c r="G21" s="64"/>
      <c r="H21" s="1" t="s">
        <v>40</v>
      </c>
      <c r="I21" s="2">
        <v>11400</v>
      </c>
      <c r="J21" s="2">
        <v>11400</v>
      </c>
      <c r="K21" s="49">
        <v>0.12</v>
      </c>
      <c r="L21" s="80">
        <f t="shared" si="2"/>
        <v>1368</v>
      </c>
    </row>
    <row r="22" spans="1:13" ht="40.200000000000003" customHeight="1" x14ac:dyDescent="0.3">
      <c r="A22" s="79" t="s">
        <v>52</v>
      </c>
      <c r="B22" s="48" t="s">
        <v>51</v>
      </c>
      <c r="C22" s="48" t="s">
        <v>48</v>
      </c>
      <c r="D22" s="48" t="s">
        <v>49</v>
      </c>
      <c r="E22" s="1"/>
      <c r="F22" s="1" t="s">
        <v>40</v>
      </c>
      <c r="G22" s="64"/>
      <c r="H22" s="1" t="s">
        <v>40</v>
      </c>
      <c r="I22" s="2">
        <v>600</v>
      </c>
      <c r="J22" s="2">
        <v>600</v>
      </c>
      <c r="K22" s="49">
        <v>0.12</v>
      </c>
      <c r="L22" s="80">
        <f t="shared" si="2"/>
        <v>72</v>
      </c>
    </row>
    <row r="23" spans="1:13" ht="40.200000000000003" customHeight="1" x14ac:dyDescent="0.3">
      <c r="A23" s="79" t="s">
        <v>53</v>
      </c>
      <c r="B23" s="48" t="s">
        <v>54</v>
      </c>
      <c r="C23" s="48" t="s">
        <v>48</v>
      </c>
      <c r="D23" s="48" t="s">
        <v>49</v>
      </c>
      <c r="E23" s="1"/>
      <c r="F23" s="1" t="s">
        <v>39</v>
      </c>
      <c r="G23" s="64"/>
      <c r="H23" s="1" t="s">
        <v>40</v>
      </c>
      <c r="I23" s="2">
        <v>51</v>
      </c>
      <c r="J23" s="2">
        <v>12000</v>
      </c>
      <c r="K23" s="49">
        <v>0.25</v>
      </c>
      <c r="L23" s="80">
        <f t="shared" si="2"/>
        <v>3000</v>
      </c>
    </row>
    <row r="24" spans="1:13" ht="40.200000000000003" customHeight="1" x14ac:dyDescent="0.3">
      <c r="A24" s="79" t="s">
        <v>53</v>
      </c>
      <c r="B24" s="48" t="s">
        <v>54</v>
      </c>
      <c r="C24" s="48" t="s">
        <v>48</v>
      </c>
      <c r="D24" s="48" t="s">
        <v>49</v>
      </c>
      <c r="E24" s="1"/>
      <c r="F24" s="1" t="s">
        <v>44</v>
      </c>
      <c r="G24" s="64"/>
      <c r="H24" s="1" t="s">
        <v>40</v>
      </c>
      <c r="I24" s="2">
        <v>11400</v>
      </c>
      <c r="J24" s="2">
        <v>11400</v>
      </c>
      <c r="K24" s="49">
        <v>0.5</v>
      </c>
      <c r="L24" s="80">
        <f t="shared" si="2"/>
        <v>5700</v>
      </c>
    </row>
    <row r="25" spans="1:13" ht="40.200000000000003" customHeight="1" x14ac:dyDescent="0.3">
      <c r="A25" s="79" t="s">
        <v>53</v>
      </c>
      <c r="B25" s="48" t="s">
        <v>54</v>
      </c>
      <c r="C25" s="48" t="s">
        <v>48</v>
      </c>
      <c r="D25" s="48" t="s">
        <v>49</v>
      </c>
      <c r="E25" s="1"/>
      <c r="F25" s="1" t="s">
        <v>40</v>
      </c>
      <c r="G25" s="64"/>
      <c r="H25" s="1" t="s">
        <v>40</v>
      </c>
      <c r="I25" s="2">
        <v>600</v>
      </c>
      <c r="J25" s="2">
        <v>600</v>
      </c>
      <c r="K25" s="49">
        <v>0.5</v>
      </c>
      <c r="L25" s="80">
        <f t="shared" si="2"/>
        <v>300</v>
      </c>
    </row>
    <row r="26" spans="1:13" ht="40.200000000000003" customHeight="1" x14ac:dyDescent="0.3">
      <c r="A26" s="79" t="s">
        <v>55</v>
      </c>
      <c r="B26" s="48" t="s">
        <v>56</v>
      </c>
      <c r="C26" s="48" t="s">
        <v>57</v>
      </c>
      <c r="D26" s="48" t="s">
        <v>58</v>
      </c>
      <c r="E26" s="1"/>
      <c r="F26" s="1" t="s">
        <v>39</v>
      </c>
      <c r="G26" s="64"/>
      <c r="H26" s="1" t="s">
        <v>40</v>
      </c>
      <c r="I26" s="2">
        <v>51</v>
      </c>
      <c r="J26" s="2">
        <v>36000</v>
      </c>
      <c r="K26" s="49">
        <v>0.25</v>
      </c>
      <c r="L26" s="80">
        <f t="shared" si="2"/>
        <v>9000</v>
      </c>
      <c r="M26" s="60"/>
    </row>
    <row r="27" spans="1:13" ht="40.200000000000003" customHeight="1" x14ac:dyDescent="0.3">
      <c r="A27" s="79" t="s">
        <v>55</v>
      </c>
      <c r="B27" s="48" t="s">
        <v>56</v>
      </c>
      <c r="C27" s="48" t="s">
        <v>57</v>
      </c>
      <c r="D27" s="48" t="s">
        <v>58</v>
      </c>
      <c r="E27" s="1"/>
      <c r="F27" s="1" t="s">
        <v>44</v>
      </c>
      <c r="G27" s="64"/>
      <c r="H27" s="1" t="s">
        <v>40</v>
      </c>
      <c r="I27" s="2">
        <v>11400</v>
      </c>
      <c r="J27" s="2">
        <v>34200</v>
      </c>
      <c r="K27" s="49">
        <v>0.25</v>
      </c>
      <c r="L27" s="80">
        <f t="shared" si="2"/>
        <v>8550</v>
      </c>
    </row>
    <row r="28" spans="1:13" ht="40.200000000000003" customHeight="1" x14ac:dyDescent="0.3">
      <c r="A28" s="79" t="s">
        <v>55</v>
      </c>
      <c r="B28" s="48" t="s">
        <v>56</v>
      </c>
      <c r="C28" s="48" t="s">
        <v>57</v>
      </c>
      <c r="D28" s="48" t="s">
        <v>58</v>
      </c>
      <c r="E28" s="1"/>
      <c r="F28" s="1" t="s">
        <v>40</v>
      </c>
      <c r="G28" s="64"/>
      <c r="H28" s="1" t="s">
        <v>40</v>
      </c>
      <c r="I28" s="2">
        <v>600</v>
      </c>
      <c r="J28" s="2">
        <v>1800</v>
      </c>
      <c r="K28" s="49">
        <v>0.25</v>
      </c>
      <c r="L28" s="80">
        <f t="shared" ref="L28" si="3">ROUNDUP(J28*K28,0)</f>
        <v>450</v>
      </c>
    </row>
    <row r="29" spans="1:13" ht="40.200000000000003" customHeight="1" x14ac:dyDescent="0.3">
      <c r="A29" s="79" t="s">
        <v>59</v>
      </c>
      <c r="B29" s="48" t="s">
        <v>60</v>
      </c>
      <c r="C29" s="48" t="s">
        <v>48</v>
      </c>
      <c r="D29" s="48" t="s">
        <v>49</v>
      </c>
      <c r="E29" s="1"/>
      <c r="F29" s="1" t="s">
        <v>39</v>
      </c>
      <c r="G29" s="64"/>
      <c r="H29" s="1" t="s">
        <v>40</v>
      </c>
      <c r="I29" s="2">
        <v>51</v>
      </c>
      <c r="J29" s="2">
        <v>204</v>
      </c>
      <c r="K29" s="49">
        <v>0.25</v>
      </c>
      <c r="L29" s="80">
        <f t="shared" si="1"/>
        <v>51</v>
      </c>
    </row>
    <row r="30" spans="1:13" ht="40.200000000000003" customHeight="1" x14ac:dyDescent="0.3">
      <c r="A30" s="79" t="s">
        <v>61</v>
      </c>
      <c r="B30" s="48" t="s">
        <v>60</v>
      </c>
      <c r="C30" s="48" t="s">
        <v>48</v>
      </c>
      <c r="D30" s="48" t="s">
        <v>49</v>
      </c>
      <c r="E30" s="1"/>
      <c r="F30" s="1" t="s">
        <v>44</v>
      </c>
      <c r="G30" s="64"/>
      <c r="H30" s="1" t="s">
        <v>40</v>
      </c>
      <c r="I30" s="2">
        <v>11400</v>
      </c>
      <c r="J30" s="2">
        <v>34200</v>
      </c>
      <c r="K30" s="49">
        <v>0.25</v>
      </c>
      <c r="L30" s="80">
        <f t="shared" si="1"/>
        <v>8550</v>
      </c>
    </row>
    <row r="31" spans="1:13" ht="40.200000000000003" customHeight="1" x14ac:dyDescent="0.3">
      <c r="A31" s="79" t="s">
        <v>61</v>
      </c>
      <c r="B31" s="48" t="s">
        <v>60</v>
      </c>
      <c r="C31" s="48" t="s">
        <v>48</v>
      </c>
      <c r="D31" s="48" t="s">
        <v>49</v>
      </c>
      <c r="E31" s="1"/>
      <c r="F31" s="1" t="s">
        <v>40</v>
      </c>
      <c r="G31" s="64"/>
      <c r="H31" s="1" t="s">
        <v>40</v>
      </c>
      <c r="I31" s="2">
        <v>600</v>
      </c>
      <c r="J31" s="2">
        <v>1800</v>
      </c>
      <c r="K31" s="49">
        <v>0.25</v>
      </c>
      <c r="L31" s="80">
        <f t="shared" ref="L31" si="4">ROUNDUP(J31*K31,0)</f>
        <v>450</v>
      </c>
    </row>
    <row r="32" spans="1:13" ht="40.200000000000003" customHeight="1" x14ac:dyDescent="0.3">
      <c r="A32" s="79" t="s">
        <v>62</v>
      </c>
      <c r="B32" s="48" t="s">
        <v>63</v>
      </c>
      <c r="C32" s="48" t="s">
        <v>48</v>
      </c>
      <c r="D32" s="48" t="s">
        <v>49</v>
      </c>
      <c r="E32" s="1"/>
      <c r="F32" s="1" t="s">
        <v>39</v>
      </c>
      <c r="G32" s="64"/>
      <c r="H32" s="1" t="s">
        <v>40</v>
      </c>
      <c r="I32" s="2">
        <v>51</v>
      </c>
      <c r="J32" s="2">
        <v>500</v>
      </c>
      <c r="K32" s="49">
        <v>1</v>
      </c>
      <c r="L32" s="80">
        <f t="shared" ref="L32:L38" si="5">ROUNDUP(J32*K32,0)</f>
        <v>500</v>
      </c>
    </row>
    <row r="33" spans="1:13" ht="40.200000000000003" customHeight="1" x14ac:dyDescent="0.3">
      <c r="A33" s="79" t="s">
        <v>74</v>
      </c>
      <c r="B33" s="1" t="s">
        <v>64</v>
      </c>
      <c r="C33" s="48" t="s">
        <v>48</v>
      </c>
      <c r="D33" s="48" t="s">
        <v>49</v>
      </c>
      <c r="E33" s="1"/>
      <c r="F33" s="1" t="s">
        <v>39</v>
      </c>
      <c r="G33" s="64"/>
      <c r="H33" s="1" t="s">
        <v>40</v>
      </c>
      <c r="I33" s="2">
        <v>51</v>
      </c>
      <c r="J33" s="2">
        <v>4000</v>
      </c>
      <c r="K33" s="49">
        <v>0.5</v>
      </c>
      <c r="L33" s="80">
        <f t="shared" si="5"/>
        <v>2000</v>
      </c>
    </row>
    <row r="34" spans="1:13" ht="40.200000000000003" customHeight="1" x14ac:dyDescent="0.3">
      <c r="A34" s="79" t="s">
        <v>74</v>
      </c>
      <c r="B34" s="1" t="s">
        <v>64</v>
      </c>
      <c r="C34" s="48" t="s">
        <v>48</v>
      </c>
      <c r="D34" s="48" t="s">
        <v>49</v>
      </c>
      <c r="E34" s="1"/>
      <c r="F34" s="1" t="s">
        <v>44</v>
      </c>
      <c r="G34" s="64"/>
      <c r="H34" s="1" t="s">
        <v>40</v>
      </c>
      <c r="I34" s="2">
        <v>3800</v>
      </c>
      <c r="J34" s="2">
        <v>3800</v>
      </c>
      <c r="K34" s="49">
        <v>0.25</v>
      </c>
      <c r="L34" s="80">
        <f t="shared" si="5"/>
        <v>950</v>
      </c>
    </row>
    <row r="35" spans="1:13" ht="40.200000000000003" customHeight="1" x14ac:dyDescent="0.3">
      <c r="A35" s="79" t="s">
        <v>74</v>
      </c>
      <c r="B35" s="1" t="s">
        <v>64</v>
      </c>
      <c r="C35" s="48" t="s">
        <v>48</v>
      </c>
      <c r="D35" s="48" t="s">
        <v>49</v>
      </c>
      <c r="E35" s="1"/>
      <c r="F35" s="1" t="s">
        <v>40</v>
      </c>
      <c r="G35" s="64"/>
      <c r="H35" s="1" t="s">
        <v>40</v>
      </c>
      <c r="I35" s="2">
        <v>200</v>
      </c>
      <c r="J35" s="2">
        <v>200</v>
      </c>
      <c r="K35" s="49">
        <v>0.25</v>
      </c>
      <c r="L35" s="80">
        <f t="shared" ref="L35" si="6">ROUNDUP(J35*K35,0)</f>
        <v>50</v>
      </c>
    </row>
    <row r="36" spans="1:13" ht="40.200000000000003" customHeight="1" x14ac:dyDescent="0.3">
      <c r="A36" s="79" t="s">
        <v>65</v>
      </c>
      <c r="B36" s="48" t="s">
        <v>66</v>
      </c>
      <c r="C36" s="48" t="s">
        <v>48</v>
      </c>
      <c r="D36" s="48" t="s">
        <v>49</v>
      </c>
      <c r="E36" s="1"/>
      <c r="F36" s="1" t="s">
        <v>44</v>
      </c>
      <c r="G36" s="64"/>
      <c r="H36" s="1" t="s">
        <v>40</v>
      </c>
      <c r="I36" s="2">
        <v>11400</v>
      </c>
      <c r="J36" s="2">
        <v>11400</v>
      </c>
      <c r="K36" s="49">
        <v>0.5</v>
      </c>
      <c r="L36" s="80">
        <f t="shared" si="5"/>
        <v>5700</v>
      </c>
      <c r="M36" s="60"/>
    </row>
    <row r="37" spans="1:13" ht="40.200000000000003" customHeight="1" x14ac:dyDescent="0.3">
      <c r="A37" s="79" t="s">
        <v>75</v>
      </c>
      <c r="B37" s="48" t="s">
        <v>67</v>
      </c>
      <c r="C37" s="48" t="s">
        <v>57</v>
      </c>
      <c r="D37" s="48" t="s">
        <v>38</v>
      </c>
      <c r="E37" s="1"/>
      <c r="F37" s="1" t="s">
        <v>39</v>
      </c>
      <c r="G37" s="64"/>
      <c r="H37" s="1" t="s">
        <v>40</v>
      </c>
      <c r="I37" s="2">
        <v>51</v>
      </c>
      <c r="J37" s="2">
        <v>100</v>
      </c>
      <c r="K37" s="49">
        <v>0.25</v>
      </c>
      <c r="L37" s="80">
        <f t="shared" si="5"/>
        <v>25</v>
      </c>
    </row>
    <row r="38" spans="1:13" ht="40.200000000000003" customHeight="1" x14ac:dyDescent="0.3">
      <c r="A38" s="79" t="s">
        <v>75</v>
      </c>
      <c r="B38" s="48" t="s">
        <v>67</v>
      </c>
      <c r="C38" s="48" t="s">
        <v>57</v>
      </c>
      <c r="D38" s="48" t="s">
        <v>38</v>
      </c>
      <c r="E38" s="1"/>
      <c r="F38" s="1" t="s">
        <v>44</v>
      </c>
      <c r="G38" s="64"/>
      <c r="H38" s="1" t="s">
        <v>40</v>
      </c>
      <c r="I38" s="2">
        <v>95</v>
      </c>
      <c r="J38" s="2">
        <v>95</v>
      </c>
      <c r="K38" s="49">
        <v>0.25</v>
      </c>
      <c r="L38" s="80">
        <f t="shared" si="5"/>
        <v>24</v>
      </c>
      <c r="M38" s="60"/>
    </row>
    <row r="39" spans="1:13" ht="40.200000000000003" customHeight="1" x14ac:dyDescent="0.3">
      <c r="A39" s="79" t="s">
        <v>75</v>
      </c>
      <c r="B39" s="48" t="s">
        <v>67</v>
      </c>
      <c r="C39" s="48" t="s">
        <v>57</v>
      </c>
      <c r="D39" s="48" t="s">
        <v>38</v>
      </c>
      <c r="E39" s="1"/>
      <c r="F39" s="1" t="s">
        <v>40</v>
      </c>
      <c r="G39" s="64"/>
      <c r="H39" s="1" t="s">
        <v>40</v>
      </c>
      <c r="I39" s="2">
        <v>5</v>
      </c>
      <c r="J39" s="2">
        <v>5</v>
      </c>
      <c r="K39" s="49">
        <v>0.25</v>
      </c>
      <c r="L39" s="80">
        <f t="shared" ref="L39:L48" si="7">ROUNDUP(J39*K39,0)</f>
        <v>2</v>
      </c>
    </row>
    <row r="40" spans="1:13" ht="40.200000000000003" customHeight="1" x14ac:dyDescent="0.3">
      <c r="A40" s="79" t="s">
        <v>68</v>
      </c>
      <c r="B40" s="48" t="s">
        <v>69</v>
      </c>
      <c r="C40" s="48" t="s">
        <v>48</v>
      </c>
      <c r="D40" s="48" t="s">
        <v>49</v>
      </c>
      <c r="E40" s="1"/>
      <c r="F40" s="1" t="s">
        <v>39</v>
      </c>
      <c r="G40" s="64"/>
      <c r="H40" s="1" t="s">
        <v>70</v>
      </c>
      <c r="I40" s="2">
        <v>51</v>
      </c>
      <c r="J40" s="2">
        <v>51</v>
      </c>
      <c r="K40" s="49">
        <v>0.25</v>
      </c>
      <c r="L40" s="80">
        <f t="shared" si="7"/>
        <v>13</v>
      </c>
    </row>
    <row r="41" spans="1:13" ht="40.200000000000003" customHeight="1" x14ac:dyDescent="0.3">
      <c r="A41" s="79" t="s">
        <v>68</v>
      </c>
      <c r="B41" s="48" t="s">
        <v>69</v>
      </c>
      <c r="C41" s="48" t="s">
        <v>48</v>
      </c>
      <c r="D41" s="48" t="s">
        <v>49</v>
      </c>
      <c r="E41" s="1"/>
      <c r="F41" s="1" t="s">
        <v>44</v>
      </c>
      <c r="G41" s="64"/>
      <c r="H41" s="1" t="s">
        <v>70</v>
      </c>
      <c r="I41" s="2">
        <v>11400</v>
      </c>
      <c r="J41" s="2">
        <v>11400</v>
      </c>
      <c r="K41" s="49">
        <v>0.25</v>
      </c>
      <c r="L41" s="80">
        <f t="shared" si="7"/>
        <v>2850</v>
      </c>
    </row>
    <row r="42" spans="1:13" ht="40.200000000000003" customHeight="1" x14ac:dyDescent="0.3">
      <c r="A42" s="79" t="s">
        <v>68</v>
      </c>
      <c r="B42" s="48" t="s">
        <v>69</v>
      </c>
      <c r="C42" s="48" t="s">
        <v>48</v>
      </c>
      <c r="D42" s="48" t="s">
        <v>49</v>
      </c>
      <c r="E42" s="1"/>
      <c r="F42" s="1" t="s">
        <v>40</v>
      </c>
      <c r="G42" s="64"/>
      <c r="H42" s="1" t="s">
        <v>70</v>
      </c>
      <c r="I42" s="2">
        <v>600</v>
      </c>
      <c r="J42" s="2">
        <v>600</v>
      </c>
      <c r="K42" s="49">
        <v>0.25</v>
      </c>
      <c r="L42" s="80">
        <f t="shared" ref="L42" si="8">ROUNDUP(J42*K42,0)</f>
        <v>150</v>
      </c>
    </row>
    <row r="43" spans="1:13" ht="40.200000000000003" customHeight="1" x14ac:dyDescent="0.3">
      <c r="A43" s="79" t="s">
        <v>71</v>
      </c>
      <c r="B43" s="48" t="s">
        <v>72</v>
      </c>
      <c r="C43" s="48" t="s">
        <v>57</v>
      </c>
      <c r="D43" s="48" t="s">
        <v>58</v>
      </c>
      <c r="E43" s="1"/>
      <c r="F43" s="1" t="s">
        <v>39</v>
      </c>
      <c r="G43" s="64"/>
      <c r="H43" s="1" t="s">
        <v>40</v>
      </c>
      <c r="I43" s="2">
        <v>51</v>
      </c>
      <c r="J43" s="2">
        <v>51</v>
      </c>
      <c r="K43" s="49">
        <v>0.25</v>
      </c>
      <c r="L43" s="80">
        <f t="shared" si="7"/>
        <v>13</v>
      </c>
    </row>
    <row r="44" spans="1:13" ht="40.200000000000003" customHeight="1" x14ac:dyDescent="0.3">
      <c r="A44" s="79" t="s">
        <v>71</v>
      </c>
      <c r="B44" s="48" t="s">
        <v>72</v>
      </c>
      <c r="C44" s="48" t="s">
        <v>57</v>
      </c>
      <c r="D44" s="48" t="s">
        <v>58</v>
      </c>
      <c r="E44" s="1"/>
      <c r="F44" s="1" t="s">
        <v>44</v>
      </c>
      <c r="G44" s="64"/>
      <c r="H44" s="1" t="s">
        <v>40</v>
      </c>
      <c r="I44" s="2">
        <v>285</v>
      </c>
      <c r="J44" s="2">
        <v>285</v>
      </c>
      <c r="K44" s="49">
        <v>0.25</v>
      </c>
      <c r="L44" s="80">
        <f t="shared" si="7"/>
        <v>72</v>
      </c>
    </row>
    <row r="45" spans="1:13" ht="40.200000000000003" customHeight="1" x14ac:dyDescent="0.3">
      <c r="A45" s="79" t="s">
        <v>71</v>
      </c>
      <c r="B45" s="48" t="s">
        <v>72</v>
      </c>
      <c r="C45" s="48" t="s">
        <v>57</v>
      </c>
      <c r="D45" s="48" t="s">
        <v>58</v>
      </c>
      <c r="E45" s="1"/>
      <c r="F45" s="1" t="s">
        <v>40</v>
      </c>
      <c r="G45" s="64"/>
      <c r="H45" s="1" t="s">
        <v>40</v>
      </c>
      <c r="I45" s="2">
        <v>15</v>
      </c>
      <c r="J45" s="2">
        <v>15</v>
      </c>
      <c r="K45" s="49">
        <v>0.25</v>
      </c>
      <c r="L45" s="80">
        <f t="shared" si="7"/>
        <v>4</v>
      </c>
    </row>
    <row r="46" spans="1:13" ht="40.200000000000003" customHeight="1" x14ac:dyDescent="0.3">
      <c r="A46" s="79" t="s">
        <v>73</v>
      </c>
      <c r="B46" s="48" t="s">
        <v>60</v>
      </c>
      <c r="C46" s="48" t="s">
        <v>57</v>
      </c>
      <c r="D46" s="48" t="s">
        <v>58</v>
      </c>
      <c r="E46" s="1"/>
      <c r="F46" s="1" t="s">
        <v>44</v>
      </c>
      <c r="G46" s="64"/>
      <c r="H46" s="1" t="s">
        <v>40</v>
      </c>
      <c r="I46" s="2">
        <v>100</v>
      </c>
      <c r="J46" s="2">
        <v>100</v>
      </c>
      <c r="K46" s="49">
        <v>0.25</v>
      </c>
      <c r="L46" s="80">
        <f t="shared" si="7"/>
        <v>25</v>
      </c>
      <c r="M46" s="60"/>
    </row>
    <row r="47" spans="1:13" ht="40.200000000000003" customHeight="1" x14ac:dyDescent="0.3">
      <c r="A47" s="79"/>
      <c r="B47" s="48"/>
      <c r="C47" s="48"/>
      <c r="D47" s="48"/>
      <c r="E47" s="1"/>
      <c r="F47" s="1"/>
      <c r="G47" s="64"/>
      <c r="H47" s="1"/>
      <c r="I47" s="2"/>
      <c r="J47" s="2"/>
      <c r="K47" s="49"/>
      <c r="L47" s="80">
        <f t="shared" si="7"/>
        <v>0</v>
      </c>
    </row>
    <row r="48" spans="1:13" ht="40.200000000000003" customHeight="1" thickBot="1" x14ac:dyDescent="0.35">
      <c r="A48" s="81"/>
      <c r="B48" s="82"/>
      <c r="C48" s="82"/>
      <c r="D48" s="82"/>
      <c r="E48" s="83"/>
      <c r="F48" s="83"/>
      <c r="G48" s="84"/>
      <c r="H48" s="83"/>
      <c r="I48" s="85"/>
      <c r="J48" s="85"/>
      <c r="K48" s="86"/>
      <c r="L48" s="87">
        <f t="shared" si="7"/>
        <v>0</v>
      </c>
    </row>
    <row r="49" spans="13:13" x14ac:dyDescent="0.3">
      <c r="M49" s="60"/>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A1A39D5E0EE34E814DAE8C1F3D8422" ma:contentTypeVersion="6" ma:contentTypeDescription="Create a new document." ma:contentTypeScope="" ma:versionID="73fc7dad99ec474efc7b3a80465bcee7">
  <xsd:schema xmlns:xsd="http://www.w3.org/2001/XMLSchema" xmlns:xs="http://www.w3.org/2001/XMLSchema" xmlns:p="http://schemas.microsoft.com/office/2006/metadata/properties" xmlns:ns2="20c36d44-07d1-494e-be68-16e0e34db532" xmlns:ns3="9f4986d0-8173-47be-9975-bc57376d822a" targetNamespace="http://schemas.microsoft.com/office/2006/metadata/properties" ma:root="true" ma:fieldsID="f3fd03c99cff9dcf5f05bcc128b24631" ns2:_="" ns3:_="">
    <xsd:import namespace="20c36d44-07d1-494e-be68-16e0e34db532"/>
    <xsd:import namespace="9f4986d0-8173-47be-9975-bc57376d82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6d44-07d1-494e-be68-16e0e34db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4986d0-8173-47be-9975-bc57376d82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EB7F0D-3EA3-4009-BC0C-68DB8573C1EF}">
  <ds:schemaRefs>
    <ds:schemaRef ds:uri="http://purl.org/dc/terms/"/>
    <ds:schemaRef ds:uri="http://purl.org/dc/dcmitype/"/>
    <ds:schemaRef ds:uri="http://schemas.microsoft.com/office/2006/documentManagement/types"/>
    <ds:schemaRef ds:uri="9f4986d0-8173-47be-9975-bc57376d822a"/>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20c36d44-07d1-494e-be68-16e0e34db532"/>
    <ds:schemaRef ds:uri="http://purl.org/dc/elements/1.1/"/>
  </ds:schemaRefs>
</ds:datastoreItem>
</file>

<file path=customXml/itemProps2.xml><?xml version="1.0" encoding="utf-8"?>
<ds:datastoreItem xmlns:ds="http://schemas.openxmlformats.org/officeDocument/2006/customXml" ds:itemID="{33851557-D113-44B0-AE3E-6C3D307E8EDB}">
  <ds:schemaRefs>
    <ds:schemaRef ds:uri="http://schemas.microsoft.com/sharepoint/v3/contenttype/forms"/>
  </ds:schemaRefs>
</ds:datastoreItem>
</file>

<file path=customXml/itemProps3.xml><?xml version="1.0" encoding="utf-8"?>
<ds:datastoreItem xmlns:ds="http://schemas.openxmlformats.org/officeDocument/2006/customXml" ds:itemID="{8D1EBB0A-6A1A-476F-AF52-1B4F3CE4B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36d44-07d1-494e-be68-16e0e34db532"/>
    <ds:schemaRef ds:uri="9f4986d0-8173-47be-9975-bc57376d82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2025-01-07T17:11:17Z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0x0101004EA1A39D5E0EE34E814DAE8C1F3D8422</vt:lpwstr>
  </property>
</Properties>
</file>