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VS\VSALL\Writers Group\Kay's documents\Info collections\2020 renewals\0189\"/>
    </mc:Choice>
  </mc:AlternateContent>
  <xr:revisionPtr revIDLastSave="0" documentId="8_{4CBCCB58-8304-42AA-97A7-FD5F1AD0D02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rmNaOH" sheetId="1" r:id="rId1"/>
    <sheet name="changes" sheetId="2" r:id="rId2"/>
    <sheet name="ESRI_MAPINFO_SHEET" sheetId="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H15" i="1"/>
  <c r="H14" i="1"/>
  <c r="D16" i="1" l="1"/>
  <c r="E15" i="1" s="1"/>
  <c r="C15" i="1" s="1"/>
  <c r="C14" i="1" s="1"/>
  <c r="E14" i="1" l="1"/>
</calcChain>
</file>

<file path=xl/sharedStrings.xml><?xml version="1.0" encoding="utf-8"?>
<sst xmlns="http://schemas.openxmlformats.org/spreadsheetml/2006/main" count="50" uniqueCount="49">
  <si>
    <t>APHIS Section 18 Exemption for use of Sodium Hydroxide</t>
  </si>
  <si>
    <t>Annual Usage Report</t>
  </si>
  <si>
    <t>Question</t>
  </si>
  <si>
    <t>Response</t>
  </si>
  <si>
    <t>Report Period</t>
  </si>
  <si>
    <t>Facility Name</t>
  </si>
  <si>
    <t>Facility Address</t>
  </si>
  <si>
    <t>Facility Physical Location, if different from address</t>
  </si>
  <si>
    <t>Facility Contact Name</t>
  </si>
  <si>
    <t>Facility Contact Phone Number</t>
  </si>
  <si>
    <t>Facility Contact Email</t>
  </si>
  <si>
    <t>Product</t>
  </si>
  <si>
    <t>Sodium Hydroxide</t>
  </si>
  <si>
    <t>Formulation used (powder/flakes or liquid)</t>
  </si>
  <si>
    <t xml:space="preserve">Number of treatments </t>
  </si>
  <si>
    <t>Were there any adverse reactions* reported as a result of the use of this product during the last 12 months (if yes, please describe).</t>
  </si>
  <si>
    <t>Was there any visible contaminated material remaining after the decontamination protocol?</t>
  </si>
  <si>
    <t>If an APHIS facility or an APHIS-approved partner facility, was the application of the product monitored in compliance with the facility's standard operating procedure (if a private facility, enter "NA")?</t>
  </si>
  <si>
    <t>If a private agriculture facility, was the application of the product during the decontamination protocol reviewed with the facility owner prior to the protocol?  Did APHIS follow-up to ensure that the recommended standard operating procedure was followed (if not a private facility, enter "NA")?</t>
  </si>
  <si>
    <t>If the answer to question 15 or 16 was "No" list the corrective actions taken.</t>
  </si>
  <si>
    <t>Does your facility practice any additional risk mitigations not mentioned in the application?</t>
  </si>
  <si>
    <t>Additional information facility wants to report (if none, please enter "NA")?</t>
  </si>
  <si>
    <t>* Include all adverse reactions observed in staff, livestock, wildlife and the environment.</t>
  </si>
  <si>
    <t>09/01/2019-08/31/2020</t>
  </si>
  <si>
    <t xml:space="preserve">USDA Veterinary Services- Field </t>
  </si>
  <si>
    <t>Various</t>
  </si>
  <si>
    <t>Dr. Jennifer Siembieda</t>
  </si>
  <si>
    <t>970-278-7893</t>
  </si>
  <si>
    <t>Jennifer.L.Siembieda@usda.gov</t>
  </si>
  <si>
    <t>1/5 Gallon (1 Part 10N Sodium Hydroxide + 4 Part Chemical Waste)</t>
  </si>
  <si>
    <t>~5 Gallons</t>
  </si>
  <si>
    <t>liquid</t>
  </si>
  <si>
    <t>100 ml</t>
  </si>
  <si>
    <t>powder</t>
  </si>
  <si>
    <t>50 grams</t>
  </si>
  <si>
    <t>5 kg</t>
  </si>
  <si>
    <t>CSU</t>
  </si>
  <si>
    <t>1000 mL</t>
  </si>
  <si>
    <t>Sodium Hydroxide (10N) Liquid (32% solution)</t>
  </si>
  <si>
    <t>grams</t>
  </si>
  <si>
    <t>mL</t>
  </si>
  <si>
    <r>
      <t xml:space="preserve">Total amount used </t>
    </r>
    <r>
      <rPr>
        <sz val="11"/>
        <color rgb="FFFF0000"/>
        <rFont val="Calibri"/>
        <family val="2"/>
        <scheme val="minor"/>
      </rPr>
      <t>(in grams)</t>
    </r>
    <r>
      <rPr>
        <sz val="11"/>
        <color theme="1"/>
        <rFont val="Calibri"/>
        <family val="2"/>
        <scheme val="minor"/>
      </rPr>
      <t xml:space="preserve"> by facility during reporting period (line 10 x line 11)</t>
    </r>
  </si>
  <si>
    <t>varies-used in sharps containers (not reported so back calculated = 100)</t>
  </si>
  <si>
    <t xml:space="preserve"> 1 gallon = 3785 mL</t>
  </si>
  <si>
    <t>Breithart vet center</t>
  </si>
  <si>
    <t>multiply solution by density and then concentration -&gt; 1000mL x 1.32 g/mL x 32% w/v = 422.4 grams of NaOH</t>
  </si>
  <si>
    <t>need to report concentration if used liquid and purity of powder</t>
  </si>
  <si>
    <t>pure powder and liquid 10N</t>
  </si>
  <si>
    <r>
      <t xml:space="preserve">Amount of product used per treatment </t>
    </r>
    <r>
      <rPr>
        <sz val="11"/>
        <color rgb="FFFF0000"/>
        <rFont val="Calibri"/>
        <family val="2"/>
        <scheme val="minor"/>
      </rPr>
      <t>(grams) density assumed to be 1.32 g/mL - should be concentration (g/mL)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</si>
</sst>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5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0" xfId="0" applyFont="1" applyAlignment="1">
      <alignment vertical="center" wrapText="1"/>
    </xf>
    <xf numFmtId="0" fontId="7" fillId="0" borderId="1" xfId="1" applyBorder="1" applyAlignment="1">
      <alignment horizontal="right" vertical="top" wrapText="1"/>
    </xf>
    <xf numFmtId="0" fontId="0" fillId="5" borderId="0" xfId="0" applyFill="1" applyBorder="1" applyAlignment="1">
      <alignment vertical="top"/>
    </xf>
    <xf numFmtId="43" fontId="1" fillId="5" borderId="0" xfId="0" applyNumberFormat="1" applyFont="1" applyFill="1" applyBorder="1" applyAlignment="1">
      <alignment horizontal="left" vertical="top" wrapText="1"/>
    </xf>
    <xf numFmtId="43" fontId="0" fillId="5" borderId="2" xfId="2" applyFont="1" applyFill="1" applyBorder="1" applyAlignment="1">
      <alignment vertical="top"/>
    </xf>
    <xf numFmtId="43" fontId="0" fillId="0" borderId="1" xfId="2" applyFont="1" applyBorder="1" applyAlignment="1">
      <alignment vertical="top" wrapText="1"/>
    </xf>
    <xf numFmtId="0" fontId="1" fillId="6" borderId="4" xfId="0" applyFont="1" applyFill="1" applyBorder="1" applyAlignment="1">
      <alignment horizontal="right" vertical="top" wrapText="1"/>
    </xf>
    <xf numFmtId="43" fontId="10" fillId="5" borderId="0" xfId="0" applyNumberFormat="1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43" fontId="1" fillId="0" borderId="5" xfId="2" applyFont="1" applyBorder="1" applyAlignment="1">
      <alignment horizontal="right" vertical="top" wrapText="1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6" borderId="11" xfId="0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1" fillId="6" borderId="13" xfId="0" applyFont="1" applyFill="1" applyBorder="1" applyAlignment="1">
      <alignment horizontal="right" vertical="top" wrapText="1"/>
    </xf>
    <xf numFmtId="2" fontId="1" fillId="6" borderId="13" xfId="0" applyNumberFormat="1" applyFont="1" applyFill="1" applyBorder="1" applyAlignment="1">
      <alignment horizontal="right" vertical="top" wrapText="1"/>
    </xf>
    <xf numFmtId="0" fontId="10" fillId="6" borderId="13" xfId="0" applyFont="1" applyFill="1" applyBorder="1" applyAlignment="1">
      <alignment horizontal="right" vertical="top" wrapText="1"/>
    </xf>
    <xf numFmtId="0" fontId="0" fillId="6" borderId="10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0" fontId="9" fillId="0" borderId="8" xfId="0" applyFont="1" applyBorder="1" applyAlignment="1">
      <alignment vertical="top"/>
    </xf>
    <xf numFmtId="0" fontId="0" fillId="0" borderId="5" xfId="0" applyBorder="1" applyAlignment="1">
      <alignment horizontal="right" vertical="top" wrapText="1"/>
    </xf>
    <xf numFmtId="0" fontId="0" fillId="6" borderId="14" xfId="0" applyFill="1" applyBorder="1" applyAlignment="1">
      <alignment vertical="top"/>
    </xf>
    <xf numFmtId="0" fontId="1" fillId="5" borderId="11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1" fillId="5" borderId="7" xfId="0" applyFont="1" applyFill="1" applyBorder="1" applyAlignment="1">
      <alignment horizontal="left" vertical="top" wrapText="1"/>
    </xf>
    <xf numFmtId="43" fontId="1" fillId="5" borderId="8" xfId="0" applyNumberFormat="1" applyFont="1" applyFill="1" applyBorder="1" applyAlignment="1">
      <alignment horizontal="left" vertical="top" wrapText="1"/>
    </xf>
    <xf numFmtId="43" fontId="0" fillId="5" borderId="16" xfId="2" applyFont="1" applyFill="1" applyBorder="1" applyAlignment="1">
      <alignment vertical="top"/>
    </xf>
    <xf numFmtId="43" fontId="0" fillId="5" borderId="17" xfId="2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6" fillId="4" borderId="2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0" borderId="0" xfId="0" applyFont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C618629-494D-4076-801E-903A6FD33CDC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ifer.L.Siembieda@usd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3" zoomScale="130" zoomScaleNormal="130" workbookViewId="0">
      <selection activeCell="C13" sqref="C13"/>
    </sheetView>
  </sheetViews>
  <sheetFormatPr defaultColWidth="42.54296875" defaultRowHeight="14.5" x14ac:dyDescent="0.35"/>
  <cols>
    <col min="1" max="1" width="7.54296875" style="8" customWidth="1"/>
    <col min="2" max="2" width="42.54296875" style="1"/>
    <col min="3" max="3" width="33.1796875" style="1" customWidth="1"/>
    <col min="4" max="4" width="33.54296875" style="1" customWidth="1"/>
    <col min="5" max="5" width="9.54296875" style="1" bestFit="1" customWidth="1"/>
    <col min="6" max="6" width="6.7265625" style="1" bestFit="1" customWidth="1"/>
    <col min="7" max="7" width="18.54296875" style="1" bestFit="1" customWidth="1"/>
    <col min="8" max="8" width="11.7265625" style="1" customWidth="1"/>
    <col min="9" max="9" width="10.1796875" style="1" customWidth="1"/>
    <col min="10" max="10" width="5.453125" style="1" bestFit="1" customWidth="1"/>
    <col min="11" max="16384" width="42.54296875" style="1"/>
  </cols>
  <sheetData>
    <row r="1" spans="1:10" ht="18.5" x14ac:dyDescent="0.35">
      <c r="A1" s="46" t="s">
        <v>0</v>
      </c>
      <c r="B1" s="46"/>
      <c r="C1" s="46"/>
    </row>
    <row r="2" spans="1:10" ht="18.5" x14ac:dyDescent="0.35">
      <c r="A2" s="47" t="s">
        <v>1</v>
      </c>
      <c r="B2" s="48"/>
      <c r="C2" s="48"/>
    </row>
    <row r="3" spans="1:10" s="2" customFormat="1" ht="18.5" x14ac:dyDescent="0.35">
      <c r="A3" s="9"/>
      <c r="B3" s="3" t="s">
        <v>2</v>
      </c>
      <c r="C3" s="3" t="s">
        <v>3</v>
      </c>
    </row>
    <row r="4" spans="1:10" x14ac:dyDescent="0.35">
      <c r="A4" s="10">
        <v>1</v>
      </c>
      <c r="B4" s="4" t="s">
        <v>4</v>
      </c>
      <c r="C4" s="6" t="s">
        <v>23</v>
      </c>
    </row>
    <row r="5" spans="1:10" x14ac:dyDescent="0.35">
      <c r="A5" s="10">
        <v>2</v>
      </c>
      <c r="B5" s="4" t="s">
        <v>5</v>
      </c>
      <c r="C5" s="6" t="s">
        <v>24</v>
      </c>
    </row>
    <row r="6" spans="1:10" x14ac:dyDescent="0.35">
      <c r="A6" s="10">
        <v>3</v>
      </c>
      <c r="B6" s="4" t="s">
        <v>6</v>
      </c>
      <c r="C6" s="6" t="s">
        <v>25</v>
      </c>
    </row>
    <row r="7" spans="1:10" ht="29" x14ac:dyDescent="0.35">
      <c r="A7" s="10">
        <v>4</v>
      </c>
      <c r="B7" s="4" t="s">
        <v>7</v>
      </c>
      <c r="C7" s="6"/>
    </row>
    <row r="8" spans="1:10" x14ac:dyDescent="0.35">
      <c r="A8" s="10">
        <v>5</v>
      </c>
      <c r="B8" s="4" t="s">
        <v>8</v>
      </c>
      <c r="C8" s="6" t="s">
        <v>26</v>
      </c>
    </row>
    <row r="9" spans="1:10" x14ac:dyDescent="0.35">
      <c r="A9" s="10">
        <v>6</v>
      </c>
      <c r="B9" s="4" t="s">
        <v>9</v>
      </c>
      <c r="C9" s="6" t="s">
        <v>27</v>
      </c>
    </row>
    <row r="10" spans="1:10" ht="15" thickBot="1" x14ac:dyDescent="0.4">
      <c r="A10" s="10">
        <v>7</v>
      </c>
      <c r="B10" s="4" t="s">
        <v>10</v>
      </c>
      <c r="C10" s="12" t="s">
        <v>28</v>
      </c>
    </row>
    <row r="11" spans="1:10" ht="15" thickBot="1" x14ac:dyDescent="0.4">
      <c r="A11" s="10">
        <v>8</v>
      </c>
      <c r="B11" s="4" t="s">
        <v>11</v>
      </c>
      <c r="C11" s="19" t="s">
        <v>12</v>
      </c>
      <c r="G11" s="25" t="s">
        <v>44</v>
      </c>
      <c r="H11" s="26"/>
      <c r="I11" s="31" t="s">
        <v>36</v>
      </c>
      <c r="J11" s="21"/>
    </row>
    <row r="12" spans="1:10" ht="29" x14ac:dyDescent="0.35">
      <c r="A12" s="10">
        <v>9</v>
      </c>
      <c r="B12" s="4" t="s">
        <v>13</v>
      </c>
      <c r="C12" s="19" t="s">
        <v>47</v>
      </c>
      <c r="D12" s="36" t="s">
        <v>38</v>
      </c>
      <c r="E12" s="37"/>
      <c r="F12" s="38"/>
      <c r="G12" s="17" t="s">
        <v>31</v>
      </c>
      <c r="H12" s="27"/>
      <c r="I12" s="32" t="s">
        <v>33</v>
      </c>
      <c r="J12" s="22"/>
    </row>
    <row r="13" spans="1:10" ht="15" customHeight="1" x14ac:dyDescent="0.35">
      <c r="A13" s="10">
        <v>10</v>
      </c>
      <c r="B13" s="4" t="s">
        <v>14</v>
      </c>
      <c r="C13" s="19">
        <v>135</v>
      </c>
      <c r="D13" s="39">
        <v>25</v>
      </c>
      <c r="E13" s="13"/>
      <c r="F13" s="40"/>
      <c r="G13" s="17">
        <v>10</v>
      </c>
      <c r="H13" s="27"/>
      <c r="I13" s="32" t="s">
        <v>42</v>
      </c>
      <c r="J13" s="22"/>
    </row>
    <row r="14" spans="1:10" ht="43.5" x14ac:dyDescent="0.35">
      <c r="A14" s="10">
        <v>11</v>
      </c>
      <c r="B14" s="5" t="s">
        <v>48</v>
      </c>
      <c r="C14" s="20">
        <f>C15/C13</f>
        <v>99.386590217481483</v>
      </c>
      <c r="D14" s="41" t="s">
        <v>29</v>
      </c>
      <c r="E14" s="14">
        <f>E15/D13</f>
        <v>319.79158717440004</v>
      </c>
      <c r="F14" s="42" t="s">
        <v>39</v>
      </c>
      <c r="G14" s="17" t="s">
        <v>32</v>
      </c>
      <c r="H14" s="28">
        <f>(100*1.32)*0.32</f>
        <v>42.24</v>
      </c>
      <c r="I14" s="32" t="s">
        <v>34</v>
      </c>
      <c r="J14" s="22"/>
    </row>
    <row r="15" spans="1:10" ht="29" x14ac:dyDescent="0.35">
      <c r="A15" s="10">
        <v>12</v>
      </c>
      <c r="B15" s="16" t="s">
        <v>41</v>
      </c>
      <c r="C15" s="20">
        <f>E15+H15+J15</f>
        <v>13417.189679360001</v>
      </c>
      <c r="D15" s="41" t="s">
        <v>30</v>
      </c>
      <c r="E15" s="18">
        <f>(D16*0.32)*1.32</f>
        <v>7994.7896793600003</v>
      </c>
      <c r="F15" s="42" t="s">
        <v>39</v>
      </c>
      <c r="G15" s="17" t="s">
        <v>37</v>
      </c>
      <c r="H15" s="29">
        <f>(1000*1.32)*0.32</f>
        <v>422.40000000000003</v>
      </c>
      <c r="I15" s="32" t="s">
        <v>35</v>
      </c>
      <c r="J15" s="33">
        <f>5*1000</f>
        <v>5000</v>
      </c>
    </row>
    <row r="16" spans="1:10" ht="44" thickBot="1" x14ac:dyDescent="0.4">
      <c r="A16" s="10">
        <v>13</v>
      </c>
      <c r="B16" s="4" t="s">
        <v>15</v>
      </c>
      <c r="C16" s="19"/>
      <c r="D16" s="43">
        <f>5*3785.41178</f>
        <v>18927.0589</v>
      </c>
      <c r="E16" s="15" t="s">
        <v>40</v>
      </c>
      <c r="F16" s="44"/>
      <c r="G16" s="35"/>
      <c r="H16" s="30"/>
      <c r="I16" s="23"/>
      <c r="J16" s="24"/>
    </row>
    <row r="17" spans="1:10" ht="29.5" thickBot="1" x14ac:dyDescent="0.4">
      <c r="A17" s="10">
        <v>14</v>
      </c>
      <c r="B17" s="5" t="s">
        <v>16</v>
      </c>
      <c r="C17" s="34"/>
      <c r="D17" s="23" t="s">
        <v>43</v>
      </c>
      <c r="E17" s="45"/>
      <c r="F17" s="24"/>
    </row>
    <row r="18" spans="1:10" ht="72.5" x14ac:dyDescent="0.35">
      <c r="A18" s="10">
        <v>15</v>
      </c>
      <c r="B18" s="5" t="s">
        <v>17</v>
      </c>
      <c r="C18" s="7"/>
      <c r="G18" s="50" t="s">
        <v>45</v>
      </c>
      <c r="H18" s="50"/>
      <c r="I18" s="50"/>
      <c r="J18" s="50"/>
    </row>
    <row r="19" spans="1:10" ht="101.5" x14ac:dyDescent="0.35">
      <c r="A19" s="10">
        <v>16</v>
      </c>
      <c r="B19" s="5" t="s">
        <v>18</v>
      </c>
      <c r="C19" s="7"/>
    </row>
    <row r="20" spans="1:10" ht="29" x14ac:dyDescent="0.35">
      <c r="A20" s="10">
        <v>17</v>
      </c>
      <c r="B20" s="5" t="s">
        <v>19</v>
      </c>
      <c r="C20" s="7"/>
    </row>
    <row r="21" spans="1:10" ht="29" x14ac:dyDescent="0.35">
      <c r="A21" s="10">
        <v>18</v>
      </c>
      <c r="B21" s="11" t="s">
        <v>20</v>
      </c>
      <c r="C21" s="7"/>
    </row>
    <row r="22" spans="1:10" ht="29" x14ac:dyDescent="0.35">
      <c r="A22" s="10">
        <v>19</v>
      </c>
      <c r="B22" s="5" t="s">
        <v>21</v>
      </c>
      <c r="C22" s="7"/>
    </row>
    <row r="24" spans="1:10" x14ac:dyDescent="0.35">
      <c r="A24" s="49" t="s">
        <v>22</v>
      </c>
      <c r="B24" s="49"/>
      <c r="C24" s="49"/>
    </row>
  </sheetData>
  <mergeCells count="4">
    <mergeCell ref="A1:C1"/>
    <mergeCell ref="A2:C2"/>
    <mergeCell ref="A24:C24"/>
    <mergeCell ref="G18:J18"/>
  </mergeCells>
  <hyperlinks>
    <hyperlink ref="C10" r:id="rId1" xr:uid="{55EC6FD7-725E-4113-A637-8D0EE6087391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"/>
  <sheetViews>
    <sheetView workbookViewId="0">
      <selection activeCell="H2" sqref="H2"/>
    </sheetView>
  </sheetViews>
  <sheetFormatPr defaultRowHeight="14.5" x14ac:dyDescent="0.35"/>
  <sheetData>
    <row r="2" spans="1:5" x14ac:dyDescent="0.35">
      <c r="A2">
        <v>9</v>
      </c>
      <c r="B2" s="51" t="s">
        <v>46</v>
      </c>
      <c r="C2" s="51"/>
      <c r="D2" s="51"/>
      <c r="E2" s="51"/>
    </row>
    <row r="3" spans="1:5" x14ac:dyDescent="0.35">
      <c r="B3" s="51"/>
      <c r="C3" s="51"/>
      <c r="D3" s="51"/>
      <c r="E3" s="51"/>
    </row>
  </sheetData>
  <mergeCells count="1">
    <mergeCell ref="B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8D5F-5734-45B0-AECF-2F8F47240C37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dc321570-14bf-4cb3-b8a6-f66ef75a85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402EAE381B64F8165EA7EDD28337F" ma:contentTypeVersion="20" ma:contentTypeDescription="Create a new document." ma:contentTypeScope="" ma:versionID="332fb28d60f1bcae1868b9be9add4327">
  <xsd:schema xmlns:xsd="http://www.w3.org/2001/XMLSchema" xmlns:xs="http://www.w3.org/2001/XMLSchema" xmlns:p="http://schemas.microsoft.com/office/2006/metadata/properties" xmlns:ns2="dc321570-14bf-4cb3-b8a6-f66ef75a8545" xmlns:ns3="97fd659d-7c07-4e54-ade6-2ab091da6739" targetNamespace="http://schemas.microsoft.com/office/2006/metadata/properties" ma:root="true" ma:fieldsID="a77b70209914bc630dfaad30402ba305" ns2:_="" ns3:_="">
    <xsd:import namespace="dc321570-14bf-4cb3-b8a6-f66ef75a8545"/>
    <xsd:import namespace="97fd659d-7c07-4e54-ade6-2ab091da673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21570-14bf-4cb3-b8a6-f66ef75a8545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659d-7c07-4e54-ade6-2ab091da67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AC17C-88A5-433F-9AAF-6F3F5534BDDC}">
  <ds:schemaRefs>
    <ds:schemaRef ds:uri="97fd659d-7c07-4e54-ade6-2ab091da673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321570-14bf-4cb3-b8a6-f66ef75a854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D3272D-60B6-4079-902C-ACA5333D3B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E495C-F8B4-4F6C-9513-69D32F1F8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21570-14bf-4cb3-b8a6-f66ef75a8545"/>
    <ds:schemaRef ds:uri="97fd659d-7c07-4e54-ade6-2ab091da6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FormNaOH</vt:lpstr>
      <vt:lpstr>changes</vt:lpstr>
    </vt:vector>
  </TitlesOfParts>
  <Manager/>
  <Company>USDA APHIS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Alan.R.Huddleston</dc:creator>
  <cp:keywords/>
  <dc:description/>
  <cp:lastModifiedBy>Jarred, Katherine A - APHIS</cp:lastModifiedBy>
  <dcterms:created xsi:type="dcterms:W3CDTF">2012-09-25T15:16:02Z</dcterms:created>
  <dcterms:modified xsi:type="dcterms:W3CDTF">2020-12-21T17:58:12Z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0x010100EFF402EAE381B64F8165EA7EDD28337F</vt:lpwstr>
  </property>
  <property fmtid="{D5CDD505-2E9C-101B-9397-08002B2CF9AE}" pid="3" name="ESRI_WORKBOOK_ID">
    <vt:lpwstr>5967bb6bf06a4b1fb9f11a0f3f4f5ef7</vt:lpwstr>
  </property>
</Properties>
</file>