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usepa.sharepoint.com/sites/SPD/Shared Documents/AIM, HFC Phasedown regulations/ICR/ASA FRM ICR 2685.06/To OMS for ICR Package Review 8.20.25/"/>
    </mc:Choice>
  </mc:AlternateContent>
  <xr:revisionPtr revIDLastSave="1067" documentId="13_ncr:1_{68EF30AC-6DCE-4433-A53C-4850E9006C46}" xr6:coauthVersionLast="47" xr6:coauthVersionMax="47" xr10:uidLastSave="{9D4566C7-6605-4D30-86AA-21888B66E1B6}"/>
  <bookViews>
    <workbookView xWindow="2310" yWindow="1110" windowWidth="24720" windowHeight="13725" xr2:uid="{00000000-000D-0000-FFFF-FFFF00000000}"/>
  </bookViews>
  <sheets>
    <sheet name="Company Information" sheetId="1" r:id="rId1"/>
    <sheet name="Next Year Allowances" sheetId="7" r:id="rId2"/>
    <sheet name="Lists" sheetId="3" state="hidden" r:id="rId3"/>
  </sheets>
  <definedNames>
    <definedName name="_xlnm._FilterDatabase" localSheetId="2" hidden="1">Lists!$A$1:$E$1</definedName>
    <definedName name="Application">Lists!$H$8:$H$11</definedName>
    <definedName name="Common_Name">Lists!$B$2:$B$19</definedName>
    <definedName name="Common_Name_1">OFFSET(Lists!$D$2:$D$19,0,0,COUNT(Lists!$C$2:$C$19),1)</definedName>
    <definedName name="Option_1">Lists!$A$22:$A$23</definedName>
    <definedName name="Span">Lists!$H$2:$H$3</definedName>
    <definedName name="State">Lists!$K$2:$K$59</definedName>
    <definedName name="Year">Lists!$I$2:$I$10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7" i="7" l="1"/>
  <c r="D136" i="7"/>
  <c r="D135" i="7"/>
  <c r="D134" i="7"/>
  <c r="H125" i="7"/>
  <c r="D131" i="7"/>
  <c r="H121" i="7"/>
  <c r="V52" i="7"/>
  <c r="V51" i="7"/>
  <c r="D51" i="7" s="1"/>
  <c r="V53" i="7"/>
  <c r="V54" i="7"/>
  <c r="U51" i="7"/>
  <c r="U52" i="7"/>
  <c r="U53" i="7"/>
  <c r="U54" i="7"/>
  <c r="R51" i="7"/>
  <c r="C131" i="7" l="1"/>
  <c r="C132" i="7" s="1"/>
  <c r="D132" i="7"/>
  <c r="B1" i="7"/>
  <c r="S54" i="7"/>
  <c r="R54" i="7"/>
  <c r="S53" i="7"/>
  <c r="R53" i="7"/>
  <c r="S52" i="7"/>
  <c r="R52" i="7"/>
  <c r="S51" i="7"/>
  <c r="S106" i="7"/>
  <c r="R106" i="7"/>
  <c r="S105" i="7"/>
  <c r="R105" i="7"/>
  <c r="S104" i="7"/>
  <c r="R104" i="7"/>
  <c r="S101" i="7"/>
  <c r="R101" i="7"/>
  <c r="S89" i="7"/>
  <c r="R89" i="7" s="1"/>
  <c r="D89" i="7" s="1"/>
  <c r="S88" i="7"/>
  <c r="R88" i="7" s="1"/>
  <c r="D88" i="7" s="1"/>
  <c r="S87" i="7"/>
  <c r="R87" i="7" s="1"/>
  <c r="D87" i="7" s="1"/>
  <c r="S86" i="7"/>
  <c r="R86" i="7" s="1"/>
  <c r="D86" i="7" s="1"/>
  <c r="D53" i="7" l="1"/>
  <c r="D54" i="7"/>
  <c r="D52" i="7"/>
  <c r="D90" i="7"/>
  <c r="F1" i="7" l="1"/>
  <c r="F2" i="7"/>
  <c r="C3" i="3" l="1"/>
  <c r="C4" i="3"/>
  <c r="C5" i="3"/>
  <c r="C6" i="3"/>
  <c r="C7" i="3"/>
  <c r="C8" i="3"/>
  <c r="C9" i="3"/>
  <c r="C10" i="3"/>
  <c r="C11" i="3"/>
  <c r="C12" i="3"/>
  <c r="C13" i="3"/>
  <c r="C14" i="3"/>
  <c r="C15" i="3"/>
  <c r="C16" i="3"/>
  <c r="C17" i="3"/>
  <c r="C18" i="3"/>
  <c r="C19" i="3"/>
  <c r="C2" i="3"/>
  <c r="D3" i="3" l="1"/>
  <c r="D19" i="3"/>
  <c r="D18" i="3"/>
  <c r="D10" i="3"/>
  <c r="D17" i="3"/>
  <c r="D9" i="3"/>
  <c r="D16" i="3"/>
  <c r="D8" i="3"/>
  <c r="D15" i="3"/>
  <c r="D7" i="3"/>
  <c r="D14" i="3"/>
  <c r="D6" i="3"/>
  <c r="D13" i="3"/>
  <c r="D5" i="3"/>
  <c r="D2" i="3"/>
  <c r="D12" i="3"/>
  <c r="D4" i="3"/>
  <c r="D11" i="3"/>
  <c r="H127" i="7" l="1"/>
  <c r="H126" i="7"/>
  <c r="H124" i="7"/>
  <c r="F121" i="7" l="1"/>
  <c r="D121" i="7" s="1"/>
  <c r="G121" i="7" l="1"/>
  <c r="E121" i="7" s="1"/>
  <c r="C121" i="7" s="1"/>
  <c r="B11" i="7" l="1"/>
  <c r="B9" i="7" l="1"/>
</calcChain>
</file>

<file path=xl/sharedStrings.xml><?xml version="1.0" encoding="utf-8"?>
<sst xmlns="http://schemas.openxmlformats.org/spreadsheetml/2006/main" count="289" uniqueCount="247">
  <si>
    <t>U.S. Environmental Protection Agency (EPA)</t>
  </si>
  <si>
    <t>OMB Control Number: 2060-0734</t>
  </si>
  <si>
    <t>Expiration Date: MM/DD/YYYY</t>
  </si>
  <si>
    <t>American Innovation and Manufacturing (AIM) Act</t>
  </si>
  <si>
    <t>Hydrofluorocarbon (HFC) Application-Specific Allowance Holder Biannual Report</t>
  </si>
  <si>
    <t>Worksheet Instructions:</t>
  </si>
  <si>
    <t xml:space="preserve">Complete and submit an HFC Application-Specific Allowance Holder Biannual Report if your company was allocated application-specific allowances (excluding recipients of application-specific allowances for mission-critical military end uses). Sections 1 and 2 must be completed prior to submission. Section 3 must be completed if allowances were conferred and/or material was received during the reporting period. Section 4 must be completed if your company previously received additional allowances to build a stockpile of a specific regulated substance and retains an inventory of the stockpile. Sections 5-10 should only be completed when submitting data for the January 1 – June 30 reporting period. Section 6 is required if your company is requesting additional allowances due to one or more of the circumstances listed in 84.13(b)(1). Section 8 is required if your company contracts out the manufacturing of metered dose inhalers, or pays another person to perform the servicing of onboard aerospace fire suppression. Sections 9-10 are required if you are requesting application-specific allowance for the first time. </t>
  </si>
  <si>
    <t>Version:</t>
  </si>
  <si>
    <t>r0.7</t>
  </si>
  <si>
    <t>Updated:</t>
  </si>
  <si>
    <t>External Links:</t>
  </si>
  <si>
    <t>HFC Allocation Rule Reporting HelpDesk</t>
  </si>
  <si>
    <t>AIM Act Paperwork Reduction Act Burden</t>
  </si>
  <si>
    <t>Reporting Form Navigation:</t>
  </si>
  <si>
    <t>Section 1 - Company Identification</t>
  </si>
  <si>
    <t>Section 5 - Transition Plan</t>
  </si>
  <si>
    <t>Section 9 - Historical Purchase and Inventory Data</t>
  </si>
  <si>
    <t>Section 2 - Application-Specific Data</t>
  </si>
  <si>
    <t>Section 6 - Unique Circumstances</t>
  </si>
  <si>
    <t>Section 10 - Application Information</t>
  </si>
  <si>
    <t>Section 3 - Allowance Conferral Data</t>
  </si>
  <si>
    <r>
      <t>Section 7 - Total Expected HFC Purchases for the Next Calendar Year</t>
    </r>
    <r>
      <rPr>
        <strike/>
        <u/>
        <sz val="11"/>
        <color rgb="FF0563C1"/>
        <rFont val="Arial"/>
        <family val="2"/>
      </rPr>
      <t xml:space="preserve"> </t>
    </r>
  </si>
  <si>
    <t>Section 4 - Stockpiling Unique Circumstance Data</t>
  </si>
  <si>
    <t>Section 8 - Contracting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</si>
  <si>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</si>
  <si>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</si>
  <si>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</si>
  <si>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</si>
  <si>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Reporting Year:</t>
  </si>
  <si>
    <t>Reporting Period:</t>
  </si>
  <si>
    <t>Is your company requesting additional allowances due to one or more of the unique circumstances listed in §84.13(b)(1)? (Yes/No)</t>
  </si>
  <si>
    <t>Is your company requesting application-specific allowances for the first time? (Yes/No)</t>
  </si>
  <si>
    <t>Instructions: Enter the quantity of each regulated substance that was acquired through conferring allowances, directly imported, or purchased without expending application-specific allowances (i.e., from the open market) during the previous six months. Additionally, provide the quantity held in inventory on the last day of the previous six-month period, excluding quantities of regulated substances stockpiled as a result of allowances allocated under §84.13(b)(1)(iv); the quantity sold, returned or otherwise conveyed to another entity during the previous six months; and the quantity destroyed or recycled during the previous six months. Provide a screenshot from your tracking system, invoices, or other records documenting the quantity of material acquired and held in inventory, if applicable.</t>
  </si>
  <si>
    <t>HFC Application-Specific Data</t>
  </si>
  <si>
    <t>HFC</t>
  </si>
  <si>
    <t>Quantity Acquired through Conferring Allowances
(kg)
§84.31(h)(1)(i)</t>
  </si>
  <si>
    <t>Quantity of HFCs Your Company Imported Expending Your Allowances
(kg)
§84.31(h)(1)(ii)</t>
  </si>
  <si>
    <t>Quantity of HFCs Purchased for Application-Specific Use without Expending or Conferring Your Allowances
(kg)
§84.31(h)(1)(iii)</t>
  </si>
  <si>
    <t>Quantity Held in Inventory by the Reporting Company or Held under Contract by Another Company for the Reporting Company’s Use
(kg)
§84.31(h)(1)(iv)</t>
  </si>
  <si>
    <t>Quantity Sold, Returned, or Conveyed, Excluding Heels
(kg)
§84.31(h)(1)(xi)</t>
  </si>
  <si>
    <t>Quantity Destroyed
(kg)
§84.31(h)(1)(v)</t>
  </si>
  <si>
    <t>Quantity Recycled
(kg)
§84.31(h)(1)(v)</t>
  </si>
  <si>
    <t>Instructions: Provide the names of the companies to which application-specific allowances were conferred during the reporting year as well as the quantity of regulated substances received from each company during the past six months.</t>
  </si>
  <si>
    <t>HFC Allowance Conferral Data
§84.31(h)(1)(vi)</t>
  </si>
  <si>
    <t>5a</t>
  </si>
  <si>
    <t>5b</t>
  </si>
  <si>
    <t>6a</t>
  </si>
  <si>
    <t>6b</t>
  </si>
  <si>
    <t>7a</t>
  </si>
  <si>
    <t>7b</t>
  </si>
  <si>
    <t>8a</t>
  </si>
  <si>
    <t>8b</t>
  </si>
  <si>
    <t>Company to Which Allowances 
Were Conferred</t>
  </si>
  <si>
    <t>Company Contact Name</t>
  </si>
  <si>
    <t>Company Contact Email</t>
  </si>
  <si>
    <t>Company Contact Phone</t>
  </si>
  <si>
    <t>HFC (1) Received</t>
  </si>
  <si>
    <t>Quantity of HFC (1) Received
(kg)</t>
  </si>
  <si>
    <t>HFC (2) Received</t>
  </si>
  <si>
    <t>Quantity of HFC (2) Received
(kg)</t>
  </si>
  <si>
    <t>HFC (3) Received</t>
  </si>
  <si>
    <t>Quantity of HFC (3) Received
(kg)</t>
  </si>
  <si>
    <t>HFC (4) Received</t>
  </si>
  <si>
    <t>Quantity of HFC (4) Received
(kg)</t>
  </si>
  <si>
    <t>Instructions: If allowances were allocated for a unique circumstance under § 84.13(b)(1)(iv), provide the quantity of each regulated substance purchased with the intent to build inventory during the previous six months. If your company retains an inventory of material that was stockpiled as a result of allowances allocated under § 84.13(b)(1)(iv), provide the quantity of each stockpiled regulated substance held in inventory at the end of the previous six-month period. Provide a copy of records documenting the reported quantity(ies).</t>
  </si>
  <si>
    <t>HFC Stockpile Data</t>
  </si>
  <si>
    <t>Quantity of HFCs Purchased with the Intent to Build Inventory 
(kg) 
§84.31(h)(1)(x)</t>
  </si>
  <si>
    <t>Quantity of Stockpiled HFCs Held in Inventory
(kg)
§84.31(h)(1)(iv)</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</si>
  <si>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12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</si>
  <si>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r>
      <t xml:space="preserve">EPA Form # </t>
    </r>
    <r>
      <rPr>
        <sz val="11"/>
        <rFont val="Arial"/>
        <family val="2"/>
      </rPr>
      <t>5900-551</t>
    </r>
  </si>
  <si>
    <t>Section 7 - Total Expected HFC Purchases for the Next Calendar Year</t>
  </si>
  <si>
    <t>Instructions: Provide a description of plans to transition application-specific use of regulated substances to regulated substances with a lower exchange value or alternatives to regulated substances. §84.31(h)(1)(vii)</t>
  </si>
  <si>
    <r>
      <t xml:space="preserve">Instructions: If the company is requesting allowances in addition to what the Agency will calculate based on data provided in Section 2 and Section 9, specify the unique circumstances under which you are requesting those additional allowances. </t>
    </r>
    <r>
      <rPr>
        <b/>
        <sz val="11"/>
        <color theme="1"/>
        <rFont val="Calibri"/>
        <family val="2"/>
      </rPr>
      <t>§</t>
    </r>
    <r>
      <rPr>
        <b/>
        <sz val="11"/>
        <color theme="1"/>
        <rFont val="Arial"/>
        <family val="2"/>
      </rPr>
      <t>84.13(b)(1)</t>
    </r>
  </si>
  <si>
    <t>Demonstrated manufacturing capacity coming on line: (Yes/No)</t>
  </si>
  <si>
    <t>The acquisition of another domestic manufacturer or its manufacturing facility or facilities: (Yes/No)</t>
  </si>
  <si>
    <t>A global pandemic, other public health emergency, or other healthcare system needs related to increased patients diagnosed with medical conditions treated by metered dose inhalers (MDIs): (Yes/No)</t>
  </si>
  <si>
    <t>Building up a stockpile of a specific regulated substance in the event of a production cessation: (Yes/No)</t>
  </si>
  <si>
    <t>Instructions: Provide a projection of the quantity of additional regulated substances needed for application-specific uses due to the unique circumstance(s) specified above in the next calendar year.</t>
  </si>
  <si>
    <t>Additional Quantity Needed for Application-Specific Use Due to Unique Circumstances
§84.31(h)(1)(viii)</t>
  </si>
  <si>
    <t>Total
(kg)</t>
  </si>
  <si>
    <t>Total
(MTEVe)</t>
  </si>
  <si>
    <t>O49:O52</t>
  </si>
  <si>
    <t>P49:P52</t>
  </si>
  <si>
    <t xml:space="preserve">Instructions: If building up a stockpile of a specific regulated substance in the event of a production cessation, specify the quantity you intend to purchase of each HFC, the year(s) of intended purchase, </t>
  </si>
  <si>
    <t>and a description of the stockpile plan. §84.13(b)(1)(iv)</t>
  </si>
  <si>
    <t>Instructions: Provide a detailed explanation to justify the additional need for each applicable unique circumstance. Additionally, provide relevant supporting documentation to justify the additional need. Supporting documentation includes information in a format that can be verified, such as copies of permits or other documentation to clarify when the new line or facility is opening, agency approvals for new products or product modifications, and more recent sales numbers to document growth in MDI sales resulting from a public health emergency or other healthcare system needs. §84.31(h)(1)(viii)</t>
  </si>
  <si>
    <t>Have you provided documentation along with this report that supports this additional need due to your unique circumstance(s)? (Yes/No)</t>
  </si>
  <si>
    <t>Instructions: Based on your expected eligibility for allowances next year, provide an estimate of the total quantity of HFCs you expect to purchase in the following calendar year. Note that EPA will allocate to this level if we can verify you are eligible for that amount. §84.13(b)(2)</t>
  </si>
  <si>
    <t>Total Expected HFC Purchases for the Next Calendar Year</t>
  </si>
  <si>
    <t>Expected Purchases
(kg)</t>
  </si>
  <si>
    <t>Expected Purchases
(MTEVe)</t>
  </si>
  <si>
    <t>Total</t>
  </si>
  <si>
    <t>Instructions: If the company is contracting out the manufacturing of metered dose inhalers or paying another person (whether it is in cash, credit, goods, or services) to perform the servicing of onboard aerospace fire suppression, complete the following information for the contact doing the manufacturing or servicing.</t>
  </si>
  <si>
    <t>Manufacturing/Servicing Representative
§84.31(h)(1)(ix)</t>
  </si>
  <si>
    <t>Company Name</t>
  </si>
  <si>
    <t>Contact Name</t>
  </si>
  <si>
    <t>Contact Email</t>
  </si>
  <si>
    <t>Contact Street Address</t>
  </si>
  <si>
    <t>Contact City</t>
  </si>
  <si>
    <t>Contact State</t>
  </si>
  <si>
    <t>Contact Zip</t>
  </si>
  <si>
    <t>O25:O28</t>
  </si>
  <si>
    <t>Provide clarification on whether the responses in this report apply to the company that is allocated application-specific allowances or the company receiving the contract for manufacturing and/or servicing using application-specific allowances. §84.31(h)(1)(ix)</t>
  </si>
  <si>
    <t>Instructions: For persons requesting application-specific allowances for the first time, provide the total quantity of all regulated substances acquired for application-specific use in the previous three years. Provide a copy of the sales records, invoices, or other records documenting that quantity. Make sure to specify the HFC weight per cylinder or unit if not included in the sales records or invoices. §84.31(h)(2)(ii)</t>
  </si>
  <si>
    <t>Year</t>
  </si>
  <si>
    <t xml:space="preserve"> Reporting Period</t>
  </si>
  <si>
    <t>July 1 - December 31</t>
  </si>
  <si>
    <t>January 1 - June 30</t>
  </si>
  <si>
    <t>Quantity Acquired 
(kg)</t>
  </si>
  <si>
    <t>Provide the quantity of each regulated substance held in inventory for application-specific use as of June 30 of the prior year and June 30 in the current year. Provide a copy of inventory records documenting each quantity. §84.31(h)(2)(iv)</t>
  </si>
  <si>
    <t>(kg)</t>
  </si>
  <si>
    <t>Instructions: If you are requesting application-specific allowances for the first time, please provide a description of the use of regulated substances and a detailed explanation of how the use is an application-specific use listed in §84.13(a). §84.31(h)(2)(i)</t>
  </si>
  <si>
    <t>Application</t>
  </si>
  <si>
    <t>Description</t>
  </si>
  <si>
    <t>Chemical Name</t>
  </si>
  <si>
    <t>[Common Name]</t>
  </si>
  <si>
    <t>[Common_Name_1]</t>
  </si>
  <si>
    <t>[CASRN]</t>
  </si>
  <si>
    <t>Exchange Value</t>
  </si>
  <si>
    <t>[Span]</t>
  </si>
  <si>
    <t>[Year]</t>
  </si>
  <si>
    <t>[State]</t>
  </si>
  <si>
    <r>
      <t>CHF</t>
    </r>
    <r>
      <rPr>
        <vertAlign val="subscript"/>
        <sz val="10"/>
        <color theme="1"/>
        <rFont val="Arial"/>
        <family val="2"/>
      </rPr>
      <t>3</t>
    </r>
  </si>
  <si>
    <t>HFC-23</t>
  </si>
  <si>
    <t>75-46-7</t>
  </si>
  <si>
    <t>Alabama</t>
  </si>
  <si>
    <r>
      <t>CH</t>
    </r>
    <r>
      <rPr>
        <vertAlign val="subscript"/>
        <sz val="10"/>
        <color theme="1"/>
        <rFont val="Arial"/>
        <family val="2"/>
      </rPr>
      <t>2</t>
    </r>
    <r>
      <rPr>
        <sz val="10"/>
        <color theme="1"/>
        <rFont val="Arial"/>
        <family val="2"/>
      </rPr>
      <t>F</t>
    </r>
    <r>
      <rPr>
        <vertAlign val="subscript"/>
        <sz val="10"/>
        <color theme="1"/>
        <rFont val="Arial"/>
        <family val="2"/>
      </rPr>
      <t>2</t>
    </r>
  </si>
  <si>
    <t>HFC-32</t>
  </si>
  <si>
    <t>75-10-5</t>
  </si>
  <si>
    <t>Alaska</t>
  </si>
  <si>
    <r>
      <t>CH</t>
    </r>
    <r>
      <rPr>
        <vertAlign val="subscript"/>
        <sz val="10"/>
        <color theme="1"/>
        <rFont val="Arial"/>
        <family val="2"/>
      </rPr>
      <t>3</t>
    </r>
    <r>
      <rPr>
        <sz val="10"/>
        <color theme="1"/>
        <rFont val="Arial"/>
        <family val="2"/>
      </rPr>
      <t>F</t>
    </r>
  </si>
  <si>
    <t>HFC-41</t>
  </si>
  <si>
    <t>593-53-3</t>
  </si>
  <si>
    <t>American Samoa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</si>
  <si>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</si>
  <si>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</si>
  <si>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138495-42-8</t>
  </si>
  <si>
    <t>Arizona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</si>
  <si>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</si>
  <si>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</si>
  <si>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354-33-6</t>
  </si>
  <si>
    <t>Arkansas</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</si>
  <si>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</si>
  <si>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</si>
  <si>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359-35-3</t>
  </si>
  <si>
    <t>[Application]</t>
  </si>
  <si>
    <t>California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</si>
  <si>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</si>
  <si>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</si>
  <si>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811-97-2</t>
  </si>
  <si>
    <t>Propellants in MDIs</t>
  </si>
  <si>
    <t>Colorado</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</si>
  <si>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</si>
  <si>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</si>
  <si>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430-66-0</t>
  </si>
  <si>
    <t>Structural Composite Preformed Polyurethane Foam</t>
  </si>
  <si>
    <t>Connecticut</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</si>
  <si>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</si>
  <si>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</si>
  <si>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420-46-2</t>
  </si>
  <si>
    <t>Semiconductors</t>
  </si>
  <si>
    <t>Delaware</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</si>
  <si>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</si>
  <si>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</si>
  <si>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624-72-6</t>
  </si>
  <si>
    <t>Onboard Aerospace Fire Suppression</t>
  </si>
  <si>
    <t>District of Columbia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</si>
  <si>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</si>
  <si>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</si>
  <si>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75-37-6</t>
  </si>
  <si>
    <t>Defense Sprays</t>
  </si>
  <si>
    <t>Florida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</si>
  <si>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</si>
  <si>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</si>
  <si>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431-89-0</t>
  </si>
  <si>
    <t>Georgia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</si>
  <si>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</si>
  <si>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</si>
  <si>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677-56-5</t>
  </si>
  <si>
    <t>Guam</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</si>
  <si>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</si>
  <si>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</si>
  <si>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431-63-0</t>
  </si>
  <si>
    <t>Hawaii</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</si>
  <si>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</si>
  <si>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</si>
  <si>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690-39-1</t>
  </si>
  <si>
    <t>Idaho</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</si>
  <si>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</si>
  <si>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</si>
  <si>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1814-88-6</t>
  </si>
  <si>
    <t>Illinois</t>
  </si>
  <si>
    <t>HFC-245fa</t>
  </si>
  <si>
    <t>460-73-1</t>
  </si>
  <si>
    <t>Indiana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</si>
  <si>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</si>
  <si>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</si>
  <si>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406-58-6</t>
  </si>
  <si>
    <t>Iowa</t>
  </si>
  <si>
    <t>Kansas</t>
  </si>
  <si>
    <t>[Option 1]</t>
  </si>
  <si>
    <t>Kentucky</t>
  </si>
  <si>
    <t>Yes</t>
  </si>
  <si>
    <t>Louisiana</t>
  </si>
  <si>
    <t>No</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</si>
  <si>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</si>
  <si>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</si>
  <si>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</si>
  <si>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</si>
  <si>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</si>
  <si>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</si>
  <si>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</si>
  <si>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</si>
  <si>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</si>
  <si>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</si>
  <si>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</si>
  <si>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</si>
  <si>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</si>
  <si>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</si>
  <si>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</si>
  <si>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</si>
  <si>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</si>
  <si>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</si>
  <si>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</si>
  <si>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</si>
  <si>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</si>
  <si>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</si>
  <si>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Palau</t>
  </si>
  <si>
    <t>Puerto Rico</t>
  </si>
  <si>
    <t>Rhode Island</t>
  </si>
  <si>
    <t>South Carolina</t>
  </si>
  <si>
    <t>South Dakota</t>
  </si>
  <si>
    <t>Tennessee</t>
  </si>
  <si>
    <t>Texas</t>
  </si>
  <si>
    <t>Utah</t>
  </si>
  <si>
    <t>Vermont</t>
  </si>
  <si>
    <t>Virginia</t>
  </si>
  <si>
    <t>Washington</t>
  </si>
  <si>
    <t>West Virginia</t>
  </si>
  <si>
    <t>Wisconsin</t>
  </si>
  <si>
    <t>Wyoming</t>
  </si>
  <si>
    <t>U.S. Virgin Islands</t>
  </si>
  <si>
    <t>Does your company contract out the manufacturing of metered dose inhalers or pay another person to perform the servicing of onboard aerospace fire suppression? (Yes/No)</t>
  </si>
  <si>
    <t>Did your company receive HFCs during the reporting period from a company to which allowances were conferred? (Yes/No)</t>
  </si>
  <si>
    <t>Does your company retain a stockpile of regulated substances as a result of allowances allocated for the unique circumstance of building up a stockpile in the event of a production cessation? (Yes/No)</t>
  </si>
  <si>
    <t>Were allowances allocated to your company for the current reporting period for the unique circumstance of building up a stockpile of a specific regulated substance in the event of a production cessation? (Yes/No)</t>
  </si>
  <si>
    <t xml:space="preserve">Complete and submit an HFC Application-Specific Allowance Holder Biannual Report if your company was allocated application-specific allowances (excluding recipients of application-specific allowances for mission-critical military end uses). Sections 1 and 2 must be completed prior to submission. Section 3 must be completed if your company received HFCs during the current reporting period from a company to which allowances were conferred. Section 4 must be completed if your company previously received additional allowances to build a stockpile of a specific regulated substance and retains an inventory of the stockpile. Sections 5-10 should only be completed when submitting data for the January 1 – June 30 reporting period. Section 6 is required if your company is requesting additional allowances due to one or more of the circumstances listed in 84.13(b)(1). Section 8 is required if your company contracts out the manufacturing of metered dose inhalers, or pays another person to perform the servicing of onboard aerospace fire suppression. Sections 9-10 are required if you are requesting application-specific allowance for the first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</si>
</sst>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rgb="FF000000"/>
      <name val="Arial"/>
      <family val="2"/>
    </font>
    <font>
      <b/>
      <sz val="16"/>
      <color theme="1"/>
      <name val="Arial"/>
      <family val="2"/>
    </font>
    <font>
      <sz val="11"/>
      <color theme="0" tint="-0.249977111117893"/>
      <name val="Arial"/>
      <family val="2"/>
    </font>
    <font>
      <u/>
      <sz val="11"/>
      <color rgb="FF0563C1"/>
      <name val="Arial"/>
      <family val="2"/>
    </font>
    <font>
      <sz val="11"/>
      <color rgb="FF0563C1"/>
      <name val="Arial"/>
      <family val="2"/>
    </font>
    <font>
      <b/>
      <sz val="11"/>
      <color rgb="FFFF0000"/>
      <name val="Arial"/>
      <family val="2"/>
    </font>
    <font>
      <sz val="10"/>
      <color rgb="FFFF0000"/>
      <name val="Arial"/>
      <family val="2"/>
    </font>
    <font>
      <strike/>
      <sz val="10"/>
      <color rgb="FFFF0000"/>
      <name val="Arial"/>
      <family val="2"/>
    </font>
    <font>
      <sz val="10"/>
      <color theme="1"/>
      <name val="Arial"/>
      <family val="2"/>
    </font>
    <font>
      <b/>
      <sz val="16"/>
      <name val="Arial"/>
      <family val="2"/>
    </font>
    <font>
      <strike/>
      <u/>
      <sz val="11"/>
      <color rgb="FF0563C1"/>
      <name val="Arial"/>
      <family val="2"/>
    </font>
    <font>
      <b/>
      <sz val="11"/>
      <color theme="1"/>
      <name val="Calibri"/>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5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bottom style="medium">
        <color rgb="FF000000"/>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cellStyleXfs>
  <cellXfs count="299">
    <xf numFmtId="0" fontId="0" fillId="0" borderId="0" xfId="0"/>
    <xf numFmtId="0" fontId="5" fillId="4" borderId="3" xfId="1" applyFont="1" applyFill="1" applyBorder="1" applyAlignment="1">
      <alignment horizontal="left" vertical="center"/>
    </xf>
    <xf numFmtId="0" fontId="5" fillId="4" borderId="19" xfId="1" applyFont="1" applyFill="1" applyBorder="1" applyAlignment="1">
      <alignment horizontal="left" vertical="center"/>
    </xf>
    <xf numFmtId="0" fontId="8" fillId="0" borderId="0" xfId="1" applyFont="1" applyAlignment="1">
      <alignment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5" fillId="0" borderId="4" xfId="0" applyFont="1" applyBorder="1" applyAlignment="1">
      <alignment horizontal="center" vertical="center"/>
    </xf>
    <xf numFmtId="0" fontId="9" fillId="0" borderId="0" xfId="1" applyFont="1" applyAlignment="1">
      <alignment vertical="center"/>
    </xf>
    <xf numFmtId="0" fontId="10" fillId="0" borderId="0" xfId="0" applyFont="1" applyAlignment="1">
      <alignment vertical="center"/>
    </xf>
    <xf numFmtId="0" fontId="11" fillId="0" borderId="0" xfId="2" applyFont="1" applyBorder="1" applyAlignment="1" applyProtection="1">
      <alignment vertical="center"/>
    </xf>
    <xf numFmtId="0" fontId="10" fillId="0" borderId="0" xfId="0" applyFont="1" applyAlignment="1">
      <alignment horizontal="center" vertical="center"/>
    </xf>
    <xf numFmtId="0" fontId="5" fillId="0" borderId="0" xfId="1" applyFont="1" applyAlignment="1">
      <alignment vertical="center" wrapText="1"/>
    </xf>
    <xf numFmtId="0" fontId="9" fillId="0" borderId="0" xfId="0" applyFont="1" applyAlignment="1">
      <alignment vertical="center" wrapText="1"/>
    </xf>
    <xf numFmtId="0" fontId="16" fillId="0" borderId="0" xfId="0" applyFont="1" applyAlignment="1">
      <alignment vertical="center" wrapText="1"/>
    </xf>
    <xf numFmtId="0" fontId="0" fillId="0" borderId="0" xfId="0" applyAlignment="1">
      <alignment vertical="center"/>
    </xf>
    <xf numFmtId="0" fontId="9" fillId="2" borderId="2" xfId="1" applyFont="1" applyFill="1" applyBorder="1" applyAlignment="1">
      <alignment vertical="center"/>
    </xf>
    <xf numFmtId="0" fontId="9" fillId="4" borderId="12" xfId="0" applyFont="1" applyFill="1" applyBorder="1" applyAlignment="1">
      <alignment vertical="center"/>
    </xf>
    <xf numFmtId="0" fontId="17" fillId="0" borderId="0" xfId="0" applyFont="1" applyAlignment="1">
      <alignment vertical="center"/>
    </xf>
    <xf numFmtId="0" fontId="2" fillId="0" borderId="0" xfId="0" applyFont="1" applyAlignment="1">
      <alignment vertical="center"/>
    </xf>
    <xf numFmtId="0" fontId="6" fillId="3" borderId="11" xfId="1" applyFont="1" applyFill="1" applyBorder="1" applyAlignment="1" applyProtection="1">
      <alignment horizontal="center" vertical="center" wrapText="1"/>
      <protection locked="0"/>
    </xf>
    <xf numFmtId="0" fontId="6" fillId="3" borderId="20" xfId="1"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4" fontId="6" fillId="3" borderId="18" xfId="1" applyNumberFormat="1" applyFont="1" applyFill="1" applyBorder="1" applyAlignment="1" applyProtection="1">
      <alignment horizontal="center" vertical="center" wrapText="1"/>
      <protection locked="0"/>
    </xf>
    <xf numFmtId="4" fontId="6" fillId="3" borderId="38" xfId="1" applyNumberFormat="1" applyFont="1" applyFill="1" applyBorder="1" applyAlignment="1" applyProtection="1">
      <alignment horizontal="center" vertical="center" wrapText="1"/>
      <protection locked="0"/>
    </xf>
    <xf numFmtId="4" fontId="6" fillId="3" borderId="34" xfId="1" applyNumberFormat="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4" fontId="6" fillId="3" borderId="4" xfId="1" applyNumberFormat="1" applyFont="1" applyFill="1" applyBorder="1" applyAlignment="1" applyProtection="1">
      <alignment horizontal="center" vertical="center" wrapText="1"/>
      <protection locked="0"/>
    </xf>
    <xf numFmtId="4" fontId="6" fillId="3" borderId="27" xfId="1" applyNumberFormat="1" applyFont="1" applyFill="1" applyBorder="1" applyAlignment="1" applyProtection="1">
      <alignment horizontal="center" vertical="center" wrapText="1"/>
      <protection locked="0"/>
    </xf>
    <xf numFmtId="4" fontId="6" fillId="3" borderId="36" xfId="1" applyNumberFormat="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4" fontId="6" fillId="3" borderId="25" xfId="1" applyNumberFormat="1" applyFont="1" applyFill="1" applyBorder="1" applyAlignment="1" applyProtection="1">
      <alignment horizontal="center" vertical="center" wrapText="1"/>
      <protection locked="0"/>
    </xf>
    <xf numFmtId="4" fontId="6" fillId="3" borderId="39" xfId="1" applyNumberFormat="1" applyFont="1" applyFill="1" applyBorder="1" applyAlignment="1" applyProtection="1">
      <alignment horizontal="center" vertical="center" wrapText="1"/>
      <protection locked="0"/>
    </xf>
    <xf numFmtId="4" fontId="6" fillId="3" borderId="37" xfId="1" applyNumberFormat="1" applyFont="1" applyFill="1" applyBorder="1" applyAlignment="1" applyProtection="1">
      <alignment horizontal="center" vertical="center" wrapText="1"/>
      <protection locked="0"/>
    </xf>
    <xf numFmtId="0" fontId="6" fillId="3" borderId="4" xfId="1" applyFont="1" applyFill="1" applyBorder="1" applyAlignment="1" applyProtection="1">
      <alignment horizontal="center" vertical="center" wrapText="1"/>
      <protection locked="0"/>
    </xf>
    <xf numFmtId="164" fontId="6" fillId="3" borderId="4" xfId="1" applyNumberFormat="1" applyFont="1" applyFill="1" applyBorder="1" applyAlignment="1" applyProtection="1">
      <alignment horizontal="center" vertical="center" wrapText="1"/>
      <protection locked="0"/>
    </xf>
    <xf numFmtId="0" fontId="6" fillId="3" borderId="25" xfId="1" applyFont="1" applyFill="1" applyBorder="1" applyAlignment="1" applyProtection="1">
      <alignment horizontal="center" vertical="center" wrapText="1"/>
      <protection locked="0"/>
    </xf>
    <xf numFmtId="164" fontId="6" fillId="3" borderId="25" xfId="1" applyNumberFormat="1" applyFont="1" applyFill="1" applyBorder="1" applyAlignment="1" applyProtection="1">
      <alignment horizontal="center" vertical="center" wrapText="1"/>
      <protection locked="0"/>
    </xf>
    <xf numFmtId="0" fontId="6" fillId="3" borderId="40" xfId="1" applyFont="1" applyFill="1" applyBorder="1" applyAlignment="1" applyProtection="1">
      <alignment horizontal="center" vertical="center" wrapText="1"/>
      <protection locked="0"/>
    </xf>
    <xf numFmtId="0" fontId="6" fillId="3" borderId="5" xfId="1" applyFont="1" applyFill="1" applyBorder="1" applyAlignment="1" applyProtection="1">
      <alignment horizontal="center" vertical="center" wrapText="1"/>
      <protection locked="0"/>
    </xf>
    <xf numFmtId="0" fontId="18" fillId="0" borderId="0" xfId="2" applyFont="1" applyBorder="1" applyAlignment="1" applyProtection="1">
      <alignment vertical="center"/>
    </xf>
    <xf numFmtId="0" fontId="18" fillId="0" borderId="27" xfId="2" applyFont="1" applyBorder="1" applyAlignment="1" applyProtection="1">
      <alignment vertical="center"/>
    </xf>
    <xf numFmtId="0" fontId="6" fillId="0" borderId="0" xfId="1" applyFont="1" applyAlignment="1">
      <alignment horizontal="center" vertical="center"/>
    </xf>
    <xf numFmtId="4" fontId="6" fillId="3" borderId="11" xfId="1" applyNumberFormat="1" applyFont="1" applyFill="1" applyBorder="1" applyAlignment="1" applyProtection="1">
      <alignment horizontal="center" vertical="center" wrapText="1"/>
      <protection locked="0"/>
    </xf>
    <xf numFmtId="4" fontId="6" fillId="3" borderId="13" xfId="1" applyNumberFormat="1" applyFont="1" applyFill="1" applyBorder="1" applyAlignment="1" applyProtection="1">
      <alignment horizontal="center" vertical="center" wrapText="1"/>
      <protection locked="0"/>
    </xf>
    <xf numFmtId="164" fontId="6" fillId="3" borderId="5" xfId="1" applyNumberFormat="1" applyFont="1" applyFill="1" applyBorder="1" applyAlignment="1" applyProtection="1">
      <alignment horizontal="center" vertical="center" wrapText="1"/>
      <protection locked="0"/>
    </xf>
    <xf numFmtId="4" fontId="6" fillId="3" borderId="5" xfId="1" applyNumberFormat="1" applyFont="1" applyFill="1" applyBorder="1" applyAlignment="1" applyProtection="1">
      <alignment horizontal="center" vertical="center" wrapText="1"/>
      <protection locked="0"/>
    </xf>
    <xf numFmtId="4" fontId="6" fillId="3" borderId="41" xfId="1" applyNumberFormat="1" applyFont="1" applyFill="1" applyBorder="1" applyAlignment="1" applyProtection="1">
      <alignment horizontal="center" vertical="center" wrapText="1"/>
      <protection locked="0"/>
    </xf>
    <xf numFmtId="0" fontId="5" fillId="2" borderId="1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19" fillId="0" borderId="0" xfId="0" applyFont="1" applyAlignment="1">
      <alignment vertical="center"/>
    </xf>
    <xf numFmtId="0" fontId="5" fillId="4" borderId="4" xfId="1" applyFont="1" applyFill="1" applyBorder="1" applyAlignment="1">
      <alignment horizontal="center" vertical="center" wrapText="1"/>
    </xf>
    <xf numFmtId="0" fontId="5" fillId="4" borderId="11" xfId="1" applyFont="1" applyFill="1" applyBorder="1" applyAlignment="1">
      <alignment horizontal="center" vertical="center" wrapText="1"/>
    </xf>
    <xf numFmtId="49" fontId="6" fillId="3" borderId="14" xfId="1" applyNumberFormat="1" applyFont="1" applyFill="1" applyBorder="1" applyAlignment="1" applyProtection="1">
      <alignment horizontal="center" vertical="center" wrapText="1"/>
      <protection locked="0"/>
    </xf>
    <xf numFmtId="49" fontId="6" fillId="3" borderId="41" xfId="1" applyNumberFormat="1" applyFont="1" applyFill="1" applyBorder="1" applyAlignment="1" applyProtection="1">
      <alignment horizontal="center" vertical="center" wrapText="1"/>
      <protection locked="0"/>
    </xf>
    <xf numFmtId="49" fontId="6" fillId="3" borderId="11" xfId="1" applyNumberFormat="1" applyFont="1" applyFill="1" applyBorder="1" applyAlignment="1" applyProtection="1">
      <alignment horizontal="center" vertical="center" wrapText="1"/>
      <protection locked="0"/>
    </xf>
    <xf numFmtId="49" fontId="6" fillId="3" borderId="13" xfId="1" applyNumberFormat="1" applyFont="1" applyFill="1" applyBorder="1" applyAlignment="1" applyProtection="1">
      <alignment horizontal="center" vertical="center" wrapText="1"/>
      <protection locked="0"/>
    </xf>
    <xf numFmtId="1" fontId="5" fillId="4" borderId="18" xfId="1" applyNumberFormat="1" applyFont="1" applyFill="1" applyBorder="1" applyAlignment="1">
      <alignment horizontal="center" vertical="center" wrapText="1"/>
    </xf>
    <xf numFmtId="1" fontId="5" fillId="4" borderId="14" xfId="1" applyNumberFormat="1" applyFont="1" applyFill="1" applyBorder="1" applyAlignment="1">
      <alignment horizontal="center" vertical="center" wrapText="1"/>
    </xf>
    <xf numFmtId="0" fontId="1" fillId="0" borderId="9" xfId="0" applyFont="1" applyBorder="1" applyAlignment="1">
      <alignment vertical="center"/>
    </xf>
    <xf numFmtId="0" fontId="5" fillId="4" borderId="2" xfId="1" applyFont="1" applyFill="1" applyBorder="1" applyAlignment="1">
      <alignment horizontal="center" vertical="center" wrapText="1"/>
    </xf>
    <xf numFmtId="0" fontId="15" fillId="0" borderId="4" xfId="0" applyFont="1" applyBorder="1" applyAlignment="1">
      <alignment horizontal="center" vertical="center" wrapText="1"/>
    </xf>
    <xf numFmtId="0" fontId="18" fillId="0" borderId="43" xfId="2" applyFont="1" applyBorder="1" applyAlignment="1" applyProtection="1">
      <alignment vertical="center"/>
    </xf>
    <xf numFmtId="49" fontId="6" fillId="3" borderId="5" xfId="1" applyNumberFormat="1" applyFont="1" applyFill="1" applyBorder="1" applyAlignment="1" applyProtection="1">
      <alignment horizontal="center" vertical="center" wrapText="1"/>
      <protection locked="0"/>
    </xf>
    <xf numFmtId="49" fontId="6" fillId="3" borderId="4" xfId="1" applyNumberFormat="1" applyFont="1" applyFill="1" applyBorder="1" applyAlignment="1" applyProtection="1">
      <alignment horizontal="center" vertical="center" wrapText="1"/>
      <protection locked="0"/>
    </xf>
    <xf numFmtId="49" fontId="6" fillId="3" borderId="25" xfId="1" applyNumberFormat="1" applyFont="1" applyFill="1" applyBorder="1" applyAlignment="1" applyProtection="1">
      <alignment horizontal="center" vertical="center" wrapText="1"/>
      <protection locked="0"/>
    </xf>
    <xf numFmtId="49" fontId="6" fillId="3" borderId="18" xfId="1" applyNumberFormat="1" applyFont="1" applyFill="1" applyBorder="1" applyAlignment="1" applyProtection="1">
      <alignment horizontal="center" vertical="center" wrapText="1"/>
      <protection locked="0"/>
    </xf>
    <xf numFmtId="3" fontId="0" fillId="0" borderId="4" xfId="0" applyNumberFormat="1" applyBorder="1" applyAlignment="1">
      <alignment horizontal="center" vertical="center"/>
    </xf>
    <xf numFmtId="0" fontId="11" fillId="0" borderId="6" xfId="2" applyFont="1" applyBorder="1" applyAlignment="1" applyProtection="1">
      <alignment vertical="center"/>
    </xf>
    <xf numFmtId="0" fontId="11" fillId="0" borderId="8" xfId="2" applyFont="1" applyBorder="1" applyAlignment="1" applyProtection="1">
      <alignment vertical="center"/>
    </xf>
    <xf numFmtId="49" fontId="5" fillId="0" borderId="0" xfId="1" applyNumberFormat="1" applyFont="1" applyAlignment="1">
      <alignment horizontal="center" vertical="center" wrapText="1"/>
    </xf>
    <xf numFmtId="49" fontId="5" fillId="0" borderId="0" xfId="1" applyNumberFormat="1" applyFont="1" applyAlignment="1">
      <alignment horizontal="center" vertical="center"/>
    </xf>
    <xf numFmtId="4" fontId="6" fillId="0" borderId="0" xfId="1" applyNumberFormat="1" applyFont="1" applyAlignment="1">
      <alignment horizontal="center" vertical="center" wrapText="1"/>
    </xf>
    <xf numFmtId="0" fontId="1" fillId="0" borderId="0" xfId="0" applyFont="1" applyAlignment="1">
      <alignment horizontal="center" vertical="center"/>
    </xf>
    <xf numFmtId="0" fontId="18" fillId="0" borderId="44" xfId="2" applyFont="1" applyBorder="1" applyAlignment="1" applyProtection="1">
      <alignment vertical="center"/>
    </xf>
    <xf numFmtId="0" fontId="20" fillId="0" borderId="0" xfId="0" applyFont="1" applyAlignment="1">
      <alignment horizontal="left" vertical="center" wrapText="1"/>
    </xf>
    <xf numFmtId="0" fontId="1" fillId="0" borderId="0" xfId="0" applyFont="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22" fillId="0" borderId="4" xfId="0" applyFont="1" applyBorder="1" applyAlignment="1">
      <alignment horizontal="center" vertical="center" wrapText="1"/>
    </xf>
    <xf numFmtId="0" fontId="21" fillId="0" borderId="4" xfId="0" applyFont="1" applyBorder="1" applyAlignment="1">
      <alignment horizontal="center" vertical="center"/>
    </xf>
    <xf numFmtId="0" fontId="9" fillId="4" borderId="42"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0" fontId="9" fillId="4" borderId="27" xfId="0" applyFont="1" applyFill="1" applyBorder="1" applyAlignment="1">
      <alignment vertical="center"/>
    </xf>
    <xf numFmtId="0" fontId="9" fillId="4" borderId="28" xfId="0" applyFont="1" applyFill="1" applyBorder="1" applyAlignment="1">
      <alignment vertical="center"/>
    </xf>
    <xf numFmtId="0" fontId="9" fillId="4" borderId="29" xfId="0" applyFont="1" applyFill="1" applyBorder="1" applyAlignment="1">
      <alignment vertical="center"/>
    </xf>
    <xf numFmtId="0" fontId="1" fillId="4" borderId="2"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4" xfId="0" applyFont="1" applyFill="1" applyBorder="1" applyAlignment="1">
      <alignment horizontal="center" vertical="center"/>
    </xf>
    <xf numFmtId="0" fontId="9" fillId="0" borderId="0" xfId="0" applyFont="1" applyAlignment="1">
      <alignment vertical="top"/>
    </xf>
    <xf numFmtId="0" fontId="19" fillId="0" borderId="7" xfId="0" applyFont="1" applyBorder="1" applyAlignment="1">
      <alignment vertical="center"/>
    </xf>
    <xf numFmtId="0" fontId="1" fillId="3" borderId="40" xfId="0" applyFont="1" applyFill="1" applyBorder="1" applyAlignment="1" applyProtection="1">
      <alignment horizontal="center" vertical="center" wrapText="1"/>
      <protection locked="0"/>
    </xf>
    <xf numFmtId="0" fontId="1" fillId="3" borderId="5" xfId="0" applyFont="1" applyFill="1" applyBorder="1" applyAlignment="1">
      <alignment vertical="center"/>
    </xf>
    <xf numFmtId="4" fontId="1" fillId="4" borderId="41"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xf>
    <xf numFmtId="0" fontId="24" fillId="0" borderId="0" xfId="0" applyFont="1" applyAlignment="1">
      <alignment vertical="center"/>
    </xf>
    <xf numFmtId="0" fontId="24" fillId="0" borderId="6" xfId="0" applyFont="1" applyBorder="1" applyAlignment="1">
      <alignment vertical="center"/>
    </xf>
    <xf numFmtId="14" fontId="6" fillId="0" borderId="9" xfId="0" applyNumberFormat="1" applyFont="1" applyBorder="1" applyAlignment="1">
      <alignment horizontal="left" vertical="center"/>
    </xf>
    <xf numFmtId="0" fontId="18" fillId="0" borderId="42" xfId="2" applyFont="1" applyBorder="1" applyAlignment="1" applyProtection="1">
      <alignment vertical="center"/>
    </xf>
    <xf numFmtId="0" fontId="18" fillId="0" borderId="9" xfId="2" applyFont="1" applyBorder="1" applyAlignment="1" applyProtection="1">
      <alignment vertical="center"/>
    </xf>
    <xf numFmtId="0" fontId="18" fillId="0" borderId="0" xfId="2" applyFont="1" applyAlignment="1" applyProtection="1">
      <alignment vertical="center"/>
    </xf>
    <xf numFmtId="0" fontId="18" fillId="0" borderId="10" xfId="2" applyFont="1" applyBorder="1" applyAlignment="1" applyProtection="1">
      <alignment vertical="center"/>
    </xf>
    <xf numFmtId="0" fontId="18" fillId="0" borderId="6" xfId="2" applyFont="1" applyBorder="1" applyAlignment="1" applyProtection="1">
      <alignment horizontal="left" vertical="center"/>
    </xf>
    <xf numFmtId="0" fontId="18" fillId="0" borderId="6" xfId="2" applyFont="1" applyBorder="1" applyAlignment="1" applyProtection="1">
      <alignment vertical="center"/>
    </xf>
    <xf numFmtId="0" fontId="1" fillId="2" borderId="38" xfId="1" applyFont="1" applyFill="1" applyBorder="1" applyAlignment="1">
      <alignment horizontal="center" vertical="center" wrapText="1"/>
    </xf>
    <xf numFmtId="0" fontId="1" fillId="2" borderId="18" xfId="1" applyFont="1" applyFill="1" applyBorder="1" applyAlignment="1">
      <alignment horizontal="center" vertical="center" wrapText="1"/>
    </xf>
    <xf numFmtId="0" fontId="1" fillId="2" borderId="34"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2" borderId="2" xfId="1" applyFont="1" applyFill="1" applyBorder="1" applyAlignment="1">
      <alignment horizontal="center" vertical="center" wrapText="1"/>
    </xf>
    <xf numFmtId="0" fontId="1" fillId="3" borderId="2" xfId="1" applyFont="1" applyFill="1" applyBorder="1" applyAlignment="1" applyProtection="1">
      <alignment horizontal="center" vertical="center" wrapText="1"/>
      <protection locked="0"/>
    </xf>
    <xf numFmtId="0" fontId="1" fillId="3" borderId="48" xfId="0" applyFont="1" applyFill="1" applyBorder="1" applyAlignment="1">
      <alignment vertical="center"/>
    </xf>
    <xf numFmtId="0" fontId="1" fillId="3" borderId="14" xfId="0" applyFont="1" applyFill="1" applyBorder="1" applyAlignment="1">
      <alignment vertical="center"/>
    </xf>
    <xf numFmtId="0" fontId="1" fillId="3" borderId="3" xfId="1" applyFont="1" applyFill="1" applyBorder="1" applyAlignment="1" applyProtection="1">
      <alignment horizontal="center" vertical="center" wrapText="1"/>
      <protection locked="0"/>
    </xf>
    <xf numFmtId="0" fontId="1" fillId="3" borderId="29" xfId="0" applyFont="1" applyFill="1" applyBorder="1" applyAlignment="1">
      <alignment vertical="center"/>
    </xf>
    <xf numFmtId="0" fontId="1" fillId="3" borderId="11" xfId="0" applyFont="1" applyFill="1" applyBorder="1" applyAlignment="1">
      <alignment vertical="center"/>
    </xf>
    <xf numFmtId="0" fontId="1" fillId="3" borderId="12" xfId="1" applyFont="1" applyFill="1" applyBorder="1" applyAlignment="1" applyProtection="1">
      <alignment horizontal="center" vertical="center" wrapText="1"/>
      <protection locked="0"/>
    </xf>
    <xf numFmtId="0" fontId="1" fillId="3" borderId="49" xfId="0" applyFont="1" applyFill="1" applyBorder="1" applyAlignment="1">
      <alignment vertical="center"/>
    </xf>
    <xf numFmtId="0" fontId="1" fillId="3" borderId="13" xfId="0" applyFont="1" applyFill="1" applyBorder="1" applyAlignment="1">
      <alignment vertical="center"/>
    </xf>
    <xf numFmtId="0" fontId="1" fillId="0" borderId="0" xfId="0" applyFont="1"/>
    <xf numFmtId="0" fontId="9" fillId="0" borderId="0" xfId="1" applyFont="1" applyAlignment="1">
      <alignment vertical="center" wrapText="1"/>
    </xf>
    <xf numFmtId="0" fontId="23" fillId="0" borderId="0" xfId="0" applyFont="1"/>
    <xf numFmtId="0" fontId="1" fillId="2" borderId="48" xfId="1" applyFont="1" applyFill="1" applyBorder="1" applyAlignment="1">
      <alignment horizontal="center" vertical="center" wrapText="1"/>
    </xf>
    <xf numFmtId="0" fontId="1" fillId="3" borderId="48" xfId="1" applyFont="1" applyFill="1" applyBorder="1" applyAlignment="1" applyProtection="1">
      <alignment horizontal="center" vertical="center" wrapText="1"/>
      <protection locked="0"/>
    </xf>
    <xf numFmtId="4" fontId="1" fillId="4" borderId="14" xfId="1" applyNumberFormat="1" applyFont="1" applyFill="1" applyBorder="1" applyAlignment="1">
      <alignment horizontal="center" vertical="center" wrapText="1"/>
    </xf>
    <xf numFmtId="0" fontId="1" fillId="3" borderId="29" xfId="1" applyFont="1" applyFill="1" applyBorder="1" applyAlignment="1" applyProtection="1">
      <alignment horizontal="center" vertical="center" wrapText="1"/>
      <protection locked="0"/>
    </xf>
    <xf numFmtId="4" fontId="1" fillId="4" borderId="11" xfId="1" applyNumberFormat="1" applyFont="1" applyFill="1" applyBorder="1" applyAlignment="1">
      <alignment horizontal="center" vertical="center" wrapText="1"/>
    </xf>
    <xf numFmtId="0" fontId="1" fillId="3" borderId="49" xfId="1" applyFont="1" applyFill="1" applyBorder="1" applyAlignment="1" applyProtection="1">
      <alignment horizontal="center" vertical="center" wrapText="1"/>
      <protection locked="0"/>
    </xf>
    <xf numFmtId="4" fontId="1" fillId="4" borderId="13" xfId="1"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1" fontId="9" fillId="4" borderId="18" xfId="1" applyNumberFormat="1" applyFont="1" applyFill="1" applyBorder="1" applyAlignment="1">
      <alignment horizontal="center" vertical="center" wrapText="1"/>
    </xf>
    <xf numFmtId="1" fontId="9" fillId="4" borderId="14" xfId="1" applyNumberFormat="1" applyFont="1" applyFill="1" applyBorder="1" applyAlignment="1">
      <alignment horizontal="center" vertical="center" wrapText="1"/>
    </xf>
    <xf numFmtId="0" fontId="1" fillId="0" borderId="0" xfId="0" applyFont="1" applyAlignment="1">
      <alignment horizontal="right" vertical="center"/>
    </xf>
    <xf numFmtId="0" fontId="1" fillId="0" borderId="7" xfId="0" applyFont="1" applyBorder="1" applyAlignment="1">
      <alignment vertical="center"/>
    </xf>
    <xf numFmtId="0" fontId="1" fillId="0" borderId="0" xfId="1" applyFont="1" applyAlignment="1">
      <alignment horizontal="center" vertical="center"/>
    </xf>
    <xf numFmtId="0" fontId="1" fillId="0" borderId="0" xfId="0" applyFont="1" applyAlignment="1">
      <alignment vertical="center" wrapText="1"/>
    </xf>
    <xf numFmtId="0" fontId="1" fillId="0" borderId="0" xfId="0" applyFont="1" applyAlignment="1">
      <alignment horizontal="right"/>
    </xf>
    <xf numFmtId="14" fontId="1" fillId="0" borderId="9" xfId="0" applyNumberFormat="1" applyFont="1" applyBorder="1" applyAlignment="1">
      <alignment horizontal="left" vertical="center"/>
    </xf>
    <xf numFmtId="0" fontId="1" fillId="0" borderId="44" xfId="0" applyFont="1" applyBorder="1" applyAlignment="1">
      <alignment vertical="center"/>
    </xf>
    <xf numFmtId="0" fontId="1" fillId="0" borderId="8" xfId="0" applyFont="1" applyBorder="1" applyAlignment="1">
      <alignment vertical="center"/>
    </xf>
    <xf numFmtId="0" fontId="1" fillId="0" borderId="0" xfId="1" applyFont="1" applyAlignment="1">
      <alignment horizontal="center" vertical="center" wrapText="1"/>
    </xf>
    <xf numFmtId="2" fontId="1" fillId="0" borderId="4" xfId="0" applyNumberFormat="1" applyFont="1" applyBorder="1" applyAlignment="1">
      <alignment vertical="center"/>
    </xf>
    <xf numFmtId="0" fontId="1" fillId="0" borderId="4" xfId="0" applyFont="1" applyBorder="1" applyAlignment="1">
      <alignment vertical="center"/>
    </xf>
    <xf numFmtId="0" fontId="1" fillId="0" borderId="0" xfId="0" applyFont="1" applyAlignment="1" applyProtection="1">
      <alignment horizontal="center" vertical="center" wrapText="1"/>
      <protection locked="0"/>
    </xf>
    <xf numFmtId="0" fontId="1" fillId="3" borderId="40" xfId="0" applyFont="1" applyFill="1" applyBorder="1" applyAlignment="1" applyProtection="1">
      <alignment horizontal="center" vertical="center"/>
      <protection locked="0"/>
    </xf>
    <xf numFmtId="4" fontId="1" fillId="3" borderId="5" xfId="0" applyNumberFormat="1" applyFont="1" applyFill="1" applyBorder="1" applyAlignment="1" applyProtection="1">
      <alignment horizontal="center" vertical="center"/>
      <protection locked="0"/>
    </xf>
    <xf numFmtId="164" fontId="1" fillId="4" borderId="41" xfId="0" applyNumberFormat="1" applyFont="1" applyFill="1" applyBorder="1" applyAlignment="1">
      <alignment horizontal="center" vertical="center"/>
    </xf>
    <xf numFmtId="4" fontId="1" fillId="0" borderId="0" xfId="0" applyNumberFormat="1" applyFont="1" applyAlignment="1">
      <alignment horizontal="center" vertical="center"/>
    </xf>
    <xf numFmtId="0" fontId="1" fillId="3" borderId="3" xfId="0" applyFont="1" applyFill="1" applyBorder="1" applyAlignment="1" applyProtection="1">
      <alignment horizontal="center" vertical="center"/>
      <protection locked="0"/>
    </xf>
    <xf numFmtId="4" fontId="1" fillId="3" borderId="4" xfId="0" applyNumberFormat="1" applyFont="1" applyFill="1" applyBorder="1" applyAlignment="1" applyProtection="1">
      <alignment horizontal="center" vertical="center"/>
      <protection locked="0"/>
    </xf>
    <xf numFmtId="164" fontId="1" fillId="4" borderId="11" xfId="0" applyNumberFormat="1" applyFont="1" applyFill="1" applyBorder="1" applyAlignment="1">
      <alignment horizontal="center" vertical="center"/>
    </xf>
    <xf numFmtId="164" fontId="1" fillId="4" borderId="13" xfId="0" applyNumberFormat="1" applyFont="1" applyFill="1" applyBorder="1" applyAlignment="1">
      <alignment horizontal="center" vertical="center"/>
    </xf>
    <xf numFmtId="2" fontId="1" fillId="0" borderId="0" xfId="0" applyNumberFormat="1" applyFont="1" applyAlignment="1">
      <alignment vertical="center"/>
    </xf>
    <xf numFmtId="4" fontId="1" fillId="3" borderId="5" xfId="0" applyNumberFormat="1"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4" fontId="1" fillId="3" borderId="4" xfId="0" applyNumberFormat="1" applyFont="1" applyFill="1" applyBorder="1" applyAlignment="1" applyProtection="1">
      <alignment horizontal="center" vertical="center" wrapText="1"/>
      <protection locked="0"/>
    </xf>
    <xf numFmtId="4" fontId="1" fillId="4" borderId="11" xfId="0" applyNumberFormat="1" applyFont="1" applyFill="1" applyBorder="1" applyAlignment="1">
      <alignment horizontal="center" vertical="center" wrapText="1"/>
    </xf>
    <xf numFmtId="0" fontId="1" fillId="3" borderId="12" xfId="0" applyFont="1" applyFill="1" applyBorder="1" applyAlignment="1" applyProtection="1">
      <alignment horizontal="center" vertical="center" wrapText="1"/>
      <protection locked="0"/>
    </xf>
    <xf numFmtId="4" fontId="1" fillId="3" borderId="25" xfId="0" applyNumberFormat="1" applyFont="1" applyFill="1" applyBorder="1" applyAlignment="1" applyProtection="1">
      <alignment horizontal="center" vertical="center" wrapText="1"/>
      <protection locked="0"/>
    </xf>
    <xf numFmtId="4" fontId="1" fillId="4" borderId="13" xfId="0" applyNumberFormat="1" applyFont="1" applyFill="1" applyBorder="1" applyAlignment="1">
      <alignment horizontal="center" vertical="center" wrapText="1"/>
    </xf>
    <xf numFmtId="0" fontId="1" fillId="3" borderId="4" xfId="0" applyFont="1" applyFill="1" applyBorder="1" applyAlignment="1">
      <alignment vertical="center"/>
    </xf>
    <xf numFmtId="0" fontId="1" fillId="3" borderId="25" xfId="0" applyFont="1" applyFill="1" applyBorder="1" applyAlignment="1">
      <alignment vertical="center"/>
    </xf>
    <xf numFmtId="4" fontId="1" fillId="4" borderId="50" xfId="0" applyNumberFormat="1" applyFont="1" applyFill="1" applyBorder="1" applyAlignment="1">
      <alignment horizontal="center" vertical="center" wrapText="1"/>
    </xf>
    <xf numFmtId="0" fontId="9" fillId="0" borderId="0" xfId="1" applyFont="1" applyAlignment="1">
      <alignment horizontal="left" vertical="center" wrapText="1"/>
    </xf>
    <xf numFmtId="0" fontId="9" fillId="4" borderId="50"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5" fillId="0" borderId="0" xfId="1" applyFont="1" applyAlignment="1">
      <alignment horizontal="left" vertical="center" wrapText="1"/>
    </xf>
    <xf numFmtId="0" fontId="1" fillId="3" borderId="14"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1" fillId="3" borderId="11" xfId="0" applyFont="1" applyFill="1" applyBorder="1" applyAlignment="1" applyProtection="1">
      <alignment horizontal="center" vertical="center" wrapText="1"/>
      <protection locked="0"/>
    </xf>
    <xf numFmtId="0" fontId="6" fillId="3" borderId="18" xfId="1" applyFont="1" applyFill="1" applyBorder="1" applyAlignment="1" applyProtection="1">
      <alignment horizontal="center" vertical="center" wrapText="1"/>
      <protection locked="0"/>
    </xf>
    <xf numFmtId="0" fontId="6" fillId="3" borderId="14" xfId="1" applyFont="1" applyFill="1" applyBorder="1" applyAlignment="1" applyProtection="1">
      <alignment horizontal="center" vertical="center" wrapText="1"/>
      <protection locked="0"/>
    </xf>
    <xf numFmtId="0" fontId="9" fillId="0" borderId="0" xfId="1" applyFont="1" applyAlignment="1">
      <alignment horizontal="left" vertical="center" wrapText="1"/>
    </xf>
    <xf numFmtId="0" fontId="9" fillId="2" borderId="30"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9" fillId="4" borderId="17" xfId="1" applyFont="1" applyFill="1" applyBorder="1" applyAlignment="1">
      <alignment horizontal="center" vertical="center" wrapText="1"/>
    </xf>
    <xf numFmtId="0" fontId="9" fillId="4" borderId="16" xfId="1" applyFont="1" applyFill="1" applyBorder="1" applyAlignment="1">
      <alignment horizontal="center" vertical="center" wrapText="1"/>
    </xf>
    <xf numFmtId="0" fontId="9" fillId="4" borderId="21" xfId="1" applyFont="1" applyFill="1" applyBorder="1" applyAlignment="1">
      <alignment horizontal="center" vertical="center" wrapText="1"/>
    </xf>
    <xf numFmtId="0" fontId="1" fillId="0" borderId="0" xfId="0" applyFont="1" applyAlignment="1">
      <alignment horizontal="left" vertical="top" wrapText="1"/>
    </xf>
    <xf numFmtId="0" fontId="9" fillId="4" borderId="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2" borderId="53" xfId="1" applyFont="1" applyFill="1" applyBorder="1" applyAlignment="1">
      <alignment horizontal="center" vertical="center"/>
    </xf>
    <xf numFmtId="0" fontId="9" fillId="2" borderId="54" xfId="1" applyFont="1" applyFill="1" applyBorder="1" applyAlignment="1">
      <alignment horizontal="center" vertical="center"/>
    </xf>
    <xf numFmtId="0" fontId="9" fillId="2" borderId="55" xfId="1" applyFont="1" applyFill="1" applyBorder="1" applyAlignment="1">
      <alignment horizontal="center" vertical="center"/>
    </xf>
    <xf numFmtId="0" fontId="9" fillId="4" borderId="32"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42" xfId="0" applyFont="1" applyFill="1" applyBorder="1" applyAlignment="1">
      <alignment horizontal="left" vertical="center"/>
    </xf>
    <xf numFmtId="0" fontId="9" fillId="4" borderId="43" xfId="0" applyFont="1" applyFill="1" applyBorder="1" applyAlignment="1">
      <alignment horizontal="left" vertical="center"/>
    </xf>
    <xf numFmtId="0" fontId="9" fillId="4" borderId="44" xfId="0" applyFont="1" applyFill="1" applyBorder="1" applyAlignment="1">
      <alignment horizontal="left" vertical="center"/>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0" borderId="56" xfId="1" applyFont="1" applyBorder="1" applyAlignment="1">
      <alignment horizontal="left" vertical="center" wrapText="1"/>
    </xf>
    <xf numFmtId="0" fontId="9" fillId="4" borderId="44"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5" fillId="0" borderId="0" xfId="1" applyFont="1" applyAlignment="1">
      <alignment horizontal="left" vertical="center" wrapText="1"/>
    </xf>
    <xf numFmtId="0" fontId="9" fillId="4" borderId="3"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4" borderId="27" xfId="0" applyFont="1" applyFill="1" applyBorder="1" applyAlignment="1">
      <alignment horizontal="left" vertical="center"/>
    </xf>
    <xf numFmtId="0" fontId="9" fillId="4" borderId="28" xfId="0" applyFont="1" applyFill="1" applyBorder="1" applyAlignment="1">
      <alignment horizontal="left" vertical="center"/>
    </xf>
    <xf numFmtId="0" fontId="9" fillId="4" borderId="29"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1" fillId="3" borderId="14"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18" fillId="0" borderId="28" xfId="2" applyFont="1" applyBorder="1" applyAlignment="1" applyProtection="1">
      <alignment horizontal="left" vertical="center"/>
    </xf>
    <xf numFmtId="0" fontId="1" fillId="3" borderId="11" xfId="0"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5" fillId="2" borderId="1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9" fillId="4" borderId="33" xfId="0"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6" xfId="1" applyFont="1" applyFill="1" applyBorder="1" applyAlignment="1">
      <alignment horizontal="center" vertical="center" wrapText="1"/>
    </xf>
    <xf numFmtId="49" fontId="9" fillId="4" borderId="11" xfId="1" applyNumberFormat="1" applyFont="1" applyFill="1" applyBorder="1" applyAlignment="1">
      <alignment horizontal="center" vertical="center" wrapText="1"/>
    </xf>
    <xf numFmtId="49" fontId="9" fillId="4" borderId="20" xfId="1" applyNumberFormat="1" applyFont="1" applyFill="1" applyBorder="1" applyAlignment="1">
      <alignment horizontal="center" vertical="center"/>
    </xf>
    <xf numFmtId="49" fontId="6" fillId="3" borderId="17" xfId="0" applyNumberFormat="1" applyFont="1" applyFill="1" applyBorder="1" applyAlignment="1" applyProtection="1">
      <alignment horizontal="left" vertical="center" wrapText="1"/>
      <protection locked="0"/>
    </xf>
    <xf numFmtId="49" fontId="6" fillId="3" borderId="16" xfId="0" applyNumberFormat="1" applyFont="1" applyFill="1" applyBorder="1" applyAlignment="1" applyProtection="1">
      <alignment horizontal="left" vertical="center" wrapText="1"/>
      <protection locked="0"/>
    </xf>
    <xf numFmtId="49" fontId="6" fillId="3" borderId="21" xfId="0" applyNumberFormat="1" applyFont="1" applyFill="1" applyBorder="1" applyAlignment="1" applyProtection="1">
      <alignment horizontal="left" vertical="center" wrapText="1"/>
      <protection locked="0"/>
    </xf>
    <xf numFmtId="49" fontId="6" fillId="3" borderId="1" xfId="0" applyNumberFormat="1" applyFont="1" applyFill="1" applyBorder="1" applyAlignment="1" applyProtection="1">
      <alignment horizontal="left" vertical="center" wrapText="1"/>
      <protection locked="0"/>
    </xf>
    <xf numFmtId="49" fontId="6" fillId="3" borderId="0" xfId="0" applyNumberFormat="1" applyFont="1" applyFill="1" applyAlignment="1" applyProtection="1">
      <alignment horizontal="left" vertical="center" wrapText="1"/>
      <protection locked="0"/>
    </xf>
    <xf numFmtId="49" fontId="6" fillId="3" borderId="24" xfId="0" applyNumberFormat="1" applyFont="1" applyFill="1" applyBorder="1" applyAlignment="1" applyProtection="1">
      <alignment horizontal="left" vertical="center" wrapText="1"/>
      <protection locked="0"/>
    </xf>
    <xf numFmtId="49" fontId="6" fillId="3" borderId="22" xfId="0" applyNumberFormat="1" applyFont="1" applyFill="1" applyBorder="1" applyAlignment="1" applyProtection="1">
      <alignment horizontal="left" vertical="center" wrapText="1"/>
      <protection locked="0"/>
    </xf>
    <xf numFmtId="49" fontId="6" fillId="3" borderId="15" xfId="0" applyNumberFormat="1" applyFont="1" applyFill="1" applyBorder="1" applyAlignment="1" applyProtection="1">
      <alignment horizontal="left" vertical="center" wrapText="1"/>
      <protection locked="0"/>
    </xf>
    <xf numFmtId="49" fontId="6" fillId="3" borderId="23" xfId="0" applyNumberFormat="1" applyFont="1" applyFill="1" applyBorder="1" applyAlignment="1" applyProtection="1">
      <alignment horizontal="left" vertical="center" wrapText="1"/>
      <protection locked="0"/>
    </xf>
    <xf numFmtId="0" fontId="9" fillId="2" borderId="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0" borderId="15" xfId="0" applyFont="1" applyBorder="1" applyAlignment="1">
      <alignment horizontal="left" vertical="center" wrapText="1"/>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0" fontId="9" fillId="4" borderId="47" xfId="0" applyFont="1" applyFill="1" applyBorder="1" applyAlignment="1">
      <alignment horizontal="center" vertical="center"/>
    </xf>
    <xf numFmtId="0" fontId="9" fillId="0" borderId="0" xfId="0" applyFont="1" applyAlignment="1">
      <alignment horizontal="left" vertical="top" wrapText="1"/>
    </xf>
    <xf numFmtId="0" fontId="9" fillId="0" borderId="15" xfId="0" applyFont="1" applyBorder="1" applyAlignment="1">
      <alignment horizontal="left" vertical="top" wrapText="1"/>
    </xf>
    <xf numFmtId="0" fontId="9" fillId="2" borderId="32"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2" xfId="0" applyFont="1" applyFill="1" applyBorder="1" applyAlignment="1">
      <alignment horizontal="right" vertical="center"/>
    </xf>
    <xf numFmtId="0" fontId="9" fillId="4" borderId="25" xfId="0" applyFont="1" applyFill="1" applyBorder="1" applyAlignment="1">
      <alignment horizontal="right" vertical="center"/>
    </xf>
    <xf numFmtId="0" fontId="9" fillId="0" borderId="15" xfId="1"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5" fillId="2" borderId="25" xfId="1" applyFont="1" applyFill="1" applyBorder="1" applyAlignment="1">
      <alignment horizontal="center" vertical="center" wrapText="1"/>
    </xf>
    <xf numFmtId="0" fontId="5" fillId="2" borderId="13" xfId="1" applyFont="1" applyFill="1" applyBorder="1" applyAlignment="1">
      <alignment horizontal="center" vertical="center" wrapText="1"/>
    </xf>
    <xf numFmtId="49" fontId="6" fillId="3" borderId="4" xfId="1" applyNumberFormat="1" applyFont="1" applyFill="1" applyBorder="1" applyAlignment="1" applyProtection="1">
      <alignment horizontal="left" vertical="center" wrapText="1"/>
      <protection locked="0"/>
    </xf>
    <xf numFmtId="49" fontId="6" fillId="3" borderId="11" xfId="1" applyNumberFormat="1" applyFont="1" applyFill="1" applyBorder="1" applyAlignment="1" applyProtection="1">
      <alignment horizontal="left" vertical="center" wrapText="1"/>
      <protection locked="0"/>
    </xf>
    <xf numFmtId="49" fontId="6" fillId="3" borderId="25" xfId="1" applyNumberFormat="1" applyFont="1" applyFill="1" applyBorder="1" applyAlignment="1" applyProtection="1">
      <alignment horizontal="left" vertical="center" wrapText="1"/>
      <protection locked="0"/>
    </xf>
    <xf numFmtId="49" fontId="6" fillId="3" borderId="13" xfId="1" applyNumberFormat="1" applyFont="1" applyFill="1" applyBorder="1" applyAlignment="1" applyProtection="1">
      <alignment horizontal="left" vertical="center" wrapText="1"/>
      <protection locked="0"/>
    </xf>
    <xf numFmtId="0" fontId="5" fillId="4" borderId="3" xfId="1" applyFont="1" applyFill="1" applyBorder="1" applyAlignment="1">
      <alignment horizontal="center" vertical="center" wrapText="1"/>
    </xf>
    <xf numFmtId="0" fontId="5" fillId="4" borderId="12" xfId="1" applyFont="1" applyFill="1" applyBorder="1" applyAlignment="1">
      <alignment horizontal="center" vertical="center" wrapText="1"/>
    </xf>
    <xf numFmtId="0" fontId="6" fillId="3" borderId="18" xfId="1" applyFont="1" applyFill="1" applyBorder="1" applyAlignment="1" applyProtection="1">
      <alignment horizontal="center" vertical="center" wrapText="1"/>
      <protection locked="0"/>
    </xf>
    <xf numFmtId="0" fontId="6" fillId="3" borderId="14" xfId="1" applyFont="1" applyFill="1" applyBorder="1" applyAlignment="1" applyProtection="1">
      <alignment horizontal="center" vertical="center" wrapText="1"/>
      <protection locked="0"/>
    </xf>
    <xf numFmtId="49" fontId="6" fillId="3" borderId="17" xfId="0" applyNumberFormat="1" applyFont="1" applyFill="1" applyBorder="1" applyAlignment="1" applyProtection="1">
      <alignment horizontal="left" vertical="top" wrapText="1"/>
      <protection locked="0"/>
    </xf>
    <xf numFmtId="49" fontId="6" fillId="3" borderId="16" xfId="0" applyNumberFormat="1" applyFont="1" applyFill="1" applyBorder="1" applyAlignment="1" applyProtection="1">
      <alignment horizontal="left" vertical="top" wrapText="1"/>
      <protection locked="0"/>
    </xf>
    <xf numFmtId="49" fontId="6" fillId="3" borderId="21" xfId="0" applyNumberFormat="1" applyFont="1" applyFill="1" applyBorder="1" applyAlignment="1" applyProtection="1">
      <alignment horizontal="left" vertical="top" wrapText="1"/>
      <protection locked="0"/>
    </xf>
    <xf numFmtId="49" fontId="6" fillId="3" borderId="1" xfId="0" applyNumberFormat="1" applyFont="1" applyFill="1" applyBorder="1" applyAlignment="1" applyProtection="1">
      <alignment horizontal="left" vertical="top" wrapText="1"/>
      <protection locked="0"/>
    </xf>
    <xf numFmtId="49" fontId="6" fillId="3" borderId="0" xfId="0" applyNumberFormat="1" applyFont="1" applyFill="1" applyAlignment="1" applyProtection="1">
      <alignment horizontal="left" vertical="top" wrapText="1"/>
      <protection locked="0"/>
    </xf>
    <xf numFmtId="49" fontId="6" fillId="3" borderId="24" xfId="0" applyNumberFormat="1" applyFont="1" applyFill="1" applyBorder="1" applyAlignment="1" applyProtection="1">
      <alignment horizontal="left" vertical="top" wrapText="1"/>
      <protection locked="0"/>
    </xf>
    <xf numFmtId="49" fontId="6" fillId="3" borderId="22" xfId="0" applyNumberFormat="1" applyFont="1" applyFill="1" applyBorder="1" applyAlignment="1" applyProtection="1">
      <alignment horizontal="left" vertical="top" wrapText="1"/>
      <protection locked="0"/>
    </xf>
    <xf numFmtId="49" fontId="6" fillId="3" borderId="15" xfId="0" applyNumberFormat="1" applyFont="1" applyFill="1" applyBorder="1" applyAlignment="1" applyProtection="1">
      <alignment horizontal="left" vertical="top" wrapText="1"/>
      <protection locked="0"/>
    </xf>
    <xf numFmtId="49" fontId="6" fillId="3" borderId="23" xfId="0" applyNumberFormat="1" applyFont="1" applyFill="1" applyBorder="1" applyAlignment="1" applyProtection="1">
      <alignment horizontal="left" vertical="top" wrapText="1"/>
      <protection locked="0"/>
    </xf>
    <xf numFmtId="0" fontId="9" fillId="4" borderId="30"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1" fillId="3" borderId="52" xfId="0" applyFont="1" applyFill="1" applyBorder="1" applyAlignment="1" applyProtection="1">
      <alignment horizontal="center" vertical="center" wrapText="1"/>
      <protection locked="0"/>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26">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auto="1"/>
      </font>
      <fill>
        <patternFill>
          <bgColor theme="1"/>
        </patternFill>
      </fill>
    </dxf>
    <dxf>
      <font>
        <strike val="0"/>
        <color rgb="FFFF0000"/>
      </font>
      <fill>
        <patternFill>
          <bgColor theme="1"/>
        </patternFill>
      </fill>
    </dxf>
    <dxf>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ill>
        <patternFill>
          <bgColor theme="1"/>
        </patternFill>
      </fill>
    </dxf>
    <dxf>
      <font>
        <strike val="0"/>
        <color rgb="FFFF0000"/>
      </font>
      <fill>
        <patternFill>
          <bgColor theme="1"/>
        </patternFill>
      </fill>
    </dxf>
    <dxf>
      <fill>
        <patternFill>
          <bgColor theme="1"/>
        </patternFill>
      </fill>
    </dxf>
  </dxfs>
  <tableStyles count="0" defaultTableStyle="TableStyleMedium2" defaultPivotStyle="PivotStyleLight16"/>
  <colors>
    <mruColors>
      <color rgb="FF0563C1"/>
      <color rgb="FFC0C0C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2"/>
  <sheetViews>
    <sheetView showGridLines="0" tabSelected="1" zoomScale="85" zoomScaleNormal="85" workbookViewId="0">
      <selection activeCell="F7" sqref="F7"/>
    </sheetView>
  </sheetViews>
  <sheetFormatPr defaultColWidth="8.7109375" defaultRowHeight="15.95" customHeight="1" x14ac:dyDescent="0.2"/>
  <cols>
    <col min="1" max="1" width="5.85546875" style="10" customWidth="1"/>
    <col min="2" max="2" width="46" style="10" customWidth="1"/>
    <col min="3" max="3" width="34.140625" style="10" customWidth="1"/>
    <col min="4" max="4" width="29.28515625" style="10" customWidth="1"/>
    <col min="5" max="5" width="39.7109375" style="10" customWidth="1"/>
    <col min="6" max="6" width="44.140625" style="10" customWidth="1"/>
    <col min="7" max="7" width="27.42578125" style="10" customWidth="1"/>
    <col min="8" max="14" width="21.5703125" style="10" customWidth="1"/>
    <col min="15" max="16384" width="8.7109375" style="10"/>
  </cols>
  <sheetData>
    <row r="1" spans="2:8" ht="15.95" customHeight="1" x14ac:dyDescent="0.2">
      <c r="B1" s="98" t="s">
        <v>0</v>
      </c>
      <c r="C1" s="79"/>
      <c r="D1" s="79"/>
      <c r="E1" s="136" t="s">
        <v>1</v>
      </c>
      <c r="F1" s="79"/>
      <c r="G1" s="79"/>
      <c r="H1" s="79"/>
    </row>
    <row r="2" spans="2:8" ht="15.95" customHeight="1" x14ac:dyDescent="0.2">
      <c r="B2" s="79"/>
      <c r="C2" s="79"/>
      <c r="D2" s="79"/>
      <c r="E2" s="99" t="s">
        <v>2</v>
      </c>
      <c r="F2" s="79"/>
      <c r="G2" s="79"/>
      <c r="H2" s="79"/>
    </row>
    <row r="4" spans="2:8" ht="21" customHeight="1" x14ac:dyDescent="0.2">
      <c r="B4" s="100" t="s">
        <v>3</v>
      </c>
      <c r="C4" s="80"/>
      <c r="D4" s="80"/>
      <c r="E4" s="80"/>
      <c r="F4" s="15"/>
      <c r="G4" s="16"/>
      <c r="H4" s="16"/>
    </row>
    <row r="5" spans="2:8" ht="21" customHeight="1" x14ac:dyDescent="0.2">
      <c r="B5" s="101" t="s">
        <v>4</v>
      </c>
      <c r="C5" s="81"/>
      <c r="D5" s="81"/>
      <c r="E5" s="81"/>
      <c r="F5" s="16"/>
      <c r="G5" s="16"/>
      <c r="H5" s="16"/>
    </row>
    <row r="6" spans="2:8" ht="15.95" customHeight="1" x14ac:dyDescent="0.2">
      <c r="B6" s="222" t="s">
        <v>5</v>
      </c>
      <c r="C6" s="223"/>
      <c r="D6" s="223"/>
      <c r="E6" s="224"/>
      <c r="F6" s="16"/>
      <c r="G6" s="16"/>
      <c r="H6" s="16"/>
    </row>
    <row r="7" spans="2:8" ht="117" customHeight="1" x14ac:dyDescent="0.2">
      <c r="B7" s="232" t="s">
        <v>246</v>
      </c>
      <c r="C7" s="233"/>
      <c r="D7" s="233"/>
      <c r="E7" s="234"/>
      <c r="F7" s="16"/>
      <c r="G7" s="16"/>
      <c r="H7" s="16"/>
    </row>
    <row r="8" spans="2:8" ht="15.95" customHeight="1" x14ac:dyDescent="0.2">
      <c r="B8" s="222" t="s">
        <v>7</v>
      </c>
      <c r="C8" s="223"/>
      <c r="D8" s="223"/>
      <c r="E8" s="224"/>
      <c r="F8" s="16"/>
      <c r="G8" s="16"/>
      <c r="H8" s="16"/>
    </row>
    <row r="9" spans="2:8" ht="15.95" customHeight="1" x14ac:dyDescent="0.2">
      <c r="B9" s="62" t="s">
        <v>8</v>
      </c>
      <c r="C9" s="79"/>
      <c r="D9" s="79"/>
      <c r="E9" s="137"/>
      <c r="F9" s="16"/>
      <c r="G9" s="16"/>
      <c r="H9" s="16"/>
    </row>
    <row r="10" spans="2:8" ht="15.95" customHeight="1" x14ac:dyDescent="0.2">
      <c r="B10" s="222" t="s">
        <v>9</v>
      </c>
      <c r="C10" s="223"/>
      <c r="D10" s="223"/>
      <c r="E10" s="224"/>
      <c r="F10" s="16"/>
      <c r="G10" s="16"/>
      <c r="H10" s="16"/>
    </row>
    <row r="11" spans="2:8" ht="15.95" customHeight="1" x14ac:dyDescent="0.2">
      <c r="B11" s="102">
        <v>45840</v>
      </c>
      <c r="C11" s="79"/>
      <c r="D11" s="79"/>
      <c r="E11" s="137"/>
      <c r="F11" s="16"/>
      <c r="G11" s="16"/>
      <c r="H11" s="16"/>
    </row>
    <row r="12" spans="2:8" ht="15.95" customHeight="1" x14ac:dyDescent="0.2">
      <c r="B12" s="222" t="s">
        <v>10</v>
      </c>
      <c r="C12" s="223"/>
      <c r="D12" s="223"/>
      <c r="E12" s="224"/>
      <c r="F12" s="16"/>
      <c r="G12" s="16"/>
      <c r="H12" s="16"/>
    </row>
    <row r="13" spans="2:8" ht="15.95" customHeight="1" x14ac:dyDescent="0.2">
      <c r="B13" s="43" t="s">
        <v>11</v>
      </c>
      <c r="C13" s="235" t="s">
        <v>12</v>
      </c>
      <c r="D13" s="235"/>
      <c r="E13" s="137"/>
      <c r="F13" s="16"/>
      <c r="G13" s="16"/>
      <c r="H13" s="16"/>
    </row>
    <row r="14" spans="2:8" ht="15.95" customHeight="1" x14ac:dyDescent="0.2">
      <c r="B14" s="200" t="s">
        <v>13</v>
      </c>
      <c r="C14" s="201"/>
      <c r="D14" s="201"/>
      <c r="E14" s="202"/>
      <c r="F14" s="16"/>
      <c r="G14" s="16"/>
      <c r="H14" s="16"/>
    </row>
    <row r="15" spans="2:8" ht="15.95" customHeight="1" x14ac:dyDescent="0.2">
      <c r="B15" s="103" t="s">
        <v>14</v>
      </c>
      <c r="C15" s="65" t="s">
        <v>15</v>
      </c>
      <c r="D15" s="65" t="s">
        <v>16</v>
      </c>
      <c r="E15" s="77"/>
      <c r="F15" s="16"/>
      <c r="G15" s="16"/>
      <c r="H15" s="16"/>
    </row>
    <row r="16" spans="2:8" ht="15.95" customHeight="1" x14ac:dyDescent="0.2">
      <c r="B16" s="104" t="s">
        <v>17</v>
      </c>
      <c r="C16" s="42" t="s">
        <v>18</v>
      </c>
      <c r="D16" s="42" t="s">
        <v>19</v>
      </c>
      <c r="E16" s="94"/>
      <c r="F16" s="16"/>
      <c r="G16" s="16"/>
      <c r="H16" s="16"/>
    </row>
    <row r="17" spans="2:8" ht="15.95" customHeight="1" x14ac:dyDescent="0.2">
      <c r="B17" s="104" t="s">
        <v>20</v>
      </c>
      <c r="C17" s="105" t="s">
        <v>21</v>
      </c>
      <c r="D17" s="42"/>
      <c r="E17" s="94"/>
      <c r="F17" s="16"/>
      <c r="G17" s="16"/>
      <c r="H17" s="16"/>
    </row>
    <row r="18" spans="2:8" ht="15.95" customHeight="1" x14ac:dyDescent="0.2">
      <c r="B18" s="106" t="s">
        <v>22</v>
      </c>
      <c r="C18" s="107" t="s">
        <v>23</v>
      </c>
      <c r="D18" s="108"/>
      <c r="E18" s="72"/>
      <c r="F18" s="16"/>
      <c r="G18" s="16"/>
      <c r="H18" s="16"/>
    </row>
    <row r="19" spans="2:8" ht="15.95" customHeight="1" x14ac:dyDescent="0.2">
      <c r="B19" s="79"/>
      <c r="C19" s="79"/>
      <c r="D19" s="79"/>
      <c r="E19" s="79"/>
      <c r="F19" s="16"/>
      <c r="G19" s="16"/>
      <c r="H19" s="16"/>
    </row>
    <row r="20" spans="2:8" ht="15.95" hidden="1" customHeight="1" x14ac:dyDescent="0.2">
      <c r="B20" s="79"/>
      <c r="C20" s="79"/>
      <c r="D20" s="79"/>
      <c r="E20" s="79"/>
      <c r="F20" s="16"/>
      <c r="G20" s="16"/>
      <c r="H20" s="16"/>
    </row>
    <row r="21" spans="2:8" ht="15.95" customHeight="1" x14ac:dyDescent="0.2">
      <c r="B21" s="231" t="s">
        <v>24</v>
      </c>
      <c r="C21" s="231"/>
      <c r="D21" s="231"/>
      <c r="E21" s="231"/>
      <c r="F21" s="14"/>
      <c r="G21" s="16"/>
      <c r="H21" s="16"/>
    </row>
    <row r="22" spans="2:8" ht="15.95" customHeight="1" x14ac:dyDescent="0.2">
      <c r="B22" s="231"/>
      <c r="C22" s="231"/>
      <c r="D22" s="231"/>
      <c r="E22" s="231"/>
      <c r="F22" s="14"/>
      <c r="G22" s="16"/>
      <c r="H22" s="16"/>
    </row>
    <row r="23" spans="2:8" ht="15.95" customHeight="1" x14ac:dyDescent="0.2">
      <c r="B23" s="79"/>
      <c r="C23" s="79"/>
      <c r="D23" s="79"/>
      <c r="E23" s="79"/>
      <c r="F23" s="79"/>
      <c r="G23" s="16"/>
      <c r="H23" s="16"/>
    </row>
    <row r="24" spans="2:8" ht="15.95" customHeight="1" x14ac:dyDescent="0.2">
      <c r="B24" s="3" t="s">
        <v>14</v>
      </c>
      <c r="C24" s="3"/>
      <c r="D24" s="3"/>
      <c r="E24" s="3"/>
      <c r="F24" s="3"/>
      <c r="G24" s="3"/>
      <c r="H24" s="79"/>
    </row>
    <row r="25" spans="2:8" ht="15.95" customHeight="1" thickBot="1" x14ac:dyDescent="0.25">
      <c r="B25" s="9" t="s">
        <v>25</v>
      </c>
      <c r="C25" s="9"/>
      <c r="D25" s="9"/>
      <c r="E25" s="9"/>
      <c r="F25" s="9"/>
      <c r="G25" s="16"/>
      <c r="H25" s="79"/>
    </row>
    <row r="26" spans="2:8" ht="15" x14ac:dyDescent="0.2">
      <c r="B26" s="17" t="s">
        <v>26</v>
      </c>
      <c r="C26" s="178"/>
      <c r="D26" s="138"/>
      <c r="E26" s="138"/>
      <c r="F26" s="138"/>
      <c r="G26" s="16"/>
      <c r="H26" s="79"/>
    </row>
    <row r="27" spans="2:8" ht="15" x14ac:dyDescent="0.2">
      <c r="B27" s="1" t="s">
        <v>27</v>
      </c>
      <c r="C27" s="21"/>
      <c r="D27" s="44"/>
      <c r="E27" s="44"/>
      <c r="F27" s="44"/>
      <c r="G27" s="16"/>
      <c r="H27" s="79"/>
    </row>
    <row r="28" spans="2:8" ht="15" x14ac:dyDescent="0.2">
      <c r="B28" s="2" t="s">
        <v>28</v>
      </c>
      <c r="C28" s="22"/>
      <c r="D28"/>
      <c r="E28"/>
      <c r="F28"/>
      <c r="G28" s="16"/>
      <c r="H28" s="79"/>
    </row>
    <row r="29" spans="2:8" ht="15" x14ac:dyDescent="0.2">
      <c r="B29" s="18" t="s">
        <v>29</v>
      </c>
      <c r="C29" s="23"/>
      <c r="D29"/>
      <c r="E29"/>
      <c r="F29"/>
      <c r="G29" s="16"/>
      <c r="H29" s="79"/>
    </row>
    <row r="30" spans="2:8" ht="15.95" customHeight="1" thickBot="1" x14ac:dyDescent="0.25">
      <c r="B30" s="79"/>
      <c r="C30" s="79"/>
      <c r="D30" s="79"/>
      <c r="E30" s="79"/>
      <c r="F30" s="79"/>
      <c r="G30" s="16"/>
      <c r="H30" s="79"/>
    </row>
    <row r="31" spans="2:8" ht="15.95" customHeight="1" x14ac:dyDescent="0.2">
      <c r="B31" s="225" t="s">
        <v>243</v>
      </c>
      <c r="C31" s="226"/>
      <c r="D31" s="229"/>
      <c r="E31" s="79"/>
      <c r="F31" s="79"/>
      <c r="G31" s="16"/>
      <c r="H31" s="79"/>
    </row>
    <row r="32" spans="2:8" ht="15.95" customHeight="1" thickBot="1" x14ac:dyDescent="0.25">
      <c r="B32" s="227"/>
      <c r="C32" s="228"/>
      <c r="D32" s="230"/>
      <c r="E32" s="79"/>
      <c r="F32" s="79"/>
      <c r="G32" s="16"/>
      <c r="H32" s="79"/>
    </row>
    <row r="33" spans="1:14" ht="15.95" customHeight="1" thickBot="1" x14ac:dyDescent="0.25">
      <c r="A33" s="79"/>
      <c r="B33" s="79"/>
      <c r="C33" s="79"/>
      <c r="D33" s="79"/>
      <c r="E33" s="79"/>
      <c r="F33" s="79"/>
      <c r="G33" s="16"/>
      <c r="H33" s="79"/>
      <c r="I33" s="79"/>
      <c r="J33" s="79"/>
      <c r="K33" s="79"/>
      <c r="L33" s="79"/>
      <c r="M33" s="79"/>
      <c r="N33" s="79"/>
    </row>
    <row r="34" spans="1:14" ht="15.95" customHeight="1" x14ac:dyDescent="0.2">
      <c r="A34" s="79"/>
      <c r="B34" s="225" t="s">
        <v>245</v>
      </c>
      <c r="C34" s="226"/>
      <c r="D34" s="229"/>
      <c r="E34" s="79"/>
      <c r="F34" s="79"/>
      <c r="G34" s="16"/>
      <c r="H34" s="79"/>
      <c r="I34" s="79"/>
      <c r="J34" s="79"/>
      <c r="K34" s="79"/>
      <c r="L34" s="79"/>
      <c r="M34" s="79"/>
      <c r="N34" s="79"/>
    </row>
    <row r="35" spans="1:14" ht="15.95" customHeight="1" x14ac:dyDescent="0.2">
      <c r="A35" s="79"/>
      <c r="B35" s="296"/>
      <c r="C35" s="297"/>
      <c r="D35" s="298"/>
      <c r="E35" s="79"/>
      <c r="F35" s="79"/>
      <c r="G35" s="16"/>
      <c r="H35" s="79"/>
      <c r="I35" s="79"/>
      <c r="J35" s="79"/>
      <c r="K35" s="79"/>
      <c r="L35" s="79"/>
      <c r="M35" s="79"/>
      <c r="N35" s="79"/>
    </row>
    <row r="36" spans="1:14" ht="15.95" customHeight="1" thickBot="1" x14ac:dyDescent="0.25">
      <c r="A36" s="79"/>
      <c r="B36" s="227"/>
      <c r="C36" s="228"/>
      <c r="D36" s="230"/>
      <c r="E36" s="79"/>
      <c r="F36" s="79"/>
      <c r="G36" s="16"/>
      <c r="H36" s="79"/>
      <c r="I36" s="79"/>
      <c r="J36" s="79"/>
      <c r="K36" s="79"/>
      <c r="L36" s="79"/>
      <c r="M36" s="79"/>
      <c r="N36" s="79"/>
    </row>
    <row r="37" spans="1:14" ht="15.95" customHeight="1" thickBot="1" x14ac:dyDescent="0.25">
      <c r="A37" s="79"/>
      <c r="B37" s="79"/>
      <c r="C37" s="79"/>
      <c r="D37" s="79"/>
      <c r="E37" s="79"/>
      <c r="F37" s="79"/>
      <c r="G37" s="16"/>
      <c r="H37" s="79"/>
      <c r="I37" s="79"/>
      <c r="J37" s="79"/>
      <c r="K37" s="79"/>
      <c r="L37" s="79"/>
      <c r="M37" s="79"/>
      <c r="N37" s="79"/>
    </row>
    <row r="38" spans="1:14" ht="15.95" customHeight="1" x14ac:dyDescent="0.2">
      <c r="A38" s="79"/>
      <c r="B38" s="225" t="s">
        <v>244</v>
      </c>
      <c r="C38" s="226"/>
      <c r="D38" s="229"/>
      <c r="E38" s="79"/>
      <c r="F38" s="79"/>
      <c r="G38" s="16"/>
      <c r="H38" s="79"/>
      <c r="I38" s="79"/>
      <c r="J38" s="79"/>
      <c r="K38" s="79"/>
      <c r="L38" s="79"/>
      <c r="M38" s="79"/>
      <c r="N38" s="79"/>
    </row>
    <row r="39" spans="1:14" ht="15.95" customHeight="1" x14ac:dyDescent="0.2">
      <c r="A39" s="79"/>
      <c r="B39" s="296"/>
      <c r="C39" s="297"/>
      <c r="D39" s="298"/>
      <c r="E39" s="79"/>
      <c r="F39" s="79"/>
      <c r="G39" s="16"/>
      <c r="H39" s="79"/>
      <c r="I39" s="79"/>
      <c r="J39" s="79"/>
      <c r="K39" s="79"/>
      <c r="L39" s="79"/>
      <c r="M39" s="79"/>
      <c r="N39" s="79"/>
    </row>
    <row r="40" spans="1:14" ht="15.95" customHeight="1" thickBot="1" x14ac:dyDescent="0.25">
      <c r="A40" s="79"/>
      <c r="B40" s="227"/>
      <c r="C40" s="228"/>
      <c r="D40" s="230"/>
      <c r="E40" s="79"/>
      <c r="F40" s="79"/>
      <c r="G40" s="16"/>
      <c r="H40" s="79"/>
      <c r="I40" s="79"/>
      <c r="J40" s="79"/>
      <c r="K40" s="79"/>
      <c r="L40" s="79"/>
      <c r="M40" s="79"/>
      <c r="N40" s="79"/>
    </row>
    <row r="41" spans="1:14" ht="15.95" customHeight="1" thickBot="1" x14ac:dyDescent="0.25">
      <c r="A41" s="79"/>
      <c r="B41" s="79"/>
      <c r="C41" s="79"/>
      <c r="D41" s="79"/>
      <c r="E41" s="79"/>
      <c r="F41" s="79"/>
      <c r="G41" s="16"/>
      <c r="H41" s="79"/>
      <c r="I41" s="79"/>
      <c r="J41" s="79"/>
      <c r="K41" s="79"/>
      <c r="L41" s="79"/>
      <c r="M41" s="79"/>
      <c r="N41" s="79"/>
    </row>
    <row r="42" spans="1:14" ht="15.95" customHeight="1" x14ac:dyDescent="0.2">
      <c r="A42" s="79"/>
      <c r="B42" s="225" t="s">
        <v>30</v>
      </c>
      <c r="C42" s="226"/>
      <c r="D42" s="229"/>
      <c r="E42" s="79"/>
      <c r="F42" s="79"/>
      <c r="G42" s="16"/>
      <c r="H42" s="79"/>
      <c r="I42" s="79"/>
      <c r="J42" s="79"/>
      <c r="K42" s="79"/>
      <c r="L42" s="79"/>
      <c r="M42" s="79"/>
      <c r="N42" s="79"/>
    </row>
    <row r="43" spans="1:14" ht="15.95" customHeight="1" thickBot="1" x14ac:dyDescent="0.25">
      <c r="A43" s="79"/>
      <c r="B43" s="227"/>
      <c r="C43" s="228"/>
      <c r="D43" s="230"/>
      <c r="E43" s="79"/>
      <c r="F43" s="79"/>
      <c r="G43" s="16"/>
      <c r="H43" s="79"/>
      <c r="I43" s="79"/>
      <c r="J43" s="79"/>
      <c r="K43" s="79"/>
      <c r="L43" s="79"/>
      <c r="M43" s="79"/>
      <c r="N43" s="79"/>
    </row>
    <row r="44" spans="1:14" ht="15.95" customHeight="1" thickBot="1" x14ac:dyDescent="0.25">
      <c r="A44" s="79"/>
      <c r="B44" s="79"/>
      <c r="C44" s="79"/>
      <c r="D44" s="79"/>
      <c r="E44" s="79"/>
      <c r="F44" s="79"/>
      <c r="G44" s="16"/>
      <c r="H44" s="79"/>
      <c r="I44" s="79"/>
      <c r="J44" s="79"/>
      <c r="K44" s="79"/>
      <c r="L44" s="79"/>
      <c r="M44" s="79"/>
      <c r="N44" s="79"/>
    </row>
    <row r="45" spans="1:14" ht="15.95" customHeight="1" x14ac:dyDescent="0.2">
      <c r="A45" s="79"/>
      <c r="B45" s="225" t="s">
        <v>242</v>
      </c>
      <c r="C45" s="226"/>
      <c r="D45" s="229"/>
      <c r="E45" s="79"/>
      <c r="F45" s="79"/>
      <c r="G45" s="16"/>
      <c r="H45" s="79"/>
      <c r="I45" s="79"/>
      <c r="J45" s="79"/>
      <c r="K45" s="79"/>
      <c r="L45" s="79"/>
      <c r="M45" s="79"/>
      <c r="N45" s="79"/>
    </row>
    <row r="46" spans="1:14" ht="15.95" customHeight="1" x14ac:dyDescent="0.2">
      <c r="A46" s="79"/>
      <c r="B46" s="237"/>
      <c r="C46" s="238"/>
      <c r="D46" s="236"/>
      <c r="E46" s="79"/>
      <c r="F46" s="79"/>
      <c r="G46" s="16"/>
      <c r="H46" s="79"/>
      <c r="I46" s="79"/>
      <c r="J46" s="79"/>
      <c r="K46" s="79"/>
      <c r="L46" s="79"/>
      <c r="M46" s="79"/>
      <c r="N46" s="79"/>
    </row>
    <row r="47" spans="1:14" ht="15.95" customHeight="1" thickBot="1" x14ac:dyDescent="0.25">
      <c r="A47" s="79"/>
      <c r="B47" s="227"/>
      <c r="C47" s="228"/>
      <c r="D47" s="230"/>
      <c r="E47" s="79"/>
      <c r="F47" s="79"/>
      <c r="G47" s="16"/>
      <c r="H47" s="79"/>
      <c r="I47" s="79"/>
      <c r="J47" s="79"/>
      <c r="K47" s="79"/>
      <c r="L47" s="79"/>
      <c r="M47" s="79"/>
      <c r="N47" s="79"/>
    </row>
    <row r="48" spans="1:14" customFormat="1" ht="15.95" customHeight="1" thickBot="1" x14ac:dyDescent="0.25"/>
    <row r="49" spans="1:14" ht="15.95" customHeight="1" x14ac:dyDescent="0.2">
      <c r="A49" s="79"/>
      <c r="B49" s="225" t="s">
        <v>31</v>
      </c>
      <c r="C49" s="226"/>
      <c r="D49" s="229"/>
      <c r="E49" s="79"/>
      <c r="F49" s="79"/>
      <c r="G49" s="16"/>
      <c r="H49" s="79"/>
      <c r="I49" s="79"/>
      <c r="J49" s="79"/>
      <c r="K49" s="79"/>
      <c r="L49" s="79"/>
      <c r="M49" s="79"/>
      <c r="N49" s="79"/>
    </row>
    <row r="50" spans="1:14" ht="15.95" customHeight="1" thickBot="1" x14ac:dyDescent="0.25">
      <c r="A50" s="79"/>
      <c r="B50" s="227"/>
      <c r="C50" s="228"/>
      <c r="D50" s="230"/>
      <c r="E50" s="79"/>
      <c r="F50" s="79"/>
      <c r="G50" s="16"/>
      <c r="H50" s="79"/>
      <c r="I50" s="79"/>
      <c r="J50" s="79"/>
      <c r="K50" s="79"/>
      <c r="L50" s="79"/>
      <c r="M50" s="79"/>
      <c r="N50" s="79"/>
    </row>
    <row r="51" spans="1:14" ht="15.95" customHeight="1" x14ac:dyDescent="0.2">
      <c r="A51" s="79"/>
      <c r="B51" s="79"/>
      <c r="C51" s="79"/>
      <c r="D51" s="79"/>
      <c r="E51" s="79"/>
      <c r="F51" s="79"/>
      <c r="G51" s="16"/>
      <c r="H51" s="79"/>
      <c r="I51" s="79"/>
    </row>
    <row r="52" spans="1:14" ht="15.95" customHeight="1" x14ac:dyDescent="0.2">
      <c r="A52" s="79"/>
      <c r="B52" s="3" t="s">
        <v>17</v>
      </c>
      <c r="C52" s="9"/>
      <c r="D52" s="9"/>
      <c r="E52" s="9"/>
      <c r="F52" s="9"/>
      <c r="G52" s="9"/>
      <c r="H52" s="79"/>
      <c r="I52" s="79"/>
    </row>
    <row r="53" spans="1:14" ht="24" customHeight="1" x14ac:dyDescent="0.2">
      <c r="A53" s="79"/>
      <c r="B53" s="179" t="s">
        <v>32</v>
      </c>
      <c r="C53" s="179"/>
      <c r="D53" s="179"/>
      <c r="E53" s="179"/>
      <c r="F53" s="179"/>
      <c r="G53" s="179"/>
      <c r="H53" s="179"/>
      <c r="I53" s="179"/>
    </row>
    <row r="54" spans="1:14" ht="24.95" customHeight="1" thickBot="1" x14ac:dyDescent="0.25">
      <c r="A54" s="79"/>
      <c r="B54" s="205"/>
      <c r="C54" s="205"/>
      <c r="D54" s="205"/>
      <c r="E54" s="205"/>
      <c r="F54" s="205"/>
      <c r="G54" s="205"/>
      <c r="H54" s="205"/>
      <c r="I54" s="205"/>
    </row>
    <row r="55" spans="1:14" ht="15.95" customHeight="1" thickBot="1" x14ac:dyDescent="0.25">
      <c r="A55" s="79"/>
      <c r="B55" s="194" t="s">
        <v>33</v>
      </c>
      <c r="C55" s="195"/>
      <c r="D55" s="195"/>
      <c r="E55" s="195"/>
      <c r="F55" s="195"/>
      <c r="G55" s="195"/>
      <c r="H55" s="195"/>
      <c r="I55" s="196"/>
    </row>
    <row r="56" spans="1:14" ht="15.95" customHeight="1" x14ac:dyDescent="0.2">
      <c r="A56" s="79"/>
      <c r="B56" s="113">
        <v>1</v>
      </c>
      <c r="C56" s="110">
        <v>2</v>
      </c>
      <c r="D56" s="109">
        <v>3</v>
      </c>
      <c r="E56" s="109">
        <v>4</v>
      </c>
      <c r="F56" s="109">
        <v>5</v>
      </c>
      <c r="G56" s="109">
        <v>6</v>
      </c>
      <c r="H56" s="110">
        <v>7</v>
      </c>
      <c r="I56" s="111">
        <v>8</v>
      </c>
    </row>
    <row r="57" spans="1:14" ht="15.95" customHeight="1" x14ac:dyDescent="0.2">
      <c r="A57" s="79"/>
      <c r="B57" s="239" t="s">
        <v>34</v>
      </c>
      <c r="C57" s="197" t="s">
        <v>35</v>
      </c>
      <c r="D57" s="197" t="s">
        <v>36</v>
      </c>
      <c r="E57" s="197" t="s">
        <v>37</v>
      </c>
      <c r="F57" s="197" t="s">
        <v>38</v>
      </c>
      <c r="G57" s="197" t="s">
        <v>39</v>
      </c>
      <c r="H57" s="206" t="s">
        <v>40</v>
      </c>
      <c r="I57" s="191" t="s">
        <v>41</v>
      </c>
    </row>
    <row r="58" spans="1:14" ht="15.95" customHeight="1" x14ac:dyDescent="0.2">
      <c r="A58" s="79"/>
      <c r="B58" s="240"/>
      <c r="C58" s="198"/>
      <c r="D58" s="198"/>
      <c r="E58" s="198"/>
      <c r="F58" s="198"/>
      <c r="G58" s="198"/>
      <c r="H58" s="207"/>
      <c r="I58" s="192"/>
    </row>
    <row r="59" spans="1:14" ht="15.95" customHeight="1" x14ac:dyDescent="0.2">
      <c r="A59" s="79"/>
      <c r="B59" s="240"/>
      <c r="C59" s="198"/>
      <c r="D59" s="198"/>
      <c r="E59" s="198"/>
      <c r="F59" s="198"/>
      <c r="G59" s="198"/>
      <c r="H59" s="207"/>
      <c r="I59" s="192"/>
    </row>
    <row r="60" spans="1:14" ht="15.95" customHeight="1" x14ac:dyDescent="0.2">
      <c r="A60" s="79"/>
      <c r="B60" s="240"/>
      <c r="C60" s="198"/>
      <c r="D60" s="198"/>
      <c r="E60" s="198"/>
      <c r="F60" s="198"/>
      <c r="G60" s="198"/>
      <c r="H60" s="207"/>
      <c r="I60" s="192"/>
    </row>
    <row r="61" spans="1:14" ht="26.1" customHeight="1" thickBot="1" x14ac:dyDescent="0.25">
      <c r="A61" s="79"/>
      <c r="B61" s="241"/>
      <c r="C61" s="199"/>
      <c r="D61" s="199"/>
      <c r="E61" s="199"/>
      <c r="F61" s="199"/>
      <c r="G61" s="199"/>
      <c r="H61" s="208"/>
      <c r="I61" s="193"/>
    </row>
    <row r="62" spans="1:14" ht="14.25" x14ac:dyDescent="0.2">
      <c r="A62" s="19">
        <v>1</v>
      </c>
      <c r="B62" s="24"/>
      <c r="C62" s="25"/>
      <c r="D62" s="26"/>
      <c r="E62" s="26"/>
      <c r="F62" s="26"/>
      <c r="G62" s="26"/>
      <c r="H62" s="25"/>
      <c r="I62" s="27"/>
    </row>
    <row r="63" spans="1:14" ht="14.25" x14ac:dyDescent="0.2">
      <c r="A63" s="19">
        <v>2</v>
      </c>
      <c r="B63" s="28"/>
      <c r="C63" s="29"/>
      <c r="D63" s="30"/>
      <c r="E63" s="30"/>
      <c r="F63" s="30"/>
      <c r="G63" s="30"/>
      <c r="H63" s="29"/>
      <c r="I63" s="31"/>
    </row>
    <row r="64" spans="1:14" ht="14.25" x14ac:dyDescent="0.2">
      <c r="A64" s="19">
        <v>3</v>
      </c>
      <c r="B64" s="28"/>
      <c r="C64" s="29"/>
      <c r="D64" s="30"/>
      <c r="E64" s="30"/>
      <c r="F64" s="30"/>
      <c r="G64" s="30"/>
      <c r="H64" s="29"/>
      <c r="I64" s="31"/>
    </row>
    <row r="65" spans="1:14" ht="15" thickBot="1" x14ac:dyDescent="0.25">
      <c r="A65" s="19">
        <v>4</v>
      </c>
      <c r="B65" s="32"/>
      <c r="C65" s="33"/>
      <c r="D65" s="34"/>
      <c r="E65" s="34"/>
      <c r="F65" s="34"/>
      <c r="G65" s="34"/>
      <c r="H65" s="33"/>
      <c r="I65" s="35"/>
    </row>
    <row r="66" spans="1:14" ht="15.95" customHeight="1" x14ac:dyDescent="0.2">
      <c r="A66" s="79"/>
      <c r="B66" s="79"/>
      <c r="C66" s="79"/>
      <c r="D66" s="79"/>
      <c r="E66" s="79"/>
      <c r="F66" s="79"/>
      <c r="G66" s="16"/>
      <c r="H66" s="79"/>
      <c r="I66" s="79"/>
    </row>
    <row r="67" spans="1:14" ht="15.95" customHeight="1" x14ac:dyDescent="0.2">
      <c r="A67" s="79"/>
      <c r="B67" s="3" t="s">
        <v>20</v>
      </c>
      <c r="C67" s="9"/>
      <c r="D67" s="9"/>
      <c r="E67" s="9"/>
      <c r="F67" s="9"/>
      <c r="G67" s="9"/>
      <c r="H67" s="79"/>
      <c r="I67" s="79"/>
      <c r="J67" s="79"/>
      <c r="K67" s="79"/>
      <c r="L67" s="79"/>
      <c r="M67" s="79"/>
      <c r="N67" s="79"/>
    </row>
    <row r="68" spans="1:14" ht="15.95" customHeight="1" thickBot="1" x14ac:dyDescent="0.25">
      <c r="A68" s="79"/>
      <c r="B68" s="212" t="s">
        <v>42</v>
      </c>
      <c r="C68" s="212"/>
      <c r="D68" s="212"/>
      <c r="E68" s="212"/>
      <c r="F68" s="212"/>
      <c r="G68" s="212"/>
      <c r="H68" s="212"/>
      <c r="I68" s="212"/>
      <c r="J68" s="212"/>
      <c r="K68" s="212"/>
      <c r="L68" s="212"/>
      <c r="M68" s="212"/>
      <c r="N68" s="212"/>
    </row>
    <row r="69" spans="1:14" ht="15.95" customHeight="1" x14ac:dyDescent="0.2">
      <c r="A69" s="79"/>
      <c r="B69" s="216" t="s">
        <v>43</v>
      </c>
      <c r="C69" s="217"/>
      <c r="D69" s="217"/>
      <c r="E69" s="217"/>
      <c r="F69" s="217"/>
      <c r="G69" s="217"/>
      <c r="H69" s="217"/>
      <c r="I69" s="217"/>
      <c r="J69" s="217"/>
      <c r="K69" s="217"/>
      <c r="L69" s="217"/>
      <c r="M69" s="218"/>
      <c r="N69" s="79"/>
    </row>
    <row r="70" spans="1:14" ht="15.95" customHeight="1" thickBot="1" x14ac:dyDescent="0.25">
      <c r="A70" s="79"/>
      <c r="B70" s="219"/>
      <c r="C70" s="220"/>
      <c r="D70" s="220"/>
      <c r="E70" s="220"/>
      <c r="F70" s="220"/>
      <c r="G70" s="220"/>
      <c r="H70" s="220"/>
      <c r="I70" s="220"/>
      <c r="J70" s="220"/>
      <c r="K70" s="220"/>
      <c r="L70" s="220"/>
      <c r="M70" s="221"/>
      <c r="N70" s="79"/>
    </row>
    <row r="71" spans="1:14" ht="15.95" customHeight="1" x14ac:dyDescent="0.2">
      <c r="A71" s="79"/>
      <c r="B71" s="113">
        <v>1</v>
      </c>
      <c r="C71" s="110">
        <v>2</v>
      </c>
      <c r="D71" s="110">
        <v>3</v>
      </c>
      <c r="E71" s="110">
        <v>4</v>
      </c>
      <c r="F71" s="110" t="s">
        <v>44</v>
      </c>
      <c r="G71" s="110" t="s">
        <v>45</v>
      </c>
      <c r="H71" s="110" t="s">
        <v>46</v>
      </c>
      <c r="I71" s="110" t="s">
        <v>47</v>
      </c>
      <c r="J71" s="110" t="s">
        <v>48</v>
      </c>
      <c r="K71" s="110" t="s">
        <v>49</v>
      </c>
      <c r="L71" s="110" t="s">
        <v>50</v>
      </c>
      <c r="M71" s="112" t="s">
        <v>51</v>
      </c>
      <c r="N71" s="79"/>
    </row>
    <row r="72" spans="1:14" ht="15.95" customHeight="1" x14ac:dyDescent="0.2">
      <c r="A72" s="79"/>
      <c r="B72" s="213" t="s">
        <v>52</v>
      </c>
      <c r="C72" s="203" t="s">
        <v>53</v>
      </c>
      <c r="D72" s="203" t="s">
        <v>54</v>
      </c>
      <c r="E72" s="203" t="s">
        <v>55</v>
      </c>
      <c r="F72" s="203" t="s">
        <v>56</v>
      </c>
      <c r="G72" s="203" t="s">
        <v>57</v>
      </c>
      <c r="H72" s="203" t="s">
        <v>58</v>
      </c>
      <c r="I72" s="203" t="s">
        <v>59</v>
      </c>
      <c r="J72" s="203" t="s">
        <v>60</v>
      </c>
      <c r="K72" s="203" t="s">
        <v>61</v>
      </c>
      <c r="L72" s="203" t="s">
        <v>62</v>
      </c>
      <c r="M72" s="209" t="s">
        <v>63</v>
      </c>
      <c r="N72" s="79"/>
    </row>
    <row r="73" spans="1:14" ht="15.95" customHeight="1" x14ac:dyDescent="0.2">
      <c r="A73" s="79"/>
      <c r="B73" s="214"/>
      <c r="C73" s="197"/>
      <c r="D73" s="197"/>
      <c r="E73" s="197"/>
      <c r="F73" s="197"/>
      <c r="G73" s="197"/>
      <c r="H73" s="197"/>
      <c r="I73" s="197"/>
      <c r="J73" s="197"/>
      <c r="K73" s="197"/>
      <c r="L73" s="197"/>
      <c r="M73" s="210"/>
      <c r="N73" s="79"/>
    </row>
    <row r="74" spans="1:14" ht="15" thickBot="1" x14ac:dyDescent="0.25">
      <c r="A74" s="79"/>
      <c r="B74" s="215"/>
      <c r="C74" s="204"/>
      <c r="D74" s="204"/>
      <c r="E74" s="204"/>
      <c r="F74" s="204"/>
      <c r="G74" s="204"/>
      <c r="H74" s="204"/>
      <c r="I74" s="204"/>
      <c r="J74" s="204"/>
      <c r="K74" s="204"/>
      <c r="L74" s="204"/>
      <c r="M74" s="211"/>
      <c r="N74" s="79"/>
    </row>
    <row r="75" spans="1:14" ht="14.25" x14ac:dyDescent="0.2">
      <c r="A75" s="19">
        <v>1</v>
      </c>
      <c r="B75" s="40"/>
      <c r="C75" s="41"/>
      <c r="D75" s="66"/>
      <c r="E75" s="41"/>
      <c r="F75" s="47"/>
      <c r="G75" s="48"/>
      <c r="H75" s="47"/>
      <c r="I75" s="48"/>
      <c r="J75" s="47"/>
      <c r="K75" s="48"/>
      <c r="L75" s="47"/>
      <c r="M75" s="49"/>
      <c r="N75" s="79"/>
    </row>
    <row r="76" spans="1:14" ht="14.25" x14ac:dyDescent="0.2">
      <c r="A76" s="19">
        <v>2</v>
      </c>
      <c r="B76" s="28"/>
      <c r="C76" s="36"/>
      <c r="D76" s="67"/>
      <c r="E76" s="36"/>
      <c r="F76" s="37"/>
      <c r="G76" s="29"/>
      <c r="H76" s="37"/>
      <c r="I76" s="29"/>
      <c r="J76" s="37"/>
      <c r="K76" s="29"/>
      <c r="L76" s="37"/>
      <c r="M76" s="45"/>
      <c r="N76" s="79"/>
    </row>
    <row r="77" spans="1:14" ht="14.25" x14ac:dyDescent="0.2">
      <c r="A77" s="19">
        <v>3</v>
      </c>
      <c r="B77" s="28"/>
      <c r="C77" s="36"/>
      <c r="D77" s="67"/>
      <c r="E77" s="36"/>
      <c r="F77" s="37"/>
      <c r="G77" s="29"/>
      <c r="H77" s="37"/>
      <c r="I77" s="29"/>
      <c r="J77" s="37"/>
      <c r="K77" s="29"/>
      <c r="L77" s="37"/>
      <c r="M77" s="45"/>
      <c r="N77" s="79"/>
    </row>
    <row r="78" spans="1:14" ht="14.25" x14ac:dyDescent="0.2">
      <c r="A78" s="19">
        <v>4</v>
      </c>
      <c r="B78" s="28"/>
      <c r="C78" s="36"/>
      <c r="D78" s="67"/>
      <c r="E78" s="36"/>
      <c r="F78" s="37"/>
      <c r="G78" s="29"/>
      <c r="H78" s="37"/>
      <c r="I78" s="29"/>
      <c r="J78" s="37"/>
      <c r="K78" s="29"/>
      <c r="L78" s="37"/>
      <c r="M78" s="45"/>
      <c r="N78" s="79"/>
    </row>
    <row r="79" spans="1:14" ht="15" thickBot="1" x14ac:dyDescent="0.25">
      <c r="A79" s="19">
        <v>5</v>
      </c>
      <c r="B79" s="32"/>
      <c r="C79" s="38"/>
      <c r="D79" s="68"/>
      <c r="E79" s="38"/>
      <c r="F79" s="39"/>
      <c r="G79" s="33"/>
      <c r="H79" s="39"/>
      <c r="I79" s="33"/>
      <c r="J79" s="39"/>
      <c r="K79" s="33"/>
      <c r="L79" s="39"/>
      <c r="M79" s="46"/>
      <c r="N79" s="79"/>
    </row>
    <row r="81" spans="1:14" ht="18.75" customHeight="1" x14ac:dyDescent="0.2">
      <c r="A81" s="79"/>
      <c r="B81" s="3" t="s">
        <v>22</v>
      </c>
      <c r="C81" s="79"/>
      <c r="D81" s="79"/>
      <c r="E81" s="79"/>
      <c r="F81" s="79"/>
      <c r="G81" s="79"/>
      <c r="H81" s="79"/>
      <c r="I81" s="79"/>
      <c r="J81" s="79"/>
      <c r="K81" s="79"/>
      <c r="L81" s="79"/>
      <c r="M81" s="79"/>
      <c r="N81" s="79"/>
    </row>
    <row r="82" spans="1:14" ht="15" x14ac:dyDescent="0.2">
      <c r="A82" s="79"/>
      <c r="B82" s="179" t="s">
        <v>64</v>
      </c>
      <c r="C82" s="179"/>
      <c r="D82" s="179"/>
      <c r="E82" s="179"/>
      <c r="F82" s="124"/>
      <c r="G82" s="124"/>
      <c r="H82" s="124"/>
      <c r="I82" s="124"/>
      <c r="J82" s="124"/>
      <c r="K82" s="124"/>
      <c r="L82" s="124"/>
      <c r="M82" s="124"/>
      <c r="N82" s="124"/>
    </row>
    <row r="83" spans="1:14" ht="15" x14ac:dyDescent="0.2">
      <c r="A83" s="79"/>
      <c r="B83" s="179"/>
      <c r="C83" s="179"/>
      <c r="D83" s="179"/>
      <c r="E83" s="179"/>
      <c r="F83" s="124"/>
      <c r="G83" s="124"/>
      <c r="H83" s="124"/>
      <c r="I83" s="124"/>
      <c r="J83" s="124"/>
      <c r="K83" s="124"/>
      <c r="L83" s="124"/>
      <c r="M83" s="124"/>
      <c r="N83" s="124"/>
    </row>
    <row r="84" spans="1:14" ht="15" x14ac:dyDescent="0.2">
      <c r="A84" s="79"/>
      <c r="B84" s="179"/>
      <c r="C84" s="179"/>
      <c r="D84" s="179"/>
      <c r="E84" s="179"/>
      <c r="F84" s="124"/>
      <c r="G84" s="124"/>
      <c r="H84" s="124"/>
      <c r="I84" s="124"/>
      <c r="J84" s="124"/>
      <c r="K84" s="124"/>
      <c r="L84" s="124"/>
      <c r="M84" s="124"/>
      <c r="N84" s="124"/>
    </row>
    <row r="85" spans="1:14" ht="15.75" thickBot="1" x14ac:dyDescent="0.25">
      <c r="A85" s="79"/>
      <c r="B85" s="179"/>
      <c r="C85" s="179"/>
      <c r="D85" s="179"/>
      <c r="E85" s="179"/>
      <c r="F85" s="124"/>
      <c r="G85" s="124"/>
      <c r="H85" s="124"/>
      <c r="I85" s="124"/>
      <c r="J85" s="124"/>
      <c r="K85" s="124"/>
      <c r="L85" s="124"/>
      <c r="M85" s="124"/>
      <c r="N85" s="124"/>
    </row>
    <row r="86" spans="1:14" ht="15.95" customHeight="1" thickBot="1" x14ac:dyDescent="0.25">
      <c r="A86" s="79"/>
      <c r="B86" s="184" t="s">
        <v>65</v>
      </c>
      <c r="C86" s="185"/>
      <c r="D86" s="186"/>
      <c r="E86" s="79"/>
      <c r="F86" s="79"/>
      <c r="G86" s="79"/>
      <c r="H86" s="79"/>
      <c r="I86" s="79"/>
      <c r="J86" s="79"/>
      <c r="K86" s="79"/>
      <c r="L86" s="79"/>
      <c r="M86" s="79"/>
      <c r="N86" s="79"/>
    </row>
    <row r="87" spans="1:14" ht="15.95" customHeight="1" x14ac:dyDescent="0.2">
      <c r="A87" s="79"/>
      <c r="B87" s="113">
        <v>1</v>
      </c>
      <c r="C87" s="110">
        <v>2</v>
      </c>
      <c r="D87" s="112">
        <v>3</v>
      </c>
      <c r="E87" s="79"/>
      <c r="F87" s="79"/>
      <c r="G87" s="79"/>
      <c r="H87" s="79"/>
      <c r="I87" s="79"/>
      <c r="J87" s="79"/>
      <c r="K87" s="79"/>
      <c r="L87" s="79"/>
      <c r="M87" s="79"/>
      <c r="N87" s="79"/>
    </row>
    <row r="88" spans="1:14" ht="14.25" x14ac:dyDescent="0.2">
      <c r="A88" s="79"/>
      <c r="B88" s="180" t="s">
        <v>34</v>
      </c>
      <c r="C88" s="188" t="s">
        <v>66</v>
      </c>
      <c r="D88" s="182" t="s">
        <v>67</v>
      </c>
      <c r="E88" s="79"/>
      <c r="F88" s="79"/>
      <c r="G88" s="79"/>
      <c r="H88" s="79"/>
      <c r="I88" s="79"/>
      <c r="J88" s="79"/>
      <c r="K88" s="79"/>
      <c r="L88" s="79"/>
      <c r="M88" s="79"/>
      <c r="N88" s="79"/>
    </row>
    <row r="89" spans="1:14" ht="18" customHeight="1" x14ac:dyDescent="0.2">
      <c r="A89" s="79"/>
      <c r="B89" s="180"/>
      <c r="C89" s="189"/>
      <c r="D89" s="182"/>
      <c r="E89" s="79"/>
      <c r="F89" s="79"/>
      <c r="G89" s="79"/>
      <c r="H89" s="79"/>
      <c r="I89" s="79"/>
      <c r="J89" s="79"/>
      <c r="K89" s="79"/>
      <c r="L89" s="79"/>
      <c r="M89" s="79"/>
      <c r="N89" s="79"/>
    </row>
    <row r="90" spans="1:14" ht="27.95" customHeight="1" thickBot="1" x14ac:dyDescent="0.25">
      <c r="A90" s="79"/>
      <c r="B90" s="181"/>
      <c r="C90" s="190"/>
      <c r="D90" s="183"/>
      <c r="E90" s="79"/>
      <c r="F90" s="79"/>
      <c r="G90" s="79"/>
      <c r="H90" s="79"/>
      <c r="I90" s="79"/>
      <c r="J90" s="79"/>
      <c r="K90" s="79"/>
      <c r="L90" s="79"/>
      <c r="M90" s="79"/>
      <c r="N90" s="79"/>
    </row>
    <row r="91" spans="1:14" ht="15.95" customHeight="1" x14ac:dyDescent="0.2">
      <c r="A91" s="19">
        <v>1</v>
      </c>
      <c r="B91" s="114"/>
      <c r="C91" s="115"/>
      <c r="D91" s="116"/>
      <c r="E91" s="79"/>
      <c r="F91" s="79"/>
      <c r="G91" s="79"/>
      <c r="H91" s="79"/>
      <c r="I91" s="79"/>
      <c r="J91" s="79"/>
      <c r="K91" s="79"/>
      <c r="L91" s="79"/>
      <c r="M91" s="79"/>
      <c r="N91" s="79"/>
    </row>
    <row r="92" spans="1:14" ht="15.95" customHeight="1" x14ac:dyDescent="0.2">
      <c r="A92" s="19">
        <v>2</v>
      </c>
      <c r="B92" s="117"/>
      <c r="C92" s="118"/>
      <c r="D92" s="119"/>
      <c r="E92" s="79"/>
      <c r="F92" s="79"/>
      <c r="G92" s="79"/>
      <c r="H92" s="79"/>
      <c r="I92" s="79"/>
      <c r="J92" s="79"/>
      <c r="K92" s="79"/>
      <c r="L92" s="79"/>
      <c r="M92" s="79"/>
      <c r="N92" s="79"/>
    </row>
    <row r="93" spans="1:14" ht="15.95" customHeight="1" x14ac:dyDescent="0.2">
      <c r="A93" s="19">
        <v>3</v>
      </c>
      <c r="B93" s="117"/>
      <c r="C93" s="118"/>
      <c r="D93" s="119"/>
      <c r="E93" s="79"/>
      <c r="F93" s="79"/>
      <c r="G93" s="79"/>
      <c r="H93" s="79"/>
      <c r="I93" s="79"/>
      <c r="J93" s="79"/>
      <c r="K93" s="79"/>
      <c r="L93" s="79"/>
      <c r="M93" s="79"/>
      <c r="N93" s="79"/>
    </row>
    <row r="94" spans="1:14" ht="15.95" customHeight="1" thickBot="1" x14ac:dyDescent="0.25">
      <c r="A94" s="19">
        <v>4</v>
      </c>
      <c r="B94" s="120"/>
      <c r="C94" s="121"/>
      <c r="D94" s="122"/>
      <c r="E94" s="79"/>
      <c r="F94" s="79"/>
      <c r="G94" s="79"/>
      <c r="H94" s="79"/>
      <c r="I94" s="79"/>
      <c r="J94" s="79"/>
      <c r="K94" s="79"/>
      <c r="L94" s="79"/>
      <c r="M94" s="79"/>
      <c r="N94" s="79"/>
    </row>
    <row r="96" spans="1:14" ht="15.95" customHeight="1" x14ac:dyDescent="0.2">
      <c r="A96" s="79"/>
      <c r="B96" s="187" t="s">
        <v>68</v>
      </c>
      <c r="C96" s="187"/>
      <c r="D96" s="187"/>
      <c r="E96" s="187"/>
      <c r="F96" s="187"/>
      <c r="G96" s="139"/>
      <c r="H96" s="139"/>
      <c r="I96" s="139"/>
      <c r="J96" s="79"/>
      <c r="K96" s="79"/>
      <c r="L96" s="79"/>
      <c r="M96" s="79"/>
      <c r="N96" s="79"/>
    </row>
    <row r="97" spans="1:14" ht="15.95" customHeight="1" x14ac:dyDescent="0.2">
      <c r="A97" s="79"/>
      <c r="B97" s="187"/>
      <c r="C97" s="187"/>
      <c r="D97" s="187"/>
      <c r="E97" s="187"/>
      <c r="F97" s="187"/>
      <c r="G97" s="139"/>
      <c r="H97" s="139"/>
      <c r="I97" s="139"/>
      <c r="J97" s="79"/>
      <c r="K97" s="79"/>
      <c r="L97" s="79"/>
      <c r="M97" s="79"/>
      <c r="N97" s="79"/>
    </row>
    <row r="98" spans="1:14" ht="15.95" customHeight="1" x14ac:dyDescent="0.2">
      <c r="A98" s="79"/>
      <c r="B98" s="187"/>
      <c r="C98" s="187"/>
      <c r="D98" s="187"/>
      <c r="E98" s="187"/>
      <c r="F98" s="187"/>
      <c r="G98" s="139"/>
      <c r="H98" s="139"/>
      <c r="I98" s="139"/>
      <c r="J98" s="79"/>
      <c r="K98" s="79"/>
      <c r="L98" s="79"/>
      <c r="M98" s="79"/>
      <c r="N98" s="79"/>
    </row>
    <row r="99" spans="1:14" ht="15.95" customHeight="1" x14ac:dyDescent="0.2">
      <c r="A99" s="79"/>
      <c r="B99" s="187"/>
      <c r="C99" s="187"/>
      <c r="D99" s="187"/>
      <c r="E99" s="187"/>
      <c r="F99" s="187"/>
      <c r="G99" s="139"/>
      <c r="H99" s="139"/>
      <c r="I99" s="139"/>
      <c r="J99" s="79"/>
      <c r="K99" s="79"/>
      <c r="L99" s="79"/>
      <c r="M99" s="79"/>
      <c r="N99" s="79"/>
    </row>
    <row r="100" spans="1:14" ht="15.95" customHeight="1" x14ac:dyDescent="0.2">
      <c r="A100" s="79"/>
      <c r="B100" s="187"/>
      <c r="C100" s="187"/>
      <c r="D100" s="187"/>
      <c r="E100" s="187"/>
      <c r="F100" s="187"/>
      <c r="G100" s="139"/>
      <c r="H100" s="139"/>
      <c r="I100" s="79"/>
      <c r="J100" s="79"/>
      <c r="K100" s="79"/>
      <c r="L100" s="79"/>
      <c r="M100" s="79"/>
      <c r="N100" s="79"/>
    </row>
    <row r="101" spans="1:14" ht="15.95" customHeight="1" x14ac:dyDescent="0.2">
      <c r="A101" s="79"/>
      <c r="B101" s="79"/>
      <c r="C101" s="79"/>
      <c r="D101" s="79"/>
      <c r="E101" s="79"/>
      <c r="F101" s="79"/>
      <c r="G101" s="79"/>
      <c r="H101" s="79"/>
      <c r="I101" s="79"/>
      <c r="J101" s="79"/>
      <c r="K101" s="79"/>
      <c r="L101" s="79"/>
      <c r="M101" s="79"/>
      <c r="N101" s="79"/>
    </row>
    <row r="102" spans="1:14" ht="15.95" customHeight="1" x14ac:dyDescent="0.2">
      <c r="A102" s="79"/>
      <c r="B102" s="79" t="s">
        <v>69</v>
      </c>
      <c r="C102" s="79"/>
      <c r="D102" s="79"/>
      <c r="E102" s="79"/>
      <c r="F102" s="79"/>
      <c r="G102" s="79"/>
      <c r="H102" s="79"/>
      <c r="I102" s="79"/>
      <c r="J102" s="79"/>
      <c r="K102" s="79"/>
      <c r="L102" s="79"/>
      <c r="M102" s="79"/>
      <c r="N102" s="79"/>
    </row>
  </sheetData>
  <mergeCells count="50">
    <mergeCell ref="B10:E10"/>
    <mergeCell ref="B57:B61"/>
    <mergeCell ref="C57:C61"/>
    <mergeCell ref="D57:D61"/>
    <mergeCell ref="E57:E61"/>
    <mergeCell ref="B38:C40"/>
    <mergeCell ref="D38:D40"/>
    <mergeCell ref="B8:E8"/>
    <mergeCell ref="B6:E6"/>
    <mergeCell ref="B49:C50"/>
    <mergeCell ref="D49:D50"/>
    <mergeCell ref="B21:E22"/>
    <mergeCell ref="B7:E7"/>
    <mergeCell ref="C13:D13"/>
    <mergeCell ref="B31:C32"/>
    <mergeCell ref="D31:D32"/>
    <mergeCell ref="B34:C36"/>
    <mergeCell ref="D34:D36"/>
    <mergeCell ref="B42:C43"/>
    <mergeCell ref="D42:D43"/>
    <mergeCell ref="D45:D47"/>
    <mergeCell ref="B45:C47"/>
    <mergeCell ref="B12:E12"/>
    <mergeCell ref="M72:M74"/>
    <mergeCell ref="B68:N68"/>
    <mergeCell ref="F72:F74"/>
    <mergeCell ref="H72:H74"/>
    <mergeCell ref="I72:I74"/>
    <mergeCell ref="J72:J74"/>
    <mergeCell ref="K72:K74"/>
    <mergeCell ref="G72:G74"/>
    <mergeCell ref="B72:B74"/>
    <mergeCell ref="D72:D74"/>
    <mergeCell ref="C72:C74"/>
    <mergeCell ref="E72:E74"/>
    <mergeCell ref="B69:M70"/>
    <mergeCell ref="I57:I61"/>
    <mergeCell ref="B55:I55"/>
    <mergeCell ref="G57:G61"/>
    <mergeCell ref="B14:E14"/>
    <mergeCell ref="L72:L74"/>
    <mergeCell ref="B53:I54"/>
    <mergeCell ref="F57:F61"/>
    <mergeCell ref="H57:H61"/>
    <mergeCell ref="B82:E85"/>
    <mergeCell ref="B88:B90"/>
    <mergeCell ref="D88:D90"/>
    <mergeCell ref="B86:D86"/>
    <mergeCell ref="B96:F100"/>
    <mergeCell ref="C88:C90"/>
  </mergeCells>
  <conditionalFormatting sqref="B91:B94">
    <cfRule type="expression" dxfId="25" priority="6">
      <formula>AND($D$34="No",$D$38="No")</formula>
    </cfRule>
  </conditionalFormatting>
  <conditionalFormatting sqref="B75:M79">
    <cfRule type="expression" dxfId="24" priority="9">
      <formula>$D$31="No"</formula>
    </cfRule>
  </conditionalFormatting>
  <conditionalFormatting sqref="C91:C94">
    <cfRule type="expression" dxfId="23" priority="3">
      <formula>$D$34="No"</formula>
    </cfRule>
  </conditionalFormatting>
  <conditionalFormatting sqref="D42:D43">
    <cfRule type="expression" dxfId="22" priority="12">
      <formula>$C$29="July 1 - December 31"</formula>
    </cfRule>
  </conditionalFormatting>
  <conditionalFormatting sqref="D45:D47">
    <cfRule type="expression" dxfId="21" priority="15">
      <formula>$C$29="July 1 - December 31"</formula>
    </cfRule>
  </conditionalFormatting>
  <conditionalFormatting sqref="D49">
    <cfRule type="expression" dxfId="20" priority="8">
      <formula>$C$29="July 1 - December 31"</formula>
    </cfRule>
  </conditionalFormatting>
  <conditionalFormatting sqref="D91:D94">
    <cfRule type="expression" dxfId="19" priority="1">
      <formula>$D$38="No"</formula>
    </cfRule>
  </conditionalFormatting>
  <dataValidations count="19">
    <dataValidation type="list" allowBlank="1" showInputMessage="1" showErrorMessage="1" sqref="C29" xr:uid="{00000000-0002-0000-0000-000000000000}">
      <formula1>Span</formula1>
    </dataValidation>
    <dataValidation type="list" allowBlank="1" showInputMessage="1" showErrorMessage="1" sqref="C28" xr:uid="{00000000-0002-0000-0000-000001000000}">
      <formula1>Year</formula1>
    </dataValidation>
    <dataValidation operator="greaterThanOrEqual" allowBlank="1" showInputMessage="1" showErrorMessage="1" error="The enter value must not be negative." sqref="B75:D79" xr:uid="{00000000-0002-0000-0000-000002000000}"/>
    <dataValidation type="decimal" operator="greaterThanOrEqual" allowBlank="1" showInputMessage="1" showErrorMessage="1" error="Quantity of HFC (4) Received must be greater than or equal to 0." sqref="M75:M79" xr:uid="{00000000-0002-0000-0000-000003000000}">
      <formula1>0</formula1>
    </dataValidation>
    <dataValidation type="list" allowBlank="1" showInputMessage="1" showErrorMessage="1" sqref="B62:B65 B91:B94" xr:uid="{00000000-0002-0000-0000-000004000000}">
      <formula1>Common_Name</formula1>
    </dataValidation>
    <dataValidation type="decimal" operator="greaterThanOrEqual" allowBlank="1" showInputMessage="1" showErrorMessage="1" error="Quantity Recycled must be greater than or equal to 0." sqref="I62:I65" xr:uid="{00000000-0002-0000-0000-000005000000}">
      <formula1>0</formula1>
    </dataValidation>
    <dataValidation allowBlank="1" showInputMessage="1" showErrorMessage="1" prompt="Company ID must match the assigned ID to the company from the HFC Reporting System." sqref="C27" xr:uid="{00000000-0002-0000-0000-000006000000}"/>
    <dataValidation type="decimal" operator="greaterThanOrEqual" allowBlank="1" showInputMessage="1" showErrorMessage="1" error="Quantity Acquired through Conferring Allowances must be greater than or equal to 0." sqref="C62:C65" xr:uid="{00000000-0002-0000-0000-000007000000}">
      <formula1>0</formula1>
    </dataValidation>
    <dataValidation type="decimal" operator="greaterThanOrEqual" allowBlank="1" showInputMessage="1" showErrorMessage="1" error="Quantity of HFCs Imported Using Your Allowances must be greater than or equal to 0." sqref="D62:D65" xr:uid="{00000000-0002-0000-0000-000008000000}">
      <formula1>0</formula1>
    </dataValidation>
    <dataValidation type="decimal" operator="greaterThanOrEqual" allowBlank="1" showInputMessage="1" showErrorMessage="1" error="Quantity of HFCs Purchased for Application-Specific Use without Expending or Conferring Your Allowances must be greater than or equal to 0." sqref="E62:E65" xr:uid="{00000000-0002-0000-0000-000009000000}">
      <formula1>0</formula1>
    </dataValidation>
    <dataValidation type="decimal" operator="greaterThanOrEqual" allowBlank="1" showInputMessage="1" showErrorMessage="1" error="Quantity Held in Inventory by the Reporting Company or Held under Contract by Another Company for the Reporting Company’s Use must be greater than or equal to 0." sqref="G62:G65" xr:uid="{00000000-0002-0000-0000-00000A000000}">
      <formula1>0</formula1>
    </dataValidation>
    <dataValidation type="decimal" operator="greaterThanOrEqual" allowBlank="1" showInputMessage="1" showErrorMessage="1" error="Quantity Destroyed must be greater than or equal to 0." sqref="H62:H65" xr:uid="{00000000-0002-0000-0000-00000B000000}">
      <formula1>0</formula1>
    </dataValidation>
    <dataValidation type="custom" operator="greaterThanOrEqual" allowBlank="1" showInputMessage="1" showErrorMessage="1" error="The Company Contact Phone must be 10 numerical characters in length, in the form of XXXXXXXXXX, and contain no special characters." prompt="Company Contact Phone must be numerical characters, in the form of XXXXXXXXXX, and contain no special characters." sqref="E75:E79" xr:uid="{00000000-0002-0000-0000-00000D000000}">
      <formula1>AND(ISNUMBER(E75), LEN(E75)=10)</formula1>
    </dataValidation>
    <dataValidation type="list" allowBlank="1" showInputMessage="1" showErrorMessage="1" sqref="D45:D47 D31:D32 D42:D43 D49:D50 D38:D40 D34:D36" xr:uid="{00000000-0002-0000-0000-00000E000000}">
      <formula1>Option_1</formula1>
    </dataValidation>
    <dataValidation type="list" operator="greaterThanOrEqual" allowBlank="1" showInputMessage="1" showErrorMessage="1" sqref="L75:L79 F75:F79 H75:H79 J75:J79" xr:uid="{00000000-0002-0000-0000-00000F000000}">
      <formula1>Common_Name</formula1>
    </dataValidation>
    <dataValidation type="decimal" operator="greaterThanOrEqual" allowBlank="1" showInputMessage="1" showErrorMessage="1" error="Quantity of HFC (1) Received must be greater than or equal to 0." sqref="G75:G79" xr:uid="{00000000-0002-0000-0000-000010000000}">
      <formula1>0</formula1>
    </dataValidation>
    <dataValidation type="decimal" operator="greaterThanOrEqual" allowBlank="1" showInputMessage="1" showErrorMessage="1" error="Quantity of HFC (2) Received must be greater than or equal to 0." sqref="I75:I79" xr:uid="{00000000-0002-0000-0000-000011000000}">
      <formula1>0</formula1>
    </dataValidation>
    <dataValidation type="decimal" operator="greaterThanOrEqual" allowBlank="1" showInputMessage="1" showErrorMessage="1" error="Quantity of HFC (3) Received must be greater than or equal to 0." sqref="K75:K79" xr:uid="{00000000-0002-0000-0000-000012000000}">
      <formula1>0</formula1>
    </dataValidation>
    <dataValidation type="decimal" operator="greaterThanOrEqual" allowBlank="1" showInputMessage="1" showErrorMessage="1" error="Quantity Held in Inventory by the Reporting Company or Held under Contract by Another Company for the Reporting Company’s Use must be greater than or equal to 0." prompt="The inventory should exclude the quantity of regulated substances stockpiled as a result of allowances allocated under §84.13(b)(1)(iv)." sqref="F62:F65" xr:uid="{33A2164A-B724-46D7-9A24-E9623D14F2D6}">
      <formula1>0</formula1>
    </dataValidation>
  </dataValidations>
  <hyperlinks>
    <hyperlink ref="B13" r:id="rId1" display="https://www.epa.gov/climate-hfcs-reduction/forms/hfc-allocation-rule-reporting-helpdesk" xr:uid="{00000000-0004-0000-0000-000006000000}"/>
    <hyperlink ref="C13" r:id="rId2" display="https://www.epa.gov/climate-hfcs-reduction/american-innovation-and-manufacturing-aim-act-paperwork-reduction-act-burden" xr:uid="{00000000-0004-0000-0000-000007000000}"/>
    <hyperlink ref="B15" location="'Company Information'!C26" display="Section 1 - Company Identification" xr:uid="{9A76BFCA-1ECD-4AE5-8CF9-DE67222F935A}"/>
    <hyperlink ref="B16" location="'Company Information'!B59" display="Section 2 - Application-Specific Data" xr:uid="{548C17AD-26BD-4B4A-A952-0B95735C487E}"/>
    <hyperlink ref="C15" location="'Next Year Allowances'!B23" display="Section 4 - Transition Plan" xr:uid="{0CEECE14-6A75-49C2-9178-F978AFEF27F3}"/>
    <hyperlink ref="C16" location="'Next Year Allowances'!D40" display="Section 6 - Unique Circumstances" xr:uid="{B10688C1-5E13-4169-AD77-D7BB36E093D4}"/>
    <hyperlink ref="C18" location="'Next Year Allowances'!B95" display="Section 8 - Contracting Information" xr:uid="{4DBA9828-FD30-4F45-8FEB-A135A6D75CE4}"/>
    <hyperlink ref="D16" location="'Next Year Allowances'!C143" display="Section 10 - Application Information" xr:uid="{AB30B67A-FC3E-4D4B-9069-E41C18D3C0F5}"/>
    <hyperlink ref="B17" location="'Company Information'!B72" display="Section 3 - Allowance Conferral Data" xr:uid="{C48748F4-FC57-493D-AD8D-7B9C0F83D7B1}"/>
    <hyperlink ref="B18" location="'Company Information'!B86" display="Section 4 - Stockpiling Unique Circumstance Data" xr:uid="{79E55A31-DB29-41C7-BFFD-BFB1B0E12C85}"/>
    <hyperlink ref="D15" location="'Next Year Allowances'!B121" display="Section 9 - Historical Purchase and Inventory Data" xr:uid="{FEE01958-AB09-4EA3-A3D2-3EF22EE88EFD}"/>
    <hyperlink ref="C17" location="'Next Year Allowances'!B81" display="Section 7 - Total Expected HFC Purchases for the Next Calendar Year (Optional)" xr:uid="{15273AA0-1989-4CFF-8030-5E51C0803B49}"/>
  </hyperlinks>
  <pageMargins left="0.7" right="0.7" top="0.75" bottom="0.75" header="0.3" footer="0.3"/>
  <pageSetup scale="85" orientation="portrait" horizont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45"/>
  <sheetViews>
    <sheetView showGridLines="0" topLeftCell="A12" zoomScale="85" zoomScaleNormal="85" workbookViewId="0">
      <selection activeCell="E133" sqref="E133"/>
    </sheetView>
  </sheetViews>
  <sheetFormatPr defaultColWidth="8.7109375" defaultRowHeight="15.95" customHeight="1" x14ac:dyDescent="0.2"/>
  <cols>
    <col min="1" max="1" width="5.85546875" style="10" customWidth="1"/>
    <col min="2" max="2" width="46.28515625" style="10" customWidth="1"/>
    <col min="3" max="4" width="31.140625" style="10" customWidth="1"/>
    <col min="5" max="8" width="24.7109375" style="10" customWidth="1"/>
    <col min="9" max="15" width="19.5703125" style="10" customWidth="1"/>
    <col min="16" max="17" width="17.85546875" style="10" customWidth="1"/>
    <col min="18" max="18" width="9.5703125" style="10" hidden="1" customWidth="1"/>
    <col min="19" max="19" width="9.42578125" style="10" hidden="1" customWidth="1"/>
    <col min="20" max="20" width="8.7109375" style="10" hidden="1" customWidth="1"/>
    <col min="21" max="21" width="9.5703125" style="10" hidden="1" customWidth="1"/>
    <col min="22" max="23" width="8.7109375" style="10" hidden="1" customWidth="1"/>
    <col min="24" max="24" width="8.7109375" style="10" customWidth="1"/>
    <col min="25" max="16384" width="8.7109375" style="10"/>
  </cols>
  <sheetData>
    <row r="1" spans="2:8" ht="15.95" customHeight="1" x14ac:dyDescent="0.2">
      <c r="B1" s="123" t="str">
        <f>'Company Information'!B1</f>
        <v>U.S. Environmental Protection Agency (EPA)</v>
      </c>
      <c r="C1" s="123"/>
      <c r="D1" s="123"/>
      <c r="E1" s="123"/>
      <c r="F1" s="140" t="str">
        <f>'Company Information'!E1</f>
        <v>OMB Control Number: 2060-0734</v>
      </c>
      <c r="G1" s="79"/>
      <c r="H1" s="79"/>
    </row>
    <row r="2" spans="2:8" ht="15.95" customHeight="1" x14ac:dyDescent="0.2">
      <c r="B2" s="123"/>
      <c r="C2" s="123"/>
      <c r="D2" s="123"/>
      <c r="E2" s="123"/>
      <c r="F2" s="140" t="str">
        <f>'Company Information'!E2</f>
        <v>Expiration Date: MM/DD/YYYY</v>
      </c>
      <c r="G2" s="79"/>
      <c r="H2" s="79"/>
    </row>
    <row r="3" spans="2:8" ht="15.95" customHeight="1" x14ac:dyDescent="0.2">
      <c r="B3" s="79"/>
      <c r="C3" s="79"/>
      <c r="D3" s="79"/>
      <c r="E3" s="79"/>
      <c r="F3" s="79"/>
      <c r="G3" s="79"/>
      <c r="H3" s="79"/>
    </row>
    <row r="4" spans="2:8" ht="21.6" customHeight="1" x14ac:dyDescent="0.2">
      <c r="B4" s="80" t="s">
        <v>3</v>
      </c>
      <c r="C4" s="80"/>
      <c r="D4" s="80"/>
      <c r="E4" s="80"/>
      <c r="F4" s="80"/>
      <c r="G4" s="80"/>
      <c r="H4" s="79"/>
    </row>
    <row r="5" spans="2:8" ht="21.6" customHeight="1" x14ac:dyDescent="0.2">
      <c r="B5" s="81" t="s">
        <v>4</v>
      </c>
      <c r="C5" s="81"/>
      <c r="D5" s="81"/>
      <c r="E5" s="81"/>
      <c r="F5" s="81"/>
      <c r="G5" s="80"/>
      <c r="H5" s="79"/>
    </row>
    <row r="6" spans="2:8" ht="15.95" customHeight="1" x14ac:dyDescent="0.2">
      <c r="B6" s="87" t="s">
        <v>5</v>
      </c>
      <c r="C6" s="88"/>
      <c r="D6" s="88"/>
      <c r="E6" s="88"/>
      <c r="F6" s="89"/>
      <c r="G6" s="80"/>
      <c r="H6" s="79"/>
    </row>
    <row r="7" spans="2:8" ht="101.25" customHeight="1" x14ac:dyDescent="0.2">
      <c r="B7" s="274" t="s">
        <v>6</v>
      </c>
      <c r="C7" s="275"/>
      <c r="D7" s="275"/>
      <c r="E7" s="275"/>
      <c r="F7" s="276"/>
      <c r="G7" s="79"/>
      <c r="H7" s="79"/>
    </row>
    <row r="8" spans="2:8" ht="15.95" customHeight="1" x14ac:dyDescent="0.2">
      <c r="B8" s="87" t="s">
        <v>7</v>
      </c>
      <c r="C8" s="88"/>
      <c r="D8" s="88"/>
      <c r="E8" s="88"/>
      <c r="F8" s="89"/>
      <c r="G8" s="79"/>
      <c r="H8" s="79"/>
    </row>
    <row r="9" spans="2:8" ht="15.95" customHeight="1" x14ac:dyDescent="0.2">
      <c r="B9" s="62" t="str">
        <f>'Company Information'!B9</f>
        <v>r0.7</v>
      </c>
      <c r="C9" s="79"/>
      <c r="D9" s="79"/>
      <c r="E9" s="79"/>
      <c r="F9" s="137"/>
      <c r="G9" s="79"/>
      <c r="H9" s="79"/>
    </row>
    <row r="10" spans="2:8" ht="15.95" customHeight="1" x14ac:dyDescent="0.2">
      <c r="B10" s="87" t="s">
        <v>9</v>
      </c>
      <c r="C10" s="88"/>
      <c r="D10" s="88"/>
      <c r="E10" s="88"/>
      <c r="F10" s="89"/>
      <c r="G10" s="79"/>
      <c r="H10" s="79"/>
    </row>
    <row r="11" spans="2:8" ht="15.95" customHeight="1" x14ac:dyDescent="0.2">
      <c r="B11" s="141">
        <f>'Company Information'!B11</f>
        <v>45840</v>
      </c>
      <c r="C11" s="79"/>
      <c r="D11" s="79"/>
      <c r="E11" s="79"/>
      <c r="F11" s="137"/>
      <c r="G11" s="79"/>
      <c r="H11" s="79"/>
    </row>
    <row r="12" spans="2:8" ht="15.95" customHeight="1" x14ac:dyDescent="0.2">
      <c r="B12" s="87" t="s">
        <v>10</v>
      </c>
      <c r="C12" s="88"/>
      <c r="D12" s="88"/>
      <c r="E12" s="88"/>
      <c r="F12" s="89"/>
      <c r="G12" s="79"/>
      <c r="H12" s="79"/>
    </row>
    <row r="13" spans="2:8" ht="15.95" customHeight="1" x14ac:dyDescent="0.2">
      <c r="B13" s="43" t="s">
        <v>11</v>
      </c>
      <c r="C13" s="235" t="s">
        <v>12</v>
      </c>
      <c r="D13" s="235"/>
      <c r="E13" s="79"/>
      <c r="F13" s="137"/>
      <c r="G13" s="79"/>
      <c r="H13" s="16"/>
    </row>
    <row r="14" spans="2:8" ht="15.95" customHeight="1" x14ac:dyDescent="0.2">
      <c r="B14" s="84" t="s">
        <v>13</v>
      </c>
      <c r="C14" s="85"/>
      <c r="D14" s="85"/>
      <c r="E14" s="85"/>
      <c r="F14" s="86"/>
      <c r="G14" s="79"/>
      <c r="H14" s="16"/>
    </row>
    <row r="15" spans="2:8" ht="15.95" customHeight="1" x14ac:dyDescent="0.2">
      <c r="B15" s="103" t="s">
        <v>14</v>
      </c>
      <c r="C15" s="65" t="s">
        <v>15</v>
      </c>
      <c r="D15" s="65" t="s">
        <v>16</v>
      </c>
      <c r="E15" s="65"/>
      <c r="F15" s="142"/>
      <c r="G15" s="79"/>
      <c r="H15" s="16"/>
    </row>
    <row r="16" spans="2:8" ht="15.95" customHeight="1" x14ac:dyDescent="0.2">
      <c r="B16" s="104" t="s">
        <v>17</v>
      </c>
      <c r="C16" s="42" t="s">
        <v>18</v>
      </c>
      <c r="D16" s="42" t="s">
        <v>19</v>
      </c>
      <c r="E16" s="53"/>
      <c r="F16" s="137"/>
      <c r="G16" s="79"/>
      <c r="H16" s="16"/>
    </row>
    <row r="17" spans="2:15" ht="15.95" customHeight="1" x14ac:dyDescent="0.2">
      <c r="B17" s="104" t="s">
        <v>20</v>
      </c>
      <c r="C17" s="105" t="s">
        <v>70</v>
      </c>
      <c r="D17" s="42"/>
      <c r="E17" s="53"/>
      <c r="F17" s="137"/>
      <c r="G17" s="79"/>
      <c r="H17" s="16"/>
      <c r="I17" s="79"/>
      <c r="J17" s="79"/>
      <c r="K17" s="79"/>
      <c r="L17" s="79"/>
      <c r="M17" s="79"/>
      <c r="N17" s="79"/>
      <c r="O17" s="79"/>
    </row>
    <row r="18" spans="2:15" ht="15.95" customHeight="1" x14ac:dyDescent="0.2">
      <c r="B18" s="106" t="s">
        <v>22</v>
      </c>
      <c r="C18" s="107" t="s">
        <v>23</v>
      </c>
      <c r="D18" s="108"/>
      <c r="E18" s="71"/>
      <c r="F18" s="143"/>
      <c r="G18" s="16"/>
      <c r="H18" s="16"/>
      <c r="I18" s="79"/>
      <c r="J18" s="79"/>
      <c r="K18" s="79"/>
      <c r="L18" s="79"/>
      <c r="M18" s="79"/>
      <c r="N18" s="79"/>
      <c r="O18" s="79"/>
    </row>
    <row r="19" spans="2:15" ht="15.95" customHeight="1" x14ac:dyDescent="0.2">
      <c r="B19" s="79"/>
      <c r="C19" s="79"/>
      <c r="D19" s="79"/>
      <c r="E19" s="42"/>
      <c r="F19" s="53"/>
      <c r="G19" s="16"/>
      <c r="H19" s="16"/>
      <c r="I19" s="16"/>
      <c r="J19" s="79"/>
      <c r="K19" s="79"/>
      <c r="L19" s="79"/>
      <c r="M19" s="79"/>
      <c r="N19" s="79"/>
      <c r="O19" s="79"/>
    </row>
    <row r="20" spans="2:15" ht="15.95" hidden="1" customHeight="1" x14ac:dyDescent="0.2">
      <c r="B20" s="11"/>
      <c r="C20" s="79"/>
      <c r="D20" s="79"/>
      <c r="E20" s="79"/>
      <c r="F20" s="79"/>
      <c r="G20" s="16"/>
      <c r="H20" s="16"/>
      <c r="I20" s="16"/>
      <c r="J20" s="79"/>
      <c r="K20" s="79"/>
      <c r="L20" s="79"/>
      <c r="M20" s="79"/>
      <c r="N20" s="79"/>
      <c r="O20" s="79"/>
    </row>
    <row r="21" spans="2:15" s="20" customFormat="1" ht="15.95" customHeight="1" x14ac:dyDescent="0.2">
      <c r="B21" s="3" t="s">
        <v>15</v>
      </c>
      <c r="C21" s="9"/>
      <c r="D21" s="9"/>
      <c r="E21" s="16"/>
      <c r="F21" s="16"/>
      <c r="G21" s="16"/>
      <c r="H21" s="16"/>
      <c r="I21" s="16"/>
      <c r="J21" s="79"/>
      <c r="K21" s="79"/>
      <c r="L21" s="79"/>
      <c r="M21" s="79"/>
      <c r="N21" s="79"/>
      <c r="O21" s="79"/>
    </row>
    <row r="22" spans="2:15" s="20" customFormat="1" ht="15.95" customHeight="1" x14ac:dyDescent="0.2">
      <c r="B22" s="231" t="s">
        <v>71</v>
      </c>
      <c r="C22" s="231"/>
      <c r="D22" s="231"/>
      <c r="E22" s="231"/>
      <c r="F22" s="231"/>
      <c r="G22" s="16"/>
      <c r="H22" s="16"/>
      <c r="I22" s="79"/>
      <c r="J22" s="79"/>
      <c r="K22" s="79"/>
      <c r="L22" s="79"/>
      <c r="M22" s="79"/>
      <c r="N22" s="79"/>
      <c r="O22" s="79"/>
    </row>
    <row r="23" spans="2:15" s="20" customFormat="1" ht="15.95" customHeight="1" thickBot="1" x14ac:dyDescent="0.25">
      <c r="B23" s="231"/>
      <c r="C23" s="231"/>
      <c r="D23" s="231"/>
      <c r="E23" s="231"/>
      <c r="F23" s="231"/>
      <c r="G23" s="16"/>
      <c r="H23" s="16"/>
      <c r="I23" s="79"/>
      <c r="J23" s="79"/>
      <c r="K23" s="79"/>
      <c r="L23" s="79"/>
      <c r="M23" s="79"/>
      <c r="N23" s="79"/>
      <c r="O23" s="79"/>
    </row>
    <row r="24" spans="2:15" s="20" customFormat="1" ht="15.95" customHeight="1" x14ac:dyDescent="0.2">
      <c r="B24" s="287"/>
      <c r="C24" s="288"/>
      <c r="D24" s="288"/>
      <c r="E24" s="288"/>
      <c r="F24" s="289"/>
      <c r="G24" s="16"/>
      <c r="H24" s="16"/>
      <c r="I24" s="79"/>
      <c r="J24" s="79"/>
      <c r="K24" s="79"/>
      <c r="L24" s="79"/>
      <c r="M24" s="79"/>
      <c r="N24" s="79"/>
      <c r="O24" s="79"/>
    </row>
    <row r="25" spans="2:15" s="20" customFormat="1" ht="15.95" customHeight="1" x14ac:dyDescent="0.2">
      <c r="B25" s="290"/>
      <c r="C25" s="291"/>
      <c r="D25" s="291"/>
      <c r="E25" s="291"/>
      <c r="F25" s="292"/>
      <c r="G25" s="16"/>
      <c r="H25" s="16"/>
      <c r="I25" s="79"/>
      <c r="J25" s="79"/>
      <c r="K25" s="79"/>
      <c r="L25" s="79"/>
      <c r="M25" s="79"/>
      <c r="N25" s="79"/>
      <c r="O25" s="79"/>
    </row>
    <row r="26" spans="2:15" s="20" customFormat="1" ht="15.95" customHeight="1" x14ac:dyDescent="0.2">
      <c r="B26" s="290"/>
      <c r="C26" s="291"/>
      <c r="D26" s="291"/>
      <c r="E26" s="291"/>
      <c r="F26" s="292"/>
      <c r="G26" s="16"/>
      <c r="H26" s="16"/>
      <c r="I26" s="79"/>
      <c r="J26" s="79"/>
      <c r="K26" s="79"/>
      <c r="L26" s="79"/>
      <c r="M26" s="79"/>
      <c r="N26" s="79"/>
      <c r="O26" s="79"/>
    </row>
    <row r="27" spans="2:15" s="20" customFormat="1" ht="15.95" customHeight="1" x14ac:dyDescent="0.2">
      <c r="B27" s="290"/>
      <c r="C27" s="291"/>
      <c r="D27" s="291"/>
      <c r="E27" s="291"/>
      <c r="F27" s="292"/>
      <c r="G27" s="16"/>
      <c r="H27" s="16"/>
      <c r="I27" s="79"/>
      <c r="J27" s="79"/>
      <c r="K27" s="79"/>
      <c r="L27" s="79"/>
      <c r="M27" s="79"/>
      <c r="N27" s="79"/>
      <c r="O27" s="79"/>
    </row>
    <row r="28" spans="2:15" s="20" customFormat="1" ht="15.95" customHeight="1" x14ac:dyDescent="0.2">
      <c r="B28" s="290"/>
      <c r="C28" s="291"/>
      <c r="D28" s="291"/>
      <c r="E28" s="291"/>
      <c r="F28" s="292"/>
      <c r="G28" s="16"/>
      <c r="H28" s="16"/>
      <c r="I28" s="79"/>
      <c r="J28" s="79"/>
      <c r="K28" s="79"/>
      <c r="L28" s="79"/>
      <c r="M28" s="79"/>
      <c r="N28" s="79"/>
      <c r="O28" s="79"/>
    </row>
    <row r="29" spans="2:15" s="20" customFormat="1" ht="15.95" customHeight="1" thickBot="1" x14ac:dyDescent="0.25">
      <c r="B29" s="293"/>
      <c r="C29" s="294"/>
      <c r="D29" s="294"/>
      <c r="E29" s="294"/>
      <c r="F29" s="295"/>
      <c r="G29" s="16"/>
      <c r="H29" s="16"/>
      <c r="I29" s="79"/>
      <c r="J29" s="79"/>
      <c r="K29" s="79"/>
      <c r="L29" s="79"/>
      <c r="M29" s="79"/>
      <c r="N29" s="79"/>
      <c r="O29" s="79"/>
    </row>
    <row r="30" spans="2:15" s="20" customFormat="1" ht="15.95" customHeight="1" x14ac:dyDescent="0.2">
      <c r="B30" s="79"/>
      <c r="C30" s="79"/>
      <c r="D30" s="79"/>
      <c r="E30" s="79"/>
      <c r="F30" s="79"/>
      <c r="G30" s="16"/>
      <c r="H30" s="16"/>
      <c r="I30" s="79"/>
      <c r="J30" s="79"/>
      <c r="K30" s="79"/>
      <c r="L30" s="79"/>
      <c r="M30" s="79"/>
      <c r="N30" s="79"/>
      <c r="O30" s="79"/>
    </row>
    <row r="31" spans="2:15" ht="15.95" customHeight="1" x14ac:dyDescent="0.2">
      <c r="B31" s="3" t="s">
        <v>18</v>
      </c>
      <c r="C31" s="9"/>
      <c r="D31" s="9"/>
      <c r="E31" s="16"/>
      <c r="F31" s="16"/>
      <c r="G31" s="16"/>
      <c r="H31" s="16"/>
      <c r="I31" s="16"/>
      <c r="J31" s="79"/>
      <c r="K31" s="79"/>
      <c r="L31" s="79"/>
      <c r="M31" s="79"/>
      <c r="N31" s="79"/>
      <c r="O31" s="79"/>
    </row>
    <row r="32" spans="2:15" ht="15.95" customHeight="1" x14ac:dyDescent="0.2">
      <c r="B32" s="179" t="s">
        <v>72</v>
      </c>
      <c r="C32" s="179"/>
      <c r="D32" s="179"/>
      <c r="E32" s="179"/>
      <c r="F32" s="179"/>
      <c r="G32" s="13"/>
      <c r="H32" s="13"/>
      <c r="I32" s="13"/>
      <c r="J32" s="13"/>
      <c r="K32" s="13"/>
      <c r="L32" s="13"/>
      <c r="M32" s="13"/>
      <c r="N32" s="13"/>
      <c r="O32" s="13"/>
    </row>
    <row r="33" spans="2:17" ht="15.95" customHeight="1" thickBot="1" x14ac:dyDescent="0.25">
      <c r="B33" s="179"/>
      <c r="C33" s="179"/>
      <c r="D33" s="179"/>
      <c r="E33" s="179"/>
      <c r="F33" s="179"/>
      <c r="G33" s="13"/>
      <c r="H33" s="13"/>
      <c r="I33" s="13"/>
      <c r="J33" s="13"/>
      <c r="K33" s="13"/>
      <c r="L33" s="13"/>
      <c r="M33" s="13"/>
      <c r="N33" s="13"/>
      <c r="O33" s="13"/>
      <c r="P33" s="79"/>
      <c r="Q33" s="79"/>
    </row>
    <row r="34" spans="2:17" customFormat="1" ht="15.95" hidden="1" customHeight="1" x14ac:dyDescent="0.2">
      <c r="B34" s="124"/>
      <c r="C34" s="124"/>
      <c r="D34" s="124"/>
      <c r="E34" s="124"/>
      <c r="F34" s="124"/>
      <c r="G34" s="13"/>
    </row>
    <row r="35" spans="2:17" customFormat="1" ht="15.95" hidden="1" customHeight="1" x14ac:dyDescent="0.2">
      <c r="B35" s="167"/>
      <c r="C35" s="167"/>
      <c r="D35" s="167"/>
      <c r="E35" s="167"/>
      <c r="F35" s="167"/>
      <c r="G35" s="172"/>
    </row>
    <row r="36" spans="2:17" customFormat="1" ht="11.1" hidden="1" customHeight="1" x14ac:dyDescent="0.2">
      <c r="B36" s="14"/>
      <c r="C36" s="14"/>
      <c r="D36" s="14"/>
      <c r="E36" s="14"/>
      <c r="F36" s="14"/>
      <c r="G36" s="14"/>
    </row>
    <row r="37" spans="2:17" customFormat="1" ht="11.1" hidden="1" customHeight="1" x14ac:dyDescent="0.2">
      <c r="B37" s="14"/>
      <c r="C37" s="14"/>
      <c r="D37" s="14"/>
      <c r="E37" s="14"/>
      <c r="F37" s="14"/>
      <c r="G37" s="14"/>
    </row>
    <row r="38" spans="2:17" customFormat="1" ht="11.1" hidden="1" customHeight="1" x14ac:dyDescent="0.2">
      <c r="B38" s="14"/>
      <c r="C38" s="14"/>
      <c r="D38" s="14"/>
      <c r="E38" s="14"/>
      <c r="F38" s="14"/>
      <c r="G38" s="14"/>
    </row>
    <row r="39" spans="2:17" customFormat="1" ht="15.95" hidden="1" customHeight="1" x14ac:dyDescent="0.2">
      <c r="B39" s="125"/>
      <c r="C39" s="125"/>
      <c r="D39" s="125"/>
      <c r="E39" s="125"/>
      <c r="F39" s="125"/>
    </row>
    <row r="40" spans="2:17" customFormat="1" ht="15.95" customHeight="1" x14ac:dyDescent="0.2">
      <c r="B40" s="225" t="s">
        <v>73</v>
      </c>
      <c r="C40" s="226"/>
      <c r="D40" s="173"/>
      <c r="E40" s="125"/>
      <c r="F40" s="125"/>
    </row>
    <row r="41" spans="2:17" customFormat="1" ht="32.1" customHeight="1" x14ac:dyDescent="0.2">
      <c r="B41" s="237" t="s">
        <v>74</v>
      </c>
      <c r="C41" s="238"/>
      <c r="D41" s="176"/>
      <c r="E41" s="125"/>
      <c r="F41" s="125"/>
    </row>
    <row r="42" spans="2:17" customFormat="1" ht="48.6" customHeight="1" x14ac:dyDescent="0.2">
      <c r="B42" s="237" t="s">
        <v>75</v>
      </c>
      <c r="C42" s="238"/>
      <c r="D42" s="176"/>
      <c r="E42" s="125"/>
      <c r="F42" s="125"/>
    </row>
    <row r="43" spans="2:17" customFormat="1" ht="39.950000000000003" customHeight="1" thickBot="1" x14ac:dyDescent="0.25">
      <c r="B43" s="227" t="s">
        <v>76</v>
      </c>
      <c r="C43" s="228"/>
      <c r="D43" s="174"/>
      <c r="E43" s="125"/>
      <c r="F43" s="125"/>
    </row>
    <row r="44" spans="2:17" customFormat="1" ht="16.5" customHeight="1" x14ac:dyDescent="0.2">
      <c r="B44" s="78"/>
      <c r="C44" s="78"/>
      <c r="D44" s="78"/>
    </row>
    <row r="45" spans="2:17" ht="15.95" customHeight="1" thickBot="1" x14ac:dyDescent="0.25">
      <c r="B45" s="212" t="s">
        <v>77</v>
      </c>
      <c r="C45" s="212"/>
      <c r="D45" s="212"/>
      <c r="E45" s="212"/>
      <c r="F45" s="212"/>
      <c r="G45" s="212"/>
      <c r="H45" s="212"/>
      <c r="I45" s="212"/>
      <c r="J45" s="212"/>
      <c r="K45" s="212"/>
      <c r="L45" s="212"/>
      <c r="M45" s="212"/>
      <c r="N45" s="212"/>
      <c r="O45" s="212"/>
      <c r="P45" s="79"/>
      <c r="Q45" s="79"/>
    </row>
    <row r="46" spans="2:17" ht="15.95" customHeight="1" x14ac:dyDescent="0.2">
      <c r="B46" s="216" t="s">
        <v>78</v>
      </c>
      <c r="C46" s="217"/>
      <c r="D46" s="218"/>
      <c r="E46" s="124"/>
      <c r="F46" s="124"/>
      <c r="G46" s="124"/>
      <c r="H46" s="124"/>
      <c r="I46" s="124"/>
      <c r="J46" s="124"/>
      <c r="K46" s="124"/>
      <c r="L46" s="124"/>
      <c r="M46" s="124"/>
      <c r="N46" s="124"/>
      <c r="O46" s="124"/>
      <c r="P46" s="124"/>
      <c r="Q46" s="124"/>
    </row>
    <row r="47" spans="2:17" ht="15.95" customHeight="1" thickBot="1" x14ac:dyDescent="0.25">
      <c r="B47" s="219"/>
      <c r="C47" s="220"/>
      <c r="D47" s="221"/>
      <c r="E47" s="124"/>
      <c r="F47" s="124"/>
      <c r="G47" s="124"/>
      <c r="H47" s="124"/>
      <c r="I47" s="124"/>
      <c r="J47" s="124"/>
      <c r="K47" s="124"/>
      <c r="L47" s="124"/>
      <c r="M47" s="124"/>
      <c r="N47" s="124"/>
      <c r="O47" s="124"/>
      <c r="P47" s="124"/>
      <c r="Q47" s="124"/>
    </row>
    <row r="48" spans="2:17" ht="15.95" customHeight="1" x14ac:dyDescent="0.2">
      <c r="B48" s="113">
        <v>1</v>
      </c>
      <c r="C48" s="126">
        <v>2</v>
      </c>
      <c r="D48" s="112">
        <v>3</v>
      </c>
      <c r="E48" s="144"/>
      <c r="F48" s="79"/>
      <c r="G48" s="79"/>
      <c r="H48" s="79"/>
      <c r="I48" s="79"/>
      <c r="J48" s="79"/>
      <c r="K48" s="79"/>
      <c r="L48" s="79"/>
      <c r="M48" s="79"/>
      <c r="N48" s="79"/>
      <c r="O48" s="79"/>
      <c r="P48" s="79"/>
      <c r="Q48" s="79"/>
    </row>
    <row r="49" spans="1:22" s="12" customFormat="1" ht="15.95" customHeight="1" x14ac:dyDescent="0.2">
      <c r="A49" s="76"/>
      <c r="B49" s="268" t="s">
        <v>34</v>
      </c>
      <c r="C49" s="266" t="s">
        <v>79</v>
      </c>
      <c r="D49" s="245" t="s">
        <v>80</v>
      </c>
      <c r="E49" s="73"/>
      <c r="F49" s="74"/>
      <c r="G49" s="74"/>
      <c r="H49" s="74"/>
      <c r="I49" s="76"/>
      <c r="J49" s="76"/>
      <c r="K49" s="76"/>
      <c r="L49" s="76"/>
      <c r="M49" s="76"/>
      <c r="N49" s="76"/>
      <c r="O49" s="76"/>
      <c r="P49" s="76"/>
      <c r="Q49" s="76"/>
      <c r="R49" s="76"/>
      <c r="S49" s="76"/>
      <c r="T49" s="76"/>
      <c r="U49" s="76"/>
      <c r="V49" s="76"/>
    </row>
    <row r="50" spans="1:22" s="12" customFormat="1" ht="15.95" customHeight="1" thickBot="1" x14ac:dyDescent="0.25">
      <c r="A50" s="76"/>
      <c r="B50" s="180"/>
      <c r="C50" s="267"/>
      <c r="D50" s="246"/>
      <c r="E50" s="74"/>
      <c r="F50" s="75"/>
      <c r="G50" s="75"/>
      <c r="H50" s="75"/>
      <c r="I50" s="75"/>
      <c r="J50" s="75"/>
      <c r="K50" s="75"/>
      <c r="L50" s="75"/>
      <c r="M50" s="75"/>
      <c r="N50" s="75"/>
      <c r="O50" s="75"/>
      <c r="P50" s="75"/>
      <c r="Q50" s="74"/>
      <c r="R50" s="74"/>
      <c r="S50" s="76" t="s">
        <v>81</v>
      </c>
      <c r="T50" s="76"/>
      <c r="U50" s="76"/>
      <c r="V50" s="76" t="s">
        <v>82</v>
      </c>
    </row>
    <row r="51" spans="1:22" ht="14.25" x14ac:dyDescent="0.2">
      <c r="A51" s="19">
        <v>1</v>
      </c>
      <c r="B51" s="114"/>
      <c r="C51" s="127"/>
      <c r="D51" s="128" t="str">
        <f>IF(AND(V51=TRUE),"",(SUM(((U51)),0)))</f>
        <v/>
      </c>
      <c r="E51" s="75"/>
      <c r="F51" s="75"/>
      <c r="G51" s="75"/>
      <c r="H51" s="75"/>
      <c r="I51" s="75"/>
      <c r="J51" s="75"/>
      <c r="K51" s="75"/>
      <c r="L51" s="75"/>
      <c r="M51" s="75"/>
      <c r="N51" s="75"/>
      <c r="O51" s="75"/>
      <c r="P51" s="75"/>
      <c r="Q51" s="75"/>
      <c r="R51" s="145" t="e">
        <f>#REF!</f>
        <v>#REF!</v>
      </c>
      <c r="S51" s="146" t="e">
        <f>SUMPRODUCT(--((#REF!)&lt;&gt;""))=0</f>
        <v>#REF!</v>
      </c>
      <c r="T51" s="79"/>
      <c r="U51" s="146" t="e">
        <f>C51*VLOOKUP(B51,Lists!$B$2:$F$19,5,FALSE)/1000</f>
        <v>#N/A</v>
      </c>
      <c r="V51" s="146" t="b">
        <f>SUMPRODUCT(--((C51)&lt;&gt;""))=0</f>
        <v>1</v>
      </c>
    </row>
    <row r="52" spans="1:22" ht="14.25" x14ac:dyDescent="0.2">
      <c r="A52" s="19">
        <v>2</v>
      </c>
      <c r="B52" s="117"/>
      <c r="C52" s="129"/>
      <c r="D52" s="130" t="str">
        <f>IF(AND(V52=TRUE),"",(SUM(((U52)),0)))</f>
        <v/>
      </c>
      <c r="E52" s="75"/>
      <c r="F52" s="75"/>
      <c r="G52" s="75"/>
      <c r="H52" s="75"/>
      <c r="I52" s="75"/>
      <c r="J52" s="75"/>
      <c r="K52" s="75"/>
      <c r="L52" s="75"/>
      <c r="M52" s="75"/>
      <c r="N52" s="75"/>
      <c r="O52" s="75"/>
      <c r="P52" s="75"/>
      <c r="Q52" s="75"/>
      <c r="R52" s="145" t="e">
        <f>#REF!</f>
        <v>#REF!</v>
      </c>
      <c r="S52" s="146" t="e">
        <f>SUMPRODUCT(--((#REF!)&lt;&gt;""))=0</f>
        <v>#REF!</v>
      </c>
      <c r="T52" s="79"/>
      <c r="U52" s="146" t="e">
        <f>C52*VLOOKUP(B52,Lists!$B$2:$F$19,5,FALSE)/1000</f>
        <v>#N/A</v>
      </c>
      <c r="V52" s="146" t="b">
        <f>SUMPRODUCT(--((C52)&lt;&gt;""))=0</f>
        <v>1</v>
      </c>
    </row>
    <row r="53" spans="1:22" ht="14.25" x14ac:dyDescent="0.2">
      <c r="A53" s="19">
        <v>3</v>
      </c>
      <c r="B53" s="117"/>
      <c r="C53" s="129"/>
      <c r="D53" s="130" t="str">
        <f>IF(AND(V53=TRUE),"",(SUM(((U53)),0)))</f>
        <v/>
      </c>
      <c r="E53" s="75"/>
      <c r="F53" s="75"/>
      <c r="G53" s="75"/>
      <c r="H53" s="75"/>
      <c r="I53" s="75"/>
      <c r="J53" s="75"/>
      <c r="K53" s="75"/>
      <c r="L53" s="75"/>
      <c r="M53" s="75"/>
      <c r="N53" s="75"/>
      <c r="O53" s="75"/>
      <c r="P53" s="75"/>
      <c r="Q53" s="75"/>
      <c r="R53" s="145" t="e">
        <f>#REF!</f>
        <v>#REF!</v>
      </c>
      <c r="S53" s="146" t="e">
        <f>SUMPRODUCT(--((#REF!)&lt;&gt;""))=0</f>
        <v>#REF!</v>
      </c>
      <c r="T53" s="79"/>
      <c r="U53" s="146" t="e">
        <f>C53*VLOOKUP(B53,Lists!$B$2:$F$19,5,FALSE)/1000</f>
        <v>#N/A</v>
      </c>
      <c r="V53" s="146" t="b">
        <f>SUMPRODUCT(--((C53)&lt;&gt;""))=0</f>
        <v>1</v>
      </c>
    </row>
    <row r="54" spans="1:22" ht="15" thickBot="1" x14ac:dyDescent="0.25">
      <c r="A54" s="19">
        <v>4</v>
      </c>
      <c r="B54" s="120"/>
      <c r="C54" s="131"/>
      <c r="D54" s="132" t="str">
        <f>IF(AND(V54=TRUE),"",(SUM(((U54)),0)))</f>
        <v/>
      </c>
      <c r="E54" s="75"/>
      <c r="F54" s="79"/>
      <c r="G54" s="79"/>
      <c r="H54" s="79"/>
      <c r="I54" s="79"/>
      <c r="J54" s="79"/>
      <c r="K54" s="79"/>
      <c r="L54" s="79"/>
      <c r="M54" s="79"/>
      <c r="N54" s="79"/>
      <c r="O54" s="79"/>
      <c r="P54" s="79"/>
      <c r="Q54" s="75"/>
      <c r="R54" s="145" t="e">
        <f>#REF!</f>
        <v>#REF!</v>
      </c>
      <c r="S54" s="146" t="e">
        <f>SUMPRODUCT(--((#REF!)&lt;&gt;""))=0</f>
        <v>#REF!</v>
      </c>
      <c r="T54" s="79"/>
      <c r="U54" s="146" t="e">
        <f>C54*VLOOKUP(B54,Lists!$B$2:$F$19,5,FALSE)/1000</f>
        <v>#N/A</v>
      </c>
      <c r="V54" s="146" t="b">
        <f>SUMPRODUCT(--((C54)&lt;&gt;""))=0</f>
        <v>1</v>
      </c>
    </row>
    <row r="55" spans="1:22" ht="15.95" customHeight="1" x14ac:dyDescent="0.2">
      <c r="A55" s="79"/>
      <c r="B55" s="79"/>
      <c r="C55" s="79"/>
      <c r="D55" s="79"/>
      <c r="E55" s="79"/>
      <c r="F55" s="79"/>
      <c r="G55" s="79"/>
      <c r="H55" s="79"/>
      <c r="I55" s="79"/>
      <c r="J55" s="79"/>
      <c r="K55" s="79"/>
      <c r="L55" s="79"/>
      <c r="M55" s="79"/>
      <c r="N55" s="79"/>
      <c r="O55" s="79"/>
      <c r="P55" s="16"/>
      <c r="Q55" s="16"/>
      <c r="R55" s="16"/>
      <c r="S55" s="16"/>
      <c r="T55" s="16"/>
      <c r="U55" s="16"/>
      <c r="V55" s="79"/>
    </row>
    <row r="56" spans="1:22" ht="15" x14ac:dyDescent="0.2">
      <c r="A56" s="79"/>
      <c r="B56" s="93" t="s">
        <v>83</v>
      </c>
      <c r="C56" s="93"/>
      <c r="D56" s="93"/>
      <c r="E56" s="93"/>
      <c r="F56" s="93"/>
      <c r="G56" s="93"/>
      <c r="H56" s="79"/>
      <c r="I56" s="79"/>
      <c r="J56" s="79"/>
      <c r="K56" s="79"/>
      <c r="L56" s="79"/>
      <c r="M56" s="79"/>
      <c r="N56" s="79"/>
      <c r="O56" s="79"/>
      <c r="P56" s="16"/>
      <c r="Q56" s="16"/>
      <c r="R56" s="16"/>
      <c r="S56" s="16"/>
      <c r="T56" s="16"/>
      <c r="U56" s="16"/>
      <c r="V56" s="79"/>
    </row>
    <row r="57" spans="1:22" ht="15.95" customHeight="1" thickBot="1" x14ac:dyDescent="0.25">
      <c r="A57" s="79"/>
      <c r="B57" s="93" t="s">
        <v>84</v>
      </c>
      <c r="C57" s="93"/>
      <c r="D57" s="93"/>
      <c r="E57" s="93"/>
      <c r="F57" s="93"/>
      <c r="G57" s="93"/>
      <c r="H57" s="79"/>
      <c r="I57" s="79"/>
      <c r="J57" s="79"/>
      <c r="K57" s="79"/>
      <c r="L57" s="79"/>
      <c r="M57" s="79"/>
      <c r="N57" s="79"/>
      <c r="O57" s="79"/>
      <c r="P57" s="16"/>
      <c r="Q57" s="16"/>
      <c r="R57" s="16"/>
      <c r="S57" s="16"/>
      <c r="T57" s="16"/>
      <c r="U57" s="16"/>
      <c r="V57" s="79"/>
    </row>
    <row r="58" spans="1:22" ht="15.95" customHeight="1" x14ac:dyDescent="0.2">
      <c r="A58" s="79"/>
      <c r="B58" s="247"/>
      <c r="C58" s="248"/>
      <c r="D58" s="248"/>
      <c r="E58" s="248"/>
      <c r="F58" s="248"/>
      <c r="G58" s="249"/>
      <c r="H58" s="79"/>
      <c r="I58" s="79"/>
      <c r="J58" s="79"/>
      <c r="K58" s="79"/>
      <c r="L58" s="79"/>
      <c r="M58" s="79"/>
      <c r="N58" s="79"/>
      <c r="O58" s="79"/>
      <c r="P58" s="79"/>
      <c r="Q58" s="79"/>
      <c r="R58" s="79"/>
      <c r="S58" s="79"/>
      <c r="T58" s="79"/>
      <c r="U58" s="79"/>
      <c r="V58" s="79"/>
    </row>
    <row r="59" spans="1:22" ht="15.95" customHeight="1" x14ac:dyDescent="0.2">
      <c r="A59" s="79"/>
      <c r="B59" s="250"/>
      <c r="C59" s="251"/>
      <c r="D59" s="251"/>
      <c r="E59" s="251"/>
      <c r="F59" s="251"/>
      <c r="G59" s="252"/>
      <c r="H59" s="79"/>
      <c r="I59" s="79"/>
      <c r="J59" s="79"/>
      <c r="K59" s="79"/>
      <c r="L59" s="79"/>
      <c r="M59" s="79"/>
      <c r="N59" s="79"/>
      <c r="O59" s="79"/>
      <c r="P59" s="79"/>
      <c r="Q59" s="79"/>
      <c r="R59" s="79"/>
      <c r="S59" s="79"/>
      <c r="T59" s="79"/>
      <c r="U59" s="79"/>
      <c r="V59" s="79"/>
    </row>
    <row r="60" spans="1:22" ht="15.95" customHeight="1" x14ac:dyDescent="0.2">
      <c r="A60" s="79"/>
      <c r="B60" s="250"/>
      <c r="C60" s="251"/>
      <c r="D60" s="251"/>
      <c r="E60" s="251"/>
      <c r="F60" s="251"/>
      <c r="G60" s="252"/>
      <c r="H60" s="79"/>
      <c r="I60" s="79"/>
      <c r="J60" s="79"/>
      <c r="K60" s="79"/>
      <c r="L60" s="79"/>
      <c r="M60" s="79"/>
      <c r="N60" s="79"/>
      <c r="O60" s="79"/>
      <c r="P60" s="79"/>
      <c r="Q60" s="79"/>
      <c r="R60" s="79"/>
      <c r="S60" s="79"/>
      <c r="T60" s="79"/>
      <c r="U60" s="79"/>
      <c r="V60" s="79"/>
    </row>
    <row r="61" spans="1:22" ht="15.95" customHeight="1" x14ac:dyDescent="0.2">
      <c r="A61" s="79"/>
      <c r="B61" s="250"/>
      <c r="C61" s="251"/>
      <c r="D61" s="251"/>
      <c r="E61" s="251"/>
      <c r="F61" s="251"/>
      <c r="G61" s="252"/>
      <c r="H61" s="79"/>
      <c r="I61" s="79"/>
      <c r="J61" s="79"/>
      <c r="K61" s="79"/>
      <c r="L61" s="79"/>
      <c r="M61" s="79"/>
      <c r="N61" s="79"/>
      <c r="O61" s="79"/>
      <c r="P61" s="79"/>
      <c r="Q61" s="79"/>
      <c r="R61" s="79"/>
      <c r="S61" s="79"/>
      <c r="T61" s="79"/>
      <c r="U61" s="79"/>
      <c r="V61" s="79"/>
    </row>
    <row r="62" spans="1:22" ht="15.95" customHeight="1" x14ac:dyDescent="0.2">
      <c r="A62" s="79"/>
      <c r="B62" s="250"/>
      <c r="C62" s="251"/>
      <c r="D62" s="251"/>
      <c r="E62" s="251"/>
      <c r="F62" s="251"/>
      <c r="G62" s="252"/>
      <c r="H62" s="79"/>
      <c r="I62" s="79"/>
      <c r="J62" s="79"/>
      <c r="K62" s="79"/>
      <c r="L62" s="79"/>
      <c r="M62" s="79"/>
      <c r="N62" s="79"/>
      <c r="O62" s="79"/>
      <c r="P62" s="79"/>
      <c r="Q62" s="79"/>
      <c r="R62" s="79"/>
      <c r="S62" s="79"/>
      <c r="T62" s="79"/>
      <c r="U62" s="79"/>
      <c r="V62" s="79"/>
    </row>
    <row r="63" spans="1:22" customFormat="1" ht="15.95" customHeight="1" thickBot="1" x14ac:dyDescent="0.25">
      <c r="B63" s="253"/>
      <c r="C63" s="254"/>
      <c r="D63" s="254"/>
      <c r="E63" s="254"/>
      <c r="F63" s="254"/>
      <c r="G63" s="255"/>
    </row>
    <row r="64" spans="1:22" customFormat="1" ht="12.75" x14ac:dyDescent="0.2"/>
    <row r="65" spans="1:21" ht="14.25" x14ac:dyDescent="0.2">
      <c r="A65" s="79"/>
      <c r="B65" s="264" t="s">
        <v>85</v>
      </c>
      <c r="C65" s="264"/>
      <c r="D65" s="264"/>
      <c r="E65" s="264"/>
      <c r="F65" s="264"/>
      <c r="G65" s="264"/>
      <c r="H65" s="79"/>
      <c r="I65" s="79"/>
      <c r="J65" s="79"/>
      <c r="K65" s="79"/>
      <c r="L65" s="79"/>
      <c r="M65" s="79"/>
      <c r="N65" s="79"/>
      <c r="O65" s="79"/>
      <c r="P65" s="16"/>
      <c r="Q65" s="16"/>
      <c r="R65" s="16"/>
      <c r="S65" s="16"/>
      <c r="T65" s="16"/>
      <c r="U65" s="16"/>
    </row>
    <row r="66" spans="1:21" ht="14.25" x14ac:dyDescent="0.2">
      <c r="A66" s="79"/>
      <c r="B66" s="264"/>
      <c r="C66" s="264"/>
      <c r="D66" s="264"/>
      <c r="E66" s="264"/>
      <c r="F66" s="264"/>
      <c r="G66" s="264"/>
      <c r="H66" s="79"/>
      <c r="I66" s="79"/>
      <c r="J66" s="79"/>
      <c r="K66" s="79"/>
      <c r="L66" s="79"/>
      <c r="M66" s="79"/>
      <c r="N66" s="79"/>
      <c r="O66" s="79"/>
      <c r="P66" s="16"/>
      <c r="Q66" s="16"/>
      <c r="R66" s="16"/>
      <c r="S66" s="16"/>
      <c r="T66" s="16"/>
      <c r="U66" s="16"/>
    </row>
    <row r="67" spans="1:21" ht="33.75" customHeight="1" thickBot="1" x14ac:dyDescent="0.25">
      <c r="A67" s="79"/>
      <c r="B67" s="265"/>
      <c r="C67" s="265"/>
      <c r="D67" s="265"/>
      <c r="E67" s="265"/>
      <c r="F67" s="265"/>
      <c r="G67" s="265"/>
      <c r="H67" s="79"/>
      <c r="I67" s="79"/>
      <c r="J67" s="79"/>
      <c r="K67" s="79"/>
      <c r="L67" s="79"/>
      <c r="M67" s="79"/>
      <c r="N67" s="79"/>
      <c r="O67" s="79"/>
      <c r="P67" s="16"/>
      <c r="Q67" s="16"/>
      <c r="R67" s="16"/>
      <c r="S67" s="16"/>
      <c r="T67" s="16"/>
      <c r="U67" s="16"/>
    </row>
    <row r="68" spans="1:21" ht="15.95" customHeight="1" x14ac:dyDescent="0.2">
      <c r="A68" s="79"/>
      <c r="B68" s="247"/>
      <c r="C68" s="248"/>
      <c r="D68" s="248"/>
      <c r="E68" s="248"/>
      <c r="F68" s="248"/>
      <c r="G68" s="249"/>
      <c r="H68" s="79"/>
      <c r="I68" s="79"/>
      <c r="J68" s="79"/>
      <c r="K68" s="79"/>
      <c r="L68" s="79"/>
      <c r="M68" s="79"/>
      <c r="N68" s="79"/>
      <c r="O68" s="79"/>
      <c r="P68" s="79"/>
      <c r="Q68" s="79"/>
      <c r="R68" s="79"/>
      <c r="S68" s="79"/>
      <c r="T68" s="79"/>
      <c r="U68" s="79"/>
    </row>
    <row r="69" spans="1:21" ht="15.95" customHeight="1" x14ac:dyDescent="0.2">
      <c r="A69" s="79"/>
      <c r="B69" s="250"/>
      <c r="C69" s="251"/>
      <c r="D69" s="251"/>
      <c r="E69" s="251"/>
      <c r="F69" s="251"/>
      <c r="G69" s="252"/>
      <c r="H69" s="79"/>
      <c r="I69" s="79"/>
      <c r="J69" s="79"/>
      <c r="K69" s="79"/>
      <c r="L69" s="79"/>
      <c r="M69" s="79"/>
      <c r="N69" s="79"/>
      <c r="O69" s="79"/>
      <c r="P69" s="79"/>
      <c r="Q69" s="79"/>
      <c r="R69" s="79"/>
      <c r="S69" s="79"/>
      <c r="T69" s="79"/>
      <c r="U69" s="79"/>
    </row>
    <row r="70" spans="1:21" ht="15.95" customHeight="1" x14ac:dyDescent="0.2">
      <c r="A70" s="79"/>
      <c r="B70" s="250"/>
      <c r="C70" s="251"/>
      <c r="D70" s="251"/>
      <c r="E70" s="251"/>
      <c r="F70" s="251"/>
      <c r="G70" s="252"/>
      <c r="H70" s="79"/>
      <c r="I70" s="79"/>
      <c r="J70" s="79"/>
      <c r="K70" s="79"/>
      <c r="L70" s="79"/>
      <c r="M70" s="79"/>
      <c r="N70" s="79"/>
      <c r="O70" s="79"/>
      <c r="P70" s="79"/>
      <c r="Q70" s="79"/>
      <c r="R70" s="79"/>
      <c r="S70" s="79"/>
      <c r="T70" s="79"/>
      <c r="U70" s="79"/>
    </row>
    <row r="71" spans="1:21" ht="15.95" customHeight="1" x14ac:dyDescent="0.2">
      <c r="A71" s="79"/>
      <c r="B71" s="250"/>
      <c r="C71" s="251"/>
      <c r="D71" s="251"/>
      <c r="E71" s="251"/>
      <c r="F71" s="251"/>
      <c r="G71" s="252"/>
      <c r="H71" s="79"/>
      <c r="I71" s="79"/>
      <c r="J71" s="79"/>
      <c r="K71" s="79"/>
      <c r="L71" s="79"/>
      <c r="M71" s="79"/>
      <c r="N71" s="79"/>
      <c r="O71" s="79"/>
      <c r="P71" s="79"/>
      <c r="Q71" s="79"/>
      <c r="R71" s="79"/>
      <c r="S71" s="79"/>
      <c r="T71" s="79"/>
      <c r="U71" s="79"/>
    </row>
    <row r="72" spans="1:21" ht="15.95" customHeight="1" x14ac:dyDescent="0.2">
      <c r="A72" s="79"/>
      <c r="B72" s="250"/>
      <c r="C72" s="251"/>
      <c r="D72" s="251"/>
      <c r="E72" s="251"/>
      <c r="F72" s="251"/>
      <c r="G72" s="252"/>
      <c r="H72" s="79"/>
      <c r="I72" s="79"/>
      <c r="J72" s="79"/>
      <c r="K72" s="79"/>
      <c r="L72" s="79"/>
      <c r="M72" s="79"/>
      <c r="N72" s="79"/>
      <c r="O72" s="79"/>
      <c r="P72" s="79"/>
      <c r="Q72" s="79"/>
      <c r="R72" s="79"/>
      <c r="S72" s="79"/>
      <c r="T72" s="79"/>
      <c r="U72" s="79"/>
    </row>
    <row r="73" spans="1:21" ht="15.95" customHeight="1" thickBot="1" x14ac:dyDescent="0.25">
      <c r="A73" s="79"/>
      <c r="B73" s="253"/>
      <c r="C73" s="254"/>
      <c r="D73" s="254"/>
      <c r="E73" s="254"/>
      <c r="F73" s="254"/>
      <c r="G73" s="255"/>
      <c r="H73" s="79"/>
      <c r="I73" s="79"/>
      <c r="J73" s="79"/>
      <c r="K73" s="79"/>
      <c r="L73" s="79"/>
      <c r="M73" s="79"/>
      <c r="N73" s="79"/>
      <c r="O73" s="79"/>
      <c r="P73" s="79"/>
      <c r="Q73" s="79"/>
      <c r="R73" s="79"/>
      <c r="S73" s="79"/>
      <c r="T73" s="79"/>
      <c r="U73" s="79"/>
    </row>
    <row r="74" spans="1:21" customFormat="1" ht="15.95" customHeight="1" thickBot="1" x14ac:dyDescent="0.25"/>
    <row r="75" spans="1:21" customFormat="1" ht="17.100000000000001" customHeight="1" x14ac:dyDescent="0.2">
      <c r="B75" s="256" t="s">
        <v>86</v>
      </c>
      <c r="C75" s="257"/>
      <c r="D75" s="257"/>
      <c r="E75" s="229"/>
    </row>
    <row r="76" spans="1:21" customFormat="1" ht="17.100000000000001" customHeight="1" thickBot="1" x14ac:dyDescent="0.25">
      <c r="B76" s="258"/>
      <c r="C76" s="259"/>
      <c r="D76" s="259"/>
      <c r="E76" s="230"/>
    </row>
    <row r="77" spans="1:21" customFormat="1" ht="25.5" customHeight="1" x14ac:dyDescent="0.2">
      <c r="B77" s="175"/>
      <c r="C77" s="175"/>
      <c r="D77" s="175"/>
      <c r="E77" s="147"/>
    </row>
    <row r="78" spans="1:21" ht="15.95" customHeight="1" x14ac:dyDescent="0.2">
      <c r="A78" s="79"/>
      <c r="B78" s="3" t="s">
        <v>70</v>
      </c>
      <c r="C78" s="79"/>
      <c r="D78" s="79"/>
      <c r="E78" s="79"/>
      <c r="F78" s="79"/>
      <c r="G78" s="79"/>
      <c r="H78" s="79"/>
      <c r="I78" s="79"/>
      <c r="J78" s="79"/>
      <c r="K78" s="79"/>
      <c r="L78" s="79"/>
      <c r="M78" s="79"/>
      <c r="N78" s="79"/>
      <c r="O78" s="79"/>
      <c r="P78" s="79"/>
      <c r="Q78" s="79"/>
      <c r="R78" s="79"/>
      <c r="S78" s="79"/>
      <c r="T78" s="79"/>
      <c r="U78" s="79"/>
    </row>
    <row r="79" spans="1:21" ht="15.95" customHeight="1" x14ac:dyDescent="0.2">
      <c r="A79" s="79"/>
      <c r="B79" s="231" t="s">
        <v>87</v>
      </c>
      <c r="C79" s="231"/>
      <c r="D79" s="231"/>
      <c r="E79" s="79"/>
      <c r="F79" s="79"/>
      <c r="G79" s="79"/>
      <c r="H79" s="79"/>
      <c r="I79" s="79"/>
      <c r="J79" s="79"/>
      <c r="K79" s="79"/>
      <c r="L79" s="79"/>
      <c r="M79" s="79"/>
      <c r="N79" s="79"/>
      <c r="O79" s="79"/>
      <c r="P79" s="79"/>
      <c r="Q79" s="79"/>
      <c r="R79" s="79"/>
      <c r="S79" s="79"/>
      <c r="T79" s="79"/>
      <c r="U79" s="79"/>
    </row>
    <row r="80" spans="1:21" ht="15.95" customHeight="1" x14ac:dyDescent="0.2">
      <c r="A80" s="79"/>
      <c r="B80" s="231"/>
      <c r="C80" s="231"/>
      <c r="D80" s="231"/>
      <c r="E80" s="79"/>
      <c r="F80" s="79"/>
      <c r="G80" s="79"/>
      <c r="H80" s="79"/>
      <c r="I80" s="79"/>
      <c r="J80" s="79"/>
      <c r="K80" s="79"/>
      <c r="L80" s="79"/>
      <c r="M80" s="79"/>
      <c r="N80" s="79"/>
      <c r="O80" s="79"/>
      <c r="P80" s="79"/>
      <c r="Q80" s="79"/>
      <c r="R80" s="79"/>
      <c r="S80" s="79"/>
      <c r="T80" s="79"/>
      <c r="U80" s="79"/>
    </row>
    <row r="81" spans="1:20" ht="19.5" customHeight="1" thickBot="1" x14ac:dyDescent="0.25">
      <c r="A81" s="79"/>
      <c r="B81" s="260"/>
      <c r="C81" s="260"/>
      <c r="D81" s="260"/>
      <c r="E81" s="79"/>
      <c r="F81" s="79"/>
      <c r="G81" s="79"/>
      <c r="H81" s="79"/>
      <c r="I81" s="79"/>
      <c r="J81" s="79"/>
      <c r="K81" s="79"/>
      <c r="L81" s="79"/>
      <c r="M81" s="79"/>
      <c r="N81" s="79"/>
      <c r="O81" s="79"/>
      <c r="P81" s="79"/>
      <c r="Q81" s="79"/>
      <c r="R81" s="79"/>
      <c r="S81" s="79"/>
      <c r="T81" s="79"/>
    </row>
    <row r="82" spans="1:20" ht="15.95" customHeight="1" thickBot="1" x14ac:dyDescent="0.25">
      <c r="A82" s="79"/>
      <c r="B82" s="261" t="s">
        <v>88</v>
      </c>
      <c r="C82" s="262"/>
      <c r="D82" s="263"/>
      <c r="E82" s="79"/>
      <c r="F82" s="79"/>
      <c r="G82" s="79"/>
      <c r="H82" s="79"/>
      <c r="I82" s="79"/>
      <c r="J82" s="79"/>
      <c r="K82" s="79"/>
      <c r="L82" s="79"/>
      <c r="M82" s="79"/>
      <c r="N82" s="79"/>
      <c r="O82" s="79"/>
      <c r="P82" s="79"/>
      <c r="Q82" s="79"/>
      <c r="R82" s="79"/>
      <c r="S82" s="79"/>
      <c r="T82" s="79"/>
    </row>
    <row r="83" spans="1:20" ht="15.95" customHeight="1" x14ac:dyDescent="0.2">
      <c r="A83" s="79"/>
      <c r="B83" s="90">
        <v>1</v>
      </c>
      <c r="C83" s="91">
        <v>2</v>
      </c>
      <c r="D83" s="92">
        <v>3</v>
      </c>
      <c r="E83" s="79"/>
      <c r="F83" s="79"/>
      <c r="G83" s="79"/>
      <c r="H83" s="79"/>
      <c r="I83" s="79"/>
      <c r="J83" s="79"/>
      <c r="K83" s="79"/>
      <c r="L83" s="79"/>
      <c r="M83" s="79"/>
      <c r="N83" s="79"/>
      <c r="O83" s="79"/>
      <c r="P83" s="79"/>
      <c r="Q83" s="79"/>
      <c r="R83" s="79"/>
      <c r="S83" s="79"/>
      <c r="T83" s="79"/>
    </row>
    <row r="84" spans="1:20" ht="15.95" customHeight="1" x14ac:dyDescent="0.2">
      <c r="A84" s="79"/>
      <c r="B84" s="269" t="s">
        <v>34</v>
      </c>
      <c r="C84" s="203" t="s">
        <v>89</v>
      </c>
      <c r="D84" s="209" t="s">
        <v>90</v>
      </c>
      <c r="E84" s="79"/>
      <c r="F84" s="79"/>
      <c r="G84" s="79"/>
      <c r="H84" s="79"/>
      <c r="I84" s="79"/>
      <c r="J84" s="79"/>
      <c r="K84" s="79"/>
      <c r="L84" s="79"/>
      <c r="M84" s="79"/>
      <c r="N84" s="79"/>
      <c r="O84" s="79"/>
      <c r="P84" s="79"/>
      <c r="Q84" s="79"/>
      <c r="R84" s="79"/>
      <c r="S84" s="79"/>
      <c r="T84" s="79"/>
    </row>
    <row r="85" spans="1:20" ht="15.95" customHeight="1" thickBot="1" x14ac:dyDescent="0.25">
      <c r="A85" s="79"/>
      <c r="B85" s="270"/>
      <c r="C85" s="204"/>
      <c r="D85" s="211"/>
      <c r="E85" s="79"/>
      <c r="F85" s="79"/>
      <c r="G85" s="79"/>
      <c r="H85" s="79"/>
      <c r="I85" s="79"/>
      <c r="J85" s="79"/>
      <c r="K85" s="79"/>
      <c r="L85" s="79"/>
      <c r="M85" s="79"/>
      <c r="N85" s="79"/>
      <c r="O85" s="79"/>
      <c r="P85" s="79"/>
      <c r="Q85" s="79"/>
      <c r="R85" s="79"/>
      <c r="S85" s="79"/>
      <c r="T85" s="79"/>
    </row>
    <row r="86" spans="1:20" ht="15.95" customHeight="1" x14ac:dyDescent="0.2">
      <c r="A86" s="19">
        <v>1</v>
      </c>
      <c r="B86" s="148"/>
      <c r="C86" s="149"/>
      <c r="D86" s="150" t="str">
        <f>IF(R86&gt;0,R86,"")</f>
        <v/>
      </c>
      <c r="E86" s="79"/>
      <c r="F86" s="79"/>
      <c r="G86" s="79"/>
      <c r="H86" s="79"/>
      <c r="I86" s="79"/>
      <c r="J86" s="79"/>
      <c r="K86" s="79"/>
      <c r="L86" s="79"/>
      <c r="M86" s="79"/>
      <c r="N86" s="79"/>
      <c r="O86" s="79"/>
      <c r="P86" s="79"/>
      <c r="Q86" s="79"/>
      <c r="R86" s="151" t="str">
        <f>IFERROR(S86,"")</f>
        <v/>
      </c>
      <c r="S86" s="151" t="e">
        <f>C86*VLOOKUP(B86,Lists!$B$2:$F$19,5,FALSE)/1000</f>
        <v>#N/A</v>
      </c>
      <c r="T86" s="79"/>
    </row>
    <row r="87" spans="1:20" ht="15.95" customHeight="1" x14ac:dyDescent="0.2">
      <c r="A87" s="19">
        <v>2</v>
      </c>
      <c r="B87" s="152"/>
      <c r="C87" s="153"/>
      <c r="D87" s="154" t="str">
        <f>IF(R87&gt;0,R87,"")</f>
        <v/>
      </c>
      <c r="E87" s="79"/>
      <c r="F87" s="79"/>
      <c r="G87" s="79"/>
      <c r="H87" s="76"/>
      <c r="I87" s="79"/>
      <c r="J87" s="79"/>
      <c r="K87" s="79"/>
      <c r="L87" s="79"/>
      <c r="M87" s="79"/>
      <c r="N87" s="79"/>
      <c r="O87" s="79"/>
      <c r="P87" s="79"/>
      <c r="Q87" s="79"/>
      <c r="R87" s="151" t="str">
        <f t="shared" ref="R87:R89" si="0">IFERROR(S87,"")</f>
        <v/>
      </c>
      <c r="S87" s="151" t="e">
        <f>C87*VLOOKUP(B87,Lists!$B$2:$F$19,5,FALSE)/1000</f>
        <v>#N/A</v>
      </c>
      <c r="T87" s="79"/>
    </row>
    <row r="88" spans="1:20" ht="15.95" customHeight="1" x14ac:dyDescent="0.2">
      <c r="A88" s="19">
        <v>3</v>
      </c>
      <c r="B88" s="152"/>
      <c r="C88" s="153"/>
      <c r="D88" s="154" t="str">
        <f>IF(R88&gt;0,R88,"")</f>
        <v/>
      </c>
      <c r="E88" s="79"/>
      <c r="F88" s="79"/>
      <c r="G88" s="79"/>
      <c r="H88" s="76"/>
      <c r="I88" s="79"/>
      <c r="J88" s="79"/>
      <c r="K88" s="79"/>
      <c r="L88" s="79"/>
      <c r="M88" s="79"/>
      <c r="N88" s="79"/>
      <c r="O88" s="79"/>
      <c r="P88" s="79"/>
      <c r="Q88" s="79"/>
      <c r="R88" s="151" t="str">
        <f t="shared" si="0"/>
        <v/>
      </c>
      <c r="S88" s="151" t="e">
        <f>C88*VLOOKUP(B88,Lists!$B$2:$F$19,5,FALSE)/1000</f>
        <v>#N/A</v>
      </c>
      <c r="T88" s="79"/>
    </row>
    <row r="89" spans="1:20" ht="15.95" customHeight="1" x14ac:dyDescent="0.2">
      <c r="A89" s="19">
        <v>4</v>
      </c>
      <c r="B89" s="152"/>
      <c r="C89" s="153"/>
      <c r="D89" s="154" t="str">
        <f>IF(R89&gt;0,R89,"")</f>
        <v/>
      </c>
      <c r="E89" s="79"/>
      <c r="F89" s="79"/>
      <c r="G89" s="79"/>
      <c r="H89" s="76"/>
      <c r="I89" s="79"/>
      <c r="J89" s="79"/>
      <c r="K89" s="79"/>
      <c r="L89" s="79"/>
      <c r="M89" s="79"/>
      <c r="N89" s="79"/>
      <c r="O89" s="79"/>
      <c r="P89" s="79"/>
      <c r="Q89" s="79"/>
      <c r="R89" s="151" t="str">
        <f t="shared" si="0"/>
        <v/>
      </c>
      <c r="S89" s="151" t="e">
        <f>C89*VLOOKUP(B89,Lists!$B$2:$F$19,5,FALSE)/1000</f>
        <v>#N/A</v>
      </c>
      <c r="T89" s="79"/>
    </row>
    <row r="90" spans="1:20" ht="15.95" customHeight="1" thickBot="1" x14ac:dyDescent="0.25">
      <c r="A90" s="79"/>
      <c r="B90" s="271" t="s">
        <v>91</v>
      </c>
      <c r="C90" s="272"/>
      <c r="D90" s="155" t="str">
        <f>IF(SUM(D86:D89)=0,"",SUM(D86:D89))</f>
        <v/>
      </c>
      <c r="E90" s="79"/>
      <c r="F90" s="79"/>
      <c r="G90" s="79"/>
      <c r="H90" s="79"/>
      <c r="I90" s="79"/>
      <c r="J90" s="79"/>
      <c r="K90" s="79"/>
      <c r="L90" s="79"/>
      <c r="M90" s="79"/>
      <c r="N90" s="79"/>
      <c r="O90" s="79"/>
      <c r="P90" s="79"/>
      <c r="Q90" s="79"/>
      <c r="R90" s="79"/>
      <c r="S90" s="79"/>
      <c r="T90" s="79"/>
    </row>
    <row r="91" spans="1:20" s="16" customFormat="1" ht="15.95" customHeight="1" x14ac:dyDescent="0.2"/>
    <row r="92" spans="1:20" ht="15.95" customHeight="1" x14ac:dyDescent="0.2">
      <c r="A92" s="79"/>
      <c r="B92" s="3" t="s">
        <v>23</v>
      </c>
      <c r="C92" s="9"/>
      <c r="D92" s="9"/>
      <c r="E92" s="16"/>
      <c r="F92" s="16"/>
      <c r="G92" s="16"/>
      <c r="H92" s="16"/>
      <c r="I92" s="16"/>
      <c r="J92" s="79"/>
      <c r="K92" s="79"/>
      <c r="L92" s="79"/>
      <c r="M92" s="79"/>
      <c r="N92" s="79"/>
      <c r="O92" s="79"/>
      <c r="P92" s="79"/>
      <c r="Q92" s="79"/>
      <c r="R92" s="79"/>
      <c r="S92" s="79"/>
      <c r="T92" s="79"/>
    </row>
    <row r="93" spans="1:20" ht="11.1" customHeight="1" x14ac:dyDescent="0.2">
      <c r="A93" s="79"/>
      <c r="B93" s="179" t="s">
        <v>92</v>
      </c>
      <c r="C93" s="179"/>
      <c r="D93" s="179"/>
      <c r="E93" s="179"/>
      <c r="F93" s="179"/>
      <c r="G93" s="179"/>
      <c r="H93" s="179"/>
      <c r="I93" s="13"/>
      <c r="J93" s="13"/>
      <c r="K93" s="13"/>
      <c r="L93" s="13"/>
      <c r="M93" s="13"/>
      <c r="N93" s="13"/>
      <c r="O93" s="13"/>
      <c r="P93" s="79"/>
      <c r="Q93" s="79"/>
      <c r="R93" s="79"/>
      <c r="S93" s="79"/>
      <c r="T93" s="79"/>
    </row>
    <row r="94" spans="1:20" ht="11.1" customHeight="1" x14ac:dyDescent="0.2">
      <c r="A94" s="79"/>
      <c r="B94" s="179"/>
      <c r="C94" s="179"/>
      <c r="D94" s="179"/>
      <c r="E94" s="179"/>
      <c r="F94" s="179"/>
      <c r="G94" s="179"/>
      <c r="H94" s="179"/>
      <c r="I94" s="13"/>
      <c r="J94" s="13"/>
      <c r="K94" s="13"/>
      <c r="L94" s="13"/>
      <c r="M94" s="13"/>
      <c r="N94" s="13"/>
      <c r="O94" s="13"/>
      <c r="P94" s="79"/>
      <c r="Q94" s="79"/>
      <c r="R94" s="79"/>
      <c r="S94" s="79"/>
      <c r="T94" s="79"/>
    </row>
    <row r="95" spans="1:20" ht="11.1" customHeight="1" thickBot="1" x14ac:dyDescent="0.25">
      <c r="A95" s="79"/>
      <c r="B95" s="273"/>
      <c r="C95" s="273"/>
      <c r="D95" s="273"/>
      <c r="E95" s="273"/>
      <c r="F95" s="273"/>
      <c r="G95" s="273"/>
      <c r="H95" s="273"/>
      <c r="I95" s="13"/>
      <c r="J95" s="13"/>
      <c r="K95" s="13"/>
      <c r="L95" s="13"/>
      <c r="M95" s="13"/>
      <c r="N95" s="13"/>
      <c r="O95" s="13"/>
      <c r="P95" s="79"/>
      <c r="Q95" s="79"/>
      <c r="R95" s="79"/>
      <c r="S95" s="79"/>
      <c r="T95" s="79"/>
    </row>
    <row r="96" spans="1:20" ht="15.95" customHeight="1" x14ac:dyDescent="0.2">
      <c r="A96" s="79"/>
      <c r="B96" s="216" t="s">
        <v>93</v>
      </c>
      <c r="C96" s="217"/>
      <c r="D96" s="217"/>
      <c r="E96" s="217"/>
      <c r="F96" s="217"/>
      <c r="G96" s="217"/>
      <c r="H96" s="218"/>
      <c r="I96" s="13"/>
      <c r="J96" s="13"/>
      <c r="K96" s="13"/>
      <c r="L96" s="13"/>
      <c r="M96" s="13"/>
      <c r="N96" s="13"/>
      <c r="O96" s="13"/>
      <c r="P96" s="79"/>
      <c r="Q96" s="79"/>
      <c r="R96" s="79"/>
      <c r="S96" s="79"/>
      <c r="T96" s="79"/>
    </row>
    <row r="97" spans="1:20" ht="15.95" customHeight="1" thickBot="1" x14ac:dyDescent="0.25">
      <c r="A97" s="79"/>
      <c r="B97" s="219"/>
      <c r="C97" s="220"/>
      <c r="D97" s="220"/>
      <c r="E97" s="220"/>
      <c r="F97" s="220"/>
      <c r="G97" s="220"/>
      <c r="H97" s="221"/>
      <c r="I97" s="16"/>
      <c r="J97" s="16"/>
      <c r="K97" s="16"/>
      <c r="L97" s="16"/>
      <c r="M97" s="16"/>
      <c r="N97" s="16"/>
      <c r="O97" s="16"/>
      <c r="P97" s="16"/>
      <c r="Q97" s="16"/>
      <c r="R97" s="16"/>
      <c r="S97" s="16"/>
      <c r="T97" s="16"/>
    </row>
    <row r="98" spans="1:20" ht="15.95" customHeight="1" x14ac:dyDescent="0.2">
      <c r="A98" s="79"/>
      <c r="B98" s="113">
        <v>1</v>
      </c>
      <c r="C98" s="110">
        <v>2</v>
      </c>
      <c r="D98" s="110">
        <v>3</v>
      </c>
      <c r="E98" s="110">
        <v>4</v>
      </c>
      <c r="F98" s="110">
        <v>5</v>
      </c>
      <c r="G98" s="110">
        <v>6</v>
      </c>
      <c r="H98" s="112">
        <v>7</v>
      </c>
      <c r="I98" s="16"/>
      <c r="J98" s="16"/>
      <c r="K98" s="16"/>
      <c r="L98" s="16"/>
      <c r="M98" s="16"/>
      <c r="N98" s="16"/>
      <c r="O98" s="16"/>
      <c r="P98" s="16"/>
      <c r="Q98" s="16"/>
      <c r="R98" s="16"/>
      <c r="S98" s="16"/>
      <c r="T98" s="16"/>
    </row>
    <row r="99" spans="1:20" s="12" customFormat="1" ht="15.95" customHeight="1" x14ac:dyDescent="0.2">
      <c r="A99" s="76"/>
      <c r="B99" s="214" t="s">
        <v>94</v>
      </c>
      <c r="C99" s="243" t="s">
        <v>95</v>
      </c>
      <c r="D99" s="197" t="s">
        <v>96</v>
      </c>
      <c r="E99" s="197" t="s">
        <v>97</v>
      </c>
      <c r="F99" s="197" t="s">
        <v>98</v>
      </c>
      <c r="G99" s="197" t="s">
        <v>99</v>
      </c>
      <c r="H99" s="210" t="s">
        <v>100</v>
      </c>
      <c r="I99" s="16"/>
      <c r="J99" s="16"/>
      <c r="K99" s="16"/>
      <c r="L99" s="16"/>
      <c r="M99" s="16"/>
      <c r="N99" s="16"/>
      <c r="O99" s="16"/>
      <c r="P99" s="76"/>
      <c r="Q99" s="76"/>
      <c r="R99" s="76"/>
      <c r="S99" s="76"/>
      <c r="T99" s="76"/>
    </row>
    <row r="100" spans="1:20" s="12" customFormat="1" ht="15.95" customHeight="1" thickBot="1" x14ac:dyDescent="0.25">
      <c r="A100" s="76"/>
      <c r="B100" s="242"/>
      <c r="C100" s="244"/>
      <c r="D100" s="199"/>
      <c r="E100" s="199"/>
      <c r="F100" s="199"/>
      <c r="G100" s="199"/>
      <c r="H100" s="183"/>
      <c r="I100" s="16"/>
      <c r="J100" s="16"/>
      <c r="K100" s="16"/>
      <c r="L100" s="16"/>
      <c r="M100" s="16"/>
      <c r="N100" s="16"/>
      <c r="O100" s="16"/>
      <c r="P100" s="76"/>
      <c r="Q100" s="76"/>
      <c r="R100" s="76" t="s">
        <v>101</v>
      </c>
      <c r="S100" s="76"/>
      <c r="T100" s="76"/>
    </row>
    <row r="101" spans="1:20" ht="14.25" x14ac:dyDescent="0.2">
      <c r="A101" s="19">
        <v>1</v>
      </c>
      <c r="B101" s="24"/>
      <c r="C101" s="177"/>
      <c r="D101" s="69"/>
      <c r="E101" s="177"/>
      <c r="F101" s="177"/>
      <c r="G101" s="177"/>
      <c r="H101" s="56"/>
      <c r="I101" s="16"/>
      <c r="J101" s="16"/>
      <c r="K101" s="16"/>
      <c r="L101" s="16"/>
      <c r="M101" s="16"/>
      <c r="N101" s="16"/>
      <c r="O101" s="16"/>
      <c r="P101" s="79"/>
      <c r="Q101" s="79"/>
      <c r="R101" s="145">
        <f>N101</f>
        <v>0</v>
      </c>
      <c r="S101" s="146" t="b">
        <f>SUMPRODUCT(--((C101:N101)&lt;&gt;""))=0</f>
        <v>1</v>
      </c>
      <c r="T101" s="79"/>
    </row>
    <row r="102" spans="1:20" ht="14.25" x14ac:dyDescent="0.2">
      <c r="A102" s="19">
        <v>2</v>
      </c>
      <c r="B102" s="40"/>
      <c r="C102" s="41"/>
      <c r="D102" s="66"/>
      <c r="E102" s="41"/>
      <c r="F102" s="41"/>
      <c r="G102" s="41"/>
      <c r="H102" s="57"/>
      <c r="I102" s="16"/>
      <c r="J102" s="16"/>
      <c r="K102" s="16"/>
      <c r="L102" s="16"/>
      <c r="M102" s="16"/>
      <c r="N102" s="16"/>
      <c r="O102" s="16"/>
      <c r="P102" s="79"/>
      <c r="Q102" s="79"/>
      <c r="R102" s="145"/>
      <c r="S102" s="146"/>
      <c r="T102" s="79"/>
    </row>
    <row r="103" spans="1:20" ht="14.25" x14ac:dyDescent="0.2">
      <c r="A103" s="19">
        <v>3</v>
      </c>
      <c r="B103" s="40"/>
      <c r="C103" s="41"/>
      <c r="D103" s="66"/>
      <c r="E103" s="41"/>
      <c r="F103" s="41"/>
      <c r="G103" s="41"/>
      <c r="H103" s="57"/>
      <c r="I103" s="16"/>
      <c r="J103" s="16"/>
      <c r="K103" s="16"/>
      <c r="L103" s="16"/>
      <c r="M103" s="16"/>
      <c r="N103" s="16"/>
      <c r="O103" s="16"/>
      <c r="P103" s="79"/>
      <c r="Q103" s="79"/>
      <c r="R103" s="145"/>
      <c r="S103" s="146"/>
      <c r="T103" s="79"/>
    </row>
    <row r="104" spans="1:20" ht="14.25" x14ac:dyDescent="0.2">
      <c r="A104" s="19">
        <v>4</v>
      </c>
      <c r="B104" s="28"/>
      <c r="C104" s="36"/>
      <c r="D104" s="67"/>
      <c r="E104" s="36"/>
      <c r="F104" s="36"/>
      <c r="G104" s="36"/>
      <c r="H104" s="58"/>
      <c r="I104" s="16"/>
      <c r="J104" s="16"/>
      <c r="K104" s="16"/>
      <c r="L104" s="16"/>
      <c r="M104" s="16"/>
      <c r="N104" s="16"/>
      <c r="O104" s="16"/>
      <c r="P104" s="79"/>
      <c r="Q104" s="79"/>
      <c r="R104" s="145">
        <f t="shared" ref="R104:R106" si="1">N104</f>
        <v>0</v>
      </c>
      <c r="S104" s="146" t="b">
        <f t="shared" ref="S104:S106" si="2">SUMPRODUCT(--((C104:N104)&lt;&gt;""))=0</f>
        <v>1</v>
      </c>
      <c r="T104" s="79"/>
    </row>
    <row r="105" spans="1:20" ht="14.25" x14ac:dyDescent="0.2">
      <c r="A105" s="19">
        <v>5</v>
      </c>
      <c r="B105" s="28"/>
      <c r="C105" s="36"/>
      <c r="D105" s="67"/>
      <c r="E105" s="36"/>
      <c r="F105" s="36"/>
      <c r="G105" s="36"/>
      <c r="H105" s="58"/>
      <c r="I105" s="16"/>
      <c r="J105" s="16"/>
      <c r="K105" s="16"/>
      <c r="L105" s="16"/>
      <c r="M105" s="16"/>
      <c r="N105" s="16"/>
      <c r="O105" s="16"/>
      <c r="P105" s="79"/>
      <c r="Q105" s="79"/>
      <c r="R105" s="145">
        <f t="shared" si="1"/>
        <v>0</v>
      </c>
      <c r="S105" s="146" t="b">
        <f t="shared" si="2"/>
        <v>1</v>
      </c>
      <c r="T105" s="79"/>
    </row>
    <row r="106" spans="1:20" ht="15" thickBot="1" x14ac:dyDescent="0.25">
      <c r="A106" s="19">
        <v>6</v>
      </c>
      <c r="B106" s="32"/>
      <c r="C106" s="38"/>
      <c r="D106" s="68"/>
      <c r="E106" s="38"/>
      <c r="F106" s="38"/>
      <c r="G106" s="38"/>
      <c r="H106" s="59"/>
      <c r="I106" s="16"/>
      <c r="J106" s="16"/>
      <c r="K106" s="16"/>
      <c r="L106" s="16"/>
      <c r="M106" s="16"/>
      <c r="N106" s="16"/>
      <c r="O106" s="16"/>
      <c r="P106" s="79"/>
      <c r="Q106" s="79"/>
      <c r="R106" s="145">
        <f t="shared" si="1"/>
        <v>0</v>
      </c>
      <c r="S106" s="146" t="b">
        <f t="shared" si="2"/>
        <v>1</v>
      </c>
      <c r="T106" s="79"/>
    </row>
    <row r="107" spans="1:20" ht="14.25" x14ac:dyDescent="0.2">
      <c r="A107" s="19"/>
      <c r="B107" s="19"/>
      <c r="C107" s="19"/>
      <c r="D107" s="19"/>
      <c r="E107" s="19"/>
      <c r="F107" s="19"/>
      <c r="G107" s="19"/>
      <c r="H107" s="19"/>
      <c r="I107" s="16"/>
      <c r="J107" s="16"/>
      <c r="K107" s="16"/>
      <c r="L107" s="16"/>
      <c r="M107" s="16"/>
      <c r="N107" s="16"/>
      <c r="O107" s="16"/>
      <c r="P107" s="79"/>
      <c r="Q107" s="79"/>
      <c r="R107" s="156"/>
      <c r="S107" s="79"/>
      <c r="T107" s="79"/>
    </row>
    <row r="108" spans="1:20" ht="11.1" customHeight="1" x14ac:dyDescent="0.2">
      <c r="A108" s="79"/>
      <c r="B108" s="231" t="s">
        <v>102</v>
      </c>
      <c r="C108" s="231"/>
      <c r="D108" s="231"/>
      <c r="E108" s="231"/>
      <c r="F108" s="231"/>
      <c r="G108" s="231"/>
      <c r="H108" s="79"/>
      <c r="I108" s="79"/>
      <c r="J108" s="79"/>
      <c r="K108" s="79"/>
      <c r="L108" s="79"/>
      <c r="M108" s="79"/>
      <c r="N108" s="79"/>
      <c r="O108" s="79"/>
      <c r="P108" s="79"/>
      <c r="Q108" s="79"/>
      <c r="R108" s="79"/>
      <c r="S108" s="79"/>
      <c r="T108" s="79"/>
    </row>
    <row r="109" spans="1:20" ht="11.1" customHeight="1" x14ac:dyDescent="0.2">
      <c r="A109" s="79"/>
      <c r="B109" s="231"/>
      <c r="C109" s="231"/>
      <c r="D109" s="231"/>
      <c r="E109" s="231"/>
      <c r="F109" s="231"/>
      <c r="G109" s="231"/>
      <c r="H109" s="79"/>
      <c r="I109" s="79"/>
      <c r="J109" s="79"/>
      <c r="K109" s="79"/>
      <c r="L109" s="79"/>
      <c r="M109" s="79"/>
      <c r="N109" s="79"/>
      <c r="O109" s="79"/>
      <c r="P109" s="79"/>
      <c r="Q109" s="79"/>
      <c r="R109" s="79"/>
      <c r="S109" s="79"/>
      <c r="T109" s="79"/>
    </row>
    <row r="110" spans="1:20" ht="11.1" customHeight="1" thickBot="1" x14ac:dyDescent="0.25">
      <c r="A110" s="79"/>
      <c r="B110" s="260"/>
      <c r="C110" s="260"/>
      <c r="D110" s="260"/>
      <c r="E110" s="260"/>
      <c r="F110" s="260"/>
      <c r="G110" s="260"/>
      <c r="H110" s="79"/>
      <c r="I110" s="79"/>
      <c r="J110" s="79"/>
      <c r="K110" s="79"/>
      <c r="L110" s="79"/>
      <c r="M110" s="79"/>
      <c r="N110" s="79"/>
      <c r="O110" s="79"/>
      <c r="P110" s="79"/>
      <c r="Q110" s="79"/>
      <c r="R110" s="79"/>
      <c r="S110" s="79"/>
      <c r="T110" s="79"/>
    </row>
    <row r="111" spans="1:20" ht="15.95" customHeight="1" x14ac:dyDescent="0.2">
      <c r="A111" s="79"/>
      <c r="B111" s="247"/>
      <c r="C111" s="248"/>
      <c r="D111" s="248"/>
      <c r="E111" s="248"/>
      <c r="F111" s="248"/>
      <c r="G111" s="249"/>
      <c r="H111" s="79"/>
      <c r="I111" s="79"/>
      <c r="J111" s="79"/>
      <c r="K111" s="79"/>
      <c r="L111" s="79"/>
      <c r="M111" s="79"/>
      <c r="N111" s="79"/>
      <c r="O111" s="79"/>
      <c r="P111" s="79"/>
      <c r="Q111" s="79"/>
      <c r="R111" s="79"/>
      <c r="S111" s="79"/>
      <c r="T111" s="79"/>
    </row>
    <row r="112" spans="1:20" ht="15.95" customHeight="1" x14ac:dyDescent="0.2">
      <c r="A112" s="79"/>
      <c r="B112" s="250"/>
      <c r="C112" s="251"/>
      <c r="D112" s="251"/>
      <c r="E112" s="251"/>
      <c r="F112" s="251"/>
      <c r="G112" s="252"/>
      <c r="H112" s="79"/>
      <c r="I112" s="79"/>
      <c r="J112" s="79"/>
      <c r="K112" s="79"/>
      <c r="L112" s="79"/>
      <c r="M112" s="79"/>
      <c r="N112" s="79"/>
      <c r="O112" s="79"/>
      <c r="P112" s="79"/>
      <c r="Q112" s="79"/>
      <c r="R112" s="79"/>
      <c r="S112" s="79"/>
      <c r="T112" s="79"/>
    </row>
    <row r="113" spans="1:8" ht="15.95" customHeight="1" x14ac:dyDescent="0.2">
      <c r="A113" s="79"/>
      <c r="B113" s="250"/>
      <c r="C113" s="251"/>
      <c r="D113" s="251"/>
      <c r="E113" s="251"/>
      <c r="F113" s="251"/>
      <c r="G113" s="252"/>
      <c r="H113" s="79"/>
    </row>
    <row r="114" spans="1:8" ht="15.95" customHeight="1" x14ac:dyDescent="0.2">
      <c r="A114" s="79"/>
      <c r="B114" s="250"/>
      <c r="C114" s="251"/>
      <c r="D114" s="251"/>
      <c r="E114" s="251"/>
      <c r="F114" s="251"/>
      <c r="G114" s="252"/>
      <c r="H114" s="79"/>
    </row>
    <row r="115" spans="1:8" ht="15.95" customHeight="1" x14ac:dyDescent="0.2">
      <c r="A115" s="79"/>
      <c r="B115" s="250"/>
      <c r="C115" s="251"/>
      <c r="D115" s="251"/>
      <c r="E115" s="251"/>
      <c r="F115" s="251"/>
      <c r="G115" s="252"/>
      <c r="H115" s="79"/>
    </row>
    <row r="116" spans="1:8" ht="15.95" customHeight="1" thickBot="1" x14ac:dyDescent="0.25">
      <c r="A116" s="79"/>
      <c r="B116" s="253"/>
      <c r="C116" s="254"/>
      <c r="D116" s="254"/>
      <c r="E116" s="254"/>
      <c r="F116" s="254"/>
      <c r="G116" s="255"/>
      <c r="H116" s="79"/>
    </row>
    <row r="118" spans="1:8" ht="15.95" customHeight="1" x14ac:dyDescent="0.2">
      <c r="A118" s="79"/>
      <c r="B118" s="3" t="s">
        <v>16</v>
      </c>
      <c r="C118" s="9"/>
      <c r="D118" s="9"/>
      <c r="E118" s="16"/>
      <c r="F118" s="16"/>
      <c r="G118" s="16"/>
      <c r="H118" s="16"/>
    </row>
    <row r="119" spans="1:8" ht="22.5" customHeight="1" x14ac:dyDescent="0.2">
      <c r="A119" s="79"/>
      <c r="B119" s="212" t="s">
        <v>103</v>
      </c>
      <c r="C119" s="212"/>
      <c r="D119" s="212"/>
      <c r="E119" s="212"/>
      <c r="F119" s="212"/>
      <c r="G119" s="212"/>
      <c r="H119" s="212"/>
    </row>
    <row r="120" spans="1:8" ht="26.25" customHeight="1" thickBot="1" x14ac:dyDescent="0.25">
      <c r="A120" s="79"/>
      <c r="B120" s="212"/>
      <c r="C120" s="212"/>
      <c r="D120" s="212"/>
      <c r="E120" s="212"/>
      <c r="F120" s="212"/>
      <c r="G120" s="212"/>
      <c r="H120" s="212"/>
    </row>
    <row r="121" spans="1:8" ht="15.95" customHeight="1" x14ac:dyDescent="0.2">
      <c r="A121" s="79"/>
      <c r="B121" s="51" t="s">
        <v>104</v>
      </c>
      <c r="C121" s="60" t="str">
        <f>IFERROR(E121-1,"")</f>
        <v/>
      </c>
      <c r="D121" s="60" t="str">
        <f>IFERROR(F121-1,"")</f>
        <v/>
      </c>
      <c r="E121" s="60" t="str">
        <f>IFERROR(G121-1,"")</f>
        <v/>
      </c>
      <c r="F121" s="60" t="str">
        <f>IFERROR(H121-1,"")</f>
        <v/>
      </c>
      <c r="G121" s="60" t="str">
        <f>IFERROR(H121-1,"")</f>
        <v/>
      </c>
      <c r="H121" s="61" t="str">
        <f>IF('Company Information'!C28="","",'Company Information'!C28)</f>
        <v/>
      </c>
    </row>
    <row r="122" spans="1:8" ht="15.95" customHeight="1" x14ac:dyDescent="0.2">
      <c r="A122" s="79"/>
      <c r="B122" s="52" t="s">
        <v>105</v>
      </c>
      <c r="C122" s="54" t="s">
        <v>106</v>
      </c>
      <c r="D122" s="54" t="s">
        <v>107</v>
      </c>
      <c r="E122" s="54" t="s">
        <v>106</v>
      </c>
      <c r="F122" s="54" t="s">
        <v>107</v>
      </c>
      <c r="G122" s="54" t="s">
        <v>106</v>
      </c>
      <c r="H122" s="55" t="s">
        <v>107</v>
      </c>
    </row>
    <row r="123" spans="1:8" ht="32.1" customHeight="1" thickBot="1" x14ac:dyDescent="0.25">
      <c r="A123" s="79"/>
      <c r="B123" s="50" t="s">
        <v>34</v>
      </c>
      <c r="C123" s="277" t="s">
        <v>108</v>
      </c>
      <c r="D123" s="277"/>
      <c r="E123" s="277"/>
      <c r="F123" s="277"/>
      <c r="G123" s="277"/>
      <c r="H123" s="278"/>
    </row>
    <row r="124" spans="1:8" ht="14.25" x14ac:dyDescent="0.2">
      <c r="A124" s="19">
        <v>1</v>
      </c>
      <c r="B124" s="95"/>
      <c r="C124" s="157"/>
      <c r="D124" s="157"/>
      <c r="E124" s="157"/>
      <c r="F124" s="157"/>
      <c r="G124" s="157"/>
      <c r="H124" s="97" t="str">
        <f>IF('Company Information'!$C$29='Next Year Allowances'!H122,SUMIF('Company Information'!$B$62:$B$65,B124,'Company Information'!$C$62:$C$65)+SUMIF('Company Information'!$B$62:$B$65,B124,'Company Information'!$D$62:$D$65)+SUMIF('Company Information'!$B$62:$B$65,B124,'Company Information'!$E$62:$E$65),"")</f>
        <v/>
      </c>
    </row>
    <row r="125" spans="1:8" ht="14.25" x14ac:dyDescent="0.2">
      <c r="A125" s="19">
        <v>2</v>
      </c>
      <c r="B125" s="158"/>
      <c r="C125" s="159"/>
      <c r="D125" s="159"/>
      <c r="E125" s="159"/>
      <c r="F125" s="159"/>
      <c r="G125" s="159"/>
      <c r="H125" s="160" t="str">
        <f>IF('Company Information'!$C$29='Next Year Allowances'!H122,SUMIF('Company Information'!$B$62:$B$65,B125,'Company Information'!$C$62:$C$65)+SUMIF('Company Information'!$B$62:$B$65,B125,'Company Information'!$D$62:$D$65)+SUMIF('Company Information'!$B$62:$B$65,B125,'Company Information'!$E$62:$E$65),"")</f>
        <v/>
      </c>
    </row>
    <row r="126" spans="1:8" ht="14.25" x14ac:dyDescent="0.2">
      <c r="A126" s="19">
        <v>3</v>
      </c>
      <c r="B126" s="158"/>
      <c r="C126" s="159"/>
      <c r="D126" s="159"/>
      <c r="E126" s="159"/>
      <c r="F126" s="159"/>
      <c r="G126" s="159"/>
      <c r="H126" s="160" t="str">
        <f>IF('Company Information'!$C$29='Next Year Allowances'!H122,SUMIF('Company Information'!$B$62:$B$65,B126,'Company Information'!$C$62:$C$65)+SUMIF('Company Information'!$B$62:$B$65,B126,'Company Information'!$D$62:$D$65)+SUMIF('Company Information'!$B$62:$B$65,B126,'Company Information'!$E$62:$E$65),"")</f>
        <v/>
      </c>
    </row>
    <row r="127" spans="1:8" ht="15" thickBot="1" x14ac:dyDescent="0.25">
      <c r="A127" s="19">
        <v>4</v>
      </c>
      <c r="B127" s="161"/>
      <c r="C127" s="162"/>
      <c r="D127" s="162"/>
      <c r="E127" s="162"/>
      <c r="F127" s="162"/>
      <c r="G127" s="162"/>
      <c r="H127" s="163" t="str">
        <f>IF('Company Information'!$C$29='Next Year Allowances'!H122,SUMIF('Company Information'!$B$62:$B$65,B127,'Company Information'!$C$62:$C$65)+SUMIF('Company Information'!$B$62:$B$65,B127,'Company Information'!$D$62:$D$65)+SUMIF('Company Information'!$B$62:$B$65,B127,'Company Information'!$E$62:$E$65),"")</f>
        <v/>
      </c>
    </row>
    <row r="128" spans="1:8" ht="14.25" x14ac:dyDescent="0.2">
      <c r="A128" s="19"/>
      <c r="B128" s="19"/>
      <c r="C128" s="19"/>
      <c r="D128" s="19"/>
      <c r="E128" s="19"/>
      <c r="F128" s="19"/>
      <c r="G128" s="19"/>
      <c r="H128" s="19"/>
    </row>
    <row r="129" spans="1:8" ht="14.25" x14ac:dyDescent="0.2">
      <c r="A129" s="79"/>
      <c r="B129" s="264" t="s">
        <v>109</v>
      </c>
      <c r="C129" s="264"/>
      <c r="D129" s="264"/>
      <c r="E129" s="79"/>
      <c r="F129" s="79"/>
      <c r="G129" s="79"/>
      <c r="H129" s="79"/>
    </row>
    <row r="130" spans="1:8" ht="18.600000000000001" customHeight="1" thickBot="1" x14ac:dyDescent="0.25">
      <c r="A130" s="79"/>
      <c r="B130" s="264"/>
      <c r="C130" s="264"/>
      <c r="D130" s="264"/>
      <c r="E130" s="79"/>
      <c r="F130" s="79"/>
      <c r="G130" s="79"/>
      <c r="H130" s="79"/>
    </row>
    <row r="131" spans="1:8" ht="15.95" customHeight="1" x14ac:dyDescent="0.2">
      <c r="A131" s="79"/>
      <c r="B131" s="133" t="s">
        <v>104</v>
      </c>
      <c r="C131" s="134" t="str">
        <f>IFERROR(D131-1,"")</f>
        <v/>
      </c>
      <c r="D131" s="135" t="str">
        <f>IF('Company Information'!C28="","",'Company Information'!C28)</f>
        <v/>
      </c>
      <c r="E131" s="79"/>
      <c r="F131" s="79"/>
      <c r="G131" s="79"/>
      <c r="H131" s="79"/>
    </row>
    <row r="132" spans="1:8" ht="30" x14ac:dyDescent="0.2">
      <c r="A132" s="79"/>
      <c r="B132" s="214" t="s">
        <v>34</v>
      </c>
      <c r="C132" s="169" t="str">
        <f>"Quantity Held in Inventory on June 30, "&amp;C131</f>
        <v xml:space="preserve">Quantity Held in Inventory on June 30, </v>
      </c>
      <c r="D132" s="171" t="str">
        <f>"Quantity Held in Inventory on June 30, "&amp;D131</f>
        <v xml:space="preserve">Quantity Held in Inventory on June 30, </v>
      </c>
      <c r="E132" s="79"/>
      <c r="F132" s="79"/>
      <c r="G132" s="79"/>
      <c r="H132" s="79"/>
    </row>
    <row r="133" spans="1:8" ht="19.5" customHeight="1" thickBot="1" x14ac:dyDescent="0.25">
      <c r="A133" s="79"/>
      <c r="B133" s="242"/>
      <c r="C133" s="170" t="s">
        <v>110</v>
      </c>
      <c r="D133" s="168" t="s">
        <v>110</v>
      </c>
      <c r="E133" s="79"/>
      <c r="F133" s="79"/>
      <c r="G133" s="79"/>
      <c r="H133" s="79"/>
    </row>
    <row r="134" spans="1:8" ht="15.95" customHeight="1" x14ac:dyDescent="0.2">
      <c r="A134" s="19">
        <v>1</v>
      </c>
      <c r="B134" s="95"/>
      <c r="C134" s="96"/>
      <c r="D134" s="97" t="str">
        <f>IF('Company Information'!$C$29='Next Year Allowances'!H122,SUMIF('Company Information'!$B$62:$B$65,B134,'Company Information'!$F$62:$F$65),"")</f>
        <v/>
      </c>
      <c r="E134" s="79"/>
      <c r="F134" s="79"/>
      <c r="G134" s="79"/>
      <c r="H134" s="79"/>
    </row>
    <row r="135" spans="1:8" ht="15.95" customHeight="1" x14ac:dyDescent="0.2">
      <c r="A135" s="19">
        <v>2</v>
      </c>
      <c r="B135" s="158"/>
      <c r="C135" s="164"/>
      <c r="D135" s="97" t="str">
        <f>IF('Company Information'!$C$29='Next Year Allowances'!H122,SUMIF('Company Information'!$B$62:$B$65,B135,'Company Information'!$F$62:$F$65),"")</f>
        <v/>
      </c>
      <c r="E135" s="79"/>
      <c r="F135" s="79"/>
      <c r="G135" s="79"/>
      <c r="H135" s="79"/>
    </row>
    <row r="136" spans="1:8" ht="15.95" customHeight="1" x14ac:dyDescent="0.2">
      <c r="A136" s="19">
        <v>3</v>
      </c>
      <c r="B136" s="158"/>
      <c r="C136" s="164"/>
      <c r="D136" s="97" t="str">
        <f>IF('Company Information'!$C$29='Next Year Allowances'!H122,SUMIF('Company Information'!$B$62:$B$65,B136,'Company Information'!$F$62:$F$65),"")</f>
        <v/>
      </c>
      <c r="E136" s="79"/>
      <c r="F136" s="79"/>
      <c r="G136" s="79"/>
      <c r="H136" s="79"/>
    </row>
    <row r="137" spans="1:8" ht="15.95" customHeight="1" thickBot="1" x14ac:dyDescent="0.25">
      <c r="A137" s="19">
        <v>4</v>
      </c>
      <c r="B137" s="161"/>
      <c r="C137" s="165"/>
      <c r="D137" s="166" t="str">
        <f>IF('Company Information'!$C$29='Next Year Allowances'!H122,SUMIF('Company Information'!$B$62:$B$65,B137,'Company Information'!$F$62:$F$65),"")</f>
        <v/>
      </c>
      <c r="E137" s="79"/>
      <c r="F137" s="79"/>
      <c r="G137" s="79"/>
      <c r="H137" s="79"/>
    </row>
    <row r="139" spans="1:8" ht="15.95" customHeight="1" x14ac:dyDescent="0.2">
      <c r="A139" s="79"/>
      <c r="B139" s="3" t="s">
        <v>19</v>
      </c>
      <c r="C139" s="9"/>
      <c r="D139" s="9"/>
      <c r="E139" s="16"/>
      <c r="F139" s="16"/>
      <c r="G139" s="16"/>
      <c r="H139" s="16"/>
    </row>
    <row r="140" spans="1:8" ht="15.95" customHeight="1" x14ac:dyDescent="0.2">
      <c r="A140" s="79"/>
      <c r="B140" s="212" t="s">
        <v>111</v>
      </c>
      <c r="C140" s="212"/>
      <c r="D140" s="212"/>
      <c r="E140" s="212"/>
      <c r="F140" s="212"/>
      <c r="G140" s="13"/>
      <c r="H140" s="13"/>
    </row>
    <row r="141" spans="1:8" ht="15.95" customHeight="1" thickBot="1" x14ac:dyDescent="0.25">
      <c r="A141" s="79"/>
      <c r="B141" s="212"/>
      <c r="C141" s="212"/>
      <c r="D141" s="212"/>
      <c r="E141" s="212"/>
      <c r="F141" s="212"/>
      <c r="G141" s="13"/>
      <c r="H141" s="13"/>
    </row>
    <row r="142" spans="1:8" ht="15.95" customHeight="1" x14ac:dyDescent="0.2">
      <c r="A142" s="79"/>
      <c r="B142" s="63" t="s">
        <v>112</v>
      </c>
      <c r="C142" s="285"/>
      <c r="D142" s="285"/>
      <c r="E142" s="285"/>
      <c r="F142" s="286"/>
      <c r="G142" s="13"/>
      <c r="H142" s="13"/>
    </row>
    <row r="143" spans="1:8" ht="15.95" customHeight="1" x14ac:dyDescent="0.2">
      <c r="A143" s="79"/>
      <c r="B143" s="283" t="s">
        <v>113</v>
      </c>
      <c r="C143" s="279"/>
      <c r="D143" s="279"/>
      <c r="E143" s="279"/>
      <c r="F143" s="280"/>
      <c r="G143" s="13"/>
      <c r="H143" s="13"/>
    </row>
    <row r="144" spans="1:8" ht="15.95" customHeight="1" x14ac:dyDescent="0.2">
      <c r="A144" s="79"/>
      <c r="B144" s="283"/>
      <c r="C144" s="279"/>
      <c r="D144" s="279"/>
      <c r="E144" s="279"/>
      <c r="F144" s="280"/>
      <c r="G144" s="79"/>
      <c r="H144" s="79"/>
    </row>
    <row r="145" spans="2:8" ht="15.95" customHeight="1" thickBot="1" x14ac:dyDescent="0.25">
      <c r="B145" s="284"/>
      <c r="C145" s="281"/>
      <c r="D145" s="281"/>
      <c r="E145" s="281"/>
      <c r="F145" s="282"/>
      <c r="G145" s="79"/>
      <c r="H145" s="79"/>
    </row>
  </sheetData>
  <mergeCells count="44">
    <mergeCell ref="C13:D13"/>
    <mergeCell ref="B7:F7"/>
    <mergeCell ref="C123:H123"/>
    <mergeCell ref="B140:F141"/>
    <mergeCell ref="C143:F145"/>
    <mergeCell ref="B22:F23"/>
    <mergeCell ref="B143:B145"/>
    <mergeCell ref="C142:F142"/>
    <mergeCell ref="D99:D100"/>
    <mergeCell ref="E99:E100"/>
    <mergeCell ref="F99:F100"/>
    <mergeCell ref="G99:G100"/>
    <mergeCell ref="H99:H100"/>
    <mergeCell ref="B40:C40"/>
    <mergeCell ref="B129:D130"/>
    <mergeCell ref="B24:F29"/>
    <mergeCell ref="B99:B100"/>
    <mergeCell ref="B49:B50"/>
    <mergeCell ref="B84:B85"/>
    <mergeCell ref="C84:C85"/>
    <mergeCell ref="D84:D85"/>
    <mergeCell ref="B90:C90"/>
    <mergeCell ref="B93:H95"/>
    <mergeCell ref="B32:F33"/>
    <mergeCell ref="B65:G67"/>
    <mergeCell ref="B58:G63"/>
    <mergeCell ref="C49:C50"/>
    <mergeCell ref="B46:D47"/>
    <mergeCell ref="B119:H120"/>
    <mergeCell ref="B132:B133"/>
    <mergeCell ref="C99:C100"/>
    <mergeCell ref="B41:C41"/>
    <mergeCell ref="B42:C42"/>
    <mergeCell ref="B43:C43"/>
    <mergeCell ref="B45:O45"/>
    <mergeCell ref="D49:D50"/>
    <mergeCell ref="B111:G116"/>
    <mergeCell ref="B68:G73"/>
    <mergeCell ref="B75:D76"/>
    <mergeCell ref="E75:E76"/>
    <mergeCell ref="B108:G110"/>
    <mergeCell ref="B79:D81"/>
    <mergeCell ref="B82:D82"/>
    <mergeCell ref="B96:H97"/>
  </mergeCells>
  <conditionalFormatting sqref="B58:G62">
    <cfRule type="expression" dxfId="15" priority="72">
      <formula>$D$43="No"</formula>
    </cfRule>
  </conditionalFormatting>
  <dataValidations count="8">
    <dataValidation type="list" allowBlank="1" showInputMessage="1" showErrorMessage="1" sqref="B134:B137 B86:B89 B51:B54" xr:uid="{00000000-0002-0000-0100-000000000000}">
      <formula1>Common_Name</formula1>
    </dataValidation>
    <dataValidation type="list" allowBlank="1" showInputMessage="1" showErrorMessage="1" sqref="G101:G106" xr:uid="{00000000-0002-0000-0100-000002000000}">
      <formula1>State</formula1>
    </dataValidation>
    <dataValidation type="custom" allowBlank="1" showInputMessage="1" showErrorMessage="1" error="The Contact Zip must be 5 numerical characters in length, in the form of XXXXX, and contain no special characters." prompt="Contact Zip must be 5 numerical characters in length, in the form of XXXXX, and contain no special characters." sqref="H101:H106" xr:uid="{00000000-0002-0000-0100-000003000000}">
      <formula1>AND(ISNUMBER(H101*1), LEN(H101)=5)</formula1>
    </dataValidation>
    <dataValidation type="list" allowBlank="1" showInputMessage="1" showErrorMessage="1" sqref="D40:D43 E75:E77" xr:uid="{00000000-0002-0000-0100-000004000000}">
      <formula1>Option_1</formula1>
    </dataValidation>
    <dataValidation operator="greaterThan" allowBlank="1" showInputMessage="1" showErrorMessage="1" error="Please enter a positive number." sqref="C121:H122 C131" xr:uid="{00000000-0002-0000-0100-000005000000}"/>
    <dataValidation type="decimal" operator="greaterThanOrEqual" allowBlank="1" showInputMessage="1" showErrorMessage="1" sqref="C51:C54 C124:G127" xr:uid="{00000000-0002-0000-0100-000006000000}">
      <formula1>0</formula1>
    </dataValidation>
    <dataValidation type="list" allowBlank="1" showInputMessage="1" showErrorMessage="1" error="Enter the HFC that was acquired in the previous three years. Each HFC may only be entered once." prompt="Enter the HFC that was acquired in the previous three years. Each HFC may only be entered once." sqref="B124:B127" xr:uid="{00000000-0002-0000-0100-000007000000}">
      <formula1>Common_Name_1</formula1>
    </dataValidation>
    <dataValidation type="list" allowBlank="1" showInputMessage="1" showErrorMessage="1" sqref="C142" xr:uid="{00000000-0002-0000-0100-000008000000}">
      <formula1>Application</formula1>
    </dataValidation>
  </dataValidations>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B15" location="'Company Information'!C26" display="Section 1 - Company Identification" xr:uid="{00000000-0004-0000-0100-000002000000}"/>
    <hyperlink ref="B16" location="'Company Information'!B59" display="Section 2 - Application-Specific Data" xr:uid="{00000000-0004-0000-0100-000003000000}"/>
    <hyperlink ref="C15" location="'Next Year Allowances'!B23" display="Section 4 - Transition Plan" xr:uid="{00000000-0004-0000-0100-000005000000}"/>
    <hyperlink ref="C16" location="'Next Year Allowances'!D40" display="Section 6 - Unique Circumstances" xr:uid="{00000000-0004-0000-0100-000006000000}"/>
    <hyperlink ref="C18" location="'Next Year Allowances'!B95" display="Section 8 - Contracting Information" xr:uid="{00000000-0004-0000-0100-000007000000}"/>
    <hyperlink ref="D16" location="'Next Year Allowances'!C143" display="Section 10 - Application Information" xr:uid="{00000000-0004-0000-0100-00000A000000}"/>
    <hyperlink ref="B17" location="'Company Information'!B72" display="Section 3 - Allowance Conferral Data" xr:uid="{F7A49D6F-F283-4624-AE95-13B1BF62CC14}"/>
    <hyperlink ref="B18" location="'Company Information'!B86" display="Section 4 - Stockpiling Unique Circumstance Data" xr:uid="{00000000-0004-0000-0100-000004000000}"/>
    <hyperlink ref="D15" location="'Next Year Allowances'!B121" display="Section 9 - Historical Purchase and Inventory Data" xr:uid="{CEFF915F-9E5A-4479-8E0C-4438DCD5363F}"/>
    <hyperlink ref="C17" location="'Next Year Allowances'!B81" display="Section 7 - Total Expected HFC Purchases for the Next Calendar Year (Optional)" xr:uid="{A9746B41-0EF5-47E5-B5EC-3F7D8186B83D}"/>
  </hyperlinks>
  <pageMargins left="0.7" right="0.7" top="0.75" bottom="0.75" header="0.3" footer="0.3"/>
  <pageSetup orientation="portrait" horizontalDpi="300" r:id="rId3"/>
  <extLst>
    <ext xmlns:x14="http://schemas.microsoft.com/office/spreadsheetml/2009/9/main" uri="{78C0D931-6437-407d-A8EE-F0AAD7539E65}">
      <x14:conditionalFormattings>
        <x14:conditionalFormatting xmlns:xm="http://schemas.microsoft.com/office/excel/2006/main">
          <x14:cfRule type="expression" priority="56" id="{E136B1AB-331C-4C5C-9DF6-4CA3EE143D6C}">
            <xm:f>'Company Information'!$C$29="July 1 - December 31"</xm:f>
            <x14:dxf>
              <font>
                <strike val="0"/>
                <color rgb="FFFF0000"/>
              </font>
              <fill>
                <patternFill>
                  <bgColor theme="1"/>
                </patternFill>
              </fill>
            </x14:dxf>
          </x14:cfRule>
          <xm:sqref>B24</xm:sqref>
        </x14:conditionalFormatting>
        <x14:conditionalFormatting xmlns:xm="http://schemas.microsoft.com/office/excel/2006/main">
          <x14:cfRule type="expression" priority="24" id="{33E16B2A-47EC-4D18-A619-6197F56C8853}">
            <xm:f>'Company Information'!$C$29="July 1 - December 31"</xm:f>
            <x14:dxf>
              <font>
                <strike val="0"/>
                <color auto="1"/>
              </font>
              <fill>
                <patternFill>
                  <bgColor theme="1"/>
                </patternFill>
              </fill>
            </x14:dxf>
          </x14:cfRule>
          <xm:sqref>B90:C90</xm:sqref>
        </x14:conditionalFormatting>
        <x14:conditionalFormatting xmlns:xm="http://schemas.microsoft.com/office/excel/2006/main">
          <x14:cfRule type="expression" priority="25" id="{D5364138-8584-4FC3-A3C1-9B1FC9B3DB15}">
            <xm:f>'Company Information'!$C$29="July 1 - December 31"</xm:f>
            <x14:dxf>
              <font>
                <strike val="0"/>
                <color rgb="FFFF0000"/>
              </font>
              <fill>
                <patternFill>
                  <bgColor theme="1"/>
                </patternFill>
              </fill>
            </x14:dxf>
          </x14:cfRule>
          <xm:sqref>B86:D90</xm:sqref>
        </x14:conditionalFormatting>
        <x14:conditionalFormatting xmlns:xm="http://schemas.microsoft.com/office/excel/2006/main">
          <x14:cfRule type="expression" priority="73" id="{87604CA1-7761-4A6E-94B5-416DB98099CF}">
            <xm:f>'Company Information'!$C$29="July 1 - December 31"</xm:f>
            <x14:dxf>
              <font>
                <strike val="0"/>
                <color rgb="FFFF0000"/>
              </font>
              <fill>
                <patternFill>
                  <bgColor theme="1"/>
                </patternFill>
              </fill>
            </x14:dxf>
          </x14:cfRule>
          <x14:cfRule type="expression" priority="74" id="{956D64AC-BA2F-4CCE-8397-89BE2541EE6C}">
            <xm:f>'Company Information'!$D$42="No"</xm:f>
            <x14:dxf>
              <font>
                <strike val="0"/>
                <color rgb="FFFF0000"/>
              </font>
              <fill>
                <patternFill>
                  <bgColor theme="1"/>
                </patternFill>
              </fill>
            </x14:dxf>
          </x14:cfRule>
          <xm:sqref>B58:G62</xm:sqref>
        </x14:conditionalFormatting>
        <x14:conditionalFormatting xmlns:xm="http://schemas.microsoft.com/office/excel/2006/main">
          <x14:cfRule type="expression" priority="79" id="{898555C8-B883-4999-9F07-DB73AEFCC836}">
            <xm:f>'Company Information'!$C$29="July 1 - December 31"</xm:f>
            <x14:dxf>
              <font>
                <strike val="0"/>
                <color rgb="FFFF0000"/>
              </font>
              <fill>
                <patternFill>
                  <bgColor theme="1"/>
                </patternFill>
              </fill>
            </x14:dxf>
          </x14:cfRule>
          <x14:cfRule type="expression" priority="80" id="{13535D4A-3C5C-47CA-9788-A62B0E07B1B0}">
            <xm:f>'Company Information'!$D$45="No"</xm:f>
            <x14:dxf>
              <font>
                <strike val="0"/>
                <color rgb="FFFF0000"/>
              </font>
              <fill>
                <patternFill>
                  <bgColor theme="1"/>
                </patternFill>
              </fill>
            </x14:dxf>
          </x14:cfRule>
          <xm:sqref>B101:H106 B111:G116</xm:sqref>
        </x14:conditionalFormatting>
        <x14:conditionalFormatting xmlns:xm="http://schemas.microsoft.com/office/excel/2006/main">
          <x14:cfRule type="expression" priority="67" id="{304C1764-C8DE-4577-8D87-F44D742614F8}">
            <xm:f>'Company Information'!$D$49:$D$50="No"</xm:f>
            <x14:dxf>
              <font>
                <strike val="0"/>
                <color rgb="FFFF0000"/>
              </font>
              <fill>
                <patternFill>
                  <bgColor theme="1"/>
                </patternFill>
              </fill>
            </x14:dxf>
          </x14:cfRule>
          <x14:cfRule type="expression" priority="68" id="{EDD05E30-CD7A-4BCE-9E5F-53EE4A230AD8}">
            <xm:f>IF(AND('Company Information'!$C$28=2025,'Company Information'!$D$49="No"),TRUE,FALSE)</xm:f>
            <x14:dxf>
              <font>
                <strike val="0"/>
                <color rgb="FFFF0000"/>
              </font>
              <fill>
                <patternFill>
                  <bgColor theme="1"/>
                </patternFill>
              </fill>
            </x14:dxf>
          </x14:cfRule>
          <x14:cfRule type="expression" priority="69" id="{2212A23D-B206-4262-A530-910A2BE23283}">
            <xm:f>IF(AND('Company Information'!$C$28=2023,'Company Information'!$D$49="No"),TRUE,FALSE)</xm:f>
            <x14:dxf>
              <font>
                <strike val="0"/>
                <color rgb="FFFF0000"/>
              </font>
              <fill>
                <patternFill>
                  <bgColor theme="1"/>
                </patternFill>
              </fill>
            </x14:dxf>
          </x14:cfRule>
          <x14:cfRule type="expression" priority="70" id="{8E5723B4-9C71-4CC1-9B1C-56FC51630D00}">
            <xm:f>IF(AND('Company Information'!$C$28=2024,'Company Information'!$D$49="No"),TRUE,FALSE)</xm:f>
            <x14:dxf>
              <font>
                <strike val="0"/>
                <color rgb="FFFF0000"/>
              </font>
              <fill>
                <patternFill>
                  <bgColor theme="1"/>
                </patternFill>
              </fill>
            </x14:dxf>
          </x14:cfRule>
          <x14:cfRule type="expression" priority="71" id="{E97EFE29-B056-4F0B-8217-93F6AD7B8F30}">
            <xm:f>'Company Information'!$C$29="July 1 - December 31"</xm:f>
            <x14:dxf>
              <font>
                <strike val="0"/>
                <color rgb="FFFF0000"/>
              </font>
              <fill>
                <patternFill>
                  <bgColor theme="1"/>
                </patternFill>
              </fill>
            </x14:dxf>
          </x14:cfRule>
          <xm:sqref>B124:H127 B134:D137</xm:sqref>
        </x14:conditionalFormatting>
        <x14:conditionalFormatting xmlns:xm="http://schemas.microsoft.com/office/excel/2006/main">
          <x14:cfRule type="expression" priority="90" id="{A92A3BE3-01BB-414B-9BBB-B5562086EA68}">
            <xm:f>'Company Information'!$C$29="July 1 - December 31"</xm:f>
            <x14:dxf>
              <font>
                <strike val="0"/>
                <color rgb="FFFF0000"/>
              </font>
              <fill>
                <patternFill>
                  <bgColor theme="1"/>
                </patternFill>
              </fill>
            </x14:dxf>
          </x14:cfRule>
          <x14:cfRule type="expression" priority="91" id="{B3204F3F-60CC-4DDF-B1C5-ED4D06BACFB2}">
            <xm:f>'Company Information'!$D$49="No"</xm:f>
            <x14:dxf>
              <font>
                <strike val="0"/>
                <color rgb="FFFF0000"/>
              </font>
              <fill>
                <patternFill>
                  <bgColor theme="1"/>
                </patternFill>
              </fill>
            </x14:dxf>
          </x14:cfRule>
          <xm:sqref>C142:F145</xm:sqref>
        </x14:conditionalFormatting>
        <x14:conditionalFormatting xmlns:xm="http://schemas.microsoft.com/office/excel/2006/main">
          <x14:cfRule type="expression" priority="75" id="{8439960B-DBC9-4CF3-92E0-B5D000BCDEB2}">
            <xm:f>'Company Information'!$C$29="July 1 - December 31"</xm:f>
            <x14:dxf>
              <font>
                <strike val="0"/>
                <color rgb="FFFF0000"/>
              </font>
              <fill>
                <patternFill>
                  <bgColor theme="1"/>
                </patternFill>
              </fill>
            </x14:dxf>
          </x14:cfRule>
          <x14:cfRule type="expression" priority="76" id="{3EB52D7F-A492-4853-BDBE-6B6954B72E11}">
            <xm:f>'Company Information'!$D$42="No"</xm:f>
            <x14:dxf>
              <font>
                <strike val="0"/>
                <color rgb="FFFF0000"/>
              </font>
              <fill>
                <patternFill>
                  <bgColor theme="1"/>
                </patternFill>
              </fill>
            </x14:dxf>
          </x14:cfRule>
          <xm:sqref>D40:D43 B68:G73 E75</xm:sqref>
        </x14:conditionalFormatting>
        <x14:conditionalFormatting xmlns:xm="http://schemas.microsoft.com/office/excel/2006/main">
          <x14:cfRule type="expression" priority="88" id="{C545F357-7EC5-4D4D-A3E8-450A36042365}">
            <xm:f>'Company Information'!$D$42="No"</xm:f>
            <x14:dxf>
              <font>
                <strike val="0"/>
                <color rgb="FFFF0000"/>
              </font>
              <fill>
                <patternFill>
                  <bgColor theme="1"/>
                </patternFill>
              </fill>
            </x14:dxf>
          </x14:cfRule>
          <x14:cfRule type="expression" priority="89" id="{8753C286-E700-48DD-B890-C87D60F33AA6}">
            <xm:f>'Company Information'!$C$29="July 1 - December 31"</xm:f>
            <x14:dxf>
              <font>
                <strike val="0"/>
                <color rgb="FFFF0000"/>
              </font>
              <fill>
                <patternFill>
                  <bgColor theme="1"/>
                </patternFill>
              </fill>
            </x14:dxf>
          </x14:cfRule>
          <xm:sqref>F50:P53 B51:E54 Q51:Q54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59"/>
  <sheetViews>
    <sheetView zoomScale="85" zoomScaleNormal="85" workbookViewId="0">
      <selection activeCell="I6" sqref="I6:I10"/>
    </sheetView>
  </sheetViews>
  <sheetFormatPr defaultColWidth="8.7109375" defaultRowHeight="12.75" x14ac:dyDescent="0.2"/>
  <cols>
    <col min="1" max="1" width="18" style="5" customWidth="1"/>
    <col min="2" max="2" width="17.5703125" style="5" bestFit="1" customWidth="1"/>
    <col min="3" max="4" width="17.5703125" style="5" customWidth="1"/>
    <col min="5" max="5" width="18.85546875" style="5" bestFit="1" customWidth="1"/>
    <col min="6" max="6" width="18.85546875" style="5" customWidth="1"/>
    <col min="7" max="7" width="8.7109375" style="5"/>
    <col min="8" max="8" width="27.28515625" style="5" customWidth="1"/>
    <col min="9" max="9" width="7.85546875" style="5" bestFit="1" customWidth="1"/>
    <col min="10" max="10" width="7.85546875" style="5" customWidth="1"/>
    <col min="11" max="11" width="21.5703125" style="5" bestFit="1" customWidth="1"/>
    <col min="12" max="12" width="7.42578125" style="5" bestFit="1" customWidth="1"/>
    <col min="13" max="16384" width="8.7109375" style="5"/>
  </cols>
  <sheetData>
    <row r="1" spans="1:11" x14ac:dyDescent="0.2">
      <c r="A1" s="4" t="s">
        <v>114</v>
      </c>
      <c r="B1" s="4" t="s">
        <v>115</v>
      </c>
      <c r="C1" s="4"/>
      <c r="D1" s="4" t="s">
        <v>116</v>
      </c>
      <c r="E1" s="4" t="s">
        <v>117</v>
      </c>
      <c r="F1" s="4" t="s">
        <v>118</v>
      </c>
      <c r="H1" s="4" t="s">
        <v>119</v>
      </c>
      <c r="I1" s="4" t="s">
        <v>120</v>
      </c>
      <c r="J1" s="6"/>
      <c r="K1" s="4" t="s">
        <v>121</v>
      </c>
    </row>
    <row r="2" spans="1:11" ht="15.75" x14ac:dyDescent="0.2">
      <c r="A2" s="7" t="s">
        <v>122</v>
      </c>
      <c r="B2" s="7" t="s">
        <v>123</v>
      </c>
      <c r="C2" s="7">
        <f>IF(COUNTIF('Next Year Allowances'!B$124:B$127,B2)&gt;=1,"",ROW())</f>
        <v>2</v>
      </c>
      <c r="D2" s="7" t="str">
        <f>IF(ROW(B2)-ROW(B$2)+1&gt;COUNT(C$2:C$19),"",INDEX(B:B,SMALL(C$2:C$19,1+ROW(B2)-ROW(B$2))))</f>
        <v>HFC-23</v>
      </c>
      <c r="E2" s="8" t="s">
        <v>124</v>
      </c>
      <c r="F2" s="70">
        <v>14800</v>
      </c>
      <c r="H2" s="7" t="s">
        <v>107</v>
      </c>
      <c r="I2" s="7">
        <v>2022</v>
      </c>
      <c r="K2" s="7" t="s">
        <v>125</v>
      </c>
    </row>
    <row r="3" spans="1:11" ht="15.75" x14ac:dyDescent="0.2">
      <c r="A3" s="7" t="s">
        <v>126</v>
      </c>
      <c r="B3" s="7" t="s">
        <v>127</v>
      </c>
      <c r="C3" s="7">
        <f>IF(COUNTIF('Next Year Allowances'!B$124:B$127,B3)&gt;=1,"",ROW())</f>
        <v>3</v>
      </c>
      <c r="D3" s="7" t="str">
        <f t="shared" ref="D3:D19" si="0">IF(ROW(B3)-ROW(B$2)+1&gt;COUNT(C$2:C$19),"",INDEX(B:B,SMALL(C$2:C$19,1+ROW(B3)-ROW(B$2))))</f>
        <v>HFC-32</v>
      </c>
      <c r="E3" s="7" t="s">
        <v>128</v>
      </c>
      <c r="F3" s="70">
        <v>675</v>
      </c>
      <c r="H3" s="7" t="s">
        <v>106</v>
      </c>
      <c r="I3" s="7">
        <v>2023</v>
      </c>
      <c r="K3" s="7" t="s">
        <v>129</v>
      </c>
    </row>
    <row r="4" spans="1:11" ht="15.75" x14ac:dyDescent="0.2">
      <c r="A4" s="7" t="s">
        <v>130</v>
      </c>
      <c r="B4" s="7" t="s">
        <v>131</v>
      </c>
      <c r="C4" s="7">
        <f>IF(COUNTIF('Next Year Allowances'!B$124:B$127,B4)&gt;=1,"",ROW())</f>
        <v>4</v>
      </c>
      <c r="D4" s="7" t="str">
        <f t="shared" si="0"/>
        <v>HFC-41</v>
      </c>
      <c r="E4" s="7" t="s">
        <v>132</v>
      </c>
      <c r="F4" s="70">
        <v>92</v>
      </c>
      <c r="H4" s="7"/>
      <c r="I4" s="7">
        <v>2024</v>
      </c>
      <c r="K4" s="7" t="s">
        <v>133</v>
      </c>
    </row>
    <row r="5" spans="1:11" ht="15.75" x14ac:dyDescent="0.2">
      <c r="A5" s="7" t="s">
        <v>134</v>
      </c>
      <c r="B5" s="7" t="s">
        <v>135</v>
      </c>
      <c r="C5" s="7">
        <f>IF(COUNTIF('Next Year Allowances'!B$124:B$127,B5)&gt;=1,"",ROW())</f>
        <v>5</v>
      </c>
      <c r="D5" s="7" t="str">
        <f t="shared" si="0"/>
        <v>HFC-43-10mee</v>
      </c>
      <c r="E5" s="7" t="s">
        <v>136</v>
      </c>
      <c r="F5" s="70">
        <v>1640</v>
      </c>
      <c r="H5" s="7"/>
      <c r="I5" s="7">
        <v>2025</v>
      </c>
      <c r="K5" s="7" t="s">
        <v>137</v>
      </c>
    </row>
    <row r="6" spans="1:11" ht="15.75" x14ac:dyDescent="0.2">
      <c r="A6" s="7" t="s">
        <v>138</v>
      </c>
      <c r="B6" s="7" t="s">
        <v>139</v>
      </c>
      <c r="C6" s="7">
        <f>IF(COUNTIF('Next Year Allowances'!B$124:B$127,B6)&gt;=1,"",ROW())</f>
        <v>6</v>
      </c>
      <c r="D6" s="7" t="str">
        <f t="shared" si="0"/>
        <v>HFC-125</v>
      </c>
      <c r="E6" s="7" t="s">
        <v>140</v>
      </c>
      <c r="F6" s="70">
        <v>3500</v>
      </c>
      <c r="I6" s="83">
        <v>2026</v>
      </c>
      <c r="K6" s="7" t="s">
        <v>141</v>
      </c>
    </row>
    <row r="7" spans="1:11" ht="15.75" x14ac:dyDescent="0.2">
      <c r="A7" s="7" t="s">
        <v>142</v>
      </c>
      <c r="B7" s="7" t="s">
        <v>143</v>
      </c>
      <c r="C7" s="7">
        <f>IF(COUNTIF('Next Year Allowances'!B$124:B$127,B7)&gt;=1,"",ROW())</f>
        <v>7</v>
      </c>
      <c r="D7" s="7" t="str">
        <f t="shared" si="0"/>
        <v>HFC-134</v>
      </c>
      <c r="E7" s="7" t="s">
        <v>144</v>
      </c>
      <c r="F7" s="70">
        <v>1100</v>
      </c>
      <c r="H7" s="4" t="s">
        <v>145</v>
      </c>
      <c r="I7" s="83">
        <v>2027</v>
      </c>
      <c r="K7" s="7" t="s">
        <v>146</v>
      </c>
    </row>
    <row r="8" spans="1:11" ht="15.75" x14ac:dyDescent="0.2">
      <c r="A8" s="7" t="s">
        <v>147</v>
      </c>
      <c r="B8" s="7" t="s">
        <v>148</v>
      </c>
      <c r="C8" s="7">
        <f>IF(COUNTIF('Next Year Allowances'!B$124:B$127,B8)&gt;=1,"",ROW())</f>
        <v>8</v>
      </c>
      <c r="D8" s="7" t="str">
        <f t="shared" si="0"/>
        <v>HFC-134a</v>
      </c>
      <c r="E8" s="7" t="s">
        <v>149</v>
      </c>
      <c r="F8" s="70">
        <v>1430</v>
      </c>
      <c r="H8" s="8" t="s">
        <v>150</v>
      </c>
      <c r="I8" s="83">
        <v>2028</v>
      </c>
      <c r="K8" s="7" t="s">
        <v>151</v>
      </c>
    </row>
    <row r="9" spans="1:11" ht="25.5" x14ac:dyDescent="0.2">
      <c r="A9" s="7" t="s">
        <v>152</v>
      </c>
      <c r="B9" s="7" t="s">
        <v>153</v>
      </c>
      <c r="C9" s="7">
        <f>IF(COUNTIF('Next Year Allowances'!B$124:B$127,B9)&gt;=1,"",ROW())</f>
        <v>9</v>
      </c>
      <c r="D9" s="7" t="str">
        <f t="shared" si="0"/>
        <v>HFC-143</v>
      </c>
      <c r="E9" s="7" t="s">
        <v>154</v>
      </c>
      <c r="F9" s="70">
        <v>353</v>
      </c>
      <c r="H9" s="64" t="s">
        <v>155</v>
      </c>
      <c r="I9" s="83">
        <v>2029</v>
      </c>
      <c r="K9" s="7" t="s">
        <v>156</v>
      </c>
    </row>
    <row r="10" spans="1:11" ht="15.75" x14ac:dyDescent="0.2">
      <c r="A10" s="7" t="s">
        <v>157</v>
      </c>
      <c r="B10" s="7" t="s">
        <v>158</v>
      </c>
      <c r="C10" s="7">
        <f>IF(COUNTIF('Next Year Allowances'!B$124:B$127,B10)&gt;=1,"",ROW())</f>
        <v>10</v>
      </c>
      <c r="D10" s="7" t="str">
        <f t="shared" si="0"/>
        <v>HFC-143a</v>
      </c>
      <c r="E10" s="7" t="s">
        <v>159</v>
      </c>
      <c r="F10" s="70">
        <v>4470</v>
      </c>
      <c r="H10" s="64" t="s">
        <v>160</v>
      </c>
      <c r="I10" s="83">
        <v>2030</v>
      </c>
      <c r="K10" s="7" t="s">
        <v>161</v>
      </c>
    </row>
    <row r="11" spans="1:11" ht="25.5" x14ac:dyDescent="0.2">
      <c r="A11" s="7" t="s">
        <v>162</v>
      </c>
      <c r="B11" s="7" t="s">
        <v>163</v>
      </c>
      <c r="C11" s="7">
        <f>IF(COUNTIF('Next Year Allowances'!B$124:B$127,B11)&gt;=1,"",ROW())</f>
        <v>11</v>
      </c>
      <c r="D11" s="7" t="str">
        <f t="shared" si="0"/>
        <v>HFC-152</v>
      </c>
      <c r="E11" s="7" t="s">
        <v>164</v>
      </c>
      <c r="F11" s="70">
        <v>53</v>
      </c>
      <c r="H11" s="64" t="s">
        <v>165</v>
      </c>
      <c r="I11"/>
      <c r="K11" s="7" t="s">
        <v>166</v>
      </c>
    </row>
    <row r="12" spans="1:11" ht="15.75" x14ac:dyDescent="0.2">
      <c r="A12" s="7" t="s">
        <v>167</v>
      </c>
      <c r="B12" s="7" t="s">
        <v>168</v>
      </c>
      <c r="C12" s="7">
        <f>IF(COUNTIF('Next Year Allowances'!B$124:B$127,B12)&gt;=1,"",ROW())</f>
        <v>12</v>
      </c>
      <c r="D12" s="7" t="str">
        <f t="shared" si="0"/>
        <v>HFC-152a</v>
      </c>
      <c r="E12" s="7" t="s">
        <v>169</v>
      </c>
      <c r="F12" s="70">
        <v>124</v>
      </c>
      <c r="H12" s="82" t="s">
        <v>170</v>
      </c>
      <c r="I12"/>
      <c r="K12" s="7" t="s">
        <v>171</v>
      </c>
    </row>
    <row r="13" spans="1:11" ht="15.75" x14ac:dyDescent="0.2">
      <c r="A13" s="7" t="s">
        <v>172</v>
      </c>
      <c r="B13" s="7" t="s">
        <v>173</v>
      </c>
      <c r="C13" s="7">
        <f>IF(COUNTIF('Next Year Allowances'!B$124:B$127,B13)&gt;=1,"",ROW())</f>
        <v>13</v>
      </c>
      <c r="D13" s="7" t="str">
        <f t="shared" si="0"/>
        <v>HFC-227ea</v>
      </c>
      <c r="E13" s="7" t="s">
        <v>174</v>
      </c>
      <c r="F13" s="70">
        <v>3220</v>
      </c>
      <c r="I13"/>
      <c r="K13" s="7" t="s">
        <v>175</v>
      </c>
    </row>
    <row r="14" spans="1:11" ht="15.75" x14ac:dyDescent="0.2">
      <c r="A14" s="7" t="s">
        <v>176</v>
      </c>
      <c r="B14" s="7" t="s">
        <v>177</v>
      </c>
      <c r="C14" s="7">
        <f>IF(COUNTIF('Next Year Allowances'!B$124:B$127,B14)&gt;=1,"",ROW())</f>
        <v>14</v>
      </c>
      <c r="D14" s="7" t="str">
        <f t="shared" si="0"/>
        <v>HFC-236cb</v>
      </c>
      <c r="E14" s="7" t="s">
        <v>178</v>
      </c>
      <c r="F14" s="70">
        <v>1340</v>
      </c>
      <c r="K14" s="7" t="s">
        <v>179</v>
      </c>
    </row>
    <row r="15" spans="1:11" ht="15.75" x14ac:dyDescent="0.2">
      <c r="A15" s="7" t="s">
        <v>180</v>
      </c>
      <c r="B15" s="7" t="s">
        <v>181</v>
      </c>
      <c r="C15" s="7">
        <f>IF(COUNTIF('Next Year Allowances'!B$124:B$127,B15)&gt;=1,"",ROW())</f>
        <v>15</v>
      </c>
      <c r="D15" s="7" t="str">
        <f t="shared" si="0"/>
        <v>HFC-236ea</v>
      </c>
      <c r="E15" s="7" t="s">
        <v>182</v>
      </c>
      <c r="F15" s="70">
        <v>1370</v>
      </c>
      <c r="K15" s="7" t="s">
        <v>183</v>
      </c>
    </row>
    <row r="16" spans="1:11" ht="15.75" x14ac:dyDescent="0.2">
      <c r="A16" s="7" t="s">
        <v>184</v>
      </c>
      <c r="B16" s="7" t="s">
        <v>185</v>
      </c>
      <c r="C16" s="7">
        <f>IF(COUNTIF('Next Year Allowances'!B$124:B$127,B16)&gt;=1,"",ROW())</f>
        <v>16</v>
      </c>
      <c r="D16" s="7" t="str">
        <f t="shared" si="0"/>
        <v>HFC-236fa</v>
      </c>
      <c r="E16" s="7" t="s">
        <v>186</v>
      </c>
      <c r="F16" s="70">
        <v>9810</v>
      </c>
      <c r="K16" s="7" t="s">
        <v>187</v>
      </c>
    </row>
    <row r="17" spans="1:11" ht="15.75" x14ac:dyDescent="0.2">
      <c r="A17" s="7" t="s">
        <v>188</v>
      </c>
      <c r="B17" s="7" t="s">
        <v>189</v>
      </c>
      <c r="C17" s="7">
        <f>IF(COUNTIF('Next Year Allowances'!B$124:B$127,B17)&gt;=1,"",ROW())</f>
        <v>17</v>
      </c>
      <c r="D17" s="7" t="str">
        <f t="shared" si="0"/>
        <v>HFC-245ca</v>
      </c>
      <c r="E17" s="7" t="s">
        <v>190</v>
      </c>
      <c r="F17" s="70">
        <v>693</v>
      </c>
      <c r="K17" s="7" t="s">
        <v>191</v>
      </c>
    </row>
    <row r="18" spans="1:11" ht="15.75" x14ac:dyDescent="0.2">
      <c r="A18" s="7" t="s">
        <v>184</v>
      </c>
      <c r="B18" s="7" t="s">
        <v>192</v>
      </c>
      <c r="C18" s="7">
        <f>IF(COUNTIF('Next Year Allowances'!B$124:B$127,B18)&gt;=1,"",ROW())</f>
        <v>18</v>
      </c>
      <c r="D18" s="7" t="str">
        <f t="shared" si="0"/>
        <v>HFC-245fa</v>
      </c>
      <c r="E18" s="7" t="s">
        <v>193</v>
      </c>
      <c r="F18" s="70">
        <v>1030</v>
      </c>
      <c r="K18" s="7" t="s">
        <v>194</v>
      </c>
    </row>
    <row r="19" spans="1:11" ht="15.75" x14ac:dyDescent="0.2">
      <c r="A19" s="7" t="s">
        <v>195</v>
      </c>
      <c r="B19" s="7" t="s">
        <v>196</v>
      </c>
      <c r="C19" s="7">
        <f>IF(COUNTIF('Next Year Allowances'!B$124:B$127,B19)&gt;=1,"",ROW())</f>
        <v>19</v>
      </c>
      <c r="D19" s="7" t="str">
        <f t="shared" si="0"/>
        <v>HFC-365mfc</v>
      </c>
      <c r="E19" s="7" t="s">
        <v>197</v>
      </c>
      <c r="F19" s="70">
        <v>794</v>
      </c>
      <c r="K19" s="7" t="s">
        <v>198</v>
      </c>
    </row>
    <row r="20" spans="1:11" x14ac:dyDescent="0.2">
      <c r="K20" s="7" t="s">
        <v>199</v>
      </c>
    </row>
    <row r="21" spans="1:11" x14ac:dyDescent="0.2">
      <c r="A21" s="4" t="s">
        <v>200</v>
      </c>
      <c r="E21"/>
      <c r="F21"/>
      <c r="K21" s="7" t="s">
        <v>201</v>
      </c>
    </row>
    <row r="22" spans="1:11" x14ac:dyDescent="0.2">
      <c r="A22" s="7" t="s">
        <v>202</v>
      </c>
      <c r="E22"/>
      <c r="F22"/>
      <c r="K22" s="7" t="s">
        <v>203</v>
      </c>
    </row>
    <row r="23" spans="1:11" x14ac:dyDescent="0.2">
      <c r="A23" s="7" t="s">
        <v>204</v>
      </c>
      <c r="E23"/>
      <c r="F23"/>
      <c r="K23" s="7" t="s">
        <v>205</v>
      </c>
    </row>
    <row r="24" spans="1:11" x14ac:dyDescent="0.2">
      <c r="E24"/>
      <c r="F24"/>
      <c r="K24" s="7" t="s">
        <v>206</v>
      </c>
    </row>
    <row r="25" spans="1:11" x14ac:dyDescent="0.2">
      <c r="E25"/>
      <c r="F25"/>
      <c r="K25" s="7" t="s">
        <v>207</v>
      </c>
    </row>
    <row r="26" spans="1:11" x14ac:dyDescent="0.2">
      <c r="E26"/>
      <c r="F26"/>
      <c r="K26" s="7" t="s">
        <v>208</v>
      </c>
    </row>
    <row r="27" spans="1:11" x14ac:dyDescent="0.2">
      <c r="E27"/>
      <c r="F27"/>
      <c r="K27" s="7" t="s">
        <v>209</v>
      </c>
    </row>
    <row r="28" spans="1:11" x14ac:dyDescent="0.2">
      <c r="E28"/>
      <c r="F28"/>
      <c r="K28" s="7" t="s">
        <v>210</v>
      </c>
    </row>
    <row r="29" spans="1:11" x14ac:dyDescent="0.2">
      <c r="K29" s="7" t="s">
        <v>211</v>
      </c>
    </row>
    <row r="30" spans="1:11" x14ac:dyDescent="0.2">
      <c r="K30" s="7" t="s">
        <v>212</v>
      </c>
    </row>
    <row r="31" spans="1:11" x14ac:dyDescent="0.2">
      <c r="K31" s="7" t="s">
        <v>213</v>
      </c>
    </row>
    <row r="32" spans="1:11" x14ac:dyDescent="0.2">
      <c r="K32" s="7" t="s">
        <v>214</v>
      </c>
    </row>
    <row r="33" spans="11:11" x14ac:dyDescent="0.2">
      <c r="K33" s="7" t="s">
        <v>215</v>
      </c>
    </row>
    <row r="34" spans="11:11" x14ac:dyDescent="0.2">
      <c r="K34" s="7" t="s">
        <v>216</v>
      </c>
    </row>
    <row r="35" spans="11:11" x14ac:dyDescent="0.2">
      <c r="K35" s="7" t="s">
        <v>217</v>
      </c>
    </row>
    <row r="36" spans="11:11" x14ac:dyDescent="0.2">
      <c r="K36" s="7" t="s">
        <v>218</v>
      </c>
    </row>
    <row r="37" spans="11:11" x14ac:dyDescent="0.2">
      <c r="K37" s="7" t="s">
        <v>219</v>
      </c>
    </row>
    <row r="38" spans="11:11" x14ac:dyDescent="0.2">
      <c r="K38" s="7" t="s">
        <v>220</v>
      </c>
    </row>
    <row r="39" spans="11:11" x14ac:dyDescent="0.2">
      <c r="K39" s="7" t="s">
        <v>221</v>
      </c>
    </row>
    <row r="40" spans="11:11" x14ac:dyDescent="0.2">
      <c r="K40" s="7" t="s">
        <v>222</v>
      </c>
    </row>
    <row r="41" spans="11:11" x14ac:dyDescent="0.2">
      <c r="K41" s="7" t="s">
        <v>223</v>
      </c>
    </row>
    <row r="42" spans="11:11" x14ac:dyDescent="0.2">
      <c r="K42" s="7" t="s">
        <v>224</v>
      </c>
    </row>
    <row r="43" spans="11:11" x14ac:dyDescent="0.2">
      <c r="K43" s="7" t="s">
        <v>225</v>
      </c>
    </row>
    <row r="44" spans="11:11" x14ac:dyDescent="0.2">
      <c r="K44" s="7" t="s">
        <v>226</v>
      </c>
    </row>
    <row r="45" spans="11:11" x14ac:dyDescent="0.2">
      <c r="K45" s="7" t="s">
        <v>227</v>
      </c>
    </row>
    <row r="46" spans="11:11" x14ac:dyDescent="0.2">
      <c r="K46" s="7" t="s">
        <v>228</v>
      </c>
    </row>
    <row r="47" spans="11:11" x14ac:dyDescent="0.2">
      <c r="K47" s="7" t="s">
        <v>229</v>
      </c>
    </row>
    <row r="48" spans="11:11" x14ac:dyDescent="0.2">
      <c r="K48" s="7" t="s">
        <v>230</v>
      </c>
    </row>
    <row r="49" spans="11:11" x14ac:dyDescent="0.2">
      <c r="K49" s="7" t="s">
        <v>231</v>
      </c>
    </row>
    <row r="50" spans="11:11" x14ac:dyDescent="0.2">
      <c r="K50" s="7" t="s">
        <v>232</v>
      </c>
    </row>
    <row r="51" spans="11:11" x14ac:dyDescent="0.2">
      <c r="K51" s="7" t="s">
        <v>233</v>
      </c>
    </row>
    <row r="52" spans="11:11" x14ac:dyDescent="0.2">
      <c r="K52" s="7" t="s">
        <v>234</v>
      </c>
    </row>
    <row r="53" spans="11:11" x14ac:dyDescent="0.2">
      <c r="K53" s="7" t="s">
        <v>235</v>
      </c>
    </row>
    <row r="54" spans="11:11" x14ac:dyDescent="0.2">
      <c r="K54" s="7" t="s">
        <v>236</v>
      </c>
    </row>
    <row r="55" spans="11:11" x14ac:dyDescent="0.2">
      <c r="K55" s="7" t="s">
        <v>237</v>
      </c>
    </row>
    <row r="56" spans="11:11" x14ac:dyDescent="0.2">
      <c r="K56" s="7" t="s">
        <v>238</v>
      </c>
    </row>
    <row r="57" spans="11:11" x14ac:dyDescent="0.2">
      <c r="K57" s="7" t="s">
        <v>239</v>
      </c>
    </row>
    <row r="58" spans="11:11" x14ac:dyDescent="0.2">
      <c r="K58" s="7" t="s">
        <v>240</v>
      </c>
    </row>
    <row r="59" spans="11:11" x14ac:dyDescent="0.2">
      <c r="K59" s="7" t="s">
        <v>241</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2025-08-20T15:27:07+00:00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C0DDFA7-D9F9-48A8-8DAC-B11AAFA371CD}">
  <ds:schemaRefs>
    <ds:schemaRef ds:uri="http://schemas.microsoft.com/sharepoint/v3/contenttype/forms"/>
  </ds:schemaRefs>
</ds:datastoreItem>
</file>

<file path=customXml/itemProps2.xml><?xml version="1.0" encoding="utf-8"?>
<ds:datastoreItem xmlns:ds="http://schemas.openxmlformats.org/officeDocument/2006/customXml" ds:itemID="{9409BDBA-F170-4FEE-BDCB-E8126B3D0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8BEA06-CA2F-4055-93B0-1E14C58CEC62}">
  <ds:schemaRefs>
    <ds:schemaRef ds:uri="http://schemas.microsoft.com/office/2006/metadata/properties"/>
    <ds:schemaRef ds:uri="http://schemas.microsoft.com/office/infopath/2007/PartnerControls"/>
    <ds:schemaRef ds:uri="4ffa91fb-a0ff-4ac5-b2db-65c790d184a4"/>
    <ds:schemaRef ds:uri="http://schemas.microsoft.com/sharepoint/v3/fields"/>
    <ds:schemaRef ds:uri="http://schemas.microsoft.com/sharepoint/v3"/>
    <ds:schemaRef ds:uri="http://schemas.microsoft.com/sharepoint.v3"/>
    <ds:schemaRef ds:uri="20af4edb-1540-4aba-b7d0-294715a11a7a"/>
    <ds:schemaRef ds:uri="8c57eaaf-0617-4b5e-abd8-c9c87ce9c094"/>
  </ds:schemaRefs>
</ds:datastoreItem>
</file>

<file path=customXml/itemProps4.xml><?xml version="1.0" encoding="utf-8"?>
<ds:datastoreItem xmlns:ds="http://schemas.openxmlformats.org/officeDocument/2006/customXml" ds:itemID="{14F41349-63A1-475E-AA8C-1240338C7CB7}">
  <ds:schemaRefs>
    <ds:schemaRef ds:uri="Microsoft.SharePoint.Taxonomy.ContentTypeSync"/>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Company Information</vt:lpstr>
      <vt:lpstr>Next Year Allowances</vt:lpstr>
      <vt:lpstr>Lists</vt:lpstr>
      <vt:lpstr>Application</vt:lpstr>
      <vt:lpstr>Common_Name</vt:lpstr>
      <vt:lpstr>Option_1</vt:lpstr>
      <vt:lpstr>Span</vt:lpstr>
      <vt:lpstr>State</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2025-08-21T16:37:58Z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y fmtid="{D5CDD505-2E9C-101B-9397-08002B2CF9AE}" pid="10" name="Order">
    <vt:r8>884600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