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.dodson\AppData\Local\Microsoft\Windows\INetCache\Content.Outlook\9GOOAPKL\"/>
    </mc:Choice>
  </mc:AlternateContent>
  <xr:revisionPtr revIDLastSave="0" documentId="8_{76346AFE-DD87-45CC-AADC-A5078807B2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rden Hours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A41" i="1"/>
  <c r="H41" i="1" l="1"/>
  <c r="J41" i="1" s="1"/>
  <c r="F30" i="1"/>
  <c r="H30" i="1" s="1"/>
  <c r="J30" i="1" s="1"/>
  <c r="F45" i="1"/>
  <c r="H45" i="1" s="1"/>
  <c r="J45" i="1" s="1"/>
  <c r="F44" i="1"/>
  <c r="H44" i="1" s="1"/>
  <c r="J44" i="1" s="1"/>
  <c r="F43" i="1"/>
  <c r="H43" i="1" s="1"/>
  <c r="F42" i="1"/>
  <c r="H42" i="1" s="1"/>
  <c r="J42" i="1" s="1"/>
  <c r="F37" i="1"/>
  <c r="H37" i="1" s="1"/>
  <c r="J37" i="1" s="1"/>
  <c r="F36" i="1"/>
  <c r="H36" i="1" s="1"/>
  <c r="J36" i="1" s="1"/>
  <c r="F35" i="1"/>
  <c r="H35" i="1" s="1"/>
  <c r="J35" i="1" s="1"/>
  <c r="F34" i="1"/>
  <c r="H34" i="1" s="1"/>
  <c r="J34" i="1" s="1"/>
  <c r="F33" i="1"/>
  <c r="H33" i="1" s="1"/>
  <c r="J33" i="1" s="1"/>
  <c r="F32" i="1"/>
  <c r="H32" i="1" s="1"/>
  <c r="J32" i="1" s="1"/>
  <c r="F31" i="1"/>
  <c r="H31" i="1" s="1"/>
  <c r="J31" i="1" s="1"/>
  <c r="F29" i="1"/>
  <c r="H29" i="1" s="1"/>
  <c r="J29" i="1" s="1"/>
  <c r="F28" i="1"/>
  <c r="F24" i="1"/>
  <c r="H24" i="1" s="1"/>
  <c r="J24" i="1" s="1"/>
  <c r="F22" i="1"/>
  <c r="H22" i="1" s="1"/>
  <c r="J22" i="1" s="1"/>
  <c r="F21" i="1"/>
  <c r="H21" i="1" s="1"/>
  <c r="J21" i="1" s="1"/>
  <c r="F20" i="1"/>
  <c r="H20" i="1" s="1"/>
  <c r="J20" i="1" s="1"/>
  <c r="F19" i="1"/>
  <c r="H19" i="1" s="1"/>
  <c r="J19" i="1" s="1"/>
  <c r="F18" i="1"/>
  <c r="H18" i="1" s="1"/>
  <c r="J18" i="1" s="1"/>
  <c r="F17" i="1"/>
  <c r="H17" i="1" s="1"/>
  <c r="J17" i="1" s="1"/>
  <c r="F16" i="1"/>
  <c r="H16" i="1" s="1"/>
  <c r="J16" i="1" s="1"/>
  <c r="F15" i="1"/>
  <c r="H15" i="1" s="1"/>
  <c r="J15" i="1" s="1"/>
  <c r="F14" i="1"/>
  <c r="H14" i="1" s="1"/>
  <c r="J14" i="1" s="1"/>
  <c r="F12" i="1"/>
  <c r="H12" i="1" s="1"/>
  <c r="J12" i="1" s="1"/>
  <c r="H11" i="1"/>
  <c r="J11" i="1" s="1"/>
  <c r="H10" i="1"/>
  <c r="J10" i="1" s="1"/>
  <c r="F9" i="1"/>
  <c r="H9" i="1" s="1"/>
  <c r="J9" i="1" s="1"/>
  <c r="F8" i="1"/>
  <c r="H8" i="1" s="1"/>
  <c r="J8" i="1" s="1"/>
  <c r="F7" i="1"/>
  <c r="H7" i="1" s="1"/>
  <c r="J7" i="1" s="1"/>
  <c r="F46" i="1" l="1"/>
  <c r="J43" i="1"/>
  <c r="J46" i="1" s="1"/>
  <c r="F38" i="1"/>
  <c r="J25" i="1"/>
  <c r="H25" i="1"/>
  <c r="F25" i="1"/>
  <c r="F48" i="1" s="1"/>
  <c r="H28" i="1"/>
  <c r="H38" i="1" s="1"/>
  <c r="H48" i="1" l="1"/>
  <c r="J28" i="1"/>
  <c r="J38" i="1" s="1"/>
</calcChain>
</file>

<file path=xl/sharedStrings.xml><?xml version="1.0" encoding="utf-8"?>
<sst xmlns="http://schemas.openxmlformats.org/spreadsheetml/2006/main" count="125" uniqueCount="104">
  <si>
    <t xml:space="preserve">OMB No. 0570-0062  - Rural Microentrepreneur Assistance Program </t>
  </si>
  <si>
    <t xml:space="preserve">USDA Rural Business-Cooperative Service </t>
  </si>
  <si>
    <t>Section of Rule (4280.XXX)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</si>
  <si>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</si>
  <si>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</si>
  <si>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</si>
  <si>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</si>
  <si>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</si>
  <si>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</si>
  <si>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</si>
  <si>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</si>
  <si>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</si>
  <si>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</si>
  <si>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</si>
  <si>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</si>
  <si>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</si>
  <si>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</si>
  <si>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</si>
  <si>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</si>
  <si>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</si>
  <si>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</si>
  <si>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</si>
  <si>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 FORMS</t>
  </si>
  <si>
    <t>Oversight and Monitoring</t>
  </si>
  <si>
    <t>311(g)(1); 320(a)(1)</t>
  </si>
  <si>
    <t>Quarterly reports</t>
  </si>
  <si>
    <t>written</t>
  </si>
  <si>
    <t>320(a)(3)</t>
  </si>
  <si>
    <t>Poor performance reports</t>
  </si>
  <si>
    <t>313(a)(4)</t>
  </si>
  <si>
    <t>Annual budget report</t>
  </si>
  <si>
    <t>Applications</t>
  </si>
  <si>
    <t>316(a)</t>
  </si>
  <si>
    <t>Application Narrative - initial criteria, all applicants</t>
  </si>
  <si>
    <t>315(c)(10)</t>
  </si>
  <si>
    <t>Application Narrative - documentation of eligibility, all applicants</t>
  </si>
  <si>
    <t>316(b)</t>
  </si>
  <si>
    <t>Additional Documentaton - Microlenders with &gt; 3 yrs exp (new applicants)</t>
  </si>
  <si>
    <t>Additional Documentaton - Microlenders with &gt; 3 yrs exp (repeat applicants)</t>
  </si>
  <si>
    <t>316(c)</t>
  </si>
  <si>
    <t>Additional Documentation - Microlenders with 3 or less yrs exp (new applicants)</t>
  </si>
  <si>
    <t>Additional Documentation - Microlenders with 3 or less yrs exp (repeat applicants)</t>
  </si>
  <si>
    <t>316(d)</t>
  </si>
  <si>
    <t>Additional Documentation - Microlender enhancement grants</t>
  </si>
  <si>
    <t>316(e)</t>
  </si>
  <si>
    <t>Additional Documentation - Technical assistance only grants</t>
  </si>
  <si>
    <t>316(f)</t>
  </si>
  <si>
    <t>Application from microlenders with &gt; 5 yrs exp in program</t>
  </si>
  <si>
    <t>312(c)(1)</t>
  </si>
  <si>
    <t>Documentation prior to loan closing</t>
  </si>
  <si>
    <t>312(c)(2)</t>
  </si>
  <si>
    <t>Lender certification at loan closing</t>
  </si>
  <si>
    <t>Appeals</t>
  </si>
  <si>
    <t>Request for Appeal</t>
  </si>
  <si>
    <t>Subtotal</t>
  </si>
  <si>
    <t>REPORTING - FORMS APPROVED UNDER THIS DOCKET</t>
  </si>
  <si>
    <t>315(c)(7)</t>
  </si>
  <si>
    <t>Certification Regarding Debarment, Suspension &amp; Other Resp. Matters-Primary Covered Trans.</t>
  </si>
  <si>
    <t>AD-1047 or in writing</t>
  </si>
  <si>
    <t>315(c)(9)</t>
  </si>
  <si>
    <t>Compliance Review</t>
  </si>
  <si>
    <t>RD 400-8</t>
  </si>
  <si>
    <t>Assurance Agreement</t>
  </si>
  <si>
    <t>RD 400-4</t>
  </si>
  <si>
    <t>312(c)(1)(ii)</t>
  </si>
  <si>
    <t>Deposit Agreement</t>
  </si>
  <si>
    <t>RD 402-1</t>
  </si>
  <si>
    <t>312(a)</t>
  </si>
  <si>
    <t>Request for Obligation of Funds</t>
  </si>
  <si>
    <t>RD 1940-1</t>
  </si>
  <si>
    <t>312(b)</t>
  </si>
  <si>
    <t>Letter of Intent to Meet Conditions</t>
  </si>
  <si>
    <t>RD 1942-46</t>
  </si>
  <si>
    <t>31c(c)(iv)</t>
  </si>
  <si>
    <t>Promissory Note</t>
  </si>
  <si>
    <t>RD 4274-3</t>
  </si>
  <si>
    <t>Loan Agreement</t>
  </si>
  <si>
    <t>RD 4274-4</t>
  </si>
  <si>
    <t>Rural Business-Cooperative Service Financial Assistance Agreement</t>
  </si>
  <si>
    <t>RD 4280-2</t>
  </si>
  <si>
    <t>315(c)(8)</t>
  </si>
  <si>
    <t>Certification of No Federal Debt</t>
  </si>
  <si>
    <t>RD 1910-11</t>
  </si>
  <si>
    <t>FORMS APPROVED UNDER OTHER OMB NUMBERS</t>
  </si>
  <si>
    <t>Application for Fedearl Assistance</t>
  </si>
  <si>
    <t>SF 424 (4040-0004)</t>
  </si>
  <si>
    <t>315(c)(4)</t>
  </si>
  <si>
    <t>Budget Information - Non-Construction Programs</t>
  </si>
  <si>
    <t>SF 424A (4040-0006)</t>
  </si>
  <si>
    <t>315(c)(5)</t>
  </si>
  <si>
    <t>Assurances - Non-Construction Program</t>
  </si>
  <si>
    <t>SF 424B (4040-0007)</t>
  </si>
  <si>
    <t>320(a)(1)(ii)</t>
  </si>
  <si>
    <t>Request for Advance or Reimbursement</t>
  </si>
  <si>
    <t>SF-270 (4040-0012)</t>
  </si>
  <si>
    <t>315(c)(6)</t>
  </si>
  <si>
    <t>Disclosure of Lobbying Activities</t>
  </si>
  <si>
    <t>SF LLL (4040-0013)</t>
  </si>
  <si>
    <t>Average Yearly Total</t>
  </si>
  <si>
    <t>313(d)</t>
  </si>
  <si>
    <t xml:space="preserve">Collected recent $/hr data from https://www.bls.gov/oes/current/oes_nat.htm/ as requested and calculated private sector loan officer $/hr @ $30.75 + 29.6% benefits = $39.85/hr.  </t>
  </si>
  <si>
    <t>KWB 5/22/2024</t>
  </si>
  <si>
    <t>SAM Renewal</t>
  </si>
  <si>
    <t>310(b)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</si>
</sst>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#,##0.0"/>
    <numFmt numFmtId="168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7" fontId="2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7" fontId="3" fillId="0" borderId="8" xfId="0" applyNumberFormat="1" applyFont="1" applyBorder="1" applyAlignment="1">
      <alignment horizontal="left" vertical="center"/>
    </xf>
    <xf numFmtId="4" fontId="3" fillId="0" borderId="8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37" fontId="3" fillId="0" borderId="8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67" fontId="3" fillId="0" borderId="8" xfId="1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68" fontId="2" fillId="0" borderId="8" xfId="1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1" fontId="3" fillId="2" borderId="8" xfId="1" applyNumberFormat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-my.sharepoint.com/Documents%20and%20Settings/jeanne.jacobs/Local%20Settings/Temporary%20Internet%20Files/Content.Outlook/DXM9LA0J/0570-0062%202012%20Burden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22-total and 3 yr ave"/>
      <sheetName val="6022-yr1"/>
      <sheetName val="6022-yr2"/>
      <sheetName val="6022-yr3"/>
      <sheetName val="FedGov Cost"/>
    </sheetNames>
    <sheetDataSet>
      <sheetData sheetId="0">
        <row r="27">
          <cell r="A27" t="str">
            <v>315(c)(7)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topLeftCell="A3" zoomScale="110" zoomScaleNormal="110" workbookViewId="0">
      <selection activeCell="A14" sqref="A14"/>
    </sheetView>
  </sheetViews>
  <sheetFormatPr defaultRowHeight="15" x14ac:dyDescent="0.25"/>
  <cols>
    <col min="1" max="1" width="16.5703125" customWidth="1"/>
    <col min="2" max="2" width="36.85546875" customWidth="1"/>
    <col min="3" max="3" width="18.28515625" customWidth="1"/>
    <col min="4" max="4" width="8.42578125" bestFit="1" customWidth="1"/>
    <col min="5" max="5" width="7.42578125" bestFit="1" customWidth="1"/>
    <col min="6" max="6" width="8.42578125" bestFit="1" customWidth="1"/>
    <col min="8" max="8" width="9.42578125" bestFit="1" customWidth="1"/>
    <col min="9" max="9" width="6.5703125" bestFit="1" customWidth="1"/>
    <col min="10" max="10" width="10.140625" bestFit="1" customWidth="1"/>
  </cols>
  <sheetData>
    <row r="1" spans="1:10" x14ac:dyDescent="0.25">
      <c r="A1" s="72" t="s">
        <v>0</v>
      </c>
      <c r="B1" s="72"/>
      <c r="C1" s="72"/>
      <c r="D1" s="72"/>
      <c r="E1" s="1"/>
      <c r="F1" s="1"/>
      <c r="G1" s="2"/>
      <c r="H1" s="1"/>
      <c r="I1" s="1"/>
      <c r="J1" s="1"/>
    </row>
    <row r="2" spans="1:10" x14ac:dyDescent="0.25">
      <c r="A2" s="73" t="s">
        <v>1</v>
      </c>
      <c r="B2" s="73"/>
      <c r="C2" s="73"/>
      <c r="D2" s="73"/>
      <c r="E2" s="1"/>
      <c r="F2" s="1"/>
      <c r="G2" s="2"/>
      <c r="H2" s="1"/>
      <c r="I2" s="1"/>
      <c r="J2" s="1"/>
    </row>
    <row r="3" spans="1:10" ht="63.75" x14ac:dyDescent="0.2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7" t="s">
        <v>11</v>
      </c>
    </row>
    <row r="4" spans="1:10" x14ac:dyDescent="0.25">
      <c r="A4" s="8" t="s">
        <v>12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 t="s">
        <v>18</v>
      </c>
      <c r="H4" s="9" t="s">
        <v>19</v>
      </c>
      <c r="I4" s="11" t="s">
        <v>20</v>
      </c>
      <c r="J4" s="12" t="s">
        <v>21</v>
      </c>
    </row>
    <row r="5" spans="1:10" x14ac:dyDescent="0.25">
      <c r="A5" s="13"/>
      <c r="B5" s="74" t="s">
        <v>22</v>
      </c>
      <c r="C5" s="75"/>
      <c r="D5" s="14"/>
      <c r="E5" s="15"/>
      <c r="F5" s="14"/>
      <c r="G5" s="16"/>
      <c r="H5" s="14"/>
      <c r="I5" s="15"/>
      <c r="J5" s="17"/>
    </row>
    <row r="6" spans="1:10" x14ac:dyDescent="0.25">
      <c r="A6" s="19"/>
      <c r="B6" s="20" t="s">
        <v>23</v>
      </c>
      <c r="C6" s="21"/>
      <c r="D6" s="22"/>
      <c r="E6" s="23"/>
      <c r="F6" s="24"/>
      <c r="G6" s="25"/>
      <c r="H6" s="22"/>
      <c r="I6" s="23"/>
      <c r="J6" s="26"/>
    </row>
    <row r="7" spans="1:10" x14ac:dyDescent="0.25">
      <c r="A7" s="19" t="s">
        <v>24</v>
      </c>
      <c r="B7" s="27" t="s">
        <v>25</v>
      </c>
      <c r="C7" s="21" t="s">
        <v>26</v>
      </c>
      <c r="D7" s="22">
        <v>40</v>
      </c>
      <c r="E7" s="23">
        <v>4</v>
      </c>
      <c r="F7" s="24">
        <f>SUM(D7*E7)</f>
        <v>160</v>
      </c>
      <c r="G7" s="28">
        <v>2</v>
      </c>
      <c r="H7" s="65">
        <f>SUM(F7*G7)</f>
        <v>320</v>
      </c>
      <c r="I7" s="62">
        <v>43.16</v>
      </c>
      <c r="J7" s="63">
        <f>SUM(H7*I7)</f>
        <v>13811.199999999999</v>
      </c>
    </row>
    <row r="8" spans="1:10" x14ac:dyDescent="0.25">
      <c r="A8" s="30" t="s">
        <v>27</v>
      </c>
      <c r="B8" s="31" t="s">
        <v>28</v>
      </c>
      <c r="C8" s="21" t="s">
        <v>26</v>
      </c>
      <c r="D8" s="22">
        <v>0</v>
      </c>
      <c r="E8" s="23">
        <v>1</v>
      </c>
      <c r="F8" s="24">
        <f>SUM(D8*E8)</f>
        <v>0</v>
      </c>
      <c r="G8" s="28">
        <v>2</v>
      </c>
      <c r="H8" s="65">
        <f t="shared" ref="H8:H24" si="0">SUM(F8*G8)</f>
        <v>0</v>
      </c>
      <c r="I8" s="62">
        <v>43.16</v>
      </c>
      <c r="J8" s="63">
        <f>SUM(H8*I8)</f>
        <v>0</v>
      </c>
    </row>
    <row r="9" spans="1:10" x14ac:dyDescent="0.25">
      <c r="A9" s="30" t="s">
        <v>29</v>
      </c>
      <c r="B9" s="31" t="s">
        <v>30</v>
      </c>
      <c r="C9" s="21" t="s">
        <v>26</v>
      </c>
      <c r="D9" s="22">
        <v>40</v>
      </c>
      <c r="E9" s="23">
        <v>1</v>
      </c>
      <c r="F9" s="24">
        <f>SUM(D9*E9)</f>
        <v>40</v>
      </c>
      <c r="G9" s="28">
        <v>2</v>
      </c>
      <c r="H9" s="65">
        <f t="shared" si="0"/>
        <v>80</v>
      </c>
      <c r="I9" s="62">
        <v>43.16</v>
      </c>
      <c r="J9" s="63">
        <f>SUM(H9*I9)</f>
        <v>3452.7999999999997</v>
      </c>
    </row>
    <row r="10" spans="1:10" x14ac:dyDescent="0.25">
      <c r="A10" s="19"/>
      <c r="B10" s="20" t="s">
        <v>31</v>
      </c>
      <c r="C10" s="21"/>
      <c r="D10" s="22"/>
      <c r="E10" s="23"/>
      <c r="F10" s="24"/>
      <c r="G10" s="25"/>
      <c r="H10" s="65">
        <f t="shared" si="0"/>
        <v>0</v>
      </c>
      <c r="I10" s="62">
        <v>43.16</v>
      </c>
      <c r="J10" s="63">
        <f t="shared" ref="J10:J24" si="1">SUM(H10*I10)</f>
        <v>0</v>
      </c>
    </row>
    <row r="11" spans="1:10" ht="25.5" x14ac:dyDescent="0.25">
      <c r="A11" s="19" t="s">
        <v>32</v>
      </c>
      <c r="B11" s="31" t="s">
        <v>33</v>
      </c>
      <c r="C11" s="21" t="s">
        <v>26</v>
      </c>
      <c r="D11" s="22">
        <v>40</v>
      </c>
      <c r="E11" s="23">
        <v>1</v>
      </c>
      <c r="F11" s="24">
        <v>40</v>
      </c>
      <c r="G11" s="28">
        <v>8</v>
      </c>
      <c r="H11" s="65">
        <f t="shared" si="0"/>
        <v>320</v>
      </c>
      <c r="I11" s="62">
        <v>43.16</v>
      </c>
      <c r="J11" s="63">
        <f t="shared" si="1"/>
        <v>13811.199999999999</v>
      </c>
    </row>
    <row r="12" spans="1:10" ht="25.5" x14ac:dyDescent="0.25">
      <c r="A12" s="30" t="s">
        <v>34</v>
      </c>
      <c r="B12" s="31" t="s">
        <v>35</v>
      </c>
      <c r="C12" s="21" t="s">
        <v>26</v>
      </c>
      <c r="D12" s="22">
        <v>40</v>
      </c>
      <c r="E12" s="23">
        <v>1</v>
      </c>
      <c r="F12" s="24">
        <f t="shared" ref="F12:F24" si="2">SUM(D12*E12)</f>
        <v>40</v>
      </c>
      <c r="G12" s="28">
        <v>6</v>
      </c>
      <c r="H12" s="65">
        <f t="shared" si="0"/>
        <v>240</v>
      </c>
      <c r="I12" s="62">
        <v>43.16</v>
      </c>
      <c r="J12" s="63">
        <f t="shared" si="1"/>
        <v>10358.4</v>
      </c>
    </row>
    <row r="13" spans="1:10" x14ac:dyDescent="0.25">
      <c r="A13" s="30" t="s">
        <v>103</v>
      </c>
      <c r="B13" s="31" t="s">
        <v>102</v>
      </c>
      <c r="C13" s="21" t="s">
        <v>26</v>
      </c>
      <c r="D13" s="22">
        <v>40</v>
      </c>
      <c r="E13" s="23">
        <v>1</v>
      </c>
      <c r="F13" s="24">
        <v>40</v>
      </c>
      <c r="G13" s="28">
        <v>1</v>
      </c>
      <c r="H13" s="65">
        <v>40</v>
      </c>
      <c r="I13" s="62">
        <v>43.16</v>
      </c>
      <c r="J13" s="63">
        <v>1726.4</v>
      </c>
    </row>
    <row r="14" spans="1:10" ht="25.5" x14ac:dyDescent="0.25">
      <c r="A14" s="30" t="s">
        <v>36</v>
      </c>
      <c r="B14" s="31" t="s">
        <v>37</v>
      </c>
      <c r="C14" s="21" t="s">
        <v>26</v>
      </c>
      <c r="D14" s="22">
        <v>13</v>
      </c>
      <c r="E14" s="23">
        <v>1</v>
      </c>
      <c r="F14" s="24">
        <f t="shared" si="2"/>
        <v>13</v>
      </c>
      <c r="G14" s="28">
        <v>8</v>
      </c>
      <c r="H14" s="65">
        <f t="shared" si="0"/>
        <v>104</v>
      </c>
      <c r="I14" s="62">
        <v>43.16</v>
      </c>
      <c r="J14" s="63">
        <f t="shared" si="1"/>
        <v>4488.6399999999994</v>
      </c>
    </row>
    <row r="15" spans="1:10" ht="25.5" x14ac:dyDescent="0.25">
      <c r="A15" s="30" t="s">
        <v>36</v>
      </c>
      <c r="B15" s="31" t="s">
        <v>38</v>
      </c>
      <c r="C15" s="21" t="s">
        <v>26</v>
      </c>
      <c r="D15" s="22">
        <v>0</v>
      </c>
      <c r="E15" s="23">
        <v>1</v>
      </c>
      <c r="F15" s="24">
        <f>SUM(D15*E15)</f>
        <v>0</v>
      </c>
      <c r="G15" s="28">
        <v>1</v>
      </c>
      <c r="H15" s="65">
        <f t="shared" si="0"/>
        <v>0</v>
      </c>
      <c r="I15" s="62">
        <v>43.16</v>
      </c>
      <c r="J15" s="63">
        <f t="shared" si="1"/>
        <v>0</v>
      </c>
    </row>
    <row r="16" spans="1:10" ht="25.5" x14ac:dyDescent="0.25">
      <c r="A16" s="30" t="s">
        <v>39</v>
      </c>
      <c r="B16" s="31" t="s">
        <v>40</v>
      </c>
      <c r="C16" s="21" t="s">
        <v>26</v>
      </c>
      <c r="D16" s="22">
        <v>16</v>
      </c>
      <c r="E16" s="23">
        <v>1</v>
      </c>
      <c r="F16" s="24">
        <f t="shared" si="2"/>
        <v>16</v>
      </c>
      <c r="G16" s="28">
        <v>8</v>
      </c>
      <c r="H16" s="65">
        <f t="shared" si="0"/>
        <v>128</v>
      </c>
      <c r="I16" s="62">
        <v>43.16</v>
      </c>
      <c r="J16" s="63">
        <f t="shared" si="1"/>
        <v>5524.48</v>
      </c>
    </row>
    <row r="17" spans="1:10" ht="25.5" x14ac:dyDescent="0.25">
      <c r="A17" s="30" t="s">
        <v>39</v>
      </c>
      <c r="B17" s="31" t="s">
        <v>41</v>
      </c>
      <c r="C17" s="21" t="s">
        <v>26</v>
      </c>
      <c r="D17" s="22">
        <v>0</v>
      </c>
      <c r="E17" s="23">
        <v>1</v>
      </c>
      <c r="F17" s="24">
        <f>SUM(D17*E17)</f>
        <v>0</v>
      </c>
      <c r="G17" s="28">
        <v>1</v>
      </c>
      <c r="H17" s="65">
        <f t="shared" si="0"/>
        <v>0</v>
      </c>
      <c r="I17" s="62">
        <v>43.16</v>
      </c>
      <c r="J17" s="63">
        <f t="shared" si="1"/>
        <v>0</v>
      </c>
    </row>
    <row r="18" spans="1:10" ht="25.5" x14ac:dyDescent="0.25">
      <c r="A18" s="30" t="s">
        <v>42</v>
      </c>
      <c r="B18" s="31" t="s">
        <v>43</v>
      </c>
      <c r="C18" s="21" t="s">
        <v>26</v>
      </c>
      <c r="D18" s="22">
        <v>10</v>
      </c>
      <c r="E18" s="23">
        <v>1</v>
      </c>
      <c r="F18" s="24">
        <f t="shared" si="2"/>
        <v>10</v>
      </c>
      <c r="G18" s="28">
        <v>6</v>
      </c>
      <c r="H18" s="65">
        <f t="shared" si="0"/>
        <v>60</v>
      </c>
      <c r="I18" s="62">
        <v>43.16</v>
      </c>
      <c r="J18" s="63">
        <f t="shared" si="1"/>
        <v>2589.6</v>
      </c>
    </row>
    <row r="19" spans="1:10" ht="25.5" x14ac:dyDescent="0.25">
      <c r="A19" s="30" t="s">
        <v>44</v>
      </c>
      <c r="B19" s="31" t="s">
        <v>45</v>
      </c>
      <c r="C19" s="21" t="s">
        <v>26</v>
      </c>
      <c r="D19" s="22">
        <v>0</v>
      </c>
      <c r="E19" s="23">
        <v>1</v>
      </c>
      <c r="F19" s="24">
        <f t="shared" si="2"/>
        <v>0</v>
      </c>
      <c r="G19" s="28">
        <v>6</v>
      </c>
      <c r="H19" s="65">
        <f t="shared" si="0"/>
        <v>0</v>
      </c>
      <c r="I19" s="62">
        <v>43.16</v>
      </c>
      <c r="J19" s="63">
        <f t="shared" si="1"/>
        <v>0</v>
      </c>
    </row>
    <row r="20" spans="1:10" ht="25.5" x14ac:dyDescent="0.25">
      <c r="A20" s="30" t="s">
        <v>46</v>
      </c>
      <c r="B20" s="31" t="s">
        <v>47</v>
      </c>
      <c r="C20" s="21" t="s">
        <v>26</v>
      </c>
      <c r="D20" s="22">
        <v>11</v>
      </c>
      <c r="E20" s="23">
        <v>1</v>
      </c>
      <c r="F20" s="24">
        <f t="shared" si="2"/>
        <v>11</v>
      </c>
      <c r="G20" s="28">
        <v>2</v>
      </c>
      <c r="H20" s="65">
        <f t="shared" si="0"/>
        <v>22</v>
      </c>
      <c r="I20" s="62">
        <v>43.16</v>
      </c>
      <c r="J20" s="63">
        <f t="shared" si="1"/>
        <v>949.52</v>
      </c>
    </row>
    <row r="21" spans="1:10" x14ac:dyDescent="0.25">
      <c r="A21" s="30" t="s">
        <v>48</v>
      </c>
      <c r="B21" s="31" t="s">
        <v>49</v>
      </c>
      <c r="C21" s="21" t="s">
        <v>26</v>
      </c>
      <c r="D21" s="22">
        <v>40</v>
      </c>
      <c r="E21" s="23">
        <v>1</v>
      </c>
      <c r="F21" s="24">
        <f t="shared" si="2"/>
        <v>40</v>
      </c>
      <c r="G21" s="28">
        <v>1</v>
      </c>
      <c r="H21" s="65">
        <f t="shared" si="0"/>
        <v>40</v>
      </c>
      <c r="I21" s="62">
        <v>43.16</v>
      </c>
      <c r="J21" s="63">
        <f t="shared" si="1"/>
        <v>1726.3999999999999</v>
      </c>
    </row>
    <row r="22" spans="1:10" x14ac:dyDescent="0.25">
      <c r="A22" s="30" t="s">
        <v>50</v>
      </c>
      <c r="B22" s="31" t="s">
        <v>51</v>
      </c>
      <c r="C22" s="21" t="s">
        <v>26</v>
      </c>
      <c r="D22" s="22">
        <v>40</v>
      </c>
      <c r="E22" s="23">
        <v>1</v>
      </c>
      <c r="F22" s="24">
        <f t="shared" si="2"/>
        <v>40</v>
      </c>
      <c r="G22" s="28">
        <v>0.5</v>
      </c>
      <c r="H22" s="65">
        <f t="shared" si="0"/>
        <v>20</v>
      </c>
      <c r="I22" s="62">
        <v>43.16</v>
      </c>
      <c r="J22" s="63">
        <f t="shared" si="1"/>
        <v>863.19999999999993</v>
      </c>
    </row>
    <row r="23" spans="1:10" x14ac:dyDescent="0.25">
      <c r="A23" s="19"/>
      <c r="B23" s="32" t="s">
        <v>52</v>
      </c>
      <c r="C23" s="21"/>
      <c r="D23" s="22"/>
      <c r="E23" s="23"/>
      <c r="F23" s="24"/>
      <c r="G23" s="25"/>
      <c r="H23" s="65"/>
      <c r="I23" s="62">
        <v>43.16</v>
      </c>
      <c r="J23" s="63"/>
    </row>
    <row r="24" spans="1:10" x14ac:dyDescent="0.25">
      <c r="A24" s="30">
        <v>304</v>
      </c>
      <c r="B24" s="31" t="s">
        <v>53</v>
      </c>
      <c r="C24" s="21" t="s">
        <v>26</v>
      </c>
      <c r="D24" s="22">
        <v>0</v>
      </c>
      <c r="E24" s="23">
        <v>1</v>
      </c>
      <c r="F24" s="24">
        <f t="shared" si="2"/>
        <v>0</v>
      </c>
      <c r="G24" s="28">
        <v>2</v>
      </c>
      <c r="H24" s="65">
        <f t="shared" si="0"/>
        <v>0</v>
      </c>
      <c r="I24" s="62">
        <v>43.16</v>
      </c>
      <c r="J24" s="63">
        <f t="shared" si="1"/>
        <v>0</v>
      </c>
    </row>
    <row r="25" spans="1:10" x14ac:dyDescent="0.25">
      <c r="A25" s="19"/>
      <c r="B25" s="33" t="s">
        <v>54</v>
      </c>
      <c r="C25" s="30"/>
      <c r="D25" s="14"/>
      <c r="E25" s="19"/>
      <c r="F25" s="14">
        <f>SUM(F7:F24)</f>
        <v>450</v>
      </c>
      <c r="G25" s="34"/>
      <c r="H25" s="66">
        <f>SUM(H7:H24)</f>
        <v>1374</v>
      </c>
      <c r="I25" s="35"/>
      <c r="J25" s="64">
        <f>SUM(J7:J24)</f>
        <v>59301.839999999989</v>
      </c>
    </row>
    <row r="26" spans="1:10" x14ac:dyDescent="0.25">
      <c r="A26" s="19"/>
      <c r="B26" s="18"/>
      <c r="C26" s="19"/>
      <c r="D26" s="19"/>
      <c r="E26" s="19"/>
      <c r="F26" s="19"/>
      <c r="G26" s="37"/>
      <c r="H26" s="49"/>
      <c r="I26" s="35"/>
      <c r="J26" s="19"/>
    </row>
    <row r="27" spans="1:10" x14ac:dyDescent="0.25">
      <c r="A27" s="19"/>
      <c r="B27" s="38" t="s">
        <v>55</v>
      </c>
      <c r="C27" s="39"/>
      <c r="D27" s="40"/>
      <c r="E27" s="40"/>
      <c r="F27" s="40"/>
      <c r="G27" s="34"/>
      <c r="H27" s="54"/>
      <c r="I27" s="41"/>
      <c r="J27" s="41"/>
    </row>
    <row r="28" spans="1:10" ht="38.25" x14ac:dyDescent="0.25">
      <c r="A28" s="60" t="s">
        <v>56</v>
      </c>
      <c r="B28" s="31" t="s">
        <v>57</v>
      </c>
      <c r="C28" s="21" t="s">
        <v>58</v>
      </c>
      <c r="D28" s="22">
        <v>40</v>
      </c>
      <c r="E28" s="23">
        <v>1</v>
      </c>
      <c r="F28" s="24">
        <f t="shared" ref="F28:F37" si="3">SUM(D28*E28)</f>
        <v>40</v>
      </c>
      <c r="G28" s="28">
        <v>0.25</v>
      </c>
      <c r="H28" s="24">
        <f t="shared" ref="H28:H37" si="4">SUM(F28*G28)</f>
        <v>10</v>
      </c>
      <c r="I28" s="62">
        <v>43.16</v>
      </c>
      <c r="J28" s="29">
        <f t="shared" ref="J28:J37" si="5">SUM(H28*I28)</f>
        <v>431.59999999999997</v>
      </c>
    </row>
    <row r="29" spans="1:10" x14ac:dyDescent="0.25">
      <c r="A29" s="19" t="s">
        <v>59</v>
      </c>
      <c r="B29" s="31" t="s">
        <v>60</v>
      </c>
      <c r="C29" s="21" t="s">
        <v>61</v>
      </c>
      <c r="D29" s="22">
        <v>40</v>
      </c>
      <c r="E29" s="23">
        <v>1</v>
      </c>
      <c r="F29" s="24">
        <f t="shared" si="3"/>
        <v>40</v>
      </c>
      <c r="G29" s="28">
        <v>8</v>
      </c>
      <c r="H29" s="24">
        <f t="shared" si="4"/>
        <v>320</v>
      </c>
      <c r="I29" s="62">
        <v>43.16</v>
      </c>
      <c r="J29" s="29">
        <f t="shared" si="5"/>
        <v>13811.199999999999</v>
      </c>
    </row>
    <row r="30" spans="1:10" x14ac:dyDescent="0.25">
      <c r="A30" s="19" t="s">
        <v>34</v>
      </c>
      <c r="B30" s="52" t="s">
        <v>62</v>
      </c>
      <c r="C30" s="21" t="s">
        <v>63</v>
      </c>
      <c r="D30" s="22">
        <v>40</v>
      </c>
      <c r="E30" s="23">
        <v>1</v>
      </c>
      <c r="F30" s="24">
        <f t="shared" ref="F30" si="6">SUM(D30*E30)</f>
        <v>40</v>
      </c>
      <c r="G30" s="53">
        <v>0.25</v>
      </c>
      <c r="H30" s="24">
        <f t="shared" ref="H30" si="7">SUM(G30*F30)</f>
        <v>10</v>
      </c>
      <c r="I30" s="62">
        <v>43.16</v>
      </c>
      <c r="J30" s="58">
        <f t="shared" ref="J30" si="8">(H30)*(I30)</f>
        <v>431.59999999999997</v>
      </c>
    </row>
    <row r="31" spans="1:10" x14ac:dyDescent="0.25">
      <c r="A31" s="19" t="s">
        <v>64</v>
      </c>
      <c r="B31" s="31" t="s">
        <v>65</v>
      </c>
      <c r="C31" s="21" t="s">
        <v>66</v>
      </c>
      <c r="D31" s="22">
        <v>40</v>
      </c>
      <c r="E31" s="23">
        <v>1</v>
      </c>
      <c r="F31" s="24">
        <f t="shared" si="3"/>
        <v>40</v>
      </c>
      <c r="G31" s="28">
        <v>8.3000000000000004E-2</v>
      </c>
      <c r="H31" s="24">
        <f t="shared" si="4"/>
        <v>3.3200000000000003</v>
      </c>
      <c r="I31" s="62">
        <v>43.16</v>
      </c>
      <c r="J31" s="29">
        <f t="shared" si="5"/>
        <v>143.2912</v>
      </c>
    </row>
    <row r="32" spans="1:10" x14ac:dyDescent="0.25">
      <c r="A32" s="19" t="s">
        <v>67</v>
      </c>
      <c r="B32" s="31" t="s">
        <v>68</v>
      </c>
      <c r="C32" s="42" t="s">
        <v>69</v>
      </c>
      <c r="D32" s="22">
        <v>40</v>
      </c>
      <c r="E32" s="23">
        <v>2</v>
      </c>
      <c r="F32" s="24">
        <f t="shared" si="3"/>
        <v>80</v>
      </c>
      <c r="G32" s="28">
        <v>0.25</v>
      </c>
      <c r="H32" s="24">
        <f t="shared" si="4"/>
        <v>20</v>
      </c>
      <c r="I32" s="62">
        <v>43.16</v>
      </c>
      <c r="J32" s="29">
        <f t="shared" si="5"/>
        <v>863.19999999999993</v>
      </c>
    </row>
    <row r="33" spans="1:10" x14ac:dyDescent="0.25">
      <c r="A33" s="19" t="s">
        <v>70</v>
      </c>
      <c r="B33" s="31" t="s">
        <v>71</v>
      </c>
      <c r="C33" s="21" t="s">
        <v>72</v>
      </c>
      <c r="D33" s="22">
        <v>40</v>
      </c>
      <c r="E33" s="23">
        <v>1</v>
      </c>
      <c r="F33" s="24">
        <f t="shared" si="3"/>
        <v>40</v>
      </c>
      <c r="G33" s="28">
        <v>1</v>
      </c>
      <c r="H33" s="24">
        <f t="shared" si="4"/>
        <v>40</v>
      </c>
      <c r="I33" s="62">
        <v>43.16</v>
      </c>
      <c r="J33" s="29">
        <f t="shared" si="5"/>
        <v>1726.3999999999999</v>
      </c>
    </row>
    <row r="34" spans="1:10" x14ac:dyDescent="0.25">
      <c r="A34" s="19" t="s">
        <v>73</v>
      </c>
      <c r="B34" s="31" t="s">
        <v>74</v>
      </c>
      <c r="C34" s="21" t="s">
        <v>75</v>
      </c>
      <c r="D34" s="22">
        <v>40</v>
      </c>
      <c r="E34" s="23">
        <v>1</v>
      </c>
      <c r="F34" s="24">
        <f t="shared" si="3"/>
        <v>40</v>
      </c>
      <c r="G34" s="28">
        <v>1.5</v>
      </c>
      <c r="H34" s="24">
        <f t="shared" si="4"/>
        <v>60</v>
      </c>
      <c r="I34" s="62">
        <v>43.16</v>
      </c>
      <c r="J34" s="29">
        <f t="shared" si="5"/>
        <v>2589.6</v>
      </c>
    </row>
    <row r="35" spans="1:10" x14ac:dyDescent="0.25">
      <c r="A35" s="19" t="s">
        <v>67</v>
      </c>
      <c r="B35" s="31" t="s">
        <v>76</v>
      </c>
      <c r="C35" s="21" t="s">
        <v>77</v>
      </c>
      <c r="D35" s="22">
        <v>40</v>
      </c>
      <c r="E35" s="23">
        <v>1</v>
      </c>
      <c r="F35" s="24">
        <f t="shared" si="3"/>
        <v>40</v>
      </c>
      <c r="G35" s="28">
        <v>1.5</v>
      </c>
      <c r="H35" s="24">
        <f t="shared" si="4"/>
        <v>60</v>
      </c>
      <c r="I35" s="62">
        <v>43.16</v>
      </c>
      <c r="J35" s="29">
        <f t="shared" si="5"/>
        <v>2589.6</v>
      </c>
    </row>
    <row r="36" spans="1:10" ht="25.5" x14ac:dyDescent="0.25">
      <c r="A36" s="19" t="s">
        <v>99</v>
      </c>
      <c r="B36" s="59" t="s">
        <v>78</v>
      </c>
      <c r="C36" s="21" t="s">
        <v>79</v>
      </c>
      <c r="D36" s="22">
        <v>40</v>
      </c>
      <c r="E36" s="23">
        <v>1</v>
      </c>
      <c r="F36" s="24">
        <f t="shared" si="3"/>
        <v>40</v>
      </c>
      <c r="G36" s="28">
        <v>1</v>
      </c>
      <c r="H36" s="24">
        <f t="shared" si="4"/>
        <v>40</v>
      </c>
      <c r="I36" s="62">
        <v>43.16</v>
      </c>
      <c r="J36" s="29">
        <f t="shared" si="5"/>
        <v>1726.3999999999999</v>
      </c>
    </row>
    <row r="37" spans="1:10" x14ac:dyDescent="0.25">
      <c r="A37" s="19" t="s">
        <v>80</v>
      </c>
      <c r="B37" s="31" t="s">
        <v>81</v>
      </c>
      <c r="C37" s="21" t="s">
        <v>82</v>
      </c>
      <c r="D37" s="22">
        <v>40</v>
      </c>
      <c r="E37" s="23">
        <v>1</v>
      </c>
      <c r="F37" s="24">
        <f t="shared" si="3"/>
        <v>40</v>
      </c>
      <c r="G37" s="28">
        <v>0.25</v>
      </c>
      <c r="H37" s="24">
        <f t="shared" si="4"/>
        <v>10</v>
      </c>
      <c r="I37" s="62">
        <v>43.16</v>
      </c>
      <c r="J37" s="29">
        <f t="shared" si="5"/>
        <v>431.59999999999997</v>
      </c>
    </row>
    <row r="38" spans="1:10" x14ac:dyDescent="0.25">
      <c r="A38" s="19"/>
      <c r="B38" s="33" t="s">
        <v>54</v>
      </c>
      <c r="C38" s="39"/>
      <c r="D38" s="43"/>
      <c r="E38" s="40"/>
      <c r="F38" s="43">
        <f>SUM(F28:F37)</f>
        <v>440</v>
      </c>
      <c r="G38" s="34"/>
      <c r="H38" s="55">
        <f>SUM(H28:H37)</f>
        <v>573.31999999999994</v>
      </c>
      <c r="I38" s="67"/>
      <c r="J38" s="36">
        <f>SUM(J28:J37)</f>
        <v>24744.491199999997</v>
      </c>
    </row>
    <row r="39" spans="1:10" x14ac:dyDescent="0.25">
      <c r="A39" s="19"/>
      <c r="B39" s="33"/>
      <c r="C39" s="39"/>
      <c r="D39" s="40"/>
      <c r="E39" s="40"/>
      <c r="F39" s="40"/>
      <c r="G39" s="34"/>
      <c r="H39" s="54"/>
      <c r="I39" s="67"/>
      <c r="J39" s="41"/>
    </row>
    <row r="40" spans="1:10" x14ac:dyDescent="0.25">
      <c r="A40" s="19"/>
      <c r="B40" s="38" t="s">
        <v>83</v>
      </c>
      <c r="C40" s="39"/>
      <c r="D40" s="45"/>
      <c r="E40" s="44"/>
      <c r="F40" s="45"/>
      <c r="G40" s="34"/>
      <c r="H40" s="56"/>
      <c r="I40" s="67"/>
      <c r="J40" s="40"/>
    </row>
    <row r="41" spans="1:10" x14ac:dyDescent="0.25">
      <c r="A41" s="19" t="str">
        <f>'[1]6022-total and 3 yr ave'!A27</f>
        <v>315(c)(7)</v>
      </c>
      <c r="B41" s="52" t="s">
        <v>84</v>
      </c>
      <c r="C41" s="21" t="s">
        <v>85</v>
      </c>
      <c r="D41" s="22">
        <v>40</v>
      </c>
      <c r="E41" s="23">
        <v>1</v>
      </c>
      <c r="F41" s="24">
        <f>SUM(D41*E41)</f>
        <v>40</v>
      </c>
      <c r="G41" s="25">
        <v>1</v>
      </c>
      <c r="H41" s="57">
        <f>SUM(G41*F41)</f>
        <v>40</v>
      </c>
      <c r="I41" s="62">
        <v>43.16</v>
      </c>
      <c r="J41" s="58">
        <f>(H41)*(I41)</f>
        <v>1726.3999999999999</v>
      </c>
    </row>
    <row r="42" spans="1:10" ht="25.5" x14ac:dyDescent="0.25">
      <c r="A42" s="19" t="s">
        <v>86</v>
      </c>
      <c r="B42" s="46" t="s">
        <v>87</v>
      </c>
      <c r="C42" s="21" t="s">
        <v>88</v>
      </c>
      <c r="D42" s="22">
        <v>40</v>
      </c>
      <c r="E42" s="23">
        <v>1</v>
      </c>
      <c r="F42" s="24">
        <f t="shared" ref="F42:F45" si="9">SUM(D42*E42)</f>
        <v>40</v>
      </c>
      <c r="G42" s="28">
        <v>1</v>
      </c>
      <c r="H42" s="24">
        <f t="shared" ref="H42:H45" si="10">SUM(F42*G42)</f>
        <v>40</v>
      </c>
      <c r="I42" s="62">
        <v>43.16</v>
      </c>
      <c r="J42" s="29">
        <f t="shared" ref="J42:J45" si="11">SUM(H42*I42)</f>
        <v>1726.3999999999999</v>
      </c>
    </row>
    <row r="43" spans="1:10" ht="25.5" x14ac:dyDescent="0.25">
      <c r="A43" s="19" t="s">
        <v>89</v>
      </c>
      <c r="B43" s="47" t="s">
        <v>90</v>
      </c>
      <c r="C43" s="21" t="s">
        <v>91</v>
      </c>
      <c r="D43" s="22">
        <v>40</v>
      </c>
      <c r="E43" s="48">
        <v>1</v>
      </c>
      <c r="F43" s="24">
        <f t="shared" si="9"/>
        <v>40</v>
      </c>
      <c r="G43" s="28">
        <v>0.5</v>
      </c>
      <c r="H43" s="24">
        <f t="shared" si="10"/>
        <v>20</v>
      </c>
      <c r="I43" s="62">
        <v>43.16</v>
      </c>
      <c r="J43" s="29">
        <f t="shared" si="11"/>
        <v>863.19999999999993</v>
      </c>
    </row>
    <row r="44" spans="1:10" x14ac:dyDescent="0.25">
      <c r="A44" s="19" t="s">
        <v>92</v>
      </c>
      <c r="B44" s="31" t="s">
        <v>93</v>
      </c>
      <c r="C44" s="21" t="s">
        <v>94</v>
      </c>
      <c r="D44" s="22">
        <v>40</v>
      </c>
      <c r="E44" s="48">
        <v>4</v>
      </c>
      <c r="F44" s="24">
        <f t="shared" si="9"/>
        <v>160</v>
      </c>
      <c r="G44" s="28">
        <v>1</v>
      </c>
      <c r="H44" s="24">
        <f t="shared" si="10"/>
        <v>160</v>
      </c>
      <c r="I44" s="62">
        <v>43.16</v>
      </c>
      <c r="J44" s="29">
        <f t="shared" si="11"/>
        <v>6905.5999999999995</v>
      </c>
    </row>
    <row r="45" spans="1:10" x14ac:dyDescent="0.25">
      <c r="A45" s="19" t="s">
        <v>95</v>
      </c>
      <c r="B45" s="31" t="s">
        <v>96</v>
      </c>
      <c r="C45" s="21" t="s">
        <v>97</v>
      </c>
      <c r="D45" s="22">
        <v>40</v>
      </c>
      <c r="E45" s="23">
        <v>1</v>
      </c>
      <c r="F45" s="24">
        <f t="shared" si="9"/>
        <v>40</v>
      </c>
      <c r="G45" s="28">
        <v>1</v>
      </c>
      <c r="H45" s="24">
        <f t="shared" si="10"/>
        <v>40</v>
      </c>
      <c r="I45" s="62">
        <v>43.16</v>
      </c>
      <c r="J45" s="29">
        <f t="shared" si="11"/>
        <v>1726.3999999999999</v>
      </c>
    </row>
    <row r="46" spans="1:10" x14ac:dyDescent="0.25">
      <c r="A46" s="18"/>
      <c r="B46" s="33" t="s">
        <v>54</v>
      </c>
      <c r="C46" s="30"/>
      <c r="D46" s="22"/>
      <c r="E46" s="18"/>
      <c r="F46" s="43">
        <f>SUM(F41:F45)</f>
        <v>320</v>
      </c>
      <c r="G46" s="37"/>
      <c r="H46" s="55">
        <v>300</v>
      </c>
      <c r="I46" s="68"/>
      <c r="J46" s="36">
        <f>SUM(J41:J45)</f>
        <v>12947.999999999998</v>
      </c>
    </row>
    <row r="47" spans="1:10" x14ac:dyDescent="0.25">
      <c r="A47" s="18"/>
      <c r="B47" s="33"/>
      <c r="C47" s="30"/>
      <c r="D47" s="44"/>
      <c r="E47" s="18"/>
      <c r="F47" s="40"/>
      <c r="G47" s="37"/>
      <c r="H47" s="54"/>
      <c r="I47" s="68"/>
      <c r="J47" s="41"/>
    </row>
    <row r="48" spans="1:10" x14ac:dyDescent="0.25">
      <c r="A48" s="18"/>
      <c r="B48" s="33" t="s">
        <v>98</v>
      </c>
      <c r="C48" s="19"/>
      <c r="D48" s="34"/>
      <c r="E48" s="18"/>
      <c r="F48" s="43">
        <f>SUM(F25,F38,F46)</f>
        <v>1210</v>
      </c>
      <c r="G48" s="49"/>
      <c r="H48" s="61">
        <f>SUM(H25,H38,H46)</f>
        <v>2247.3199999999997</v>
      </c>
      <c r="I48" s="69"/>
      <c r="J48" s="36">
        <v>95267</v>
      </c>
    </row>
    <row r="49" spans="1:10" x14ac:dyDescent="0.25">
      <c r="A49" s="50"/>
      <c r="B49" s="51"/>
      <c r="C49" s="18"/>
      <c r="D49" s="18"/>
      <c r="E49" s="18"/>
      <c r="F49" s="18"/>
      <c r="G49" s="18"/>
      <c r="H49" s="18"/>
      <c r="I49" s="68"/>
      <c r="J49" s="18"/>
    </row>
    <row r="52" spans="1:10" x14ac:dyDescent="0.25">
      <c r="A52" t="s">
        <v>100</v>
      </c>
      <c r="E52" s="70"/>
      <c r="F52" s="71"/>
    </row>
    <row r="53" spans="1:10" x14ac:dyDescent="0.25">
      <c r="A53" t="s">
        <v>101</v>
      </c>
    </row>
  </sheetData>
  <mergeCells count="3">
    <mergeCell ref="A1:D1"/>
    <mergeCell ref="A2:D2"/>
    <mergeCell ref="B5:C5"/>
  </mergeCells>
  <pageMargins left="0.7" right="0.7" top="0.75" bottom="0.75" header="0.3" footer="0.3"/>
  <pageSetup scale="70" orientation="portrait" r:id="rId1"/>
  <ignoredErrors>
    <ignoredError sqref="F30 H30 J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Hours</vt:lpstr>
    </vt:vector>
  </TitlesOfParts>
  <Manager/>
  <Company>USDA OCIO-ITS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jeanne.jacobs</dc:creator>
  <cp:keywords/>
  <dc:description/>
  <cp:lastModifiedBy>Dodson, Will - RD, TN</cp:lastModifiedBy>
  <cp:revision/>
  <dcterms:created xsi:type="dcterms:W3CDTF">2013-02-22T16:43:02Z</dcterms:created>
  <dcterms:modified xsi:type="dcterms:W3CDTF">2024-06-05T16:51:19Z</dcterms:modified>
  <cp:category/>
  <cp:contentStatus/>
</cp:coreProperties>
</file>