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rd_ic/Innovation_Center/Regulations/Paperwork Reduction Act/RHS - 0575/0575-0018 - Civil Rights Compliance/2024/"/>
    </mc:Choice>
  </mc:AlternateContent>
  <xr:revisionPtr revIDLastSave="0" documentId="8_{FA693338-04B8-4334-B64C-9707C3A38FB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rden Hours" sheetId="1" r:id="rId1"/>
    <sheet name="Forms Approved Other Pkg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2" l="1"/>
  <c r="H22" i="2" s="1"/>
  <c r="J22" i="2" s="1"/>
  <c r="J21" i="2"/>
  <c r="H21" i="2"/>
  <c r="F21" i="2"/>
  <c r="F20" i="2"/>
  <c r="H20" i="2" s="1"/>
  <c r="J20" i="2" s="1"/>
  <c r="H19" i="2"/>
  <c r="J19" i="2" s="1"/>
  <c r="F19" i="2"/>
  <c r="F18" i="2"/>
  <c r="H18" i="2" s="1"/>
  <c r="J18" i="2" s="1"/>
  <c r="F17" i="2"/>
  <c r="H17" i="2" s="1"/>
  <c r="J17" i="2" s="1"/>
  <c r="F16" i="2"/>
  <c r="H16" i="2" s="1"/>
  <c r="J16" i="2" s="1"/>
  <c r="H14" i="2"/>
  <c r="J14" i="2" s="1"/>
  <c r="F14" i="2"/>
  <c r="F13" i="2"/>
  <c r="H13" i="2" s="1"/>
  <c r="J13" i="2" s="1"/>
  <c r="H12" i="2"/>
  <c r="J12" i="2" s="1"/>
  <c r="F12" i="2"/>
  <c r="F11" i="2"/>
  <c r="H11" i="2" s="1"/>
  <c r="J11" i="2" s="1"/>
  <c r="H10" i="2"/>
  <c r="J10" i="2" s="1"/>
  <c r="F10" i="2"/>
  <c r="F9" i="2"/>
  <c r="H9" i="2" s="1"/>
  <c r="J9" i="2" s="1"/>
  <c r="F8" i="2"/>
  <c r="H8" i="2" s="1"/>
  <c r="J8" i="2" s="1"/>
  <c r="F7" i="2"/>
  <c r="H7" i="2" s="1"/>
  <c r="J7" i="2" s="1"/>
  <c r="H6" i="2"/>
  <c r="J6" i="2" s="1"/>
  <c r="F6" i="2"/>
  <c r="F5" i="2"/>
  <c r="H5" i="2" s="1"/>
  <c r="J5" i="2" s="1"/>
  <c r="H4" i="2"/>
  <c r="J4" i="2" s="1"/>
  <c r="F4" i="2"/>
  <c r="F3" i="2"/>
  <c r="H3" i="2" s="1"/>
  <c r="J3" i="2" s="1"/>
  <c r="H2" i="2"/>
  <c r="J2" i="2" s="1"/>
  <c r="F2" i="2"/>
  <c r="F14" i="1" l="1"/>
  <c r="F11" i="1"/>
  <c r="H11" i="1" s="1"/>
  <c r="J11" i="1" s="1"/>
  <c r="F10" i="1"/>
  <c r="H10" i="1" s="1"/>
  <c r="J10" i="1" s="1"/>
  <c r="F9" i="1"/>
  <c r="F6" i="1"/>
  <c r="F7" i="1" s="1"/>
  <c r="H14" i="1" l="1"/>
  <c r="F15" i="1"/>
  <c r="F20" i="1" s="1"/>
  <c r="H9" i="1"/>
  <c r="F12" i="1"/>
  <c r="H6" i="1"/>
  <c r="H7" i="1" s="1"/>
  <c r="J14" i="1" l="1"/>
  <c r="J15" i="1" s="1"/>
  <c r="H15" i="1"/>
  <c r="H20" i="1"/>
  <c r="J9" i="1"/>
  <c r="J12" i="1" s="1"/>
  <c r="H12" i="1"/>
  <c r="J6" i="1"/>
  <c r="J7" i="1" l="1"/>
  <c r="J20" i="1" s="1"/>
</calcChain>
</file>

<file path=xl/sharedStrings.xml><?xml version="1.0" encoding="utf-8"?>
<sst xmlns="http://schemas.openxmlformats.org/spreadsheetml/2006/main" count="103" uniqueCount="96">
  <si>
    <t>Title</t>
  </si>
  <si>
    <t>Form No. (if any)</t>
  </si>
  <si>
    <t>No. of Respondents</t>
  </si>
  <si>
    <t>Reports Filed</t>
  </si>
  <si>
    <t>Total Responses (D) x (E)</t>
  </si>
  <si>
    <t>Estimated No. of Manhours per response</t>
  </si>
  <si>
    <t>Estimated Total Manhours (F) x (G)</t>
  </si>
  <si>
    <t>Wage Class</t>
  </si>
  <si>
    <t>Total Cost 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</si>
  <si>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</si>
  <si>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</si>
  <si>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</si>
  <si>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</si>
  <si>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</si>
  <si>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</si>
  <si>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</si>
  <si>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</si>
  <si>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</si>
  <si>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</si>
  <si>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Certification Regarding Debarment, Suspension &amp; Other Resp. Matters-Primary Covered Trans.</t>
  </si>
  <si>
    <t>Compliance Review</t>
  </si>
  <si>
    <t>Request for Obligation of Funds</t>
  </si>
  <si>
    <t>Letter of Intent to Meet Conditions</t>
  </si>
  <si>
    <t>Budget Information - Non-Construction Programs</t>
  </si>
  <si>
    <t>SF 424A (4040-0006)</t>
  </si>
  <si>
    <t>Assurances - Non-Construction Program</t>
  </si>
  <si>
    <t>Request for Advance or Reimbursement</t>
  </si>
  <si>
    <t>Disclosure of Lobbying Activities</t>
  </si>
  <si>
    <t>Assurance Agreement</t>
  </si>
  <si>
    <t>Rural Business-Cooperative Service Financial Assistance Agreement</t>
  </si>
  <si>
    <t>4284.1119(b)</t>
  </si>
  <si>
    <t>Budget Information - Construction Programs</t>
  </si>
  <si>
    <t>SF-424B (4040-0007)</t>
  </si>
  <si>
    <t>SF-424C (4040-0008)</t>
  </si>
  <si>
    <t>RD 1942-46 (0575-0015)</t>
  </si>
  <si>
    <t>RD 1940-1 (0570-0061 and 0570-0062)</t>
  </si>
  <si>
    <t>4284.1120(g)</t>
  </si>
  <si>
    <t>Outlay Report and Request for Reimbursement for Construction Projects</t>
  </si>
  <si>
    <t>SF-270        (4040-0012)</t>
  </si>
  <si>
    <t>SF-271      (4040-0011)</t>
  </si>
  <si>
    <t>SF-424       (4040-0004)</t>
  </si>
  <si>
    <t>Federal Financial Report</t>
  </si>
  <si>
    <t>4824.1120(h)(1)</t>
  </si>
  <si>
    <t>SF-425      (4040-0014)</t>
  </si>
  <si>
    <t>4284.1103; 4284.1110(g); 4284.1119(c),(e) and (f); 4284.1120; 4284.1120(c);</t>
  </si>
  <si>
    <t>4284.1108(c)</t>
  </si>
  <si>
    <t>Application for Federral Assistance</t>
  </si>
  <si>
    <t>RD 400-8 (0575-0018 and 0575-0062)</t>
  </si>
  <si>
    <t>RD 4280-2 (0570-0067)</t>
  </si>
  <si>
    <t>AD-1047 (0505-0027)</t>
  </si>
  <si>
    <t>Certification Regarding Drug-Free Workplace Requirements (Grants) Alternative I - For Grantees Other Than Individuals</t>
  </si>
  <si>
    <t>Representations Regarding Felony Corporation and Tax Delinquent Status for Corporate Applicants</t>
  </si>
  <si>
    <t>Assurance Regarding Felony Conviction or Tax Delinquent Status for Corporate Applicants</t>
  </si>
  <si>
    <t>AD-3030 (0505-0025)</t>
  </si>
  <si>
    <t>AD-3031 (0505-0025)</t>
  </si>
  <si>
    <t>AD-1049 (0505-0027)</t>
  </si>
  <si>
    <t>SF-424D (4040-0009)</t>
  </si>
  <si>
    <t>Assurances - Construction Programs</t>
  </si>
  <si>
    <t>SF LLL        (4040-0013)</t>
  </si>
  <si>
    <t>Certification Regarding Debarment, Suspension, Ineligibility and Voluntary Exclusion - Lower Tier Covered Transactions"</t>
  </si>
  <si>
    <t>AD-1048 (0505-0027)</t>
  </si>
  <si>
    <t>RD 400-4 (0575-0018)</t>
  </si>
  <si>
    <t>4284.1115(b)(2)(i)</t>
  </si>
  <si>
    <t>4284.1115(b)(2)(ii)</t>
  </si>
  <si>
    <t>4284.1115(b)(2)(iii)</t>
  </si>
  <si>
    <t>Equal Opportunity Agreement</t>
  </si>
  <si>
    <t>RD 400-1 (0575-0018)</t>
  </si>
  <si>
    <t>4284.1115(b)(v)</t>
  </si>
  <si>
    <t>4284.115(b)(2)(iv)</t>
  </si>
  <si>
    <t>System for Award Management (SAM) Registration Representation and Certifications  (For Reporting Purposes Only-Not Counted in Average Yearly Total)</t>
  </si>
  <si>
    <t>TOTAL</t>
  </si>
  <si>
    <t>FORMS APPROVED UNDER OTHER OMB NUMBERS  (For Reporting Purposes Only-Not Counted in Average Yearly Total)</t>
  </si>
  <si>
    <t xml:space="preserve">Section of Rule </t>
  </si>
  <si>
    <t>Reporting Requirements - Forms</t>
  </si>
  <si>
    <t>Reporting Requirements - Approved under other numbers</t>
  </si>
  <si>
    <t>OMB No. 0575-0018  - 7 CFR 1901-E, CIVIL RIGHTS COMPLIANCE REQUIREMENTS</t>
  </si>
  <si>
    <t xml:space="preserve">USDA Rural Housing Service </t>
  </si>
  <si>
    <t>1901.203(d)</t>
  </si>
  <si>
    <t>Discrimination Complaints</t>
  </si>
  <si>
    <t>1901.205(b)(2)(i)</t>
  </si>
  <si>
    <t>RD 400-1</t>
  </si>
  <si>
    <t>1901.202(d)</t>
  </si>
  <si>
    <t>RD 400-4</t>
  </si>
  <si>
    <t>Compliance Statement</t>
  </si>
  <si>
    <t>RD 400-6</t>
  </si>
  <si>
    <t>Subtotal</t>
  </si>
  <si>
    <t xml:space="preserve">Recordkeeping Requirements </t>
  </si>
  <si>
    <t>Racial and Ethnic Data</t>
  </si>
  <si>
    <t>1901.202(g)</t>
  </si>
  <si>
    <t>Affirmative Fair Housing Marketing Plan</t>
  </si>
  <si>
    <t>1901.203(c )(2)(ii)</t>
  </si>
  <si>
    <t>1901.205(b)(2)(ii)</t>
  </si>
  <si>
    <t>Monthly Employment Utilization Report</t>
  </si>
  <si>
    <t>HUD Form 935.2        HUD Form 935.2A             HUD Form 935.2B    (2529-0013)</t>
  </si>
  <si>
    <t>CC-257              (1250-0013)</t>
  </si>
  <si>
    <t>Reporting Requirements -  Non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</si>
</sst>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&quot;$&quot;#,##0.00"/>
    <numFmt numFmtId="166" formatCode="&quot;$&quot;#,##0"/>
    <numFmt numFmtId="167" formatCode="0.0000"/>
    <numFmt numFmtId="168" formatCode="#,##0.000"/>
    <numFmt numFmtId="171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37" fontId="3" fillId="0" borderId="6" xfId="0" applyNumberFormat="1" applyFont="1" applyBorder="1" applyAlignment="1">
      <alignment horizontal="left" vertical="center" wrapText="1"/>
    </xf>
    <xf numFmtId="1" fontId="2" fillId="0" borderId="0" xfId="1" applyNumberFormat="1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4" fillId="0" borderId="0" xfId="0" applyFont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168" fontId="3" fillId="0" borderId="6" xfId="1" applyNumberFormat="1" applyFont="1" applyFill="1" applyBorder="1" applyAlignment="1">
      <alignment horizontal="center" vertical="center"/>
    </xf>
    <xf numFmtId="37" fontId="3" fillId="0" borderId="8" xfId="0" applyNumberFormat="1" applyFont="1" applyBorder="1" applyAlignment="1">
      <alignment horizontal="left" vertical="center"/>
    </xf>
    <xf numFmtId="37" fontId="3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167" fontId="3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3" fillId="0" borderId="11" xfId="1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3" fillId="0" borderId="11" xfId="1" applyNumberFormat="1" applyFont="1" applyFill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37" fontId="2" fillId="2" borderId="7" xfId="0" applyNumberFormat="1" applyFont="1" applyFill="1" applyBorder="1" applyAlignment="1">
      <alignment horizontal="left" vertical="center" wrapText="1"/>
    </xf>
    <xf numFmtId="165" fontId="3" fillId="2" borderId="12" xfId="0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37" fontId="2" fillId="2" borderId="7" xfId="0" applyNumberFormat="1" applyFont="1" applyFill="1" applyBorder="1" applyAlignment="1">
      <alignment horizontal="left" vertical="center"/>
    </xf>
    <xf numFmtId="167" fontId="2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4" fontId="3" fillId="0" borderId="11" xfId="1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37" fontId="3" fillId="0" borderId="8" xfId="0" applyNumberFormat="1" applyFont="1" applyBorder="1" applyAlignment="1">
      <alignment horizontal="right" vertical="center" wrapText="1"/>
    </xf>
    <xf numFmtId="37" fontId="3" fillId="0" borderId="2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166" fontId="0" fillId="0" borderId="0" xfId="0" applyNumberFormat="1"/>
    <xf numFmtId="0" fontId="3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37" fontId="3" fillId="0" borderId="5" xfId="0" applyNumberFormat="1" applyFont="1" applyBorder="1" applyAlignment="1">
      <alignment horizontal="left" vertical="center" wrapText="1"/>
    </xf>
    <xf numFmtId="43" fontId="3" fillId="0" borderId="6" xfId="1" applyFont="1" applyFill="1" applyBorder="1" applyAlignment="1">
      <alignment horizontal="center" vertical="center"/>
    </xf>
    <xf numFmtId="171" fontId="3" fillId="0" borderId="6" xfId="1" applyNumberFormat="1" applyFont="1" applyFill="1" applyBorder="1" applyAlignment="1">
      <alignment horizontal="center" vertical="center"/>
    </xf>
    <xf numFmtId="171" fontId="3" fillId="0" borderId="1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6" xfId="0" applyFont="1" applyBorder="1" applyAlignment="1">
      <alignment horizontal="left" vertical="center" wrapText="1"/>
    </xf>
    <xf numFmtId="171" fontId="2" fillId="0" borderId="6" xfId="1" applyNumberFormat="1" applyFont="1" applyFill="1" applyBorder="1" applyAlignment="1">
      <alignment horizontal="center" vertical="center"/>
    </xf>
    <xf numFmtId="43" fontId="3" fillId="0" borderId="1" xfId="1" applyFont="1" applyBorder="1" applyAlignment="1" applyProtection="1">
      <alignment horizontal="center" vertical="center"/>
      <protection locked="0"/>
    </xf>
    <xf numFmtId="43" fontId="3" fillId="2" borderId="12" xfId="1" applyFont="1" applyFill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3" fillId="0" borderId="0" xfId="1" applyFont="1" applyAlignment="1">
      <alignment vertical="center"/>
    </xf>
    <xf numFmtId="43" fontId="0" fillId="0" borderId="0" xfId="1" applyFont="1"/>
    <xf numFmtId="171" fontId="3" fillId="0" borderId="1" xfId="1" applyNumberFormat="1" applyFont="1" applyBorder="1" applyAlignment="1" applyProtection="1">
      <alignment horizontal="center" vertical="center"/>
      <protection locked="0"/>
    </xf>
    <xf numFmtId="171" fontId="3" fillId="0" borderId="9" xfId="1" applyNumberFormat="1" applyFont="1" applyFill="1" applyBorder="1" applyAlignment="1">
      <alignment horizontal="center" vertical="center"/>
    </xf>
    <xf numFmtId="171" fontId="3" fillId="2" borderId="12" xfId="1" applyNumberFormat="1" applyFont="1" applyFill="1" applyBorder="1" applyAlignment="1">
      <alignment horizontal="center" vertical="center"/>
    </xf>
    <xf numFmtId="171" fontId="2" fillId="0" borderId="0" xfId="1" applyNumberFormat="1" applyFont="1" applyAlignment="1">
      <alignment horizontal="center" vertical="center"/>
    </xf>
    <xf numFmtId="171" fontId="3" fillId="0" borderId="0" xfId="1" applyNumberFormat="1" applyFont="1" applyAlignment="1">
      <alignment vertical="center"/>
    </xf>
    <xf numFmtId="171" fontId="0" fillId="0" borderId="0" xfId="1" applyNumberFormat="1" applyFont="1"/>
    <xf numFmtId="171" fontId="2" fillId="0" borderId="0" xfId="1" applyNumberFormat="1" applyFont="1" applyFill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/>
    </xf>
    <xf numFmtId="171" fontId="3" fillId="0" borderId="6" xfId="1" applyNumberFormat="1" applyFont="1" applyBorder="1" applyAlignment="1">
      <alignment horizontal="center" vertical="center"/>
    </xf>
    <xf numFmtId="171" fontId="3" fillId="0" borderId="9" xfId="1" applyNumberFormat="1" applyFont="1" applyBorder="1" applyAlignment="1">
      <alignment horizontal="center" vertical="center"/>
    </xf>
    <xf numFmtId="171" fontId="3" fillId="0" borderId="11" xfId="1" applyNumberFormat="1" applyFont="1" applyBorder="1" applyAlignment="1">
      <alignment horizontal="center" vertical="center"/>
    </xf>
    <xf numFmtId="171" fontId="3" fillId="0" borderId="0" xfId="1" applyNumberFormat="1" applyFont="1" applyAlignment="1">
      <alignment horizontal="center" vertical="center"/>
    </xf>
    <xf numFmtId="0" fontId="6" fillId="0" borderId="0" xfId="0" applyFont="1"/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171" fontId="2" fillId="0" borderId="14" xfId="1" applyNumberFormat="1" applyFont="1" applyBorder="1" applyAlignment="1" applyProtection="1">
      <alignment horizontal="center" vertical="center" wrapText="1"/>
      <protection locked="0"/>
    </xf>
    <xf numFmtId="43" fontId="2" fillId="0" borderId="14" xfId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vertical="center"/>
    </xf>
    <xf numFmtId="171" fontId="2" fillId="2" borderId="12" xfId="1" applyNumberFormat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2" borderId="7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zoomScaleNormal="100" workbookViewId="0">
      <selection activeCell="B10" sqref="B10"/>
    </sheetView>
  </sheetViews>
  <sheetFormatPr defaultRowHeight="15" x14ac:dyDescent="0.25"/>
  <cols>
    <col min="1" max="1" width="16.5703125" style="38" customWidth="1"/>
    <col min="2" max="2" width="40.7109375" customWidth="1"/>
    <col min="3" max="3" width="18" customWidth="1"/>
    <col min="4" max="4" width="12" style="92" customWidth="1"/>
    <col min="5" max="5" width="7.42578125" style="92" bestFit="1" customWidth="1"/>
    <col min="6" max="6" width="11.42578125" style="92" customWidth="1"/>
    <col min="7" max="7" width="10.28515625" style="86" customWidth="1"/>
    <col min="8" max="8" width="11.28515625" style="92" bestFit="1" customWidth="1"/>
    <col min="9" max="9" width="8.42578125" customWidth="1"/>
    <col min="10" max="10" width="11.85546875" customWidth="1"/>
    <col min="11" max="11" width="9" customWidth="1"/>
  </cols>
  <sheetData>
    <row r="1" spans="1:11" x14ac:dyDescent="0.25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</row>
    <row r="2" spans="1:11" x14ac:dyDescent="0.25">
      <c r="A2" s="71" t="s">
        <v>76</v>
      </c>
      <c r="B2" s="71"/>
      <c r="C2" s="71"/>
      <c r="D2" s="71"/>
      <c r="E2" s="71"/>
      <c r="F2" s="71"/>
      <c r="G2" s="71"/>
      <c r="H2" s="71"/>
      <c r="I2" s="71"/>
      <c r="J2" s="71"/>
    </row>
    <row r="3" spans="1:11" s="101" customFormat="1" ht="77.25" thickBot="1" x14ac:dyDescent="0.3">
      <c r="A3" s="102" t="s">
        <v>72</v>
      </c>
      <c r="B3" s="103" t="s">
        <v>0</v>
      </c>
      <c r="C3" s="104" t="s">
        <v>1</v>
      </c>
      <c r="D3" s="105" t="s">
        <v>2</v>
      </c>
      <c r="E3" s="105" t="s">
        <v>3</v>
      </c>
      <c r="F3" s="105" t="s">
        <v>4</v>
      </c>
      <c r="G3" s="106" t="s">
        <v>5</v>
      </c>
      <c r="H3" s="105" t="s">
        <v>6</v>
      </c>
      <c r="I3" s="104" t="s">
        <v>7</v>
      </c>
      <c r="J3" s="107" t="s">
        <v>8</v>
      </c>
    </row>
    <row r="4" spans="1:11" x14ac:dyDescent="0.25">
      <c r="A4" s="35" t="s">
        <v>9</v>
      </c>
      <c r="B4" s="1" t="s">
        <v>10</v>
      </c>
      <c r="C4" s="1" t="s">
        <v>11</v>
      </c>
      <c r="D4" s="87" t="s">
        <v>12</v>
      </c>
      <c r="E4" s="87" t="s">
        <v>13</v>
      </c>
      <c r="F4" s="87" t="s">
        <v>14</v>
      </c>
      <c r="G4" s="82" t="s">
        <v>15</v>
      </c>
      <c r="H4" s="87" t="s">
        <v>16</v>
      </c>
      <c r="I4" s="2" t="s">
        <v>17</v>
      </c>
      <c r="J4" s="31" t="s">
        <v>18</v>
      </c>
    </row>
    <row r="5" spans="1:11" x14ac:dyDescent="0.25">
      <c r="A5" s="14"/>
      <c r="B5" s="69" t="s">
        <v>95</v>
      </c>
      <c r="C5" s="108"/>
      <c r="D5" s="109"/>
      <c r="E5" s="109"/>
      <c r="F5" s="109"/>
      <c r="G5" s="110"/>
      <c r="H5" s="109"/>
      <c r="I5" s="111"/>
      <c r="J5" s="56"/>
    </row>
    <row r="6" spans="1:11" x14ac:dyDescent="0.25">
      <c r="A6" s="4" t="s">
        <v>77</v>
      </c>
      <c r="B6" s="42" t="s">
        <v>78</v>
      </c>
      <c r="C6" s="4"/>
      <c r="D6" s="77">
        <v>250</v>
      </c>
      <c r="E6" s="97">
        <v>1</v>
      </c>
      <c r="F6" s="77">
        <f>SUM(D6*E6)</f>
        <v>250</v>
      </c>
      <c r="G6" s="94">
        <v>0.5</v>
      </c>
      <c r="H6" s="77">
        <f>SUM(F6*G6)</f>
        <v>125</v>
      </c>
      <c r="I6" s="53">
        <v>13</v>
      </c>
      <c r="J6" s="11">
        <f>SUM(H6*I6)</f>
        <v>1625</v>
      </c>
    </row>
    <row r="7" spans="1:11" x14ac:dyDescent="0.25">
      <c r="A7" s="46"/>
      <c r="B7" s="79" t="s">
        <v>85</v>
      </c>
      <c r="C7" s="66"/>
      <c r="D7" s="88"/>
      <c r="E7" s="98"/>
      <c r="F7" s="88">
        <f>SUM(F6)</f>
        <v>250</v>
      </c>
      <c r="G7" s="95"/>
      <c r="H7" s="88">
        <f>SUM(H6)</f>
        <v>125</v>
      </c>
      <c r="I7" s="53"/>
      <c r="J7" s="11">
        <f>SUM(J6)</f>
        <v>1625</v>
      </c>
    </row>
    <row r="8" spans="1:11" x14ac:dyDescent="0.25">
      <c r="A8" s="48"/>
      <c r="B8" s="54" t="s">
        <v>73</v>
      </c>
      <c r="C8" s="68"/>
      <c r="D8" s="89"/>
      <c r="E8" s="89"/>
      <c r="F8" s="89"/>
      <c r="G8" s="83"/>
      <c r="H8" s="89"/>
      <c r="I8" s="55"/>
      <c r="J8" s="56"/>
    </row>
    <row r="9" spans="1:11" x14ac:dyDescent="0.25">
      <c r="A9" s="4" t="s">
        <v>79</v>
      </c>
      <c r="B9" s="75" t="s">
        <v>65</v>
      </c>
      <c r="C9" s="49" t="s">
        <v>80</v>
      </c>
      <c r="D9" s="78">
        <v>7852</v>
      </c>
      <c r="E9" s="99">
        <v>1</v>
      </c>
      <c r="F9" s="78">
        <f>SUM(D9*E9)</f>
        <v>7852</v>
      </c>
      <c r="G9" s="96">
        <v>0.16700000000000001</v>
      </c>
      <c r="H9" s="78">
        <f>SUM(F9*G9)</f>
        <v>1311.2840000000001</v>
      </c>
      <c r="I9" s="53">
        <v>25</v>
      </c>
      <c r="J9" s="11">
        <f>SUM(H9*I9)</f>
        <v>32782.100000000006</v>
      </c>
    </row>
    <row r="10" spans="1:11" x14ac:dyDescent="0.25">
      <c r="A10" s="4" t="s">
        <v>81</v>
      </c>
      <c r="B10" s="43" t="s">
        <v>28</v>
      </c>
      <c r="C10" s="4" t="s">
        <v>82</v>
      </c>
      <c r="D10" s="77">
        <v>5124</v>
      </c>
      <c r="E10" s="97">
        <v>1</v>
      </c>
      <c r="F10" s="77">
        <f>SUM(D10*E10)</f>
        <v>5124</v>
      </c>
      <c r="G10" s="94">
        <v>4</v>
      </c>
      <c r="H10" s="77">
        <f>SUM(F10*G10)</f>
        <v>20496</v>
      </c>
      <c r="I10" s="53">
        <v>19</v>
      </c>
      <c r="J10" s="11">
        <f>SUM(H10*I10)</f>
        <v>389424</v>
      </c>
    </row>
    <row r="11" spans="1:11" x14ac:dyDescent="0.25">
      <c r="A11" s="4" t="s">
        <v>79</v>
      </c>
      <c r="B11" s="43" t="s">
        <v>83</v>
      </c>
      <c r="C11" s="4" t="s">
        <v>84</v>
      </c>
      <c r="D11" s="77">
        <v>14194</v>
      </c>
      <c r="E11" s="97">
        <v>1</v>
      </c>
      <c r="F11" s="77">
        <f>SUM(D11*E11)</f>
        <v>14194</v>
      </c>
      <c r="G11" s="94">
        <v>0.16700000000000001</v>
      </c>
      <c r="H11" s="77">
        <f>SUM(F11*G11)</f>
        <v>2370.3980000000001</v>
      </c>
      <c r="I11" s="53">
        <v>25</v>
      </c>
      <c r="J11" s="11">
        <f>SUM(H11*I11)</f>
        <v>59259.950000000004</v>
      </c>
    </row>
    <row r="12" spans="1:11" x14ac:dyDescent="0.25">
      <c r="A12" s="4"/>
      <c r="B12" s="65" t="s">
        <v>85</v>
      </c>
      <c r="C12" s="47"/>
      <c r="D12" s="88"/>
      <c r="E12" s="98"/>
      <c r="F12" s="88">
        <f>SUM(F9:F11)</f>
        <v>27170</v>
      </c>
      <c r="G12" s="95"/>
      <c r="H12" s="88">
        <f>SUM(H9:H11)</f>
        <v>24177.682000000001</v>
      </c>
      <c r="I12" s="53"/>
      <c r="J12" s="11">
        <f>SUM(J9:J11)</f>
        <v>481466.05</v>
      </c>
    </row>
    <row r="13" spans="1:11" x14ac:dyDescent="0.25">
      <c r="A13" s="48"/>
      <c r="B13" s="112" t="s">
        <v>86</v>
      </c>
      <c r="C13" s="68"/>
      <c r="D13" s="89"/>
      <c r="E13" s="89"/>
      <c r="F13" s="89"/>
      <c r="G13" s="83"/>
      <c r="H13" s="89"/>
      <c r="I13" s="55"/>
      <c r="J13" s="56"/>
    </row>
    <row r="14" spans="1:11" x14ac:dyDescent="0.25">
      <c r="A14" s="4" t="s">
        <v>88</v>
      </c>
      <c r="B14" s="75" t="s">
        <v>87</v>
      </c>
      <c r="C14" s="49"/>
      <c r="D14" s="78">
        <v>27000</v>
      </c>
      <c r="E14" s="99">
        <v>1</v>
      </c>
      <c r="F14" s="78">
        <f t="shared" ref="F14" si="0">SUM(D14*E14)</f>
        <v>27000</v>
      </c>
      <c r="G14" s="96">
        <v>16</v>
      </c>
      <c r="H14" s="78">
        <f t="shared" ref="H14" si="1">SUM(F14*G14)</f>
        <v>432000</v>
      </c>
      <c r="I14" s="53">
        <v>19</v>
      </c>
      <c r="J14" s="11">
        <f t="shared" ref="J14" si="2">SUM(H14*I14)</f>
        <v>8208000</v>
      </c>
      <c r="K14" s="34"/>
    </row>
    <row r="15" spans="1:11" x14ac:dyDescent="0.25">
      <c r="A15" s="4"/>
      <c r="B15" s="64" t="s">
        <v>85</v>
      </c>
      <c r="C15" s="4"/>
      <c r="D15" s="77"/>
      <c r="E15" s="97"/>
      <c r="F15" s="78">
        <f>SUM(F14)</f>
        <v>27000</v>
      </c>
      <c r="G15" s="94"/>
      <c r="H15" s="77">
        <f>SUM(H14)</f>
        <v>432000</v>
      </c>
      <c r="I15" s="53"/>
      <c r="J15" s="11">
        <f>SUM(J14)</f>
        <v>8208000</v>
      </c>
      <c r="K15" s="34"/>
    </row>
    <row r="16" spans="1:11" x14ac:dyDescent="0.25">
      <c r="A16" s="58"/>
      <c r="B16" s="57" t="s">
        <v>74</v>
      </c>
      <c r="C16" s="68"/>
      <c r="D16" s="89"/>
      <c r="E16" s="89"/>
      <c r="F16" s="89"/>
      <c r="G16" s="83"/>
      <c r="H16" s="89"/>
      <c r="I16" s="55"/>
      <c r="J16" s="56"/>
    </row>
    <row r="17" spans="1:10" ht="76.5" x14ac:dyDescent="0.25">
      <c r="A17" s="45" t="s">
        <v>90</v>
      </c>
      <c r="B17" s="42" t="s">
        <v>89</v>
      </c>
      <c r="C17" s="80" t="s">
        <v>93</v>
      </c>
      <c r="D17" s="77">
        <v>5969</v>
      </c>
      <c r="E17" s="97">
        <v>1</v>
      </c>
      <c r="F17" s="78">
        <v>5969</v>
      </c>
      <c r="G17" s="94">
        <v>6</v>
      </c>
      <c r="H17" s="77">
        <v>35814</v>
      </c>
      <c r="I17" s="53">
        <v>19</v>
      </c>
      <c r="J17" s="11"/>
    </row>
    <row r="18" spans="1:10" ht="25.5" x14ac:dyDescent="0.25">
      <c r="A18" s="45" t="s">
        <v>91</v>
      </c>
      <c r="B18" s="43" t="s">
        <v>92</v>
      </c>
      <c r="C18" s="4" t="s">
        <v>94</v>
      </c>
      <c r="D18" s="77">
        <v>0</v>
      </c>
      <c r="E18" s="97">
        <v>1</v>
      </c>
      <c r="F18" s="78">
        <v>0</v>
      </c>
      <c r="G18" s="94">
        <v>1.5</v>
      </c>
      <c r="H18" s="77">
        <v>0</v>
      </c>
      <c r="I18" s="53">
        <v>20</v>
      </c>
      <c r="J18" s="11"/>
    </row>
    <row r="19" spans="1:10" x14ac:dyDescent="0.25">
      <c r="A19" s="4"/>
      <c r="B19" s="44"/>
      <c r="C19" s="4"/>
      <c r="D19" s="77"/>
      <c r="E19" s="97"/>
      <c r="F19" s="78"/>
      <c r="G19" s="76"/>
      <c r="H19" s="77"/>
      <c r="I19" s="53"/>
      <c r="J19" s="11"/>
    </row>
    <row r="20" spans="1:10" x14ac:dyDescent="0.25">
      <c r="A20" s="12"/>
      <c r="B20" s="15" t="s">
        <v>70</v>
      </c>
      <c r="C20" s="12"/>
      <c r="D20" s="93"/>
      <c r="E20" s="100"/>
      <c r="F20" s="81">
        <f>F7+F12+F15</f>
        <v>54420</v>
      </c>
      <c r="G20" s="84"/>
      <c r="H20" s="81">
        <f>H7+H12+H15</f>
        <v>456302.68200000003</v>
      </c>
      <c r="I20" s="17"/>
      <c r="J20" s="18">
        <f>J7+J12+J15</f>
        <v>8691091.0500000007</v>
      </c>
    </row>
    <row r="21" spans="1:10" x14ac:dyDescent="0.25">
      <c r="A21" s="12"/>
      <c r="B21" s="15"/>
      <c r="C21" s="20"/>
      <c r="D21" s="90"/>
      <c r="E21" s="90"/>
      <c r="F21" s="90"/>
      <c r="G21" s="84"/>
      <c r="H21" s="90"/>
      <c r="I21" s="24"/>
      <c r="J21" s="22"/>
    </row>
    <row r="44" spans="1:10" x14ac:dyDescent="0.25">
      <c r="A44" s="37"/>
      <c r="B44" s="28"/>
      <c r="C44" s="3"/>
      <c r="D44" s="91"/>
      <c r="E44" s="91"/>
      <c r="F44" s="91"/>
      <c r="G44" s="85"/>
      <c r="H44" s="91"/>
      <c r="I44" s="3"/>
      <c r="J44" s="3"/>
    </row>
  </sheetData>
  <mergeCells count="2">
    <mergeCell ref="A1:J1"/>
    <mergeCell ref="A2:J2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B59E1-BA42-4AFB-8687-F1B88E1103E9}">
  <dimension ref="A1:L22"/>
  <sheetViews>
    <sheetView workbookViewId="0">
      <selection activeCell="M10" sqref="M10"/>
    </sheetView>
  </sheetViews>
  <sheetFormatPr defaultRowHeight="15" x14ac:dyDescent="0.25"/>
  <sheetData>
    <row r="1" spans="1:12" x14ac:dyDescent="0.25">
      <c r="A1" s="36"/>
      <c r="B1" s="19" t="s">
        <v>71</v>
      </c>
      <c r="C1" s="20"/>
      <c r="D1" s="25"/>
      <c r="E1" s="24"/>
      <c r="F1" s="25"/>
      <c r="G1" s="16"/>
      <c r="H1" s="30"/>
      <c r="I1" s="24"/>
      <c r="J1" s="21"/>
    </row>
    <row r="2" spans="1:12" ht="63.75" x14ac:dyDescent="0.25">
      <c r="A2" s="4" t="s">
        <v>62</v>
      </c>
      <c r="B2" s="29" t="s">
        <v>46</v>
      </c>
      <c r="C2" s="4" t="s">
        <v>40</v>
      </c>
      <c r="D2" s="5">
        <v>10</v>
      </c>
      <c r="E2" s="6">
        <v>1</v>
      </c>
      <c r="F2" s="7">
        <f t="shared" ref="F2:F14" si="0">SUM(D2*E2)</f>
        <v>10</v>
      </c>
      <c r="G2" s="8">
        <v>1.1000000000000001</v>
      </c>
      <c r="H2" s="7">
        <f t="shared" ref="H2:H14" si="1">SUM(F2*G2)</f>
        <v>11</v>
      </c>
      <c r="I2" s="53">
        <v>82.39</v>
      </c>
      <c r="J2" s="11">
        <f t="shared" ref="J2:J14" si="2">SUM(H2*I2)</f>
        <v>906.29</v>
      </c>
      <c r="L2" s="67"/>
    </row>
    <row r="3" spans="1:12" ht="38.25" x14ac:dyDescent="0.25">
      <c r="A3" s="4" t="s">
        <v>63</v>
      </c>
      <c r="B3" s="26" t="s">
        <v>23</v>
      </c>
      <c r="C3" s="4" t="s">
        <v>24</v>
      </c>
      <c r="D3" s="5">
        <v>10</v>
      </c>
      <c r="E3" s="6">
        <v>1</v>
      </c>
      <c r="F3" s="7">
        <f t="shared" si="0"/>
        <v>10</v>
      </c>
      <c r="G3" s="9">
        <v>1.8</v>
      </c>
      <c r="H3" s="7">
        <f t="shared" si="1"/>
        <v>18</v>
      </c>
      <c r="I3" s="53">
        <v>82.39</v>
      </c>
      <c r="J3" s="11">
        <f t="shared" si="2"/>
        <v>1483.02</v>
      </c>
    </row>
    <row r="4" spans="1:12" ht="76.5" x14ac:dyDescent="0.25">
      <c r="A4" s="4" t="s">
        <v>64</v>
      </c>
      <c r="B4" s="33" t="s">
        <v>31</v>
      </c>
      <c r="C4" s="4" t="s">
        <v>33</v>
      </c>
      <c r="D4" s="5">
        <v>5</v>
      </c>
      <c r="E4" s="27">
        <v>1</v>
      </c>
      <c r="F4" s="7">
        <f t="shared" si="0"/>
        <v>5</v>
      </c>
      <c r="G4" s="9">
        <v>2</v>
      </c>
      <c r="H4" s="7">
        <f t="shared" si="1"/>
        <v>10</v>
      </c>
      <c r="I4" s="53">
        <v>82.39</v>
      </c>
      <c r="J4" s="11">
        <f t="shared" si="2"/>
        <v>823.9</v>
      </c>
    </row>
    <row r="5" spans="1:12" ht="63.75" x14ac:dyDescent="0.25">
      <c r="A5" s="4" t="s">
        <v>68</v>
      </c>
      <c r="B5" s="33" t="s">
        <v>57</v>
      </c>
      <c r="C5" s="4" t="s">
        <v>56</v>
      </c>
      <c r="D5" s="5">
        <v>5</v>
      </c>
      <c r="E5" s="27">
        <v>1</v>
      </c>
      <c r="F5" s="7">
        <f t="shared" si="0"/>
        <v>5</v>
      </c>
      <c r="G5" s="9">
        <v>0.25</v>
      </c>
      <c r="H5" s="7">
        <f t="shared" si="1"/>
        <v>1.25</v>
      </c>
      <c r="I5" s="53">
        <v>82.39</v>
      </c>
      <c r="J5" s="11">
        <f t="shared" si="2"/>
        <v>102.9875</v>
      </c>
    </row>
    <row r="6" spans="1:12" ht="76.5" x14ac:dyDescent="0.25">
      <c r="A6" s="4" t="s">
        <v>36</v>
      </c>
      <c r="B6" s="13" t="s">
        <v>26</v>
      </c>
      <c r="C6" s="4" t="s">
        <v>38</v>
      </c>
      <c r="D6" s="5">
        <v>10</v>
      </c>
      <c r="E6" s="27">
        <v>4</v>
      </c>
      <c r="F6" s="7">
        <f t="shared" si="0"/>
        <v>40</v>
      </c>
      <c r="G6" s="9">
        <v>1</v>
      </c>
      <c r="H6" s="7">
        <f t="shared" si="1"/>
        <v>40</v>
      </c>
      <c r="I6" s="53">
        <v>82.39</v>
      </c>
      <c r="J6" s="11">
        <f t="shared" si="2"/>
        <v>3295.6</v>
      </c>
    </row>
    <row r="7" spans="1:12" ht="24.95" customHeight="1" x14ac:dyDescent="0.25">
      <c r="A7" s="4" t="s">
        <v>36</v>
      </c>
      <c r="B7" s="13" t="s">
        <v>37</v>
      </c>
      <c r="C7" s="4" t="s">
        <v>39</v>
      </c>
      <c r="D7" s="5">
        <v>5</v>
      </c>
      <c r="E7" s="27">
        <v>4</v>
      </c>
      <c r="F7" s="7">
        <f t="shared" si="0"/>
        <v>20</v>
      </c>
      <c r="G7" s="9">
        <v>1</v>
      </c>
      <c r="H7" s="7">
        <f t="shared" si="1"/>
        <v>20</v>
      </c>
      <c r="I7" s="53">
        <v>82.39</v>
      </c>
      <c r="J7" s="11">
        <f t="shared" si="2"/>
        <v>1647.8</v>
      </c>
    </row>
    <row r="8" spans="1:12" ht="24.95" customHeight="1" x14ac:dyDescent="0.25">
      <c r="A8" s="4" t="s">
        <v>42</v>
      </c>
      <c r="B8" s="13" t="s">
        <v>41</v>
      </c>
      <c r="C8" s="4" t="s">
        <v>43</v>
      </c>
      <c r="D8" s="5">
        <v>10</v>
      </c>
      <c r="E8" s="27">
        <v>2</v>
      </c>
      <c r="F8" s="7">
        <f t="shared" si="0"/>
        <v>20</v>
      </c>
      <c r="G8" s="9">
        <v>1</v>
      </c>
      <c r="H8" s="7">
        <f t="shared" si="1"/>
        <v>20</v>
      </c>
      <c r="I8" s="53">
        <v>82.39</v>
      </c>
      <c r="J8" s="11">
        <f t="shared" si="2"/>
        <v>1647.8</v>
      </c>
    </row>
    <row r="9" spans="1:12" ht="51" x14ac:dyDescent="0.25">
      <c r="A9" s="4"/>
      <c r="B9" s="13" t="s">
        <v>27</v>
      </c>
      <c r="C9" s="4" t="s">
        <v>58</v>
      </c>
      <c r="D9" s="5">
        <v>10</v>
      </c>
      <c r="E9" s="6">
        <v>1</v>
      </c>
      <c r="F9" s="7">
        <f t="shared" si="0"/>
        <v>10</v>
      </c>
      <c r="G9" s="41">
        <v>0.125</v>
      </c>
      <c r="H9" s="7">
        <f t="shared" si="1"/>
        <v>1.25</v>
      </c>
      <c r="I9" s="53">
        <v>82.39</v>
      </c>
      <c r="J9" s="11">
        <f t="shared" si="2"/>
        <v>102.9875</v>
      </c>
    </row>
    <row r="10" spans="1:12" ht="63.75" x14ac:dyDescent="0.25">
      <c r="A10" s="4" t="s">
        <v>45</v>
      </c>
      <c r="B10" s="13" t="s">
        <v>20</v>
      </c>
      <c r="C10" s="4" t="s">
        <v>47</v>
      </c>
      <c r="D10" s="5">
        <v>10</v>
      </c>
      <c r="E10" s="6">
        <v>1</v>
      </c>
      <c r="F10" s="7">
        <f t="shared" si="0"/>
        <v>10</v>
      </c>
      <c r="G10" s="9">
        <v>8</v>
      </c>
      <c r="H10" s="7">
        <f t="shared" si="1"/>
        <v>80</v>
      </c>
      <c r="I10" s="10">
        <v>82.39</v>
      </c>
      <c r="J10" s="11">
        <f t="shared" si="2"/>
        <v>6591.2</v>
      </c>
    </row>
    <row r="11" spans="1:12" ht="63.75" x14ac:dyDescent="0.25">
      <c r="A11" s="4" t="s">
        <v>67</v>
      </c>
      <c r="B11" s="13" t="s">
        <v>65</v>
      </c>
      <c r="C11" s="4" t="s">
        <v>66</v>
      </c>
      <c r="D11" s="5">
        <v>10</v>
      </c>
      <c r="E11" s="6">
        <v>1</v>
      </c>
      <c r="F11" s="7">
        <f t="shared" si="0"/>
        <v>10</v>
      </c>
      <c r="G11" s="9">
        <v>0.1</v>
      </c>
      <c r="H11" s="7">
        <f t="shared" si="1"/>
        <v>1</v>
      </c>
      <c r="I11" s="53">
        <v>82.39</v>
      </c>
      <c r="J11" s="11">
        <f t="shared" si="2"/>
        <v>82.39</v>
      </c>
    </row>
    <row r="12" spans="1:12" ht="63.75" x14ac:dyDescent="0.25">
      <c r="A12" s="4" t="s">
        <v>30</v>
      </c>
      <c r="B12" s="13" t="s">
        <v>21</v>
      </c>
      <c r="C12" s="23" t="s">
        <v>35</v>
      </c>
      <c r="D12" s="5">
        <v>10</v>
      </c>
      <c r="E12" s="6">
        <v>1</v>
      </c>
      <c r="F12" s="7">
        <f t="shared" si="0"/>
        <v>10</v>
      </c>
      <c r="G12" s="9">
        <v>0.25</v>
      </c>
      <c r="H12" s="7">
        <f t="shared" si="1"/>
        <v>2.5</v>
      </c>
      <c r="I12" s="53">
        <v>82.39</v>
      </c>
      <c r="J12" s="11">
        <f t="shared" si="2"/>
        <v>205.97499999999999</v>
      </c>
    </row>
    <row r="13" spans="1:12" ht="63.75" x14ac:dyDescent="0.25">
      <c r="A13" s="4" t="s">
        <v>30</v>
      </c>
      <c r="B13" s="13" t="s">
        <v>22</v>
      </c>
      <c r="C13" s="4" t="s">
        <v>34</v>
      </c>
      <c r="D13" s="5">
        <v>10</v>
      </c>
      <c r="E13" s="6">
        <v>1</v>
      </c>
      <c r="F13" s="7">
        <f t="shared" si="0"/>
        <v>10</v>
      </c>
      <c r="G13" s="9">
        <v>1</v>
      </c>
      <c r="H13" s="7">
        <f t="shared" si="1"/>
        <v>10</v>
      </c>
      <c r="I13" s="53">
        <v>82.39</v>
      </c>
      <c r="J13" s="11">
        <f t="shared" si="2"/>
        <v>823.9</v>
      </c>
    </row>
    <row r="14" spans="1:12" ht="140.25" x14ac:dyDescent="0.25">
      <c r="A14" s="4" t="s">
        <v>44</v>
      </c>
      <c r="B14" s="13" t="s">
        <v>29</v>
      </c>
      <c r="C14" s="4" t="s">
        <v>48</v>
      </c>
      <c r="D14" s="5">
        <v>10</v>
      </c>
      <c r="E14" s="6">
        <v>1</v>
      </c>
      <c r="F14" s="7">
        <f t="shared" si="0"/>
        <v>10</v>
      </c>
      <c r="G14" s="9">
        <v>1</v>
      </c>
      <c r="H14" s="7">
        <f t="shared" si="1"/>
        <v>10</v>
      </c>
      <c r="I14" s="10">
        <v>82.39</v>
      </c>
      <c r="J14" s="11">
        <f t="shared" si="2"/>
        <v>823.9</v>
      </c>
    </row>
    <row r="15" spans="1:12" ht="25.5" customHeight="1" x14ac:dyDescent="0.25">
      <c r="A15" s="59"/>
      <c r="B15" s="72" t="s">
        <v>69</v>
      </c>
      <c r="C15" s="73"/>
      <c r="D15" s="73"/>
      <c r="E15" s="73"/>
      <c r="F15" s="73"/>
      <c r="G15" s="73"/>
      <c r="H15" s="73"/>
      <c r="I15" s="73"/>
      <c r="J15" s="74"/>
    </row>
    <row r="16" spans="1:12" ht="178.5" x14ac:dyDescent="0.25">
      <c r="A16" s="4"/>
      <c r="B16" s="60" t="s">
        <v>19</v>
      </c>
      <c r="C16" s="49" t="s">
        <v>49</v>
      </c>
      <c r="D16" s="50">
        <v>10</v>
      </c>
      <c r="E16" s="51">
        <v>1</v>
      </c>
      <c r="F16" s="52">
        <f t="shared" ref="F16:F22" si="3">SUM(D16*E16)</f>
        <v>10</v>
      </c>
      <c r="G16" s="61">
        <v>0.25</v>
      </c>
      <c r="H16" s="52">
        <f t="shared" ref="H16:H22" si="4">SUM(F16*G16)</f>
        <v>2.5</v>
      </c>
      <c r="I16" s="53">
        <v>82.39</v>
      </c>
      <c r="J16" s="11">
        <f t="shared" ref="J16:J22" si="5">SUM(H16*I16)</f>
        <v>205.97499999999999</v>
      </c>
    </row>
    <row r="17" spans="1:10" ht="217.5" x14ac:dyDescent="0.25">
      <c r="A17" s="63"/>
      <c r="B17" s="39" t="s">
        <v>59</v>
      </c>
      <c r="C17" s="62" t="s">
        <v>60</v>
      </c>
      <c r="D17" s="40">
        <v>10</v>
      </c>
      <c r="E17" s="40">
        <v>1</v>
      </c>
      <c r="F17" s="40">
        <f t="shared" si="3"/>
        <v>10</v>
      </c>
      <c r="G17" s="40">
        <v>0.25</v>
      </c>
      <c r="H17" s="40">
        <f t="shared" si="4"/>
        <v>2.5</v>
      </c>
      <c r="I17" s="53">
        <v>82.39</v>
      </c>
      <c r="J17" s="11">
        <f t="shared" si="5"/>
        <v>205.97499999999999</v>
      </c>
    </row>
    <row r="18" spans="1:10" ht="216.75" x14ac:dyDescent="0.25">
      <c r="A18" s="4"/>
      <c r="B18" s="13" t="s">
        <v>50</v>
      </c>
      <c r="C18" s="4" t="s">
        <v>55</v>
      </c>
      <c r="D18" s="5">
        <v>10</v>
      </c>
      <c r="E18" s="6">
        <v>1</v>
      </c>
      <c r="F18" s="7">
        <f t="shared" si="3"/>
        <v>10</v>
      </c>
      <c r="G18" s="9">
        <v>0.25</v>
      </c>
      <c r="H18" s="7">
        <f t="shared" si="4"/>
        <v>2.5</v>
      </c>
      <c r="I18" s="53">
        <v>82.39</v>
      </c>
      <c r="J18" s="11">
        <f t="shared" si="5"/>
        <v>205.97499999999999</v>
      </c>
    </row>
    <row r="19" spans="1:10" ht="51" x14ac:dyDescent="0.25">
      <c r="A19" s="4"/>
      <c r="B19" s="29" t="s">
        <v>28</v>
      </c>
      <c r="C19" s="4" t="s">
        <v>61</v>
      </c>
      <c r="D19" s="5">
        <v>10</v>
      </c>
      <c r="E19" s="6">
        <v>1</v>
      </c>
      <c r="F19" s="7">
        <f t="shared" si="3"/>
        <v>10</v>
      </c>
      <c r="G19" s="32">
        <v>0.25</v>
      </c>
      <c r="H19" s="7">
        <f t="shared" si="4"/>
        <v>2.5</v>
      </c>
      <c r="I19" s="53">
        <v>82.39</v>
      </c>
      <c r="J19" s="11">
        <f t="shared" si="5"/>
        <v>205.97499999999999</v>
      </c>
    </row>
    <row r="20" spans="1:10" ht="165.75" x14ac:dyDescent="0.25">
      <c r="A20" s="4"/>
      <c r="B20" s="13" t="s">
        <v>51</v>
      </c>
      <c r="C20" s="4" t="s">
        <v>53</v>
      </c>
      <c r="D20" s="5">
        <v>10</v>
      </c>
      <c r="E20" s="6">
        <v>1</v>
      </c>
      <c r="F20" s="7">
        <f t="shared" si="3"/>
        <v>10</v>
      </c>
      <c r="G20" s="9">
        <v>0.25</v>
      </c>
      <c r="H20" s="7">
        <f t="shared" si="4"/>
        <v>2.5</v>
      </c>
      <c r="I20" s="53">
        <v>82.39</v>
      </c>
      <c r="J20" s="11">
        <f t="shared" si="5"/>
        <v>205.97499999999999</v>
      </c>
    </row>
    <row r="21" spans="1:10" ht="63.75" x14ac:dyDescent="0.25">
      <c r="A21" s="4"/>
      <c r="B21" s="13" t="s">
        <v>25</v>
      </c>
      <c r="C21" s="4" t="s">
        <v>32</v>
      </c>
      <c r="D21" s="5">
        <v>10</v>
      </c>
      <c r="E21" s="6">
        <v>1</v>
      </c>
      <c r="F21" s="7">
        <f t="shared" si="3"/>
        <v>10</v>
      </c>
      <c r="G21" s="9">
        <v>0.75</v>
      </c>
      <c r="H21" s="7">
        <f t="shared" si="4"/>
        <v>7.5</v>
      </c>
      <c r="I21" s="53">
        <v>82.39</v>
      </c>
      <c r="J21" s="11">
        <f t="shared" si="5"/>
        <v>617.92499999999995</v>
      </c>
    </row>
    <row r="22" spans="1:10" ht="153" x14ac:dyDescent="0.25">
      <c r="A22" s="4"/>
      <c r="B22" s="13" t="s">
        <v>52</v>
      </c>
      <c r="C22" s="4" t="s">
        <v>54</v>
      </c>
      <c r="D22" s="5">
        <v>10</v>
      </c>
      <c r="E22" s="6">
        <v>1</v>
      </c>
      <c r="F22" s="7">
        <f t="shared" si="3"/>
        <v>10</v>
      </c>
      <c r="G22" s="9">
        <v>0.25</v>
      </c>
      <c r="H22" s="7">
        <f t="shared" si="4"/>
        <v>2.5</v>
      </c>
      <c r="I22" s="53">
        <v>82.39</v>
      </c>
      <c r="J22" s="11">
        <f t="shared" si="5"/>
        <v>205.97499999999999</v>
      </c>
    </row>
  </sheetData>
  <mergeCells count="1">
    <mergeCell ref="B15:J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08ad9c-d5d2-4046-b889-a2ff69b3bbbc">
      <Terms xmlns="http://schemas.microsoft.com/office/infopath/2007/PartnerControls"/>
    </lcf76f155ced4ddcb4097134ff3c332f>
    <TaxCatchAll xmlns="73fb875a-8af9-4255-b008-0995492d31c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7" ma:contentTypeDescription="Create a new document." ma:contentTypeScope="" ma:versionID="a1d7c389964b4fd561d69f924be0ae69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d8ac0084c617e45e55a0badb802bc4e7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4BC0CE-311A-4B46-A438-231132DC36B1}">
  <ds:schemaRefs>
    <ds:schemaRef ds:uri="http://schemas.microsoft.com/office/2006/metadata/properties"/>
    <ds:schemaRef ds:uri="http://schemas.microsoft.com/office/infopath/2007/PartnerControls"/>
    <ds:schemaRef ds:uri="e408ad9c-d5d2-4046-b889-a2ff69b3bbbc"/>
    <ds:schemaRef ds:uri="73fb875a-8af9-4255-b008-0995492d31c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17C281D-F296-4E08-8C13-837ED10DA1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56ED46-65CB-43B4-9832-C270820E83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08ad9c-d5d2-4046-b889-a2ff69b3bbbc"/>
    <ds:schemaRef ds:uri="73fb875a-8af9-4255-b008-0995492d31cd"/>
    <ds:schemaRef ds:uri="a1b2674d-54f9-4586-a136-140e05e0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Burden Hours</vt:lpstr>
      <vt:lpstr>Forms Approved Other Pkgs</vt:lpstr>
    </vt:vector>
  </TitlesOfParts>
  <Company>USDA OCIO-ITS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jeanne.jacobs</dc:creator>
  <cp:lastModifiedBy>Brown, Kimble - RD, MD</cp:lastModifiedBy>
  <cp:lastPrinted>2020-01-21T14:24:17Z</cp:lastPrinted>
  <dcterms:created xsi:type="dcterms:W3CDTF">2013-02-22T16:43:02Z</dcterms:created>
  <dcterms:modified xsi:type="dcterms:W3CDTF">2024-11-13T15:52:11Z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0x010100642DC63BD95EF4408C86BB4AC44CBE19</vt:lpwstr>
  </property>
  <property fmtid="{D5CDD505-2E9C-101B-9397-08002B2CF9AE}" pid="3" name="Order">
    <vt:r8>517400</vt:r8>
  </property>
</Properties>
</file>