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usdagcc-my.sharepoint.com/personal/sonya_evans_usda_gov/Documents/Desktop/Projects/MFH rule docs/"/>
    </mc:Choice>
  </mc:AlternateContent>
  <xr:revisionPtr revIDLastSave="7" documentId="8_{ABB6069B-CEFE-431A-B7D1-0198AFD32AFD}" xr6:coauthVersionLast="47" xr6:coauthVersionMax="47" xr10:uidLastSave="{0330FDF0-2BB9-4BDB-AFF7-F0CD3E8C7686}"/>
  <bookViews>
    <workbookView xWindow="-120" yWindow="-120" windowWidth="29040" windowHeight="15720" xr2:uid="{00000000-000D-0000-FFFF-FFFF00000000}"/>
  </bookViews>
  <sheets>
    <sheet name="RD forms included in notice" sheetId="1" r:id="rId1"/>
    <sheet name="Sheet1" sheetId="4" r:id="rId2"/>
    <sheet name="Non-forms included in notice" sheetId="2" r:id="rId3"/>
    <sheet name="Non-RD forms excluded "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56" i="1"/>
  <c r="H56" i="1" s="1"/>
  <c r="J56" i="1" s="1"/>
  <c r="F53" i="1" l="1"/>
  <c r="H53" i="1" s="1"/>
  <c r="J53" i="1" s="1"/>
  <c r="F52" i="1"/>
  <c r="H52" i="1" s="1"/>
  <c r="J52" i="1" s="1"/>
  <c r="F27" i="2" l="1"/>
  <c r="H27" i="2" s="1"/>
  <c r="J27" i="2" s="1"/>
  <c r="H8" i="2" l="1"/>
  <c r="J8" i="2" s="1"/>
  <c r="H23" i="2"/>
  <c r="J23" i="2" s="1"/>
  <c r="F3" i="2"/>
  <c r="H3" i="2" s="1"/>
  <c r="J3" i="2" s="1"/>
  <c r="F4" i="2"/>
  <c r="H4" i="2" s="1"/>
  <c r="J4" i="2" s="1"/>
  <c r="F5" i="2"/>
  <c r="H5" i="2" s="1"/>
  <c r="J5" i="2" s="1"/>
  <c r="F6" i="2"/>
  <c r="H6" i="2" s="1"/>
  <c r="J6" i="2" s="1"/>
  <c r="F7" i="2"/>
  <c r="H7" i="2" s="1"/>
  <c r="J7" i="2" s="1"/>
  <c r="F8" i="2"/>
  <c r="F9" i="2"/>
  <c r="H9" i="2" s="1"/>
  <c r="J9" i="2" s="1"/>
  <c r="F10" i="2"/>
  <c r="H10" i="2" s="1"/>
  <c r="J10" i="2" s="1"/>
  <c r="F11" i="2"/>
  <c r="H11" i="2" s="1"/>
  <c r="J11" i="2" s="1"/>
  <c r="F12" i="2"/>
  <c r="H12" i="2" s="1"/>
  <c r="J12" i="2" s="1"/>
  <c r="F13" i="2"/>
  <c r="H13" i="2" s="1"/>
  <c r="J13" i="2" s="1"/>
  <c r="F14" i="2"/>
  <c r="H14" i="2" s="1"/>
  <c r="J14" i="2" s="1"/>
  <c r="F15" i="2"/>
  <c r="H15" i="2" s="1"/>
  <c r="J15" i="2" s="1"/>
  <c r="F16" i="2"/>
  <c r="H16" i="2" s="1"/>
  <c r="J16" i="2" s="1"/>
  <c r="F17" i="2"/>
  <c r="H17" i="2" s="1"/>
  <c r="J17" i="2" s="1"/>
  <c r="F18" i="2"/>
  <c r="H18" i="2" s="1"/>
  <c r="J18" i="2" s="1"/>
  <c r="F19" i="2"/>
  <c r="H19" i="2" s="1"/>
  <c r="J19" i="2" s="1"/>
  <c r="F20" i="2"/>
  <c r="H20" i="2" s="1"/>
  <c r="J20" i="2" s="1"/>
  <c r="F21" i="2"/>
  <c r="H21" i="2" s="1"/>
  <c r="J21" i="2" s="1"/>
  <c r="F22" i="2"/>
  <c r="H22" i="2" s="1"/>
  <c r="J22" i="2" s="1"/>
  <c r="F23" i="2"/>
  <c r="F24" i="2"/>
  <c r="H24" i="2" s="1"/>
  <c r="J24" i="2" s="1"/>
  <c r="F25" i="2"/>
  <c r="H25" i="2" s="1"/>
  <c r="J25" i="2" s="1"/>
  <c r="F26" i="2"/>
  <c r="H26" i="2" s="1"/>
  <c r="J26" i="2" s="1"/>
  <c r="F28" i="2"/>
  <c r="H28" i="2" s="1"/>
  <c r="J28" i="2" s="1"/>
  <c r="F29" i="2"/>
  <c r="H29" i="2" s="1"/>
  <c r="J29" i="2" s="1"/>
  <c r="F30" i="2"/>
  <c r="H30" i="2" s="1"/>
  <c r="J30" i="2" s="1"/>
  <c r="F31" i="2"/>
  <c r="H31" i="2" s="1"/>
  <c r="J31" i="2" s="1"/>
  <c r="F32" i="2"/>
  <c r="H32" i="2" s="1"/>
  <c r="J32" i="2" s="1"/>
  <c r="F33" i="2"/>
  <c r="H33" i="2" s="1"/>
  <c r="J33" i="2" s="1"/>
  <c r="F34" i="2"/>
  <c r="H34" i="2" s="1"/>
  <c r="J34" i="2" s="1"/>
  <c r="F35" i="2"/>
  <c r="H35" i="2" s="1"/>
  <c r="J35" i="2" s="1"/>
  <c r="F36" i="2"/>
  <c r="H36" i="2" s="1"/>
  <c r="J36" i="2" s="1"/>
  <c r="F37" i="2"/>
  <c r="H37" i="2" s="1"/>
  <c r="J37" i="2" s="1"/>
  <c r="F38" i="2"/>
  <c r="H38" i="2" s="1"/>
  <c r="J38" i="2" s="1"/>
  <c r="F39" i="2"/>
  <c r="H39" i="2" s="1"/>
  <c r="J39" i="2" s="1"/>
  <c r="F40" i="2"/>
  <c r="H40" i="2" s="1"/>
  <c r="J40" i="2" s="1"/>
  <c r="F41" i="2"/>
  <c r="H41" i="2" s="1"/>
  <c r="J41" i="2" s="1"/>
  <c r="F42" i="2"/>
  <c r="H42" i="2" s="1"/>
  <c r="J42" i="2" s="1"/>
  <c r="F43" i="2"/>
  <c r="H43" i="2" s="1"/>
  <c r="J43" i="2" s="1"/>
  <c r="F3" i="3"/>
  <c r="H3" i="3" s="1"/>
  <c r="J3" i="3" s="1"/>
  <c r="F2" i="3"/>
  <c r="H2" i="3" s="1"/>
  <c r="J2" i="3" s="1"/>
  <c r="F3" i="1" l="1"/>
  <c r="H3" i="1" s="1"/>
  <c r="J3" i="1" s="1"/>
  <c r="F4" i="1"/>
  <c r="H4" i="1" s="1"/>
  <c r="J4" i="1" s="1"/>
  <c r="F5" i="1"/>
  <c r="H5" i="1" s="1"/>
  <c r="J5" i="1" s="1"/>
  <c r="F6" i="1"/>
  <c r="H6" i="1" s="1"/>
  <c r="J6" i="1" s="1"/>
  <c r="F7" i="1"/>
  <c r="H7" i="1" s="1"/>
  <c r="J7" i="1" s="1"/>
  <c r="F8" i="1"/>
  <c r="H8" i="1" s="1"/>
  <c r="J8" i="1" s="1"/>
  <c r="F9" i="1"/>
  <c r="H9" i="1" s="1"/>
  <c r="J9" i="1" s="1"/>
  <c r="F10" i="1"/>
  <c r="H10" i="1" s="1"/>
  <c r="J10" i="1" s="1"/>
  <c r="F11" i="1"/>
  <c r="H11" i="1" s="1"/>
  <c r="J11" i="1" s="1"/>
  <c r="F12" i="1"/>
  <c r="H12" i="1" s="1"/>
  <c r="J12" i="1" s="1"/>
  <c r="F13" i="1"/>
  <c r="H13" i="1" s="1"/>
  <c r="J13" i="1" s="1"/>
  <c r="F14" i="1"/>
  <c r="H14" i="1" s="1"/>
  <c r="J14" i="1" s="1"/>
  <c r="F15" i="1"/>
  <c r="H15" i="1" s="1"/>
  <c r="J15" i="1" s="1"/>
  <c r="F16" i="1"/>
  <c r="H16" i="1" s="1"/>
  <c r="J16" i="1" s="1"/>
  <c r="F17" i="1"/>
  <c r="H17" i="1" s="1"/>
  <c r="J17" i="1" s="1"/>
  <c r="F18" i="1"/>
  <c r="H18" i="1" s="1"/>
  <c r="J18" i="1" s="1"/>
  <c r="F19" i="1"/>
  <c r="H19" i="1" s="1"/>
  <c r="J19" i="1" s="1"/>
  <c r="F20" i="1"/>
  <c r="H20" i="1" s="1"/>
  <c r="J20" i="1" s="1"/>
  <c r="F21" i="1"/>
  <c r="H21" i="1" s="1"/>
  <c r="J21" i="1" s="1"/>
  <c r="F22" i="1"/>
  <c r="H22" i="1" s="1"/>
  <c r="J22" i="1" s="1"/>
  <c r="F23" i="1"/>
  <c r="H23" i="1" s="1"/>
  <c r="J23" i="1" s="1"/>
  <c r="F24" i="1"/>
  <c r="H24" i="1" s="1"/>
  <c r="J24" i="1" s="1"/>
  <c r="F25" i="1"/>
  <c r="H25" i="1" s="1"/>
  <c r="J25" i="1" s="1"/>
  <c r="F26" i="1"/>
  <c r="H26" i="1" s="1"/>
  <c r="J26" i="1" s="1"/>
  <c r="F27" i="1"/>
  <c r="H27" i="1" s="1"/>
  <c r="J27" i="1" s="1"/>
  <c r="F28" i="1"/>
  <c r="H28" i="1" s="1"/>
  <c r="J28" i="1" s="1"/>
  <c r="F29" i="1"/>
  <c r="H29" i="1" s="1"/>
  <c r="J29" i="1" s="1"/>
  <c r="F30" i="1"/>
  <c r="H30" i="1" s="1"/>
  <c r="J30" i="1" s="1"/>
  <c r="F31" i="1"/>
  <c r="H31" i="1" s="1"/>
  <c r="J31" i="1" s="1"/>
  <c r="F32" i="1"/>
  <c r="H32" i="1" s="1"/>
  <c r="J32" i="1" s="1"/>
  <c r="F33" i="1"/>
  <c r="H33" i="1" s="1"/>
  <c r="J33" i="1" s="1"/>
  <c r="F34" i="1"/>
  <c r="H34" i="1" s="1"/>
  <c r="J34" i="1" s="1"/>
  <c r="F35" i="1"/>
  <c r="H35" i="1" s="1"/>
  <c r="J35" i="1" s="1"/>
  <c r="F36" i="1"/>
  <c r="H36" i="1" s="1"/>
  <c r="J36" i="1" s="1"/>
  <c r="F37" i="1"/>
  <c r="H37" i="1" s="1"/>
  <c r="J37" i="1" s="1"/>
  <c r="F38" i="1"/>
  <c r="H38" i="1" s="1"/>
  <c r="J38" i="1" s="1"/>
  <c r="F39" i="1"/>
  <c r="H39" i="1" s="1"/>
  <c r="J39" i="1" s="1"/>
  <c r="F40" i="1"/>
  <c r="H40" i="1" s="1"/>
  <c r="J40" i="1" s="1"/>
  <c r="F41" i="1"/>
  <c r="H41" i="1" s="1"/>
  <c r="J41" i="1" s="1"/>
  <c r="F42" i="1"/>
  <c r="H42" i="1" s="1"/>
  <c r="J42" i="1" s="1"/>
  <c r="F43" i="1"/>
  <c r="H43" i="1" s="1"/>
  <c r="J43" i="1" s="1"/>
  <c r="F44" i="1"/>
  <c r="H44" i="1" s="1"/>
  <c r="J44" i="1" s="1"/>
  <c r="F45" i="1"/>
  <c r="H45" i="1" s="1"/>
  <c r="J45" i="1" s="1"/>
  <c r="F46" i="1"/>
  <c r="H46" i="1" s="1"/>
  <c r="J46" i="1" s="1"/>
  <c r="F47" i="1"/>
  <c r="H47" i="1" s="1"/>
  <c r="J47" i="1" s="1"/>
  <c r="F48" i="1"/>
  <c r="H48" i="1" s="1"/>
  <c r="J48" i="1" s="1"/>
  <c r="F49" i="1"/>
  <c r="H49" i="1" s="1"/>
  <c r="J49" i="1" s="1"/>
  <c r="H50" i="1"/>
  <c r="J50" i="1" s="1"/>
  <c r="F51" i="1"/>
  <c r="H51" i="1" s="1"/>
  <c r="J51" i="1" s="1"/>
  <c r="F54" i="1"/>
  <c r="H54" i="1" s="1"/>
  <c r="J54" i="1" s="1"/>
  <c r="F55" i="1"/>
  <c r="H55" i="1" s="1"/>
  <c r="J55" i="1" s="1"/>
  <c r="F2" i="1" l="1"/>
  <c r="F58" i="1" s="1"/>
  <c r="H2" i="1" l="1"/>
  <c r="H58" i="1" s="1"/>
  <c r="F2" i="2"/>
  <c r="F59" i="1" l="1"/>
  <c r="F60" i="1" s="1"/>
  <c r="H2" i="2"/>
  <c r="J2" i="1"/>
  <c r="J58" i="1" s="1"/>
  <c r="H59" i="1" l="1"/>
  <c r="J2" i="2"/>
  <c r="J59" i="1" s="1"/>
  <c r="J60" i="1" s="1"/>
</calcChain>
</file>

<file path=xl/sharedStrings.xml><?xml version="1.0" encoding="utf-8"?>
<sst xmlns="http://schemas.openxmlformats.org/spreadsheetml/2006/main" count="372" uniqueCount="240">
  <si>
    <t>Primary Handbook Reference (Chapter)</t>
  </si>
  <si>
    <t>Title</t>
  </si>
  <si>
    <t xml:space="preserve">RD Form No. </t>
  </si>
  <si>
    <t>Estimated No. of Respondents</t>
  </si>
  <si>
    <t>Reports Filed Annually</t>
  </si>
  <si>
    <t>Total Annual Responses</t>
  </si>
  <si>
    <t>Estimated No. of Hours per Response</t>
  </si>
  <si>
    <t>Estimated Total Hours</t>
  </si>
  <si>
    <t>Wage Class (per hour)</t>
  </si>
  <si>
    <t>Cost to the Public</t>
  </si>
  <si>
    <t>JR notes - will remove after management review</t>
  </si>
  <si>
    <t>Servicing Center's numbers</t>
  </si>
  <si>
    <t>HB-1-3550, Chapter 5</t>
  </si>
  <si>
    <t>Equal Opportunity Agreement</t>
  </si>
  <si>
    <t>400-1</t>
  </si>
  <si>
    <t xml:space="preserve">Unless highlighted in green with a note or a form also used by the Servicing Center, then the respondents were reduced by 8% (which is the change in overall obligations since 2017. Figures were rounded: if greater 1000 to nearest 100, or less than 1000 rounded to nearest 10. </t>
  </si>
  <si>
    <t>Compliance Statement</t>
  </si>
  <si>
    <t>400-6</t>
  </si>
  <si>
    <t>HB-1-3550, Chapter 3</t>
  </si>
  <si>
    <t>Application for Rural Assistance (NonFarm Tract) Uniform Residential Loan Application</t>
  </si>
  <si>
    <t>410-4</t>
  </si>
  <si>
    <t>HB-1-3550, Chapter 4</t>
  </si>
  <si>
    <t>Application Reference Letter</t>
  </si>
  <si>
    <t>410-8</t>
  </si>
  <si>
    <t>HB-1-3550, Chapter 13; HB-2-3550, Chapter 2</t>
  </si>
  <si>
    <t>Application for Partial Release, Subordination, or Consent</t>
  </si>
  <si>
    <t>465-1</t>
  </si>
  <si>
    <t>HB-1-3550, Chapter 4; HB-2-3550, Chapter 4</t>
  </si>
  <si>
    <t>Request for Verification of Employment</t>
  </si>
  <si>
    <t>1910-5</t>
  </si>
  <si>
    <t xml:space="preserve">Was 15000 - reduced to 3000 since VOE's should be needed in limited situations. </t>
  </si>
  <si>
    <t>HB-1-3550, Chapter 5; HB-2-3550, Chapter 3</t>
  </si>
  <si>
    <t>Development Plan</t>
  </si>
  <si>
    <t>1924-1</t>
  </si>
  <si>
    <t>Description of Materials</t>
  </si>
  <si>
    <t>1924-2</t>
  </si>
  <si>
    <t>Documentation of Construction Complaint/Request for Compensation for Construction Defects</t>
  </si>
  <si>
    <t>Construction Contract</t>
  </si>
  <si>
    <t>1924-6</t>
  </si>
  <si>
    <t xml:space="preserve">Wage figure is the average wage of contractor and applicant </t>
  </si>
  <si>
    <t>Contract Change Order</t>
  </si>
  <si>
    <t>1924-7</t>
  </si>
  <si>
    <t>Certificate of Contractor's Release</t>
  </si>
  <si>
    <t>1924-9</t>
  </si>
  <si>
    <t>Changed wage class to the average, since Borrower's signature added in 2019</t>
  </si>
  <si>
    <t>Release by Claimants</t>
  </si>
  <si>
    <t>1924-10</t>
  </si>
  <si>
    <t>Builder's Warranty</t>
  </si>
  <si>
    <t>1924-19</t>
  </si>
  <si>
    <t>Plan Certification</t>
  </si>
  <si>
    <t>1924-25</t>
  </si>
  <si>
    <t>HB-1-3550, Chapter 8</t>
  </si>
  <si>
    <t>Affidavit Regarding Work of Improvement</t>
  </si>
  <si>
    <t>1927-5</t>
  </si>
  <si>
    <t>Agreement with Prior Lienholder</t>
  </si>
  <si>
    <t>1927-8</t>
  </si>
  <si>
    <t>used 8% reduced figure - actual obligations for Program Type code: 1029, 1032, 1031 = 75</t>
  </si>
  <si>
    <t>Preliminary Title Opinion</t>
  </si>
  <si>
    <t>1927-9</t>
  </si>
  <si>
    <t>Final Title Opinion</t>
  </si>
  <si>
    <t>1927-10</t>
  </si>
  <si>
    <t>Certification of Attorney</t>
  </si>
  <si>
    <t>1927-19</t>
  </si>
  <si>
    <t>left at 10 - did not reduce by 8%, since 10 seems like a base minimum amount</t>
  </si>
  <si>
    <t>Certification of Title Insurance</t>
  </si>
  <si>
    <t>1927-20</t>
  </si>
  <si>
    <t xml:space="preserve">HB-1-3550, Chapter 8 </t>
  </si>
  <si>
    <t>Promissory Note</t>
  </si>
  <si>
    <t>1940-16</t>
  </si>
  <si>
    <t>Truth in Lending Statement</t>
  </si>
  <si>
    <t>1940-41</t>
  </si>
  <si>
    <t>Notice of Right to Cancel</t>
  </si>
  <si>
    <t>1940-43</t>
  </si>
  <si>
    <t>Certification of Disability or Handicap</t>
  </si>
  <si>
    <t>1944-4</t>
  </si>
  <si>
    <t>reduced 1/2 - was 480 but can now use disability benefit statement. Servicing Center responded with 480 - so increased to 350 to account in DLOB reduction</t>
  </si>
  <si>
    <t>HB-1-3550, Chapter 9</t>
  </si>
  <si>
    <t>HB-1-3550, Chapter 6; HB-2-3550, Chapter 4</t>
  </si>
  <si>
    <t>Payment Assistance/Deferred Mortgage Assistance Agreement or Interest Credit/Deferred Payment Computation</t>
  </si>
  <si>
    <t>1944-14/1944-6/1944-A6 and 1944-B6</t>
  </si>
  <si>
    <t>Application for Conditional Commitment</t>
  </si>
  <si>
    <t>1944-36</t>
  </si>
  <si>
    <t>Landlord's Verification</t>
  </si>
  <si>
    <t>1944-60</t>
  </si>
  <si>
    <t>was 15000 - reduced to 7800 - about 50% of 502</t>
  </si>
  <si>
    <t>Request for Verification of Deposit</t>
  </si>
  <si>
    <t>1944-62</t>
  </si>
  <si>
    <t>was 5000 - reduced to 3000 since bank statements are preferred method</t>
  </si>
  <si>
    <t>HB-1-3550, Chapter 13; HB-2-3550, Chapter 6</t>
  </si>
  <si>
    <t>Offer to Convey Security</t>
  </si>
  <si>
    <t>1955-1</t>
  </si>
  <si>
    <t>HB-1-3550, Chapter 16</t>
  </si>
  <si>
    <t>Open Real Property Master Listing Agreement</t>
  </si>
  <si>
    <t>1955-42</t>
  </si>
  <si>
    <t>Standard Sales Contract - Sale of Real Property by the United States</t>
  </si>
  <si>
    <t>1955-45</t>
  </si>
  <si>
    <t>Invitation, Bid, and Acceptance-Sale of Real Property by the United States</t>
  </si>
  <si>
    <t>1955-46</t>
  </si>
  <si>
    <t>HB-1-3550, Chapter 3; HB-2-3550 Chapter 4</t>
  </si>
  <si>
    <t>Authorization to Release Information</t>
  </si>
  <si>
    <t>3550-1</t>
  </si>
  <si>
    <t>B, co B and hh members - good for life of loan but B's often asked to update in servicing. (CSC responded with 70000. 2017 - 50000)</t>
  </si>
  <si>
    <t>Request for Verification of Gift/Gift Letter</t>
  </si>
  <si>
    <t>3550-2</t>
  </si>
  <si>
    <t>Employment and Asset  Certification/Employment Certification</t>
  </si>
  <si>
    <t>3550-4</t>
  </si>
  <si>
    <t>all 502/504 - matches 410-4 number</t>
  </si>
  <si>
    <t>HB-1-3550, Chapter 7</t>
  </si>
  <si>
    <t>Notice of Special Flood Hazard, Flood Insurance Purchase Requirements, and Availability of Federal Disaster Relief Assistance</t>
  </si>
  <si>
    <t>3550-6</t>
  </si>
  <si>
    <t>Reduced respondant - was 2200- now only require when substantial improvement (previously required for 504 loan greater than $5000)</t>
  </si>
  <si>
    <t>Funding Commitment and Notification of Loan Closing</t>
  </si>
  <si>
    <t>3550-7</t>
  </si>
  <si>
    <t>Initial Escrow Account Disclosure Statement</t>
  </si>
  <si>
    <t>3550-9</t>
  </si>
  <si>
    <t>Condominium Rider</t>
  </si>
  <si>
    <t>3550-10</t>
  </si>
  <si>
    <t>HB-1-3550, Chapter 10</t>
  </si>
  <si>
    <t>Planned Unit Development Rider</t>
  </si>
  <si>
    <t>3550-11</t>
  </si>
  <si>
    <t>HB-1-3550, Chapter 8; HB-2-3550, Chapter 4</t>
  </si>
  <si>
    <t>Subsidy Repayment Agreement</t>
  </si>
  <si>
    <t>3550-12</t>
  </si>
  <si>
    <t xml:space="preserve">all 502 only.  For servicing the only time the borrower to sign is if not previously signed. Servicing center's number seems high but logical to see increase if B. going onto subsidy due to COVID. </t>
  </si>
  <si>
    <t>Real Estate Mortgage or Deed of Trust</t>
  </si>
  <si>
    <t>3550-14 (State)</t>
  </si>
  <si>
    <t xml:space="preserve">Tax Information </t>
  </si>
  <si>
    <t>3550-15</t>
  </si>
  <si>
    <t>HB-1-3550, Chapter 13; HB-2-3550, Chapter 7</t>
  </si>
  <si>
    <t>Reamortization Agreement</t>
  </si>
  <si>
    <t>3550-18</t>
  </si>
  <si>
    <t>Servicing number of respondants due to COVID. Was 4800 in 2017.</t>
  </si>
  <si>
    <t xml:space="preserve">HB-1-3550, Chapter 13; HB-2-3550, Chapter 7 </t>
  </si>
  <si>
    <t>Application for Settlement of Indebtedness</t>
  </si>
  <si>
    <t>3550-20</t>
  </si>
  <si>
    <t xml:space="preserve">Servicing number of respondants less. Was 4000 in 2017. </t>
  </si>
  <si>
    <t>HB-2-3550, Chapter 4</t>
  </si>
  <si>
    <t>Payment Subsidy Renewal Certification</t>
  </si>
  <si>
    <t>3550-21</t>
  </si>
  <si>
    <t>HB-1-3550, Chapter 8; HB-2-3550, Chapter 2</t>
  </si>
  <si>
    <t>Assumption Agreement- Single Family Housing</t>
  </si>
  <si>
    <t>3550-22</t>
  </si>
  <si>
    <t xml:space="preserve">HB-1-3550, Chapter 4 </t>
  </si>
  <si>
    <t>Applicant Orientation Guide</t>
  </si>
  <si>
    <t>3550-23</t>
  </si>
  <si>
    <t>HB-1-3550, Chapter 12</t>
  </si>
  <si>
    <t>Grant Agreement</t>
  </si>
  <si>
    <t>3550-24</t>
  </si>
  <si>
    <t>Loan Closing Instructions and Loan Closing Statement</t>
  </si>
  <si>
    <t>3550-25</t>
  </si>
  <si>
    <t>Added - See Supporting Document. No OMB number</t>
  </si>
  <si>
    <t>Document Errors and Omissions Agreement</t>
  </si>
  <si>
    <t>3550-29</t>
  </si>
  <si>
    <t xml:space="preserve">HB-1-3550, Chapter 6 </t>
  </si>
  <si>
    <t>Verification of Debt Proposed for Refinancing</t>
  </si>
  <si>
    <t>3550-30</t>
  </si>
  <si>
    <t>HB-1-3550, Chapter 6</t>
  </si>
  <si>
    <t xml:space="preserve">Option to Purchase Real Property </t>
  </si>
  <si>
    <t>3550-34</t>
  </si>
  <si>
    <t>Section 504</t>
  </si>
  <si>
    <t>Home Repair Loan and Grant Program Intake Form</t>
  </si>
  <si>
    <t>RD FORMS TOTAL:</t>
  </si>
  <si>
    <t>NON-FORMS TOTAL:</t>
  </si>
  <si>
    <t>OVERALL:</t>
  </si>
  <si>
    <t>(SUM)</t>
  </si>
  <si>
    <t>Form No.</t>
  </si>
  <si>
    <t>Attachment  3-J, checklist of items to accompany the application</t>
  </si>
  <si>
    <t>Document</t>
  </si>
  <si>
    <t>Certificate of homeownership education</t>
  </si>
  <si>
    <t>Certified packaging process: application to be an intermediary</t>
  </si>
  <si>
    <t>left</t>
  </si>
  <si>
    <t>Certified packaging process: intermediary's annual report on certified packaging bodies funneling through them</t>
  </si>
  <si>
    <t>Report</t>
  </si>
  <si>
    <t>left - 15 intermediaries</t>
  </si>
  <si>
    <t>Certified packaging process: items needed over and above Attachment 3-J</t>
  </si>
  <si>
    <t xml:space="preserve">electronic apps recvd 5031 per partnership performance report. </t>
  </si>
  <si>
    <t>Certified packaging process: disclosure letter</t>
  </si>
  <si>
    <t>Notification of continued interest</t>
  </si>
  <si>
    <t>Written</t>
  </si>
  <si>
    <t>Withdrawal request</t>
  </si>
  <si>
    <t>Oral/Written</t>
  </si>
  <si>
    <t>Do Not Pay (DNP) - applicant response to delinquent Federal debt</t>
  </si>
  <si>
    <t>Evidence of citizenship</t>
  </si>
  <si>
    <t>Request for copy of tri-merge credit report</t>
  </si>
  <si>
    <t>Oral verification of employment</t>
  </si>
  <si>
    <t>Oral</t>
  </si>
  <si>
    <t>was 25000 - reduced to 5000</t>
  </si>
  <si>
    <t>HB-1-3550, Chapter 5; HB-2-3550, Chapter 2</t>
  </si>
  <si>
    <t>Appraisal</t>
  </si>
  <si>
    <t xml:space="preserve">total closed loans 11910 (6848 - 502) </t>
  </si>
  <si>
    <t>Whole house inspection</t>
  </si>
  <si>
    <t xml:space="preserve">was 4600 - increased to total 502 closed loans. </t>
  </si>
  <si>
    <t>Documentation on the construction quality of a new dwelling</t>
  </si>
  <si>
    <t>purchase new total dwelling type - 1761</t>
  </si>
  <si>
    <t xml:space="preserve">Title insurance binder </t>
  </si>
  <si>
    <t xml:space="preserve">Title insurance policy </t>
  </si>
  <si>
    <t>HB-1-3550, Chapter 8; HB-1-3550, Chapter 3</t>
  </si>
  <si>
    <t>Furnish documentation of hazard and flood insurance</t>
  </si>
  <si>
    <t>reduced due to change to Chapter 7 flood insurance requirement. Was 20000</t>
  </si>
  <si>
    <t>List of items to accompany a manufactured dealer-contractor application</t>
  </si>
  <si>
    <t>Check of references for a manufactured dealer-contractor application</t>
  </si>
  <si>
    <t>Manufacturer's certificate of origin</t>
  </si>
  <si>
    <t>Conditional commitment change in price, plans, and/or specifications</t>
  </si>
  <si>
    <t>Loan commitment from the leveraged lender</t>
  </si>
  <si>
    <t>75 leveraged loans in 2020</t>
  </si>
  <si>
    <t>Required documentation from a leveraging source</t>
  </si>
  <si>
    <t>Attachment 12-E, checklist of items to accompany the application</t>
  </si>
  <si>
    <t xml:space="preserve">26000 less 16300 (3-J number) </t>
  </si>
  <si>
    <t>Attachment 12-F, Pre-Construction Conference</t>
  </si>
  <si>
    <t xml:space="preserve">Added - was not included in last review. </t>
  </si>
  <si>
    <t>Missing borrower / determination of property abandonment</t>
  </si>
  <si>
    <t>Release of DSS restrictions</t>
  </si>
  <si>
    <t>HB-2-3550, Chapter 2</t>
  </si>
  <si>
    <t>Refinancing review</t>
  </si>
  <si>
    <t>Documentation of inability to refinance</t>
  </si>
  <si>
    <t>Request to waive late or other fees</t>
  </si>
  <si>
    <t xml:space="preserve">Higher with COVID? </t>
  </si>
  <si>
    <t>Final payoff request</t>
  </si>
  <si>
    <t>Oral/Document</t>
  </si>
  <si>
    <t>HB-2-3350, Chapter 3</t>
  </si>
  <si>
    <t>Notification of insurance claim proceeds</t>
  </si>
  <si>
    <t>HB-2-3550, Chapter 5</t>
  </si>
  <si>
    <t>Request for special servicing - delinquency workout agreements and moratoriums</t>
  </si>
  <si>
    <t>HB-2-3550, Chapter 6</t>
  </si>
  <si>
    <t>Offer to pay following an acceleration or a request for an extension</t>
  </si>
  <si>
    <t>HB-2-3550, Chapter 7</t>
  </si>
  <si>
    <t>Borrower's offer to repay</t>
  </si>
  <si>
    <t>Borrower's request for a review regarding administrative offset</t>
  </si>
  <si>
    <t>Borrower's request for records</t>
  </si>
  <si>
    <t>Borrower's written agreement for a different repayment schedule</t>
  </si>
  <si>
    <t>Borrower's request to review IRS offset referral</t>
  </si>
  <si>
    <t>Collection efforts</t>
  </si>
  <si>
    <t>Delinquent adjustment agreements</t>
  </si>
  <si>
    <t>HB-1-3550</t>
  </si>
  <si>
    <t>Affirmative Fair Housing Marketing Plan</t>
  </si>
  <si>
    <t>HUD 935-2B</t>
  </si>
  <si>
    <t>Request for Transcript of Tax Return</t>
  </si>
  <si>
    <t>IRS 4506-T</t>
  </si>
  <si>
    <t xml:space="preserve">lower amount to match oral VOE - 'only needed IF additional info needed' Was 30,000. </t>
  </si>
  <si>
    <t>3550-35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</si>
</sst>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
  </numFmts>
  <fonts count="9" x14ac:knownFonts="1">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1" fontId="5" fillId="0" borderId="0" applyFont="0" applyFill="0" applyBorder="0" applyAlignment="0" applyProtection="0"/>
    <xf numFmtId="0" fontId="2" fillId="0" borderId="0"/>
  </cellStyleXfs>
  <cellXfs count="67">
    <xf numFmtId="0" fontId="0" fillId="0" borderId="0" xfId="0"/>
    <xf numFmtId="0" fontId="4" fillId="0" borderId="0" xfId="0" applyFont="1" applyAlignment="1">
      <alignment wrapText="1"/>
    </xf>
    <xf numFmtId="44" fontId="4" fillId="0" borderId="0" xfId="0" applyNumberFormat="1" applyFont="1" applyAlignment="1">
      <alignment wrapText="1"/>
    </xf>
    <xf numFmtId="0" fontId="4" fillId="0" borderId="1" xfId="0" applyFont="1" applyBorder="1" applyAlignment="1">
      <alignment wrapText="1"/>
    </xf>
    <xf numFmtId="0" fontId="3" fillId="0" borderId="1" xfId="5" applyFont="1" applyBorder="1" applyAlignment="1">
      <alignment horizontal="left" wrapText="1"/>
    </xf>
    <xf numFmtId="42" fontId="3" fillId="0" borderId="1" xfId="5" applyNumberFormat="1" applyFont="1" applyBorder="1" applyAlignment="1">
      <alignment horizontal="left" wrapText="1"/>
    </xf>
    <xf numFmtId="42" fontId="4" fillId="0" borderId="0" xfId="0" applyNumberFormat="1" applyFont="1" applyAlignment="1">
      <alignment wrapText="1"/>
    </xf>
    <xf numFmtId="3" fontId="4" fillId="0" borderId="1" xfId="6" applyNumberFormat="1" applyFont="1" applyFill="1" applyBorder="1" applyAlignment="1">
      <alignment horizontal="right"/>
    </xf>
    <xf numFmtId="165" fontId="4" fillId="0" borderId="0" xfId="0" applyNumberFormat="1" applyFont="1" applyAlignment="1">
      <alignment wrapText="1"/>
    </xf>
    <xf numFmtId="165" fontId="3" fillId="0" borderId="1" xfId="5" applyNumberFormat="1" applyFont="1" applyBorder="1" applyAlignment="1">
      <alignment horizontal="left" wrapText="1"/>
    </xf>
    <xf numFmtId="0" fontId="3" fillId="0" borderId="2" xfId="1" applyFont="1" applyBorder="1" applyAlignment="1">
      <alignment horizontal="left" wrapText="1"/>
    </xf>
    <xf numFmtId="0" fontId="3" fillId="0" borderId="0" xfId="1" applyFont="1" applyAlignment="1">
      <alignment wrapText="1"/>
    </xf>
    <xf numFmtId="165" fontId="3" fillId="0" borderId="2" xfId="1" applyNumberFormat="1" applyFont="1" applyBorder="1" applyAlignment="1">
      <alignment horizontal="left" wrapText="1"/>
    </xf>
    <xf numFmtId="42" fontId="3" fillId="0" borderId="2" xfId="1" applyNumberFormat="1" applyFont="1" applyBorder="1" applyAlignment="1">
      <alignment horizontal="left" wrapText="1"/>
    </xf>
    <xf numFmtId="3" fontId="4" fillId="0" borderId="1" xfId="0" applyNumberFormat="1" applyFont="1" applyBorder="1" applyAlignment="1">
      <alignment horizontal="right"/>
    </xf>
    <xf numFmtId="0" fontId="4" fillId="0" borderId="1" xfId="0" applyFont="1" applyBorder="1" applyAlignment="1">
      <alignment horizontal="left"/>
    </xf>
    <xf numFmtId="42" fontId="4" fillId="0" borderId="0" xfId="0" applyNumberFormat="1" applyFont="1"/>
    <xf numFmtId="0" fontId="4" fillId="0" borderId="0" xfId="0" applyFont="1" applyAlignment="1">
      <alignment horizontal="right"/>
    </xf>
    <xf numFmtId="165" fontId="4" fillId="0" borderId="0" xfId="0" applyNumberFormat="1" applyFont="1" applyAlignment="1">
      <alignment horizontal="right"/>
    </xf>
    <xf numFmtId="0" fontId="3" fillId="0" borderId="1" xfId="5" applyFont="1" applyBorder="1" applyAlignment="1">
      <alignment wrapText="1"/>
    </xf>
    <xf numFmtId="165" fontId="3" fillId="0" borderId="1" xfId="5" applyNumberFormat="1" applyFont="1" applyBorder="1" applyAlignment="1">
      <alignment wrapText="1"/>
    </xf>
    <xf numFmtId="42" fontId="3" fillId="0" borderId="1" xfId="5" applyNumberFormat="1" applyFont="1" applyBorder="1" applyAlignment="1">
      <alignment wrapText="1"/>
    </xf>
    <xf numFmtId="0" fontId="4" fillId="0" borderId="0" xfId="0" applyFont="1"/>
    <xf numFmtId="3" fontId="4" fillId="0" borderId="0" xfId="0" applyNumberFormat="1" applyFont="1" applyAlignment="1">
      <alignment wrapText="1"/>
    </xf>
    <xf numFmtId="42" fontId="4" fillId="0" borderId="1" xfId="0" applyNumberFormat="1" applyFont="1" applyBorder="1" applyAlignment="1">
      <alignment horizontal="right" wrapText="1"/>
    </xf>
    <xf numFmtId="164" fontId="4" fillId="0" borderId="0" xfId="0" applyNumberFormat="1" applyFont="1" applyAlignment="1">
      <alignment wrapText="1"/>
    </xf>
    <xf numFmtId="37" fontId="4" fillId="0" borderId="0" xfId="0" applyNumberFormat="1" applyFont="1" applyAlignment="1">
      <alignment wrapText="1"/>
    </xf>
    <xf numFmtId="0" fontId="1" fillId="0" borderId="1" xfId="1" applyBorder="1" applyAlignment="1">
      <alignment wrapText="1"/>
    </xf>
    <xf numFmtId="3" fontId="4" fillId="2" borderId="1" xfId="6" applyNumberFormat="1" applyFont="1" applyFill="1" applyBorder="1" applyAlignment="1">
      <alignment horizontal="right"/>
    </xf>
    <xf numFmtId="0" fontId="4" fillId="0" borderId="1" xfId="0" applyFont="1" applyBorder="1" applyAlignment="1">
      <alignment horizontal="left" wrapText="1"/>
    </xf>
    <xf numFmtId="165" fontId="4" fillId="0" borderId="1" xfId="0" applyNumberFormat="1" applyFont="1" applyBorder="1" applyAlignment="1">
      <alignment horizontal="right"/>
    </xf>
    <xf numFmtId="0" fontId="4" fillId="2" borderId="0" xfId="0" applyFont="1" applyFill="1" applyAlignment="1">
      <alignment wrapText="1"/>
    </xf>
    <xf numFmtId="0" fontId="6" fillId="0" borderId="0" xfId="0" applyFont="1" applyAlignment="1">
      <alignment wrapText="1"/>
    </xf>
    <xf numFmtId="0" fontId="6" fillId="0" borderId="0" xfId="0" applyFont="1" applyAlignment="1">
      <alignment vertical="center" wrapText="1"/>
    </xf>
    <xf numFmtId="0" fontId="1" fillId="0" borderId="1" xfId="1" applyBorder="1" applyAlignment="1">
      <alignment horizontal="left" wrapText="1"/>
    </xf>
    <xf numFmtId="0" fontId="1" fillId="0" borderId="1" xfId="5" applyFont="1" applyBorder="1" applyAlignment="1">
      <alignment wrapText="1"/>
    </xf>
    <xf numFmtId="37" fontId="4" fillId="0" borderId="1" xfId="0" applyNumberFormat="1" applyFont="1" applyBorder="1" applyAlignment="1">
      <alignment wrapText="1"/>
    </xf>
    <xf numFmtId="165" fontId="4" fillId="0" borderId="1" xfId="0" applyNumberFormat="1" applyFont="1" applyBorder="1" applyAlignment="1">
      <alignment wrapText="1"/>
    </xf>
    <xf numFmtId="42" fontId="4" fillId="0" borderId="1" xfId="0" applyNumberFormat="1" applyFont="1" applyBorder="1"/>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42" fontId="4" fillId="0" borderId="1" xfId="0" applyNumberFormat="1" applyFont="1" applyBorder="1" applyAlignment="1">
      <alignment horizontal="right"/>
    </xf>
    <xf numFmtId="165" fontId="1" fillId="0" borderId="1" xfId="4" applyNumberFormat="1" applyFont="1" applyFill="1" applyBorder="1" applyAlignment="1">
      <alignment horizontal="right"/>
    </xf>
    <xf numFmtId="165" fontId="1" fillId="0" borderId="1" xfId="1" applyNumberFormat="1" applyBorder="1" applyAlignment="1">
      <alignment horizontal="right"/>
    </xf>
    <xf numFmtId="165" fontId="1" fillId="0" borderId="1" xfId="5" applyNumberFormat="1" applyFont="1" applyBorder="1" applyAlignment="1">
      <alignment horizontal="right"/>
    </xf>
    <xf numFmtId="165" fontId="8" fillId="0" borderId="1" xfId="0" applyNumberFormat="1" applyFont="1" applyBorder="1" applyAlignment="1">
      <alignment wrapText="1"/>
    </xf>
    <xf numFmtId="37" fontId="7" fillId="0" borderId="1" xfId="0" applyNumberFormat="1" applyFont="1" applyBorder="1" applyAlignment="1">
      <alignment horizontal="right"/>
    </xf>
    <xf numFmtId="3" fontId="7" fillId="0" borderId="1" xfId="0" applyNumberFormat="1" applyFont="1" applyBorder="1" applyAlignment="1">
      <alignment wrapText="1"/>
    </xf>
    <xf numFmtId="42" fontId="7" fillId="0" borderId="1" xfId="0" applyNumberFormat="1" applyFont="1" applyBorder="1"/>
    <xf numFmtId="42" fontId="7" fillId="0" borderId="1" xfId="0" applyNumberFormat="1" applyFont="1" applyBorder="1" applyAlignment="1">
      <alignment horizontal="right"/>
    </xf>
    <xf numFmtId="3" fontId="1" fillId="0" borderId="1" xfId="2" applyNumberFormat="1" applyFont="1" applyFill="1" applyBorder="1" applyAlignment="1">
      <alignment horizontal="right"/>
    </xf>
    <xf numFmtId="0" fontId="1" fillId="0" borderId="1" xfId="5" applyFont="1" applyBorder="1" applyAlignment="1">
      <alignment horizontal="right"/>
    </xf>
    <xf numFmtId="37" fontId="1" fillId="0" borderId="1" xfId="2" applyNumberFormat="1" applyFont="1" applyFill="1" applyBorder="1" applyAlignment="1">
      <alignment horizontal="right"/>
    </xf>
    <xf numFmtId="41" fontId="1" fillId="0" borderId="1" xfId="6" applyFont="1" applyFill="1" applyBorder="1" applyAlignment="1">
      <alignment horizontal="right"/>
    </xf>
    <xf numFmtId="42" fontId="1" fillId="0" borderId="1" xfId="3" applyNumberFormat="1" applyFont="1" applyFill="1" applyBorder="1" applyAlignment="1">
      <alignment horizontal="right" wrapText="1"/>
    </xf>
    <xf numFmtId="0" fontId="1" fillId="0" borderId="0" xfId="1" applyAlignment="1">
      <alignment wrapText="1"/>
    </xf>
    <xf numFmtId="0" fontId="1" fillId="0" borderId="1" xfId="5" applyFont="1" applyBorder="1" applyAlignment="1">
      <alignment horizontal="left" wrapText="1"/>
    </xf>
    <xf numFmtId="0" fontId="1" fillId="0" borderId="1" xfId="5" applyFont="1" applyBorder="1"/>
    <xf numFmtId="0" fontId="1" fillId="0" borderId="1" xfId="5" applyFont="1" applyBorder="1" applyAlignment="1">
      <alignment horizontal="left"/>
    </xf>
    <xf numFmtId="164" fontId="1" fillId="0" borderId="0" xfId="1" applyNumberFormat="1" applyAlignment="1">
      <alignment wrapText="1"/>
    </xf>
    <xf numFmtId="3" fontId="1" fillId="0" borderId="1" xfId="2" applyNumberFormat="1" applyFont="1" applyFill="1" applyBorder="1" applyAlignment="1">
      <alignment wrapText="1"/>
    </xf>
    <xf numFmtId="37" fontId="1" fillId="0" borderId="1" xfId="2" applyNumberFormat="1" applyFont="1" applyFill="1" applyBorder="1" applyAlignment="1">
      <alignment wrapText="1"/>
    </xf>
    <xf numFmtId="165" fontId="1" fillId="0" borderId="1" xfId="5" applyNumberFormat="1" applyFont="1" applyBorder="1" applyAlignment="1">
      <alignment wrapText="1"/>
    </xf>
    <xf numFmtId="164" fontId="1" fillId="0" borderId="1" xfId="2" applyNumberFormat="1" applyFont="1" applyFill="1" applyBorder="1" applyAlignment="1">
      <alignment wrapText="1"/>
    </xf>
    <xf numFmtId="3" fontId="1" fillId="2" borderId="1" xfId="2" applyNumberFormat="1" applyFont="1" applyFill="1" applyBorder="1" applyAlignment="1">
      <alignment wrapText="1"/>
    </xf>
    <xf numFmtId="3" fontId="1" fillId="0" borderId="1" xfId="5" applyNumberFormat="1" applyFont="1" applyBorder="1" applyAlignment="1">
      <alignment wrapText="1"/>
    </xf>
    <xf numFmtId="0" fontId="1" fillId="0" borderId="1" xfId="5" applyFont="1" applyBorder="1" applyAlignment="1">
      <alignment vertical="top" wrapText="1"/>
    </xf>
  </cellXfs>
  <cellStyles count="8">
    <cellStyle name="Comma [0]" xfId="6" builtinId="6"/>
    <cellStyle name="Comma 2" xfId="2" xr:uid="{00000000-0005-0000-0000-000001000000}"/>
    <cellStyle name="Currency 2" xfId="3" xr:uid="{00000000-0005-0000-0000-000002000000}"/>
    <cellStyle name="Normal" xfId="0" builtinId="0"/>
    <cellStyle name="Normal 2" xfId="1"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5"/>
  <sheetViews>
    <sheetView tabSelected="1" topLeftCell="A46" workbookViewId="0">
      <selection activeCell="H58" sqref="H58"/>
    </sheetView>
  </sheetViews>
  <sheetFormatPr defaultColWidth="8.85546875" defaultRowHeight="12.75" x14ac:dyDescent="0.2"/>
  <cols>
    <col min="1" max="1" width="20.7109375" style="1" customWidth="1"/>
    <col min="2" max="2" width="21.7109375" style="1" customWidth="1"/>
    <col min="3" max="3" width="12.28515625" style="1" customWidth="1"/>
    <col min="4" max="4" width="13.28515625" style="17" customWidth="1"/>
    <col min="5" max="5" width="11.85546875" style="17" customWidth="1"/>
    <col min="6" max="6" width="14.140625" style="17" customWidth="1"/>
    <col min="7" max="7" width="13" style="18" customWidth="1"/>
    <col min="8" max="8" width="16.28515625" style="17" customWidth="1"/>
    <col min="9" max="9" width="10.28515625" style="16" bestFit="1" customWidth="1"/>
    <col min="10" max="10" width="12" style="16" customWidth="1"/>
    <col min="11" max="11" width="68" style="22" customWidth="1"/>
    <col min="12" max="12" width="12" style="1" customWidth="1"/>
    <col min="13" max="16384" width="8.85546875" style="1"/>
  </cols>
  <sheetData>
    <row r="1" spans="1:256" ht="51" x14ac:dyDescent="0.2">
      <c r="A1" s="10" t="s">
        <v>0</v>
      </c>
      <c r="B1" s="10" t="s">
        <v>1</v>
      </c>
      <c r="C1" s="10" t="s">
        <v>2</v>
      </c>
      <c r="D1" s="10" t="s">
        <v>3</v>
      </c>
      <c r="E1" s="10" t="s">
        <v>4</v>
      </c>
      <c r="F1" s="10" t="s">
        <v>5</v>
      </c>
      <c r="G1" s="12" t="s">
        <v>6</v>
      </c>
      <c r="H1" s="10" t="s">
        <v>7</v>
      </c>
      <c r="I1" s="13" t="s">
        <v>8</v>
      </c>
      <c r="J1" s="5" t="s">
        <v>9</v>
      </c>
      <c r="K1" s="33" t="s">
        <v>10</v>
      </c>
      <c r="L1" s="32" t="s">
        <v>11</v>
      </c>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row>
    <row r="2" spans="1:256" ht="51" x14ac:dyDescent="0.2">
      <c r="A2" s="3" t="s">
        <v>12</v>
      </c>
      <c r="B2" s="3" t="s">
        <v>13</v>
      </c>
      <c r="C2" s="3" t="s">
        <v>14</v>
      </c>
      <c r="D2" s="50">
        <v>2900</v>
      </c>
      <c r="E2" s="51">
        <v>1</v>
      </c>
      <c r="F2" s="52">
        <f>D2</f>
        <v>2900</v>
      </c>
      <c r="G2" s="30">
        <v>0.16700000000000001</v>
      </c>
      <c r="H2" s="53">
        <f>F2*G2</f>
        <v>484.3</v>
      </c>
      <c r="I2" s="54">
        <v>15</v>
      </c>
      <c r="J2" s="54">
        <f>H2*I2</f>
        <v>7264.5</v>
      </c>
      <c r="K2" s="31" t="s">
        <v>15</v>
      </c>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x14ac:dyDescent="0.2">
      <c r="A3" s="3" t="s">
        <v>12</v>
      </c>
      <c r="B3" s="3" t="s">
        <v>16</v>
      </c>
      <c r="C3" s="3" t="s">
        <v>17</v>
      </c>
      <c r="D3" s="50">
        <v>2900</v>
      </c>
      <c r="E3" s="51">
        <v>1</v>
      </c>
      <c r="F3" s="52">
        <f t="shared" ref="F3:F56" si="0">D3</f>
        <v>2900</v>
      </c>
      <c r="G3" s="30">
        <v>0.16700000000000001</v>
      </c>
      <c r="H3" s="53">
        <f t="shared" ref="H3:H56" si="1">F3*G3</f>
        <v>484.3</v>
      </c>
      <c r="I3" s="54">
        <v>30</v>
      </c>
      <c r="J3" s="54">
        <f t="shared" ref="J3:J56" si="2">H3*I3</f>
        <v>14529</v>
      </c>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63.75" x14ac:dyDescent="0.2">
      <c r="A4" s="27" t="s">
        <v>18</v>
      </c>
      <c r="B4" s="27" t="s">
        <v>19</v>
      </c>
      <c r="C4" s="34" t="s">
        <v>20</v>
      </c>
      <c r="D4" s="7">
        <v>26000</v>
      </c>
      <c r="E4" s="51">
        <v>1</v>
      </c>
      <c r="F4" s="52">
        <f t="shared" si="0"/>
        <v>26000</v>
      </c>
      <c r="G4" s="42">
        <v>1.5</v>
      </c>
      <c r="H4" s="53">
        <f t="shared" si="1"/>
        <v>39000</v>
      </c>
      <c r="I4" s="54">
        <v>15</v>
      </c>
      <c r="J4" s="54">
        <f t="shared" si="2"/>
        <v>585000</v>
      </c>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ht="25.5" x14ac:dyDescent="0.2">
      <c r="A5" s="3" t="s">
        <v>21</v>
      </c>
      <c r="B5" s="3" t="s">
        <v>22</v>
      </c>
      <c r="C5" s="3" t="s">
        <v>23</v>
      </c>
      <c r="D5" s="14">
        <v>5200</v>
      </c>
      <c r="E5" s="51">
        <v>1</v>
      </c>
      <c r="F5" s="52">
        <f t="shared" si="0"/>
        <v>5200</v>
      </c>
      <c r="G5" s="30">
        <v>0.1</v>
      </c>
      <c r="H5" s="53">
        <f t="shared" si="1"/>
        <v>520</v>
      </c>
      <c r="I5" s="24">
        <v>23</v>
      </c>
      <c r="J5" s="54">
        <f t="shared" si="2"/>
        <v>11960</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ht="38.25" x14ac:dyDescent="0.2">
      <c r="A6" s="3" t="s">
        <v>24</v>
      </c>
      <c r="B6" s="3" t="s">
        <v>25</v>
      </c>
      <c r="C6" s="3" t="s">
        <v>26</v>
      </c>
      <c r="D6" s="14">
        <v>4700</v>
      </c>
      <c r="E6" s="51">
        <v>1</v>
      </c>
      <c r="F6" s="52">
        <f t="shared" si="0"/>
        <v>4700</v>
      </c>
      <c r="G6" s="30">
        <v>1</v>
      </c>
      <c r="H6" s="53">
        <f t="shared" si="1"/>
        <v>4700</v>
      </c>
      <c r="I6" s="24">
        <v>15</v>
      </c>
      <c r="J6" s="54">
        <f t="shared" si="2"/>
        <v>70500</v>
      </c>
      <c r="L6" s="11">
        <v>121</v>
      </c>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ht="25.5" x14ac:dyDescent="0.2">
      <c r="A7" s="27" t="s">
        <v>27</v>
      </c>
      <c r="B7" s="27" t="s">
        <v>28</v>
      </c>
      <c r="C7" s="34" t="s">
        <v>29</v>
      </c>
      <c r="D7" s="7">
        <v>3000</v>
      </c>
      <c r="E7" s="51">
        <v>1</v>
      </c>
      <c r="F7" s="52">
        <f t="shared" si="0"/>
        <v>3000</v>
      </c>
      <c r="G7" s="43">
        <v>0.25</v>
      </c>
      <c r="H7" s="53">
        <f t="shared" si="1"/>
        <v>750</v>
      </c>
      <c r="I7" s="54">
        <v>23</v>
      </c>
      <c r="J7" s="54">
        <f t="shared" si="2"/>
        <v>17250</v>
      </c>
      <c r="K7" s="22" t="s">
        <v>30</v>
      </c>
      <c r="L7" s="55">
        <v>10</v>
      </c>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pans="1:256" ht="25.5" x14ac:dyDescent="0.2">
      <c r="A8" s="3" t="s">
        <v>31</v>
      </c>
      <c r="B8" s="3" t="s">
        <v>32</v>
      </c>
      <c r="C8" s="3" t="s">
        <v>33</v>
      </c>
      <c r="D8" s="50">
        <v>480</v>
      </c>
      <c r="E8" s="51">
        <v>1</v>
      </c>
      <c r="F8" s="52">
        <f t="shared" si="0"/>
        <v>480</v>
      </c>
      <c r="G8" s="30">
        <v>0.25</v>
      </c>
      <c r="H8" s="53">
        <f t="shared" si="1"/>
        <v>120</v>
      </c>
      <c r="I8" s="54">
        <v>15</v>
      </c>
      <c r="J8" s="54">
        <f t="shared" si="2"/>
        <v>1800</v>
      </c>
      <c r="L8" s="1">
        <v>0</v>
      </c>
    </row>
    <row r="9" spans="1:256" ht="25.5" x14ac:dyDescent="0.2">
      <c r="A9" s="3" t="s">
        <v>31</v>
      </c>
      <c r="B9" s="3" t="s">
        <v>34</v>
      </c>
      <c r="C9" s="3" t="s">
        <v>35</v>
      </c>
      <c r="D9" s="50">
        <v>2200</v>
      </c>
      <c r="E9" s="51">
        <v>1</v>
      </c>
      <c r="F9" s="52">
        <f t="shared" si="0"/>
        <v>2200</v>
      </c>
      <c r="G9" s="30">
        <v>0.25</v>
      </c>
      <c r="H9" s="53">
        <f t="shared" si="1"/>
        <v>550</v>
      </c>
      <c r="I9" s="54">
        <v>30</v>
      </c>
      <c r="J9" s="54">
        <f t="shared" si="2"/>
        <v>16500</v>
      </c>
      <c r="L9" s="1">
        <v>0</v>
      </c>
    </row>
    <row r="10" spans="1:256" ht="63.75" x14ac:dyDescent="0.2">
      <c r="A10" s="3" t="s">
        <v>12</v>
      </c>
      <c r="B10" s="3" t="s">
        <v>36</v>
      </c>
      <c r="C10" s="29">
        <v>55555555555</v>
      </c>
      <c r="D10" s="14">
        <v>20</v>
      </c>
      <c r="E10" s="51">
        <v>1</v>
      </c>
      <c r="F10" s="52">
        <f t="shared" si="0"/>
        <v>20</v>
      </c>
      <c r="G10" s="30">
        <v>2</v>
      </c>
      <c r="H10" s="53">
        <f t="shared" si="1"/>
        <v>40</v>
      </c>
      <c r="I10" s="24">
        <v>15</v>
      </c>
      <c r="J10" s="54">
        <f t="shared" si="2"/>
        <v>600</v>
      </c>
    </row>
    <row r="11" spans="1:256" ht="25.5" x14ac:dyDescent="0.2">
      <c r="A11" s="3" t="s">
        <v>31</v>
      </c>
      <c r="B11" s="15" t="s">
        <v>37</v>
      </c>
      <c r="C11" s="29" t="s">
        <v>38</v>
      </c>
      <c r="D11" s="14">
        <v>3200</v>
      </c>
      <c r="E11" s="51">
        <v>1</v>
      </c>
      <c r="F11" s="52">
        <f t="shared" si="0"/>
        <v>3200</v>
      </c>
      <c r="G11" s="30">
        <v>0.25</v>
      </c>
      <c r="H11" s="53">
        <f t="shared" si="1"/>
        <v>800</v>
      </c>
      <c r="I11" s="24">
        <v>23</v>
      </c>
      <c r="J11" s="54">
        <f t="shared" si="2"/>
        <v>18400</v>
      </c>
      <c r="K11" s="22" t="s">
        <v>39</v>
      </c>
      <c r="L11" s="1">
        <v>2000</v>
      </c>
    </row>
    <row r="12" spans="1:256" x14ac:dyDescent="0.2">
      <c r="A12" s="3" t="s">
        <v>12</v>
      </c>
      <c r="B12" s="3" t="s">
        <v>40</v>
      </c>
      <c r="C12" s="3" t="s">
        <v>41</v>
      </c>
      <c r="D12" s="50">
        <v>640</v>
      </c>
      <c r="E12" s="51">
        <v>1</v>
      </c>
      <c r="F12" s="52">
        <f t="shared" si="0"/>
        <v>640</v>
      </c>
      <c r="G12" s="30">
        <v>0.25</v>
      </c>
      <c r="H12" s="53">
        <f t="shared" si="1"/>
        <v>160</v>
      </c>
      <c r="I12" s="54">
        <v>23</v>
      </c>
      <c r="J12" s="54">
        <f t="shared" si="2"/>
        <v>3680</v>
      </c>
      <c r="K12" s="22" t="s">
        <v>39</v>
      </c>
    </row>
    <row r="13" spans="1:256" ht="25.5" x14ac:dyDescent="0.2">
      <c r="A13" s="3" t="s">
        <v>31</v>
      </c>
      <c r="B13" s="3" t="s">
        <v>42</v>
      </c>
      <c r="C13" s="3" t="s">
        <v>43</v>
      </c>
      <c r="D13" s="50">
        <v>3200</v>
      </c>
      <c r="E13" s="51">
        <v>1</v>
      </c>
      <c r="F13" s="52">
        <f t="shared" si="0"/>
        <v>3200</v>
      </c>
      <c r="G13" s="30">
        <v>0.25</v>
      </c>
      <c r="H13" s="53">
        <f t="shared" si="1"/>
        <v>800</v>
      </c>
      <c r="I13" s="54">
        <v>23</v>
      </c>
      <c r="J13" s="54">
        <f t="shared" si="2"/>
        <v>18400</v>
      </c>
      <c r="K13" s="22" t="s">
        <v>44</v>
      </c>
      <c r="L13" s="1">
        <v>2000</v>
      </c>
    </row>
    <row r="14" spans="1:256" ht="25.5" x14ac:dyDescent="0.2">
      <c r="A14" s="3" t="s">
        <v>31</v>
      </c>
      <c r="B14" s="3" t="s">
        <v>45</v>
      </c>
      <c r="C14" s="3" t="s">
        <v>46</v>
      </c>
      <c r="D14" s="50">
        <v>3200</v>
      </c>
      <c r="E14" s="51">
        <v>1</v>
      </c>
      <c r="F14" s="52">
        <f t="shared" si="0"/>
        <v>3200</v>
      </c>
      <c r="G14" s="30">
        <v>0.5</v>
      </c>
      <c r="H14" s="53">
        <f t="shared" si="1"/>
        <v>1600</v>
      </c>
      <c r="I14" s="54">
        <v>30</v>
      </c>
      <c r="J14" s="54">
        <f t="shared" si="2"/>
        <v>48000</v>
      </c>
      <c r="L14" s="1">
        <v>2000</v>
      </c>
    </row>
    <row r="15" spans="1:256" ht="25.5" x14ac:dyDescent="0.2">
      <c r="A15" s="3" t="s">
        <v>31</v>
      </c>
      <c r="B15" s="3" t="s">
        <v>47</v>
      </c>
      <c r="C15" s="3" t="s">
        <v>48</v>
      </c>
      <c r="D15" s="50">
        <v>3200</v>
      </c>
      <c r="E15" s="51">
        <v>1</v>
      </c>
      <c r="F15" s="52">
        <f t="shared" si="0"/>
        <v>3200</v>
      </c>
      <c r="G15" s="30">
        <v>0.25</v>
      </c>
      <c r="H15" s="53">
        <f t="shared" si="1"/>
        <v>800</v>
      </c>
      <c r="I15" s="54">
        <v>23</v>
      </c>
      <c r="J15" s="54">
        <f t="shared" si="2"/>
        <v>18400</v>
      </c>
      <c r="L15" s="1">
        <v>2000</v>
      </c>
    </row>
    <row r="16" spans="1:256" ht="25.5" x14ac:dyDescent="0.2">
      <c r="A16" s="3" t="s">
        <v>31</v>
      </c>
      <c r="B16" s="3" t="s">
        <v>49</v>
      </c>
      <c r="C16" s="3" t="s">
        <v>50</v>
      </c>
      <c r="D16" s="50">
        <v>2200</v>
      </c>
      <c r="E16" s="51">
        <v>1</v>
      </c>
      <c r="F16" s="52">
        <f t="shared" si="0"/>
        <v>2200</v>
      </c>
      <c r="G16" s="30">
        <v>0.16700000000000001</v>
      </c>
      <c r="H16" s="53">
        <f t="shared" si="1"/>
        <v>367.40000000000003</v>
      </c>
      <c r="I16" s="54">
        <v>30</v>
      </c>
      <c r="J16" s="54">
        <f t="shared" si="2"/>
        <v>11022.000000000002</v>
      </c>
      <c r="L16" s="1">
        <v>1800</v>
      </c>
    </row>
    <row r="17" spans="1:256" ht="25.5" x14ac:dyDescent="0.2">
      <c r="A17" s="3" t="s">
        <v>51</v>
      </c>
      <c r="B17" s="3" t="s">
        <v>52</v>
      </c>
      <c r="C17" s="3" t="s">
        <v>53</v>
      </c>
      <c r="D17" s="50">
        <v>2200</v>
      </c>
      <c r="E17" s="51">
        <v>1</v>
      </c>
      <c r="F17" s="52">
        <f t="shared" si="0"/>
        <v>2200</v>
      </c>
      <c r="G17" s="30">
        <v>0.16700000000000001</v>
      </c>
      <c r="H17" s="53">
        <f t="shared" si="1"/>
        <v>367.40000000000003</v>
      </c>
      <c r="I17" s="54">
        <v>30</v>
      </c>
      <c r="J17" s="54">
        <f t="shared" si="2"/>
        <v>11022.000000000002</v>
      </c>
    </row>
    <row r="18" spans="1:256" ht="25.5" x14ac:dyDescent="0.2">
      <c r="A18" s="3" t="s">
        <v>51</v>
      </c>
      <c r="B18" s="3" t="s">
        <v>54</v>
      </c>
      <c r="C18" s="3" t="s">
        <v>55</v>
      </c>
      <c r="D18" s="50">
        <v>280</v>
      </c>
      <c r="E18" s="51">
        <v>1</v>
      </c>
      <c r="F18" s="52">
        <f t="shared" si="0"/>
        <v>280</v>
      </c>
      <c r="G18" s="30">
        <v>8.3000000000000004E-2</v>
      </c>
      <c r="H18" s="53">
        <f t="shared" si="1"/>
        <v>23.240000000000002</v>
      </c>
      <c r="I18" s="54">
        <v>30</v>
      </c>
      <c r="J18" s="54">
        <f t="shared" si="2"/>
        <v>697.2</v>
      </c>
      <c r="K18" s="22" t="s">
        <v>56</v>
      </c>
    </row>
    <row r="19" spans="1:256" x14ac:dyDescent="0.2">
      <c r="A19" s="3" t="s">
        <v>51</v>
      </c>
      <c r="B19" s="3" t="s">
        <v>57</v>
      </c>
      <c r="C19" s="3" t="s">
        <v>58</v>
      </c>
      <c r="D19" s="50">
        <v>280</v>
      </c>
      <c r="E19" s="51">
        <v>1</v>
      </c>
      <c r="F19" s="52">
        <f t="shared" si="0"/>
        <v>280</v>
      </c>
      <c r="G19" s="30">
        <v>1.5</v>
      </c>
      <c r="H19" s="53">
        <f t="shared" si="1"/>
        <v>420</v>
      </c>
      <c r="I19" s="54">
        <v>30</v>
      </c>
      <c r="J19" s="54">
        <f t="shared" si="2"/>
        <v>12600</v>
      </c>
    </row>
    <row r="20" spans="1:256" x14ac:dyDescent="0.2">
      <c r="A20" s="3" t="s">
        <v>51</v>
      </c>
      <c r="B20" s="3" t="s">
        <v>59</v>
      </c>
      <c r="C20" s="3" t="s">
        <v>60</v>
      </c>
      <c r="D20" s="50">
        <v>280</v>
      </c>
      <c r="E20" s="51">
        <v>1</v>
      </c>
      <c r="F20" s="52">
        <f t="shared" si="0"/>
        <v>280</v>
      </c>
      <c r="G20" s="30">
        <v>0.33300000000000002</v>
      </c>
      <c r="H20" s="53">
        <f t="shared" si="1"/>
        <v>93.240000000000009</v>
      </c>
      <c r="I20" s="54">
        <v>30</v>
      </c>
      <c r="J20" s="54">
        <f t="shared" si="2"/>
        <v>2797.2000000000003</v>
      </c>
    </row>
    <row r="21" spans="1:256" x14ac:dyDescent="0.2">
      <c r="A21" s="3" t="s">
        <v>51</v>
      </c>
      <c r="B21" s="3" t="s">
        <v>61</v>
      </c>
      <c r="C21" s="3" t="s">
        <v>62</v>
      </c>
      <c r="D21" s="50">
        <v>10</v>
      </c>
      <c r="E21" s="51">
        <v>1</v>
      </c>
      <c r="F21" s="52">
        <f t="shared" si="0"/>
        <v>10</v>
      </c>
      <c r="G21" s="30">
        <v>0.16700000000000001</v>
      </c>
      <c r="H21" s="53">
        <f t="shared" si="1"/>
        <v>1.6700000000000002</v>
      </c>
      <c r="I21" s="54">
        <v>30</v>
      </c>
      <c r="J21" s="54">
        <f t="shared" si="2"/>
        <v>50.1</v>
      </c>
      <c r="K21" s="22" t="s">
        <v>63</v>
      </c>
    </row>
    <row r="22" spans="1:256" ht="25.5" x14ac:dyDescent="0.2">
      <c r="A22" s="3" t="s">
        <v>51</v>
      </c>
      <c r="B22" s="3" t="s">
        <v>64</v>
      </c>
      <c r="C22" s="3" t="s">
        <v>65</v>
      </c>
      <c r="D22" s="50">
        <v>180</v>
      </c>
      <c r="E22" s="51">
        <v>1</v>
      </c>
      <c r="F22" s="52">
        <f t="shared" si="0"/>
        <v>180</v>
      </c>
      <c r="G22" s="30">
        <v>0.16700000000000001</v>
      </c>
      <c r="H22" s="53">
        <f t="shared" si="1"/>
        <v>30.060000000000002</v>
      </c>
      <c r="I22" s="54">
        <v>30</v>
      </c>
      <c r="J22" s="54">
        <f t="shared" si="2"/>
        <v>901.80000000000007</v>
      </c>
    </row>
    <row r="23" spans="1:256" x14ac:dyDescent="0.2">
      <c r="A23" s="27" t="s">
        <v>66</v>
      </c>
      <c r="B23" s="27" t="s">
        <v>67</v>
      </c>
      <c r="C23" s="34" t="s">
        <v>68</v>
      </c>
      <c r="D23" s="7">
        <v>9800</v>
      </c>
      <c r="E23" s="51">
        <v>1</v>
      </c>
      <c r="F23" s="52">
        <f t="shared" si="0"/>
        <v>9800</v>
      </c>
      <c r="G23" s="43">
        <v>0.25</v>
      </c>
      <c r="H23" s="53">
        <f t="shared" si="1"/>
        <v>2450</v>
      </c>
      <c r="I23" s="54">
        <v>15</v>
      </c>
      <c r="J23" s="54">
        <f t="shared" si="2"/>
        <v>36750</v>
      </c>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row>
    <row r="24" spans="1:256" ht="25.5" x14ac:dyDescent="0.2">
      <c r="A24" s="27" t="s">
        <v>18</v>
      </c>
      <c r="B24" s="27" t="s">
        <v>69</v>
      </c>
      <c r="C24" s="34" t="s">
        <v>70</v>
      </c>
      <c r="D24" s="7">
        <v>3000</v>
      </c>
      <c r="E24" s="51">
        <v>1</v>
      </c>
      <c r="F24" s="52">
        <f t="shared" si="0"/>
        <v>3000</v>
      </c>
      <c r="G24" s="43">
        <v>8.3000000000000004E-2</v>
      </c>
      <c r="H24" s="53">
        <f t="shared" si="1"/>
        <v>249</v>
      </c>
      <c r="I24" s="54">
        <v>10</v>
      </c>
      <c r="J24" s="54">
        <f t="shared" si="2"/>
        <v>2490</v>
      </c>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row>
    <row r="25" spans="1:256" ht="25.5" x14ac:dyDescent="0.2">
      <c r="A25" s="27" t="s">
        <v>66</v>
      </c>
      <c r="B25" s="27" t="s">
        <v>71</v>
      </c>
      <c r="C25" s="34" t="s">
        <v>72</v>
      </c>
      <c r="D25" s="7">
        <v>37</v>
      </c>
      <c r="E25" s="51">
        <v>1</v>
      </c>
      <c r="F25" s="52">
        <f t="shared" si="0"/>
        <v>37</v>
      </c>
      <c r="G25" s="43">
        <v>8.3000000000000004E-2</v>
      </c>
      <c r="H25" s="53">
        <f t="shared" si="1"/>
        <v>3.0710000000000002</v>
      </c>
      <c r="I25" s="54">
        <v>10</v>
      </c>
      <c r="J25" s="54">
        <f t="shared" si="2"/>
        <v>30.71</v>
      </c>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row>
    <row r="26" spans="1:256" ht="25.5" x14ac:dyDescent="0.2">
      <c r="A26" s="27" t="s">
        <v>27</v>
      </c>
      <c r="B26" s="27" t="s">
        <v>73</v>
      </c>
      <c r="C26" s="34" t="s">
        <v>74</v>
      </c>
      <c r="D26" s="28">
        <v>350</v>
      </c>
      <c r="E26" s="51">
        <v>1</v>
      </c>
      <c r="F26" s="52">
        <f t="shared" si="0"/>
        <v>350</v>
      </c>
      <c r="G26" s="43">
        <v>0.25</v>
      </c>
      <c r="H26" s="53">
        <f t="shared" si="1"/>
        <v>87.5</v>
      </c>
      <c r="I26" s="54">
        <v>51</v>
      </c>
      <c r="J26" s="54">
        <f t="shared" si="2"/>
        <v>4462.5</v>
      </c>
      <c r="K26" s="1" t="s">
        <v>75</v>
      </c>
      <c r="L26" s="55">
        <v>480</v>
      </c>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1:256" ht="76.5" x14ac:dyDescent="0.2">
      <c r="A27" s="27" t="s">
        <v>77</v>
      </c>
      <c r="B27" s="27" t="s">
        <v>78</v>
      </c>
      <c r="C27" s="34" t="s">
        <v>79</v>
      </c>
      <c r="D27" s="7">
        <v>67500</v>
      </c>
      <c r="E27" s="51">
        <v>1</v>
      </c>
      <c r="F27" s="52">
        <f t="shared" si="0"/>
        <v>67500</v>
      </c>
      <c r="G27" s="43">
        <v>0.33300000000000002</v>
      </c>
      <c r="H27" s="53">
        <f t="shared" si="1"/>
        <v>22477.5</v>
      </c>
      <c r="I27" s="54">
        <v>18</v>
      </c>
      <c r="J27" s="54">
        <f t="shared" si="2"/>
        <v>404595</v>
      </c>
      <c r="K27" s="1"/>
      <c r="L27" s="55">
        <v>67500</v>
      </c>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ht="25.5" x14ac:dyDescent="0.2">
      <c r="A28" s="27" t="s">
        <v>76</v>
      </c>
      <c r="B28" s="27" t="s">
        <v>80</v>
      </c>
      <c r="C28" s="34" t="s">
        <v>81</v>
      </c>
      <c r="D28" s="7">
        <v>280</v>
      </c>
      <c r="E28" s="51">
        <v>1</v>
      </c>
      <c r="F28" s="52">
        <f t="shared" si="0"/>
        <v>280</v>
      </c>
      <c r="G28" s="43">
        <v>0.5</v>
      </c>
      <c r="H28" s="53">
        <f t="shared" si="1"/>
        <v>140</v>
      </c>
      <c r="I28" s="54">
        <v>30</v>
      </c>
      <c r="J28" s="54">
        <f t="shared" si="2"/>
        <v>4200</v>
      </c>
      <c r="K28" s="1"/>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x14ac:dyDescent="0.2">
      <c r="A29" s="27" t="s">
        <v>21</v>
      </c>
      <c r="B29" s="27" t="s">
        <v>82</v>
      </c>
      <c r="C29" s="34" t="s">
        <v>83</v>
      </c>
      <c r="D29" s="28">
        <v>7800</v>
      </c>
      <c r="E29" s="51">
        <v>1</v>
      </c>
      <c r="F29" s="52">
        <f t="shared" si="0"/>
        <v>7800</v>
      </c>
      <c r="G29" s="43">
        <v>8.3000000000000004E-2</v>
      </c>
      <c r="H29" s="53">
        <f t="shared" si="1"/>
        <v>647.4</v>
      </c>
      <c r="I29" s="54">
        <v>23</v>
      </c>
      <c r="J29" s="54">
        <f t="shared" si="2"/>
        <v>14890.199999999999</v>
      </c>
      <c r="K29" s="1" t="s">
        <v>84</v>
      </c>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ht="25.5" x14ac:dyDescent="0.2">
      <c r="A30" s="27" t="s">
        <v>27</v>
      </c>
      <c r="B30" s="27" t="s">
        <v>85</v>
      </c>
      <c r="C30" s="34" t="s">
        <v>86</v>
      </c>
      <c r="D30" s="28">
        <v>3000</v>
      </c>
      <c r="E30" s="51">
        <v>1</v>
      </c>
      <c r="F30" s="52">
        <f t="shared" si="0"/>
        <v>3000</v>
      </c>
      <c r="G30" s="43">
        <v>1.5</v>
      </c>
      <c r="H30" s="53">
        <f t="shared" si="1"/>
        <v>4500</v>
      </c>
      <c r="I30" s="54">
        <v>23</v>
      </c>
      <c r="J30" s="54">
        <f t="shared" si="2"/>
        <v>103500</v>
      </c>
      <c r="K30" s="1" t="s">
        <v>87</v>
      </c>
      <c r="L30" s="55">
        <v>0</v>
      </c>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ht="25.5" x14ac:dyDescent="0.2">
      <c r="A31" s="27" t="s">
        <v>88</v>
      </c>
      <c r="B31" s="27" t="s">
        <v>89</v>
      </c>
      <c r="C31" s="34" t="s">
        <v>90</v>
      </c>
      <c r="D31" s="7">
        <v>40</v>
      </c>
      <c r="E31" s="51">
        <v>1</v>
      </c>
      <c r="F31" s="52">
        <f t="shared" si="0"/>
        <v>40</v>
      </c>
      <c r="G31" s="43">
        <v>0.25</v>
      </c>
      <c r="H31" s="53">
        <f t="shared" si="1"/>
        <v>10</v>
      </c>
      <c r="I31" s="54">
        <v>15</v>
      </c>
      <c r="J31" s="54">
        <f t="shared" si="2"/>
        <v>150</v>
      </c>
      <c r="K31" s="1"/>
      <c r="L31" s="1">
        <v>0</v>
      </c>
    </row>
    <row r="32" spans="1:256" ht="38.25" x14ac:dyDescent="0.2">
      <c r="A32" s="27" t="s">
        <v>91</v>
      </c>
      <c r="B32" s="27" t="s">
        <v>92</v>
      </c>
      <c r="C32" s="34" t="s">
        <v>93</v>
      </c>
      <c r="D32" s="7">
        <v>30</v>
      </c>
      <c r="E32" s="51">
        <v>1</v>
      </c>
      <c r="F32" s="52">
        <f t="shared" si="0"/>
        <v>30</v>
      </c>
      <c r="G32" s="43">
        <v>0.5</v>
      </c>
      <c r="H32" s="53">
        <f t="shared" si="1"/>
        <v>15</v>
      </c>
      <c r="I32" s="54">
        <v>30</v>
      </c>
      <c r="J32" s="54">
        <f t="shared" si="2"/>
        <v>450</v>
      </c>
      <c r="K32" s="1"/>
    </row>
    <row r="33" spans="1:12" ht="38.25" x14ac:dyDescent="0.2">
      <c r="A33" s="27" t="s">
        <v>91</v>
      </c>
      <c r="B33" s="27" t="s">
        <v>94</v>
      </c>
      <c r="C33" s="34" t="s">
        <v>95</v>
      </c>
      <c r="D33" s="7">
        <v>90</v>
      </c>
      <c r="E33" s="51">
        <v>1</v>
      </c>
      <c r="F33" s="52">
        <f t="shared" si="0"/>
        <v>90</v>
      </c>
      <c r="G33" s="43">
        <v>0.5</v>
      </c>
      <c r="H33" s="53">
        <f t="shared" si="1"/>
        <v>45</v>
      </c>
      <c r="I33" s="54">
        <v>30</v>
      </c>
      <c r="J33" s="54">
        <f t="shared" si="2"/>
        <v>1350</v>
      </c>
      <c r="K33" s="1"/>
    </row>
    <row r="34" spans="1:12" ht="51" x14ac:dyDescent="0.2">
      <c r="A34" s="27" t="s">
        <v>91</v>
      </c>
      <c r="B34" s="27" t="s">
        <v>96</v>
      </c>
      <c r="C34" s="34" t="s">
        <v>97</v>
      </c>
      <c r="D34" s="7">
        <v>750</v>
      </c>
      <c r="E34" s="51">
        <v>1</v>
      </c>
      <c r="F34" s="52">
        <f t="shared" si="0"/>
        <v>750</v>
      </c>
      <c r="G34" s="43">
        <v>0.5</v>
      </c>
      <c r="H34" s="53">
        <f t="shared" si="1"/>
        <v>375</v>
      </c>
      <c r="I34" s="54">
        <v>30</v>
      </c>
      <c r="J34" s="54">
        <f t="shared" si="2"/>
        <v>11250</v>
      </c>
      <c r="K34" s="1"/>
    </row>
    <row r="35" spans="1:12" ht="25.5" x14ac:dyDescent="0.2">
      <c r="A35" s="27" t="s">
        <v>98</v>
      </c>
      <c r="B35" s="27" t="s">
        <v>99</v>
      </c>
      <c r="C35" s="34" t="s">
        <v>100</v>
      </c>
      <c r="D35" s="7">
        <v>70000</v>
      </c>
      <c r="E35" s="51">
        <v>1</v>
      </c>
      <c r="F35" s="52">
        <f t="shared" si="0"/>
        <v>70000</v>
      </c>
      <c r="G35" s="43">
        <v>8.3000000000000004E-2</v>
      </c>
      <c r="H35" s="53">
        <f t="shared" si="1"/>
        <v>5810</v>
      </c>
      <c r="I35" s="54">
        <v>15</v>
      </c>
      <c r="J35" s="54">
        <f t="shared" si="2"/>
        <v>87150</v>
      </c>
      <c r="K35" s="1" t="s">
        <v>101</v>
      </c>
      <c r="L35" s="1">
        <v>70000</v>
      </c>
    </row>
    <row r="36" spans="1:12" ht="25.5" x14ac:dyDescent="0.2">
      <c r="A36" s="27" t="s">
        <v>21</v>
      </c>
      <c r="B36" s="27" t="s">
        <v>102</v>
      </c>
      <c r="C36" s="34" t="s">
        <v>103</v>
      </c>
      <c r="D36" s="7">
        <v>3000</v>
      </c>
      <c r="E36" s="51">
        <v>1</v>
      </c>
      <c r="F36" s="52">
        <f t="shared" si="0"/>
        <v>3000</v>
      </c>
      <c r="G36" s="43">
        <v>8.3000000000000004E-2</v>
      </c>
      <c r="H36" s="53">
        <f t="shared" si="1"/>
        <v>249</v>
      </c>
      <c r="I36" s="54">
        <v>30</v>
      </c>
      <c r="J36" s="54">
        <f t="shared" si="2"/>
        <v>7470</v>
      </c>
      <c r="K36" s="1"/>
    </row>
    <row r="37" spans="1:12" ht="38.25" x14ac:dyDescent="0.2">
      <c r="A37" s="27" t="s">
        <v>21</v>
      </c>
      <c r="B37" s="27" t="s">
        <v>104</v>
      </c>
      <c r="C37" s="34" t="s">
        <v>105</v>
      </c>
      <c r="D37" s="28">
        <v>26000</v>
      </c>
      <c r="E37" s="51">
        <v>1</v>
      </c>
      <c r="F37" s="52">
        <f t="shared" si="0"/>
        <v>26000</v>
      </c>
      <c r="G37" s="43">
        <v>8.3000000000000004E-2</v>
      </c>
      <c r="H37" s="53">
        <f t="shared" si="1"/>
        <v>2158</v>
      </c>
      <c r="I37" s="54">
        <v>15</v>
      </c>
      <c r="J37" s="54">
        <f t="shared" si="2"/>
        <v>32370</v>
      </c>
      <c r="K37" s="1" t="s">
        <v>106</v>
      </c>
    </row>
    <row r="38" spans="1:12" ht="89.25" x14ac:dyDescent="0.2">
      <c r="A38" s="27" t="s">
        <v>107</v>
      </c>
      <c r="B38" s="27" t="s">
        <v>108</v>
      </c>
      <c r="C38" s="34" t="s">
        <v>109</v>
      </c>
      <c r="D38" s="28">
        <v>1500</v>
      </c>
      <c r="E38" s="51">
        <v>1</v>
      </c>
      <c r="F38" s="52">
        <f t="shared" si="0"/>
        <v>1500</v>
      </c>
      <c r="G38" s="43">
        <v>8.3000000000000004E-2</v>
      </c>
      <c r="H38" s="53">
        <f t="shared" si="1"/>
        <v>124.5</v>
      </c>
      <c r="I38" s="54">
        <v>15</v>
      </c>
      <c r="J38" s="54">
        <f t="shared" si="2"/>
        <v>1867.5</v>
      </c>
      <c r="K38" s="1" t="s">
        <v>110</v>
      </c>
    </row>
    <row r="39" spans="1:12" ht="38.25" x14ac:dyDescent="0.2">
      <c r="A39" s="27" t="s">
        <v>51</v>
      </c>
      <c r="B39" s="27" t="s">
        <v>111</v>
      </c>
      <c r="C39" s="34" t="s">
        <v>112</v>
      </c>
      <c r="D39" s="7">
        <v>9800</v>
      </c>
      <c r="E39" s="51">
        <v>1</v>
      </c>
      <c r="F39" s="52">
        <f t="shared" si="0"/>
        <v>9800</v>
      </c>
      <c r="G39" s="43">
        <v>8.3000000000000004E-2</v>
      </c>
      <c r="H39" s="53">
        <f t="shared" si="1"/>
        <v>813.40000000000009</v>
      </c>
      <c r="I39" s="54">
        <v>15</v>
      </c>
      <c r="J39" s="54">
        <f t="shared" si="2"/>
        <v>12201.000000000002</v>
      </c>
      <c r="K39" s="1"/>
    </row>
    <row r="40" spans="1:12" ht="25.5" x14ac:dyDescent="0.2">
      <c r="A40" s="27" t="s">
        <v>107</v>
      </c>
      <c r="B40" s="27" t="s">
        <v>113</v>
      </c>
      <c r="C40" s="34" t="s">
        <v>114</v>
      </c>
      <c r="D40" s="7">
        <v>8300</v>
      </c>
      <c r="E40" s="51">
        <v>1</v>
      </c>
      <c r="F40" s="52">
        <f t="shared" si="0"/>
        <v>8300</v>
      </c>
      <c r="G40" s="43">
        <v>8.3000000000000004E-2</v>
      </c>
      <c r="H40" s="53">
        <f t="shared" si="1"/>
        <v>688.90000000000009</v>
      </c>
      <c r="I40" s="54">
        <v>15</v>
      </c>
      <c r="J40" s="54">
        <f t="shared" si="2"/>
        <v>10333.500000000002</v>
      </c>
      <c r="K40" s="1"/>
    </row>
    <row r="41" spans="1:12" x14ac:dyDescent="0.2">
      <c r="A41" s="27" t="s">
        <v>76</v>
      </c>
      <c r="B41" s="27" t="s">
        <v>115</v>
      </c>
      <c r="C41" s="34" t="s">
        <v>116</v>
      </c>
      <c r="D41" s="7">
        <v>40</v>
      </c>
      <c r="E41" s="51">
        <v>1</v>
      </c>
      <c r="F41" s="52">
        <f t="shared" si="0"/>
        <v>40</v>
      </c>
      <c r="G41" s="43">
        <v>8.3000000000000004E-2</v>
      </c>
      <c r="H41" s="53">
        <f t="shared" si="1"/>
        <v>3.3200000000000003</v>
      </c>
      <c r="I41" s="54">
        <v>18</v>
      </c>
      <c r="J41" s="54">
        <f t="shared" si="2"/>
        <v>59.760000000000005</v>
      </c>
      <c r="K41" s="1"/>
    </row>
    <row r="42" spans="1:12" ht="25.5" x14ac:dyDescent="0.2">
      <c r="A42" s="27" t="s">
        <v>117</v>
      </c>
      <c r="B42" s="27" t="s">
        <v>118</v>
      </c>
      <c r="C42" s="34" t="s">
        <v>119</v>
      </c>
      <c r="D42" s="7">
        <v>40</v>
      </c>
      <c r="E42" s="51">
        <v>1</v>
      </c>
      <c r="F42" s="52">
        <f t="shared" si="0"/>
        <v>40</v>
      </c>
      <c r="G42" s="43">
        <v>8.3000000000000004E-2</v>
      </c>
      <c r="H42" s="53">
        <f t="shared" si="1"/>
        <v>3.3200000000000003</v>
      </c>
      <c r="I42" s="54">
        <v>18</v>
      </c>
      <c r="J42" s="54">
        <f t="shared" si="2"/>
        <v>59.760000000000005</v>
      </c>
      <c r="K42" s="1"/>
    </row>
    <row r="43" spans="1:12" ht="38.25" x14ac:dyDescent="0.2">
      <c r="A43" s="27" t="s">
        <v>120</v>
      </c>
      <c r="B43" s="27" t="s">
        <v>121</v>
      </c>
      <c r="C43" s="34" t="s">
        <v>122</v>
      </c>
      <c r="D43" s="7">
        <v>20100</v>
      </c>
      <c r="E43" s="51">
        <v>1</v>
      </c>
      <c r="F43" s="52">
        <f t="shared" si="0"/>
        <v>20100</v>
      </c>
      <c r="G43" s="43">
        <v>8.3000000000000004E-2</v>
      </c>
      <c r="H43" s="53">
        <f t="shared" si="1"/>
        <v>1668.3000000000002</v>
      </c>
      <c r="I43" s="54">
        <v>18</v>
      </c>
      <c r="J43" s="54">
        <f t="shared" si="2"/>
        <v>30029.4</v>
      </c>
      <c r="K43" s="1" t="s">
        <v>123</v>
      </c>
      <c r="L43" s="1">
        <v>13500</v>
      </c>
    </row>
    <row r="44" spans="1:12" ht="25.5" x14ac:dyDescent="0.2">
      <c r="A44" s="35" t="s">
        <v>51</v>
      </c>
      <c r="B44" s="35" t="s">
        <v>124</v>
      </c>
      <c r="C44" s="56" t="s">
        <v>125</v>
      </c>
      <c r="D44" s="7">
        <v>6900</v>
      </c>
      <c r="E44" s="51">
        <v>1</v>
      </c>
      <c r="F44" s="52">
        <f t="shared" si="0"/>
        <v>6900</v>
      </c>
      <c r="G44" s="44">
        <v>0.25</v>
      </c>
      <c r="H44" s="53">
        <f t="shared" si="1"/>
        <v>1725</v>
      </c>
      <c r="I44" s="54">
        <v>15</v>
      </c>
      <c r="J44" s="54">
        <f t="shared" si="2"/>
        <v>25875</v>
      </c>
      <c r="K44" s="1"/>
    </row>
    <row r="45" spans="1:12" x14ac:dyDescent="0.2">
      <c r="A45" s="35" t="s">
        <v>107</v>
      </c>
      <c r="B45" s="57" t="s">
        <v>126</v>
      </c>
      <c r="C45" s="58" t="s">
        <v>127</v>
      </c>
      <c r="D45" s="7">
        <v>6700</v>
      </c>
      <c r="E45" s="51">
        <v>1</v>
      </c>
      <c r="F45" s="52">
        <f t="shared" si="0"/>
        <v>6700</v>
      </c>
      <c r="G45" s="44">
        <v>0.25</v>
      </c>
      <c r="H45" s="53">
        <f t="shared" si="1"/>
        <v>1675</v>
      </c>
      <c r="I45" s="54">
        <v>30</v>
      </c>
      <c r="J45" s="54">
        <f t="shared" si="2"/>
        <v>50250</v>
      </c>
      <c r="K45" s="1"/>
    </row>
    <row r="46" spans="1:12" ht="25.5" x14ac:dyDescent="0.2">
      <c r="A46" s="35" t="s">
        <v>128</v>
      </c>
      <c r="B46" s="35" t="s">
        <v>129</v>
      </c>
      <c r="C46" s="56" t="s">
        <v>130</v>
      </c>
      <c r="D46" s="7">
        <v>15000</v>
      </c>
      <c r="E46" s="51">
        <v>1</v>
      </c>
      <c r="F46" s="52">
        <f t="shared" si="0"/>
        <v>15000</v>
      </c>
      <c r="G46" s="44">
        <v>0.25</v>
      </c>
      <c r="H46" s="53">
        <f t="shared" si="1"/>
        <v>3750</v>
      </c>
      <c r="I46" s="54">
        <v>18</v>
      </c>
      <c r="J46" s="54">
        <f t="shared" si="2"/>
        <v>67500</v>
      </c>
      <c r="K46" s="1" t="s">
        <v>131</v>
      </c>
      <c r="L46" s="1">
        <v>15000</v>
      </c>
    </row>
    <row r="47" spans="1:12" ht="38.25" x14ac:dyDescent="0.2">
      <c r="A47" s="35" t="s">
        <v>132</v>
      </c>
      <c r="B47" s="35" t="s">
        <v>133</v>
      </c>
      <c r="C47" s="58" t="s">
        <v>134</v>
      </c>
      <c r="D47" s="7">
        <v>2000</v>
      </c>
      <c r="E47" s="51">
        <v>1</v>
      </c>
      <c r="F47" s="52">
        <f t="shared" si="0"/>
        <v>2000</v>
      </c>
      <c r="G47" s="44">
        <v>0.25</v>
      </c>
      <c r="H47" s="53">
        <f t="shared" si="1"/>
        <v>500</v>
      </c>
      <c r="I47" s="54">
        <v>18</v>
      </c>
      <c r="J47" s="54">
        <f t="shared" si="2"/>
        <v>9000</v>
      </c>
      <c r="K47" s="1" t="s">
        <v>135</v>
      </c>
      <c r="L47" s="1">
        <v>2000</v>
      </c>
    </row>
    <row r="48" spans="1:12" ht="25.5" x14ac:dyDescent="0.2">
      <c r="A48" s="35" t="s">
        <v>136</v>
      </c>
      <c r="B48" s="35" t="s">
        <v>137</v>
      </c>
      <c r="C48" s="58" t="s">
        <v>138</v>
      </c>
      <c r="D48" s="7">
        <v>80000</v>
      </c>
      <c r="E48" s="51">
        <v>1</v>
      </c>
      <c r="F48" s="52">
        <f t="shared" si="0"/>
        <v>80000</v>
      </c>
      <c r="G48" s="44">
        <v>0.5</v>
      </c>
      <c r="H48" s="53">
        <f t="shared" si="1"/>
        <v>40000</v>
      </c>
      <c r="I48" s="54">
        <v>18</v>
      </c>
      <c r="J48" s="54">
        <f t="shared" si="2"/>
        <v>720000</v>
      </c>
      <c r="K48" s="1"/>
      <c r="L48" s="1">
        <v>80000</v>
      </c>
    </row>
    <row r="49" spans="1:12" ht="25.5" x14ac:dyDescent="0.2">
      <c r="A49" s="35" t="s">
        <v>139</v>
      </c>
      <c r="B49" s="35" t="s">
        <v>140</v>
      </c>
      <c r="C49" s="58" t="s">
        <v>141</v>
      </c>
      <c r="D49" s="7">
        <v>470</v>
      </c>
      <c r="E49" s="51">
        <v>1</v>
      </c>
      <c r="F49" s="52">
        <f t="shared" si="0"/>
        <v>470</v>
      </c>
      <c r="G49" s="44">
        <v>8.3000000000000004E-2</v>
      </c>
      <c r="H49" s="53">
        <f t="shared" si="1"/>
        <v>39.010000000000005</v>
      </c>
      <c r="I49" s="54">
        <v>18</v>
      </c>
      <c r="J49" s="54">
        <f t="shared" si="2"/>
        <v>702.18000000000006</v>
      </c>
      <c r="L49" s="1">
        <v>470</v>
      </c>
    </row>
    <row r="50" spans="1:12" ht="25.5" x14ac:dyDescent="0.2">
      <c r="A50" s="27" t="s">
        <v>142</v>
      </c>
      <c r="B50" s="27" t="s">
        <v>143</v>
      </c>
      <c r="C50" s="34" t="s">
        <v>144</v>
      </c>
      <c r="D50" s="7">
        <v>9200</v>
      </c>
      <c r="E50" s="51">
        <v>1</v>
      </c>
      <c r="F50" s="52">
        <f>D50</f>
        <v>9200</v>
      </c>
      <c r="G50" s="43">
        <v>0.5</v>
      </c>
      <c r="H50" s="53">
        <f t="shared" si="1"/>
        <v>4600</v>
      </c>
      <c r="I50" s="54">
        <v>15</v>
      </c>
      <c r="J50" s="54">
        <f t="shared" si="2"/>
        <v>69000</v>
      </c>
      <c r="K50" s="1"/>
    </row>
    <row r="51" spans="1:12" x14ac:dyDescent="0.2">
      <c r="A51" s="27" t="s">
        <v>145</v>
      </c>
      <c r="B51" s="27" t="s">
        <v>146</v>
      </c>
      <c r="C51" s="34" t="s">
        <v>147</v>
      </c>
      <c r="D51" s="7">
        <v>4400</v>
      </c>
      <c r="E51" s="51">
        <v>1</v>
      </c>
      <c r="F51" s="52">
        <f t="shared" si="0"/>
        <v>4400</v>
      </c>
      <c r="G51" s="43">
        <v>8.3000000000000004E-2</v>
      </c>
      <c r="H51" s="53">
        <f t="shared" si="1"/>
        <v>365.20000000000005</v>
      </c>
      <c r="I51" s="54">
        <v>8</v>
      </c>
      <c r="J51" s="54">
        <f t="shared" si="2"/>
        <v>2921.6000000000004</v>
      </c>
      <c r="K51" s="1"/>
    </row>
    <row r="52" spans="1:12" ht="38.25" x14ac:dyDescent="0.2">
      <c r="A52" s="27" t="s">
        <v>51</v>
      </c>
      <c r="B52" s="27" t="s">
        <v>148</v>
      </c>
      <c r="C52" s="34" t="s">
        <v>149</v>
      </c>
      <c r="D52" s="7">
        <v>6900</v>
      </c>
      <c r="E52" s="51">
        <v>1</v>
      </c>
      <c r="F52" s="52">
        <f t="shared" si="0"/>
        <v>6900</v>
      </c>
      <c r="G52" s="43">
        <v>0.16700000000000001</v>
      </c>
      <c r="H52" s="53">
        <f t="shared" si="1"/>
        <v>1152.3</v>
      </c>
      <c r="I52" s="54">
        <v>30</v>
      </c>
      <c r="J52" s="54">
        <f t="shared" si="2"/>
        <v>34569</v>
      </c>
      <c r="K52" s="1" t="s">
        <v>150</v>
      </c>
    </row>
    <row r="53" spans="1:12" ht="25.5" x14ac:dyDescent="0.2">
      <c r="A53" s="27" t="s">
        <v>51</v>
      </c>
      <c r="B53" s="27" t="s">
        <v>151</v>
      </c>
      <c r="C53" s="34" t="s">
        <v>152</v>
      </c>
      <c r="D53" s="7">
        <v>11910</v>
      </c>
      <c r="E53" s="51">
        <v>1</v>
      </c>
      <c r="F53" s="52">
        <f>D53</f>
        <v>11910</v>
      </c>
      <c r="G53" s="43">
        <v>0.16700000000000001</v>
      </c>
      <c r="H53" s="53">
        <f t="shared" si="1"/>
        <v>1988.97</v>
      </c>
      <c r="I53" s="54">
        <v>15</v>
      </c>
      <c r="J53" s="54">
        <f t="shared" si="2"/>
        <v>29834.55</v>
      </c>
      <c r="K53" s="1" t="s">
        <v>150</v>
      </c>
    </row>
    <row r="54" spans="1:12" ht="38.25" x14ac:dyDescent="0.2">
      <c r="A54" s="35" t="s">
        <v>153</v>
      </c>
      <c r="B54" s="35" t="s">
        <v>154</v>
      </c>
      <c r="C54" s="56" t="s">
        <v>155</v>
      </c>
      <c r="D54" s="7">
        <v>60</v>
      </c>
      <c r="E54" s="51">
        <v>1</v>
      </c>
      <c r="F54" s="52">
        <f t="shared" si="0"/>
        <v>60</v>
      </c>
      <c r="G54" s="44">
        <v>0.2</v>
      </c>
      <c r="H54" s="53">
        <f t="shared" si="1"/>
        <v>12</v>
      </c>
      <c r="I54" s="54">
        <v>23</v>
      </c>
      <c r="J54" s="54">
        <f t="shared" si="2"/>
        <v>276</v>
      </c>
      <c r="K54" s="1"/>
    </row>
    <row r="55" spans="1:12" ht="25.5" x14ac:dyDescent="0.2">
      <c r="A55" s="35" t="s">
        <v>156</v>
      </c>
      <c r="B55" s="35" t="s">
        <v>157</v>
      </c>
      <c r="C55" s="58" t="s">
        <v>158</v>
      </c>
      <c r="D55" s="7">
        <v>425</v>
      </c>
      <c r="E55" s="51">
        <v>1</v>
      </c>
      <c r="F55" s="52">
        <f t="shared" si="0"/>
        <v>425</v>
      </c>
      <c r="G55" s="44">
        <v>8.3000000000000004E-2</v>
      </c>
      <c r="H55" s="53">
        <f t="shared" si="1"/>
        <v>35.274999999999999</v>
      </c>
      <c r="I55" s="54">
        <v>18</v>
      </c>
      <c r="J55" s="54">
        <f t="shared" si="2"/>
        <v>634.94999999999993</v>
      </c>
      <c r="K55" s="1"/>
    </row>
    <row r="56" spans="1:12" ht="38.25" x14ac:dyDescent="0.2">
      <c r="A56" s="66" t="s">
        <v>159</v>
      </c>
      <c r="B56" s="35" t="s">
        <v>160</v>
      </c>
      <c r="C56" s="58" t="s">
        <v>239</v>
      </c>
      <c r="D56" s="7">
        <v>9700</v>
      </c>
      <c r="E56" s="51">
        <v>1</v>
      </c>
      <c r="F56" s="52">
        <f t="shared" si="0"/>
        <v>9700</v>
      </c>
      <c r="G56" s="44">
        <v>0.5</v>
      </c>
      <c r="H56" s="53">
        <f t="shared" si="1"/>
        <v>4850</v>
      </c>
      <c r="I56" s="54">
        <v>10</v>
      </c>
      <c r="J56" s="54">
        <f t="shared" si="2"/>
        <v>48500</v>
      </c>
      <c r="K56" s="1"/>
    </row>
    <row r="57" spans="1:12" x14ac:dyDescent="0.2">
      <c r="A57" s="3"/>
      <c r="B57" s="3"/>
      <c r="C57" s="3"/>
      <c r="D57" s="3"/>
      <c r="E57" s="3"/>
      <c r="F57" s="36"/>
      <c r="G57" s="37"/>
      <c r="H57" s="3"/>
      <c r="I57" s="38"/>
      <c r="J57" s="38"/>
      <c r="K57" s="1"/>
    </row>
    <row r="58" spans="1:12" ht="25.5" x14ac:dyDescent="0.2">
      <c r="A58" s="3"/>
      <c r="B58" s="3"/>
      <c r="C58" s="3"/>
      <c r="D58" s="3"/>
      <c r="E58" s="45" t="s">
        <v>161</v>
      </c>
      <c r="F58" s="46">
        <f>SUM(F2:F56)</f>
        <v>451392</v>
      </c>
      <c r="G58" s="30"/>
      <c r="H58" s="47">
        <f>SUM(H2:H56)</f>
        <v>155322.576</v>
      </c>
      <c r="I58" s="48"/>
      <c r="J58" s="48">
        <f>SUM(J2:J56)</f>
        <v>2696096.41</v>
      </c>
    </row>
    <row r="59" spans="1:12" ht="38.25" x14ac:dyDescent="0.2">
      <c r="A59" s="3"/>
      <c r="B59" s="3"/>
      <c r="C59" s="3"/>
      <c r="D59" s="3"/>
      <c r="E59" s="45" t="s">
        <v>162</v>
      </c>
      <c r="F59" s="46">
        <f>SUM('Non-forms included in notice'!F2:F43)</f>
        <v>195735</v>
      </c>
      <c r="G59" s="30"/>
      <c r="H59" s="47">
        <f>SUM('Non-forms included in notice'!H2:H43)</f>
        <v>154848.742</v>
      </c>
      <c r="I59" s="38"/>
      <c r="J59" s="48">
        <f>SUM('Non-forms included in notice'!J2:J43)</f>
        <v>3469100.9769999995</v>
      </c>
      <c r="K59" s="1"/>
    </row>
    <row r="60" spans="1:12" x14ac:dyDescent="0.2">
      <c r="A60" s="3"/>
      <c r="B60" s="3"/>
      <c r="C60" s="3"/>
      <c r="D60" s="3"/>
      <c r="E60" s="45" t="s">
        <v>163</v>
      </c>
      <c r="F60" s="46">
        <f>SUM(F58:F59)</f>
        <v>647127</v>
      </c>
      <c r="G60" s="30"/>
      <c r="H60" s="47">
        <v>310172</v>
      </c>
      <c r="I60" s="38"/>
      <c r="J60" s="48">
        <f>J58+J59</f>
        <v>6165197.3870000001</v>
      </c>
      <c r="K60" s="1"/>
    </row>
    <row r="61" spans="1:12" x14ac:dyDescent="0.2">
      <c r="A61" s="3"/>
      <c r="B61" s="3"/>
      <c r="C61" s="3"/>
      <c r="D61" s="3"/>
      <c r="E61" s="3"/>
      <c r="F61" s="39" t="s">
        <v>164</v>
      </c>
      <c r="G61" s="40"/>
      <c r="H61" s="39" t="s">
        <v>164</v>
      </c>
      <c r="I61" s="41"/>
      <c r="J61" s="49" t="s">
        <v>164</v>
      </c>
      <c r="K61" s="1"/>
    </row>
    <row r="62" spans="1:12" x14ac:dyDescent="0.2">
      <c r="A62" s="3"/>
      <c r="B62" s="3"/>
      <c r="C62" s="3"/>
      <c r="D62" s="3"/>
      <c r="E62" s="3"/>
      <c r="F62" s="3"/>
      <c r="G62" s="37"/>
      <c r="H62" s="3"/>
      <c r="I62" s="38"/>
      <c r="J62" s="38"/>
      <c r="K62" s="1"/>
    </row>
    <row r="63" spans="1:12" x14ac:dyDescent="0.2">
      <c r="D63" s="1"/>
      <c r="E63" s="1"/>
      <c r="F63" s="1"/>
      <c r="G63" s="8"/>
      <c r="H63" s="1"/>
    </row>
    <row r="64" spans="1:12" x14ac:dyDescent="0.2">
      <c r="D64" s="1"/>
      <c r="E64" s="1"/>
      <c r="F64" s="1"/>
      <c r="G64" s="8"/>
      <c r="H64" s="1"/>
    </row>
    <row r="65" spans="12:256" x14ac:dyDescent="0.2">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9">
        <v>596974.38000000012</v>
      </c>
    </row>
  </sheetData>
  <sortState xmlns:xlrd2="http://schemas.microsoft.com/office/spreadsheetml/2017/richdata2" ref="A2:IW57">
    <sortCondition ref="C2:C57"/>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D8B6-4096-4013-8036-7EF45921C96C}">
  <dimension ref="A1:K21"/>
  <sheetViews>
    <sheetView workbookViewId="0">
      <selection activeCell="L23" sqref="L23"/>
    </sheetView>
  </sheetViews>
  <sheetFormatPr defaultRowHeight="15" x14ac:dyDescent="0.25"/>
  <sheetData>
    <row r="1" spans="1:11" x14ac:dyDescent="0.25">
      <c r="A1" s="3"/>
      <c r="B1" s="3"/>
      <c r="C1" s="3"/>
      <c r="D1" s="50"/>
      <c r="E1" s="51"/>
      <c r="F1" s="52"/>
      <c r="G1" s="30"/>
      <c r="H1" s="53"/>
      <c r="I1" s="54"/>
      <c r="J1" s="54"/>
      <c r="K1" s="1"/>
    </row>
    <row r="2" spans="1:11" x14ac:dyDescent="0.25">
      <c r="A2" s="3"/>
      <c r="B2" s="3"/>
      <c r="C2" s="3"/>
      <c r="D2" s="50"/>
      <c r="E2" s="51"/>
      <c r="F2" s="52"/>
      <c r="G2" s="30"/>
      <c r="H2" s="53"/>
      <c r="I2" s="54"/>
      <c r="J2" s="54"/>
      <c r="K2" s="22"/>
    </row>
    <row r="3" spans="1:11" x14ac:dyDescent="0.25">
      <c r="A3" s="27"/>
      <c r="B3" s="27"/>
      <c r="C3" s="34"/>
      <c r="D3" s="7"/>
      <c r="E3" s="51"/>
      <c r="F3" s="52"/>
      <c r="G3" s="42"/>
      <c r="H3" s="53"/>
      <c r="I3" s="54"/>
      <c r="J3" s="54"/>
      <c r="K3" s="22"/>
    </row>
    <row r="4" spans="1:11" x14ac:dyDescent="0.25">
      <c r="A4" s="3"/>
      <c r="B4" s="3"/>
      <c r="C4" s="3"/>
      <c r="D4" s="14"/>
      <c r="E4" s="51"/>
      <c r="F4" s="52"/>
      <c r="G4" s="30"/>
      <c r="H4" s="53"/>
      <c r="I4" s="24"/>
      <c r="J4" s="54"/>
      <c r="K4" s="22"/>
    </row>
    <row r="5" spans="1:11" x14ac:dyDescent="0.25">
      <c r="A5" s="3"/>
      <c r="B5" s="3"/>
      <c r="C5" s="3"/>
      <c r="D5" s="14"/>
      <c r="E5" s="51"/>
      <c r="F5" s="52"/>
      <c r="G5" s="30"/>
      <c r="H5" s="53"/>
      <c r="I5" s="24"/>
      <c r="J5" s="54"/>
      <c r="K5" s="22"/>
    </row>
    <row r="6" spans="1:11" x14ac:dyDescent="0.25">
      <c r="A6" s="27"/>
      <c r="B6" s="27"/>
      <c r="C6" s="34"/>
      <c r="D6" s="7"/>
      <c r="E6" s="51"/>
      <c r="F6" s="52"/>
      <c r="G6" s="43"/>
      <c r="H6" s="53"/>
      <c r="I6" s="54"/>
      <c r="J6" s="54"/>
      <c r="K6" s="22"/>
    </row>
    <row r="7" spans="1:11" x14ac:dyDescent="0.25">
      <c r="A7" s="3"/>
      <c r="B7" s="3"/>
      <c r="C7" s="3"/>
      <c r="D7" s="50"/>
      <c r="E7" s="51"/>
      <c r="F7" s="52"/>
      <c r="G7" s="30"/>
      <c r="H7" s="53"/>
      <c r="I7" s="54"/>
      <c r="J7" s="54"/>
      <c r="K7" s="22"/>
    </row>
    <row r="8" spans="1:11" x14ac:dyDescent="0.25">
      <c r="A8" s="3"/>
      <c r="B8" s="3"/>
      <c r="C8" s="3"/>
      <c r="D8" s="50"/>
      <c r="E8" s="51"/>
      <c r="F8" s="52"/>
      <c r="G8" s="30"/>
      <c r="H8" s="53"/>
      <c r="I8" s="54"/>
      <c r="J8" s="54"/>
      <c r="K8" s="22"/>
    </row>
    <row r="9" spans="1:11" x14ac:dyDescent="0.25">
      <c r="A9" s="3"/>
      <c r="B9" s="3"/>
      <c r="C9" s="29"/>
      <c r="D9" s="14"/>
      <c r="E9" s="51"/>
      <c r="F9" s="52"/>
      <c r="G9" s="30"/>
      <c r="H9" s="53"/>
      <c r="I9" s="24"/>
      <c r="J9" s="54"/>
      <c r="K9" s="22"/>
    </row>
    <row r="10" spans="1:11" x14ac:dyDescent="0.25">
      <c r="A10" s="3"/>
      <c r="B10" s="15"/>
      <c r="C10" s="29"/>
      <c r="D10" s="14"/>
      <c r="E10" s="51"/>
      <c r="F10" s="52"/>
      <c r="G10" s="30"/>
      <c r="H10" s="53"/>
      <c r="I10" s="24"/>
      <c r="J10" s="54"/>
      <c r="K10" s="22"/>
    </row>
    <row r="11" spans="1:11" x14ac:dyDescent="0.25">
      <c r="A11" s="3"/>
      <c r="B11" s="3"/>
      <c r="C11" s="3"/>
      <c r="D11" s="50"/>
      <c r="E11" s="51"/>
      <c r="F11" s="52"/>
      <c r="G11" s="30"/>
      <c r="H11" s="53"/>
      <c r="I11" s="54"/>
      <c r="J11" s="54"/>
      <c r="K11" s="22"/>
    </row>
    <row r="12" spans="1:11" x14ac:dyDescent="0.25">
      <c r="A12" s="3"/>
      <c r="B12" s="3"/>
      <c r="C12" s="3"/>
      <c r="D12" s="50"/>
      <c r="E12" s="51"/>
      <c r="F12" s="52"/>
      <c r="G12" s="30"/>
      <c r="H12" s="53"/>
      <c r="I12" s="54"/>
      <c r="J12" s="54"/>
      <c r="K12" s="22"/>
    </row>
    <row r="13" spans="1:11" x14ac:dyDescent="0.25">
      <c r="A13" s="3"/>
      <c r="B13" s="3"/>
      <c r="C13" s="3"/>
      <c r="D13" s="50"/>
      <c r="E13" s="51"/>
      <c r="F13" s="52"/>
      <c r="G13" s="30"/>
      <c r="H13" s="53"/>
      <c r="I13" s="54"/>
      <c r="J13" s="54"/>
      <c r="K13" s="22"/>
    </row>
    <row r="14" spans="1:11" x14ac:dyDescent="0.25">
      <c r="A14" s="3"/>
      <c r="B14" s="3"/>
      <c r="C14" s="3"/>
      <c r="D14" s="50"/>
      <c r="E14" s="51"/>
      <c r="F14" s="52"/>
      <c r="G14" s="30"/>
      <c r="H14" s="53"/>
      <c r="I14" s="54"/>
      <c r="J14" s="54"/>
      <c r="K14" s="22"/>
    </row>
    <row r="15" spans="1:11" x14ac:dyDescent="0.25">
      <c r="A15" s="3"/>
      <c r="B15" s="3"/>
      <c r="C15" s="3"/>
      <c r="D15" s="50"/>
      <c r="E15" s="51"/>
      <c r="F15" s="52"/>
      <c r="G15" s="30"/>
      <c r="H15" s="53"/>
      <c r="I15" s="54"/>
      <c r="J15" s="54"/>
      <c r="K15" s="22"/>
    </row>
    <row r="16" spans="1:11" x14ac:dyDescent="0.25">
      <c r="A16" s="3"/>
      <c r="B16" s="3"/>
      <c r="C16" s="3"/>
      <c r="D16" s="50"/>
      <c r="E16" s="51"/>
      <c r="F16" s="52"/>
      <c r="G16" s="30"/>
      <c r="H16" s="53"/>
      <c r="I16" s="54"/>
      <c r="J16" s="54"/>
      <c r="K16" s="22"/>
    </row>
    <row r="17" spans="1:11" x14ac:dyDescent="0.25">
      <c r="A17" s="3"/>
      <c r="B17" s="3"/>
      <c r="C17" s="3"/>
      <c r="D17" s="50"/>
      <c r="E17" s="51"/>
      <c r="F17" s="52"/>
      <c r="G17" s="30"/>
      <c r="H17" s="53"/>
      <c r="I17" s="54"/>
      <c r="J17" s="54"/>
      <c r="K17" s="22"/>
    </row>
    <row r="18" spans="1:11" x14ac:dyDescent="0.25">
      <c r="A18" s="3"/>
      <c r="B18" s="3"/>
      <c r="C18" s="3"/>
      <c r="D18" s="50"/>
      <c r="E18" s="51"/>
      <c r="F18" s="52"/>
      <c r="G18" s="30"/>
      <c r="H18" s="53"/>
      <c r="I18" s="54"/>
      <c r="J18" s="54"/>
      <c r="K18" s="22"/>
    </row>
    <row r="19" spans="1:11" x14ac:dyDescent="0.25">
      <c r="A19" s="3"/>
      <c r="B19" s="3"/>
      <c r="C19" s="3"/>
      <c r="D19" s="50"/>
      <c r="E19" s="51"/>
      <c r="F19" s="52"/>
      <c r="G19" s="30"/>
      <c r="H19" s="53"/>
      <c r="I19" s="54"/>
      <c r="J19" s="54"/>
      <c r="K19" s="22"/>
    </row>
    <row r="20" spans="1:11" x14ac:dyDescent="0.25">
      <c r="A20" s="3"/>
      <c r="B20" s="3"/>
      <c r="C20" s="3"/>
      <c r="D20" s="50"/>
      <c r="E20" s="51"/>
      <c r="F20" s="52"/>
      <c r="G20" s="30"/>
      <c r="H20" s="53"/>
      <c r="I20" s="54"/>
      <c r="J20" s="54"/>
      <c r="K20" s="22"/>
    </row>
    <row r="21" spans="1:11" x14ac:dyDescent="0.25">
      <c r="A21" s="3"/>
      <c r="B21" s="3"/>
      <c r="C21" s="3"/>
      <c r="D21" s="50"/>
      <c r="E21" s="51"/>
      <c r="F21" s="52"/>
      <c r="G21" s="30"/>
      <c r="H21" s="53"/>
      <c r="I21" s="54"/>
      <c r="J21" s="54"/>
      <c r="K21"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workbookViewId="0">
      <selection activeCell="F37" sqref="F37"/>
    </sheetView>
  </sheetViews>
  <sheetFormatPr defaultColWidth="8.85546875" defaultRowHeight="12.75" x14ac:dyDescent="0.2"/>
  <cols>
    <col min="1" max="1" width="21.7109375" style="1" customWidth="1"/>
    <col min="2" max="2" width="22.7109375" style="1" customWidth="1"/>
    <col min="3" max="3" width="14.7109375" style="1" customWidth="1"/>
    <col min="4" max="4" width="12.5703125" style="1" customWidth="1"/>
    <col min="5" max="5" width="8.85546875" style="1"/>
    <col min="6" max="6" width="11.42578125" style="1" customWidth="1"/>
    <col min="7" max="7" width="12.5703125" style="8" customWidth="1"/>
    <col min="8" max="8" width="15.85546875" style="1" customWidth="1"/>
    <col min="9" max="9" width="9.140625" style="6" customWidth="1"/>
    <col min="10" max="10" width="11.28515625" style="6" bestFit="1" customWidth="1"/>
    <col min="11" max="11" width="46" style="1" customWidth="1"/>
    <col min="12" max="12" width="11.28515625" style="1" bestFit="1" customWidth="1"/>
    <col min="13" max="16384" width="8.85546875" style="1"/>
  </cols>
  <sheetData>
    <row r="1" spans="1:12" ht="51" x14ac:dyDescent="0.2">
      <c r="A1" s="4" t="s">
        <v>0</v>
      </c>
      <c r="B1" s="4" t="s">
        <v>1</v>
      </c>
      <c r="C1" s="4" t="s">
        <v>165</v>
      </c>
      <c r="D1" s="4" t="s">
        <v>3</v>
      </c>
      <c r="E1" s="4" t="s">
        <v>4</v>
      </c>
      <c r="F1" s="4" t="s">
        <v>5</v>
      </c>
      <c r="G1" s="9" t="s">
        <v>6</v>
      </c>
      <c r="H1" s="4" t="s">
        <v>7</v>
      </c>
      <c r="I1" s="5" t="s">
        <v>8</v>
      </c>
      <c r="J1" s="5" t="s">
        <v>9</v>
      </c>
      <c r="K1" s="32" t="s">
        <v>10</v>
      </c>
      <c r="L1" s="32" t="s">
        <v>11</v>
      </c>
    </row>
    <row r="2" spans="1:12" ht="76.5" x14ac:dyDescent="0.2">
      <c r="A2" s="35" t="s">
        <v>18</v>
      </c>
      <c r="B2" s="35" t="s">
        <v>166</v>
      </c>
      <c r="C2" s="35" t="s">
        <v>167</v>
      </c>
      <c r="D2" s="60">
        <v>16300</v>
      </c>
      <c r="E2" s="35">
        <v>1</v>
      </c>
      <c r="F2" s="61">
        <f>D2</f>
        <v>16300</v>
      </c>
      <c r="G2" s="62">
        <v>1</v>
      </c>
      <c r="H2" s="63">
        <f>F2*G2</f>
        <v>16300</v>
      </c>
      <c r="I2" s="54">
        <v>18</v>
      </c>
      <c r="J2" s="54">
        <f>H2*I2</f>
        <v>293400</v>
      </c>
      <c r="K2" s="31" t="s">
        <v>15</v>
      </c>
    </row>
    <row r="3" spans="1:12" ht="38.25" x14ac:dyDescent="0.2">
      <c r="A3" s="35" t="s">
        <v>18</v>
      </c>
      <c r="B3" s="35" t="s">
        <v>168</v>
      </c>
      <c r="C3" s="35" t="s">
        <v>167</v>
      </c>
      <c r="D3" s="60">
        <v>6900</v>
      </c>
      <c r="E3" s="35">
        <v>1</v>
      </c>
      <c r="F3" s="61">
        <f t="shared" ref="F3:F43" si="0">D3</f>
        <v>6900</v>
      </c>
      <c r="G3" s="62">
        <v>5</v>
      </c>
      <c r="H3" s="63">
        <f t="shared" ref="H3:H43" si="1">F3*G3</f>
        <v>34500</v>
      </c>
      <c r="I3" s="54">
        <v>18</v>
      </c>
      <c r="J3" s="54">
        <f t="shared" ref="J3:J43" si="2">H3*I3</f>
        <v>621000</v>
      </c>
    </row>
    <row r="4" spans="1:12" ht="38.25" x14ac:dyDescent="0.2">
      <c r="A4" s="35" t="s">
        <v>18</v>
      </c>
      <c r="B4" s="35" t="s">
        <v>169</v>
      </c>
      <c r="C4" s="35" t="s">
        <v>167</v>
      </c>
      <c r="D4" s="60">
        <v>10</v>
      </c>
      <c r="E4" s="35">
        <v>1</v>
      </c>
      <c r="F4" s="61">
        <f t="shared" si="0"/>
        <v>10</v>
      </c>
      <c r="G4" s="62">
        <v>1.5</v>
      </c>
      <c r="H4" s="63">
        <f t="shared" si="1"/>
        <v>15</v>
      </c>
      <c r="I4" s="54">
        <v>30</v>
      </c>
      <c r="J4" s="54">
        <f t="shared" si="2"/>
        <v>450</v>
      </c>
      <c r="K4" s="1" t="s">
        <v>170</v>
      </c>
    </row>
    <row r="5" spans="1:12" ht="63.75" x14ac:dyDescent="0.2">
      <c r="A5" s="35" t="s">
        <v>18</v>
      </c>
      <c r="B5" s="35" t="s">
        <v>171</v>
      </c>
      <c r="C5" s="35" t="s">
        <v>172</v>
      </c>
      <c r="D5" s="60">
        <v>20</v>
      </c>
      <c r="E5" s="35">
        <v>1</v>
      </c>
      <c r="F5" s="61">
        <f t="shared" si="0"/>
        <v>20</v>
      </c>
      <c r="G5" s="62">
        <v>1</v>
      </c>
      <c r="H5" s="63">
        <f t="shared" si="1"/>
        <v>20</v>
      </c>
      <c r="I5" s="54">
        <v>30</v>
      </c>
      <c r="J5" s="54">
        <f t="shared" si="2"/>
        <v>600</v>
      </c>
      <c r="K5" s="1" t="s">
        <v>173</v>
      </c>
      <c r="L5" s="2"/>
    </row>
    <row r="6" spans="1:12" ht="51" x14ac:dyDescent="0.2">
      <c r="A6" s="35" t="s">
        <v>18</v>
      </c>
      <c r="B6" s="35" t="s">
        <v>174</v>
      </c>
      <c r="C6" s="35" t="s">
        <v>167</v>
      </c>
      <c r="D6" s="64">
        <v>5030</v>
      </c>
      <c r="E6" s="35">
        <v>1</v>
      </c>
      <c r="F6" s="61">
        <f t="shared" si="0"/>
        <v>5030</v>
      </c>
      <c r="G6" s="62">
        <v>1.5</v>
      </c>
      <c r="H6" s="63">
        <f t="shared" si="1"/>
        <v>7545</v>
      </c>
      <c r="I6" s="54">
        <v>30</v>
      </c>
      <c r="J6" s="54">
        <f t="shared" si="2"/>
        <v>226350</v>
      </c>
      <c r="K6" s="1" t="s">
        <v>175</v>
      </c>
    </row>
    <row r="7" spans="1:12" ht="25.5" x14ac:dyDescent="0.2">
      <c r="A7" s="35" t="s">
        <v>18</v>
      </c>
      <c r="B7" s="35" t="s">
        <v>176</v>
      </c>
      <c r="C7" s="35" t="s">
        <v>167</v>
      </c>
      <c r="D7" s="64">
        <v>5030</v>
      </c>
      <c r="E7" s="35">
        <v>1</v>
      </c>
      <c r="F7" s="61">
        <f t="shared" si="0"/>
        <v>5030</v>
      </c>
      <c r="G7" s="62">
        <v>8.3299999999999999E-2</v>
      </c>
      <c r="H7" s="63">
        <f t="shared" si="1"/>
        <v>418.99899999999997</v>
      </c>
      <c r="I7" s="54">
        <v>18</v>
      </c>
      <c r="J7" s="54">
        <f t="shared" si="2"/>
        <v>7541.9819999999991</v>
      </c>
      <c r="K7" s="1" t="s">
        <v>175</v>
      </c>
    </row>
    <row r="8" spans="1:12" ht="25.5" x14ac:dyDescent="0.2">
      <c r="A8" s="35" t="s">
        <v>18</v>
      </c>
      <c r="B8" s="35" t="s">
        <v>177</v>
      </c>
      <c r="C8" s="35" t="s">
        <v>178</v>
      </c>
      <c r="D8" s="60">
        <v>3700</v>
      </c>
      <c r="E8" s="35">
        <v>1</v>
      </c>
      <c r="F8" s="61">
        <f t="shared" si="0"/>
        <v>3700</v>
      </c>
      <c r="G8" s="62">
        <v>8.3299999999999999E-2</v>
      </c>
      <c r="H8" s="63">
        <f t="shared" si="1"/>
        <v>308.20999999999998</v>
      </c>
      <c r="I8" s="54">
        <v>15</v>
      </c>
      <c r="J8" s="54">
        <f t="shared" si="2"/>
        <v>4623.1499999999996</v>
      </c>
    </row>
    <row r="9" spans="1:12" x14ac:dyDescent="0.2">
      <c r="A9" s="35" t="s">
        <v>18</v>
      </c>
      <c r="B9" s="35" t="s">
        <v>179</v>
      </c>
      <c r="C9" s="35" t="s">
        <v>180</v>
      </c>
      <c r="D9" s="60">
        <v>2600</v>
      </c>
      <c r="E9" s="35">
        <v>1</v>
      </c>
      <c r="F9" s="61">
        <f t="shared" si="0"/>
        <v>2600</v>
      </c>
      <c r="G9" s="62">
        <v>8.3299999999999999E-2</v>
      </c>
      <c r="H9" s="63">
        <f t="shared" si="1"/>
        <v>216.57999999999998</v>
      </c>
      <c r="I9" s="54">
        <v>15</v>
      </c>
      <c r="J9" s="54">
        <f t="shared" si="2"/>
        <v>3248.7</v>
      </c>
    </row>
    <row r="10" spans="1:12" ht="38.25" x14ac:dyDescent="0.2">
      <c r="A10" s="35" t="s">
        <v>21</v>
      </c>
      <c r="B10" s="35" t="s">
        <v>181</v>
      </c>
      <c r="C10" s="35" t="s">
        <v>167</v>
      </c>
      <c r="D10" s="60">
        <v>1300</v>
      </c>
      <c r="E10" s="35">
        <v>1</v>
      </c>
      <c r="F10" s="61">
        <f t="shared" si="0"/>
        <v>1300</v>
      </c>
      <c r="G10" s="62">
        <v>0.5</v>
      </c>
      <c r="H10" s="63">
        <f t="shared" si="1"/>
        <v>650</v>
      </c>
      <c r="I10" s="54">
        <v>15</v>
      </c>
      <c r="J10" s="54">
        <f t="shared" si="2"/>
        <v>9750</v>
      </c>
    </row>
    <row r="11" spans="1:12" x14ac:dyDescent="0.2">
      <c r="A11" s="56" t="s">
        <v>21</v>
      </c>
      <c r="B11" s="56" t="s">
        <v>182</v>
      </c>
      <c r="C11" s="35" t="s">
        <v>167</v>
      </c>
      <c r="D11" s="60">
        <v>230</v>
      </c>
      <c r="E11" s="35">
        <v>1</v>
      </c>
      <c r="F11" s="61">
        <f t="shared" si="0"/>
        <v>230</v>
      </c>
      <c r="G11" s="62">
        <v>8.3299999999999999E-2</v>
      </c>
      <c r="H11" s="63">
        <f t="shared" si="1"/>
        <v>19.158999999999999</v>
      </c>
      <c r="I11" s="54">
        <v>15</v>
      </c>
      <c r="J11" s="54">
        <f t="shared" si="2"/>
        <v>287.38499999999999</v>
      </c>
    </row>
    <row r="12" spans="1:12" ht="25.5" x14ac:dyDescent="0.2">
      <c r="A12" s="35" t="s">
        <v>21</v>
      </c>
      <c r="B12" s="35" t="s">
        <v>183</v>
      </c>
      <c r="C12" s="35" t="s">
        <v>178</v>
      </c>
      <c r="D12" s="65">
        <v>1800</v>
      </c>
      <c r="E12" s="35">
        <v>1</v>
      </c>
      <c r="F12" s="61">
        <f t="shared" si="0"/>
        <v>1800</v>
      </c>
      <c r="G12" s="62">
        <v>8.3299999999999999E-2</v>
      </c>
      <c r="H12" s="63">
        <f t="shared" si="1"/>
        <v>149.94</v>
      </c>
      <c r="I12" s="54">
        <v>15</v>
      </c>
      <c r="J12" s="54">
        <f t="shared" si="2"/>
        <v>2249.1</v>
      </c>
    </row>
    <row r="13" spans="1:12" ht="25.5" x14ac:dyDescent="0.2">
      <c r="A13" s="35" t="s">
        <v>27</v>
      </c>
      <c r="B13" s="35" t="s">
        <v>184</v>
      </c>
      <c r="C13" s="35" t="s">
        <v>185</v>
      </c>
      <c r="D13" s="64">
        <v>5000</v>
      </c>
      <c r="E13" s="35">
        <v>1</v>
      </c>
      <c r="F13" s="61">
        <f t="shared" si="0"/>
        <v>5000</v>
      </c>
      <c r="G13" s="62">
        <v>8.3299999999999999E-2</v>
      </c>
      <c r="H13" s="63">
        <f t="shared" si="1"/>
        <v>416.5</v>
      </c>
      <c r="I13" s="54">
        <v>23</v>
      </c>
      <c r="J13" s="54">
        <f t="shared" si="2"/>
        <v>9579.5</v>
      </c>
      <c r="K13" s="1" t="s">
        <v>186</v>
      </c>
      <c r="L13" s="1">
        <v>100</v>
      </c>
    </row>
    <row r="14" spans="1:12" ht="25.5" x14ac:dyDescent="0.2">
      <c r="A14" s="35" t="s">
        <v>187</v>
      </c>
      <c r="B14" s="35" t="s">
        <v>188</v>
      </c>
      <c r="C14" s="35" t="s">
        <v>172</v>
      </c>
      <c r="D14" s="60">
        <v>17000</v>
      </c>
      <c r="E14" s="35">
        <v>1</v>
      </c>
      <c r="F14" s="61">
        <f t="shared" si="0"/>
        <v>17000</v>
      </c>
      <c r="G14" s="62">
        <v>2</v>
      </c>
      <c r="H14" s="63">
        <f t="shared" si="1"/>
        <v>34000</v>
      </c>
      <c r="I14" s="54">
        <v>30</v>
      </c>
      <c r="J14" s="54">
        <f t="shared" si="2"/>
        <v>1020000</v>
      </c>
      <c r="K14" s="1" t="s">
        <v>189</v>
      </c>
      <c r="L14" s="1">
        <v>17000</v>
      </c>
    </row>
    <row r="15" spans="1:12" x14ac:dyDescent="0.2">
      <c r="A15" s="35" t="s">
        <v>12</v>
      </c>
      <c r="B15" s="35" t="s">
        <v>190</v>
      </c>
      <c r="C15" s="35" t="s">
        <v>172</v>
      </c>
      <c r="D15" s="60">
        <v>6850</v>
      </c>
      <c r="E15" s="35">
        <v>1</v>
      </c>
      <c r="F15" s="61">
        <f t="shared" si="0"/>
        <v>6850</v>
      </c>
      <c r="G15" s="62">
        <v>2</v>
      </c>
      <c r="H15" s="63">
        <f t="shared" si="1"/>
        <v>13700</v>
      </c>
      <c r="I15" s="54">
        <v>30</v>
      </c>
      <c r="J15" s="54">
        <f t="shared" si="2"/>
        <v>411000</v>
      </c>
      <c r="K15" s="1" t="s">
        <v>191</v>
      </c>
    </row>
    <row r="16" spans="1:12" ht="38.25" x14ac:dyDescent="0.2">
      <c r="A16" s="35" t="s">
        <v>156</v>
      </c>
      <c r="B16" s="35" t="s">
        <v>192</v>
      </c>
      <c r="C16" s="35" t="s">
        <v>167</v>
      </c>
      <c r="D16" s="65">
        <v>1800</v>
      </c>
      <c r="E16" s="35">
        <v>1</v>
      </c>
      <c r="F16" s="61">
        <f t="shared" si="0"/>
        <v>1800</v>
      </c>
      <c r="G16" s="62">
        <v>0.5</v>
      </c>
      <c r="H16" s="63">
        <f t="shared" si="1"/>
        <v>900</v>
      </c>
      <c r="I16" s="54">
        <v>18</v>
      </c>
      <c r="J16" s="54">
        <f t="shared" si="2"/>
        <v>16200</v>
      </c>
      <c r="K16" s="1" t="s">
        <v>193</v>
      </c>
    </row>
    <row r="17" spans="1:12" x14ac:dyDescent="0.2">
      <c r="A17" s="35" t="s">
        <v>51</v>
      </c>
      <c r="B17" s="35" t="s">
        <v>194</v>
      </c>
      <c r="C17" s="35" t="s">
        <v>167</v>
      </c>
      <c r="D17" s="65">
        <v>6850</v>
      </c>
      <c r="E17" s="35">
        <v>1</v>
      </c>
      <c r="F17" s="61">
        <f t="shared" si="0"/>
        <v>6850</v>
      </c>
      <c r="G17" s="62">
        <v>1.5</v>
      </c>
      <c r="H17" s="63">
        <f t="shared" si="1"/>
        <v>10275</v>
      </c>
      <c r="I17" s="54">
        <v>30</v>
      </c>
      <c r="J17" s="54">
        <f t="shared" si="2"/>
        <v>308250</v>
      </c>
    </row>
    <row r="18" spans="1:12" x14ac:dyDescent="0.2">
      <c r="A18" s="35" t="s">
        <v>51</v>
      </c>
      <c r="B18" s="35" t="s">
        <v>195</v>
      </c>
      <c r="C18" s="35" t="s">
        <v>167</v>
      </c>
      <c r="D18" s="65">
        <v>6850</v>
      </c>
      <c r="E18" s="35">
        <v>1</v>
      </c>
      <c r="F18" s="61">
        <f t="shared" si="0"/>
        <v>6850</v>
      </c>
      <c r="G18" s="62">
        <v>0.33300000000000002</v>
      </c>
      <c r="H18" s="63">
        <f t="shared" si="1"/>
        <v>2281.0500000000002</v>
      </c>
      <c r="I18" s="54">
        <v>30</v>
      </c>
      <c r="J18" s="54">
        <f t="shared" si="2"/>
        <v>68431.5</v>
      </c>
    </row>
    <row r="19" spans="1:12" ht="38.25" x14ac:dyDescent="0.2">
      <c r="A19" s="35" t="s">
        <v>196</v>
      </c>
      <c r="B19" s="35" t="s">
        <v>197</v>
      </c>
      <c r="C19" s="35" t="s">
        <v>167</v>
      </c>
      <c r="D19" s="64">
        <v>17000</v>
      </c>
      <c r="E19" s="35">
        <v>1</v>
      </c>
      <c r="F19" s="61">
        <f t="shared" si="0"/>
        <v>17000</v>
      </c>
      <c r="G19" s="62">
        <v>8.3299999999999999E-2</v>
      </c>
      <c r="H19" s="63">
        <f t="shared" si="1"/>
        <v>1416.1</v>
      </c>
      <c r="I19" s="54">
        <v>15</v>
      </c>
      <c r="J19" s="54">
        <f t="shared" si="2"/>
        <v>21241.5</v>
      </c>
      <c r="K19" s="1" t="s">
        <v>198</v>
      </c>
    </row>
    <row r="20" spans="1:12" ht="51" x14ac:dyDescent="0.2">
      <c r="A20" s="35" t="s">
        <v>76</v>
      </c>
      <c r="B20" s="35" t="s">
        <v>199</v>
      </c>
      <c r="C20" s="35" t="s">
        <v>167</v>
      </c>
      <c r="D20" s="65">
        <v>50</v>
      </c>
      <c r="E20" s="35">
        <v>1</v>
      </c>
      <c r="F20" s="61">
        <f t="shared" si="0"/>
        <v>50</v>
      </c>
      <c r="G20" s="62">
        <v>0.25</v>
      </c>
      <c r="H20" s="63">
        <f t="shared" si="1"/>
        <v>12.5</v>
      </c>
      <c r="I20" s="54">
        <v>30</v>
      </c>
      <c r="J20" s="54">
        <f t="shared" si="2"/>
        <v>375</v>
      </c>
    </row>
    <row r="21" spans="1:12" ht="38.25" x14ac:dyDescent="0.2">
      <c r="A21" s="35" t="s">
        <v>76</v>
      </c>
      <c r="B21" s="35" t="s">
        <v>200</v>
      </c>
      <c r="C21" s="35" t="s">
        <v>185</v>
      </c>
      <c r="D21" s="65">
        <v>100</v>
      </c>
      <c r="E21" s="35">
        <v>1</v>
      </c>
      <c r="F21" s="61">
        <f t="shared" si="0"/>
        <v>100</v>
      </c>
      <c r="G21" s="62">
        <v>8.3000000000000004E-2</v>
      </c>
      <c r="H21" s="63">
        <f t="shared" si="1"/>
        <v>8.3000000000000007</v>
      </c>
      <c r="I21" s="54">
        <v>23</v>
      </c>
      <c r="J21" s="54">
        <f t="shared" si="2"/>
        <v>190.9</v>
      </c>
    </row>
    <row r="22" spans="1:12" ht="25.5" x14ac:dyDescent="0.2">
      <c r="A22" s="35" t="s">
        <v>76</v>
      </c>
      <c r="B22" s="35" t="s">
        <v>201</v>
      </c>
      <c r="C22" s="35" t="s">
        <v>167</v>
      </c>
      <c r="D22" s="65">
        <v>70</v>
      </c>
      <c r="E22" s="35">
        <v>1</v>
      </c>
      <c r="F22" s="61">
        <f t="shared" si="0"/>
        <v>70</v>
      </c>
      <c r="G22" s="62">
        <v>0.25</v>
      </c>
      <c r="H22" s="63">
        <f t="shared" si="1"/>
        <v>17.5</v>
      </c>
      <c r="I22" s="54">
        <v>23</v>
      </c>
      <c r="J22" s="54">
        <f t="shared" si="2"/>
        <v>402.5</v>
      </c>
    </row>
    <row r="23" spans="1:12" ht="38.25" x14ac:dyDescent="0.2">
      <c r="A23" s="35" t="s">
        <v>76</v>
      </c>
      <c r="B23" s="35" t="s">
        <v>202</v>
      </c>
      <c r="C23" s="35" t="s">
        <v>178</v>
      </c>
      <c r="D23" s="60">
        <v>40</v>
      </c>
      <c r="E23" s="35">
        <v>1</v>
      </c>
      <c r="F23" s="61">
        <f t="shared" si="0"/>
        <v>40</v>
      </c>
      <c r="G23" s="62">
        <v>8.3299999999999999E-2</v>
      </c>
      <c r="H23" s="63">
        <f t="shared" si="1"/>
        <v>3.3319999999999999</v>
      </c>
      <c r="I23" s="54">
        <v>30</v>
      </c>
      <c r="J23" s="54">
        <f t="shared" si="2"/>
        <v>99.96</v>
      </c>
    </row>
    <row r="24" spans="1:12" ht="25.5" x14ac:dyDescent="0.2">
      <c r="A24" s="35" t="s">
        <v>117</v>
      </c>
      <c r="B24" s="35" t="s">
        <v>203</v>
      </c>
      <c r="C24" s="35" t="s">
        <v>178</v>
      </c>
      <c r="D24" s="60">
        <v>75</v>
      </c>
      <c r="E24" s="35">
        <v>1</v>
      </c>
      <c r="F24" s="61">
        <f t="shared" si="0"/>
        <v>75</v>
      </c>
      <c r="G24" s="62">
        <v>0.25</v>
      </c>
      <c r="H24" s="63">
        <f t="shared" si="1"/>
        <v>18.75</v>
      </c>
      <c r="I24" s="54">
        <v>30</v>
      </c>
      <c r="J24" s="54">
        <f t="shared" si="2"/>
        <v>562.5</v>
      </c>
      <c r="K24" s="1" t="s">
        <v>204</v>
      </c>
    </row>
    <row r="25" spans="1:12" ht="25.5" x14ac:dyDescent="0.2">
      <c r="A25" s="35" t="s">
        <v>117</v>
      </c>
      <c r="B25" s="35" t="s">
        <v>205</v>
      </c>
      <c r="C25" s="35" t="s">
        <v>167</v>
      </c>
      <c r="D25" s="60">
        <v>740</v>
      </c>
      <c r="E25" s="35">
        <v>1</v>
      </c>
      <c r="F25" s="61">
        <f t="shared" si="0"/>
        <v>740</v>
      </c>
      <c r="G25" s="62">
        <v>0.25</v>
      </c>
      <c r="H25" s="63">
        <f t="shared" si="1"/>
        <v>185</v>
      </c>
      <c r="I25" s="54">
        <v>30</v>
      </c>
      <c r="J25" s="54">
        <f t="shared" si="2"/>
        <v>5550</v>
      </c>
    </row>
    <row r="26" spans="1:12" ht="51" x14ac:dyDescent="0.2">
      <c r="A26" s="35" t="s">
        <v>145</v>
      </c>
      <c r="B26" s="35" t="s">
        <v>206</v>
      </c>
      <c r="C26" s="35" t="s">
        <v>167</v>
      </c>
      <c r="D26" s="64">
        <v>9700</v>
      </c>
      <c r="E26" s="35">
        <v>1</v>
      </c>
      <c r="F26" s="61">
        <f t="shared" si="0"/>
        <v>9700</v>
      </c>
      <c r="G26" s="62">
        <v>1</v>
      </c>
      <c r="H26" s="63">
        <f t="shared" si="1"/>
        <v>9700</v>
      </c>
      <c r="I26" s="54">
        <v>10</v>
      </c>
      <c r="J26" s="54">
        <f t="shared" si="2"/>
        <v>97000</v>
      </c>
      <c r="K26" s="1" t="s">
        <v>207</v>
      </c>
    </row>
    <row r="27" spans="1:12" ht="25.5" x14ac:dyDescent="0.2">
      <c r="A27" s="35" t="s">
        <v>145</v>
      </c>
      <c r="B27" s="35" t="s">
        <v>208</v>
      </c>
      <c r="C27" s="35" t="s">
        <v>167</v>
      </c>
      <c r="D27" s="64">
        <v>2900</v>
      </c>
      <c r="E27" s="35">
        <v>1</v>
      </c>
      <c r="F27" s="61">
        <f t="shared" si="0"/>
        <v>2900</v>
      </c>
      <c r="G27" s="62">
        <v>0.25</v>
      </c>
      <c r="H27" s="63">
        <f t="shared" si="1"/>
        <v>725</v>
      </c>
      <c r="I27" s="54">
        <v>23</v>
      </c>
      <c r="J27" s="54">
        <f t="shared" si="2"/>
        <v>16675</v>
      </c>
      <c r="K27" s="1" t="s">
        <v>209</v>
      </c>
      <c r="L27" s="1">
        <v>0</v>
      </c>
    </row>
    <row r="28" spans="1:12" ht="38.25" x14ac:dyDescent="0.2">
      <c r="A28" s="35" t="s">
        <v>128</v>
      </c>
      <c r="B28" s="35" t="s">
        <v>210</v>
      </c>
      <c r="C28" s="35" t="s">
        <v>180</v>
      </c>
      <c r="D28" s="60">
        <v>0</v>
      </c>
      <c r="E28" s="35">
        <v>1</v>
      </c>
      <c r="F28" s="61">
        <f t="shared" si="0"/>
        <v>0</v>
      </c>
      <c r="G28" s="62">
        <v>0.25</v>
      </c>
      <c r="H28" s="63">
        <f t="shared" si="1"/>
        <v>0</v>
      </c>
      <c r="I28" s="54">
        <v>23</v>
      </c>
      <c r="J28" s="54">
        <f t="shared" si="2"/>
        <v>0</v>
      </c>
    </row>
    <row r="29" spans="1:12" ht="25.5" x14ac:dyDescent="0.2">
      <c r="A29" s="35" t="s">
        <v>91</v>
      </c>
      <c r="B29" s="35" t="s">
        <v>211</v>
      </c>
      <c r="C29" s="35" t="s">
        <v>167</v>
      </c>
      <c r="D29" s="60">
        <v>300</v>
      </c>
      <c r="E29" s="35">
        <v>1</v>
      </c>
      <c r="F29" s="61">
        <f t="shared" si="0"/>
        <v>300</v>
      </c>
      <c r="G29" s="62">
        <v>8.3299999999999999E-2</v>
      </c>
      <c r="H29" s="63">
        <f t="shared" si="1"/>
        <v>24.99</v>
      </c>
      <c r="I29" s="54">
        <v>18</v>
      </c>
      <c r="J29" s="54">
        <f t="shared" si="2"/>
        <v>449.82</v>
      </c>
      <c r="L29" s="1">
        <v>3500</v>
      </c>
    </row>
    <row r="30" spans="1:12" x14ac:dyDescent="0.2">
      <c r="A30" s="56" t="s">
        <v>212</v>
      </c>
      <c r="B30" s="35" t="s">
        <v>213</v>
      </c>
      <c r="C30" s="35" t="s">
        <v>167</v>
      </c>
      <c r="D30" s="60">
        <v>3500</v>
      </c>
      <c r="E30" s="35">
        <v>1</v>
      </c>
      <c r="F30" s="61">
        <f t="shared" si="0"/>
        <v>3500</v>
      </c>
      <c r="G30" s="62">
        <v>0.75</v>
      </c>
      <c r="H30" s="63">
        <f t="shared" si="1"/>
        <v>2625</v>
      </c>
      <c r="I30" s="54">
        <v>18</v>
      </c>
      <c r="J30" s="54">
        <f t="shared" si="2"/>
        <v>47250</v>
      </c>
      <c r="L30" s="1">
        <v>130</v>
      </c>
    </row>
    <row r="31" spans="1:12" ht="25.5" x14ac:dyDescent="0.2">
      <c r="A31" s="56" t="s">
        <v>212</v>
      </c>
      <c r="B31" s="35" t="s">
        <v>214</v>
      </c>
      <c r="C31" s="35" t="s">
        <v>167</v>
      </c>
      <c r="D31" s="60">
        <v>130</v>
      </c>
      <c r="E31" s="35">
        <v>1</v>
      </c>
      <c r="F31" s="61">
        <f t="shared" si="0"/>
        <v>130</v>
      </c>
      <c r="G31" s="62">
        <v>1</v>
      </c>
      <c r="H31" s="63">
        <f t="shared" si="1"/>
        <v>130</v>
      </c>
      <c r="I31" s="54">
        <v>18</v>
      </c>
      <c r="J31" s="54">
        <f t="shared" si="2"/>
        <v>2340</v>
      </c>
      <c r="L31" s="1">
        <v>3360</v>
      </c>
    </row>
    <row r="32" spans="1:12" ht="25.5" x14ac:dyDescent="0.2">
      <c r="A32" s="35" t="s">
        <v>212</v>
      </c>
      <c r="B32" s="35" t="s">
        <v>215</v>
      </c>
      <c r="C32" s="35" t="s">
        <v>180</v>
      </c>
      <c r="D32" s="60">
        <v>3360</v>
      </c>
      <c r="E32" s="35">
        <v>1</v>
      </c>
      <c r="F32" s="61">
        <f t="shared" si="0"/>
        <v>3360</v>
      </c>
      <c r="G32" s="62">
        <v>8.3299999999999999E-2</v>
      </c>
      <c r="H32" s="63">
        <f t="shared" si="1"/>
        <v>279.88799999999998</v>
      </c>
      <c r="I32" s="54">
        <v>15</v>
      </c>
      <c r="J32" s="54">
        <f t="shared" si="2"/>
        <v>4198.32</v>
      </c>
      <c r="K32" s="1" t="s">
        <v>216</v>
      </c>
      <c r="L32" s="1">
        <v>41676</v>
      </c>
    </row>
    <row r="33" spans="1:12" x14ac:dyDescent="0.2">
      <c r="A33" s="35" t="s">
        <v>212</v>
      </c>
      <c r="B33" s="35" t="s">
        <v>217</v>
      </c>
      <c r="C33" s="35" t="s">
        <v>218</v>
      </c>
      <c r="D33" s="60">
        <v>41680</v>
      </c>
      <c r="E33" s="35">
        <v>1</v>
      </c>
      <c r="F33" s="61">
        <f t="shared" si="0"/>
        <v>41680</v>
      </c>
      <c r="G33" s="62">
        <v>8.3299999999999999E-2</v>
      </c>
      <c r="H33" s="63">
        <f t="shared" si="1"/>
        <v>3471.944</v>
      </c>
      <c r="I33" s="54">
        <v>15</v>
      </c>
      <c r="J33" s="54">
        <f t="shared" si="2"/>
        <v>52079.159999999996</v>
      </c>
      <c r="L33" s="1">
        <v>3500</v>
      </c>
    </row>
    <row r="34" spans="1:12" ht="25.5" x14ac:dyDescent="0.2">
      <c r="A34" s="35" t="s">
        <v>219</v>
      </c>
      <c r="B34" s="35" t="s">
        <v>220</v>
      </c>
      <c r="C34" s="35" t="s">
        <v>180</v>
      </c>
      <c r="D34" s="60">
        <v>3500</v>
      </c>
      <c r="E34" s="35">
        <v>1</v>
      </c>
      <c r="F34" s="61">
        <f t="shared" si="0"/>
        <v>3500</v>
      </c>
      <c r="G34" s="62">
        <v>0.25</v>
      </c>
      <c r="H34" s="63">
        <f t="shared" si="1"/>
        <v>875</v>
      </c>
      <c r="I34" s="54">
        <v>15</v>
      </c>
      <c r="J34" s="54">
        <f t="shared" si="2"/>
        <v>13125</v>
      </c>
      <c r="L34" s="1">
        <v>20000</v>
      </c>
    </row>
    <row r="35" spans="1:12" ht="51" x14ac:dyDescent="0.2">
      <c r="A35" s="35" t="s">
        <v>221</v>
      </c>
      <c r="B35" s="35" t="s">
        <v>222</v>
      </c>
      <c r="C35" s="35" t="s">
        <v>167</v>
      </c>
      <c r="D35" s="60">
        <v>20000</v>
      </c>
      <c r="E35" s="35">
        <v>1</v>
      </c>
      <c r="F35" s="61">
        <f t="shared" si="0"/>
        <v>20000</v>
      </c>
      <c r="G35" s="62">
        <v>0.5</v>
      </c>
      <c r="H35" s="63">
        <f t="shared" si="1"/>
        <v>10000</v>
      </c>
      <c r="I35" s="54">
        <v>15</v>
      </c>
      <c r="J35" s="54">
        <f t="shared" si="2"/>
        <v>150000</v>
      </c>
      <c r="K35" s="1" t="s">
        <v>216</v>
      </c>
      <c r="L35" s="1">
        <v>3200</v>
      </c>
    </row>
    <row r="36" spans="1:12" ht="38.25" x14ac:dyDescent="0.2">
      <c r="A36" s="35" t="s">
        <v>223</v>
      </c>
      <c r="B36" s="35" t="s">
        <v>224</v>
      </c>
      <c r="C36" s="35" t="s">
        <v>167</v>
      </c>
      <c r="D36" s="65">
        <v>3200</v>
      </c>
      <c r="E36" s="35">
        <v>1</v>
      </c>
      <c r="F36" s="61">
        <f t="shared" si="0"/>
        <v>3200</v>
      </c>
      <c r="G36" s="62">
        <v>0.5</v>
      </c>
      <c r="H36" s="63">
        <f t="shared" si="1"/>
        <v>1600</v>
      </c>
      <c r="I36" s="54">
        <v>15</v>
      </c>
      <c r="J36" s="54">
        <f t="shared" si="2"/>
        <v>24000</v>
      </c>
      <c r="L36" s="1">
        <v>40</v>
      </c>
    </row>
    <row r="37" spans="1:12" x14ac:dyDescent="0.2">
      <c r="A37" s="35" t="s">
        <v>225</v>
      </c>
      <c r="B37" s="35" t="s">
        <v>226</v>
      </c>
      <c r="C37" s="35" t="s">
        <v>178</v>
      </c>
      <c r="D37" s="60">
        <v>40</v>
      </c>
      <c r="E37" s="35">
        <v>1</v>
      </c>
      <c r="F37" s="61">
        <f t="shared" si="0"/>
        <v>40</v>
      </c>
      <c r="G37" s="62">
        <v>0.5</v>
      </c>
      <c r="H37" s="63">
        <f t="shared" si="1"/>
        <v>20</v>
      </c>
      <c r="I37" s="54">
        <v>15</v>
      </c>
      <c r="J37" s="54">
        <f t="shared" si="2"/>
        <v>300</v>
      </c>
      <c r="L37" s="1">
        <v>0</v>
      </c>
    </row>
    <row r="38" spans="1:12" ht="38.25" x14ac:dyDescent="0.2">
      <c r="A38" s="35" t="s">
        <v>225</v>
      </c>
      <c r="B38" s="35" t="s">
        <v>227</v>
      </c>
      <c r="C38" s="35" t="s">
        <v>178</v>
      </c>
      <c r="D38" s="60">
        <v>0</v>
      </c>
      <c r="E38" s="35">
        <v>1</v>
      </c>
      <c r="F38" s="61">
        <f t="shared" si="0"/>
        <v>0</v>
      </c>
      <c r="G38" s="62">
        <v>0.5</v>
      </c>
      <c r="H38" s="63">
        <f t="shared" si="1"/>
        <v>0</v>
      </c>
      <c r="I38" s="54">
        <v>15</v>
      </c>
      <c r="J38" s="54">
        <f t="shared" si="2"/>
        <v>0</v>
      </c>
      <c r="L38" s="1">
        <v>80</v>
      </c>
    </row>
    <row r="39" spans="1:12" ht="25.5" x14ac:dyDescent="0.2">
      <c r="A39" s="35" t="s">
        <v>225</v>
      </c>
      <c r="B39" s="35" t="s">
        <v>228</v>
      </c>
      <c r="C39" s="35" t="s">
        <v>178</v>
      </c>
      <c r="D39" s="60">
        <v>80</v>
      </c>
      <c r="E39" s="35">
        <v>1</v>
      </c>
      <c r="F39" s="61">
        <f t="shared" si="0"/>
        <v>80</v>
      </c>
      <c r="G39" s="62">
        <v>0.25</v>
      </c>
      <c r="H39" s="63">
        <f t="shared" si="1"/>
        <v>20</v>
      </c>
      <c r="I39" s="54">
        <v>15</v>
      </c>
      <c r="J39" s="54">
        <f t="shared" si="2"/>
        <v>300</v>
      </c>
      <c r="L39" s="1">
        <v>0</v>
      </c>
    </row>
    <row r="40" spans="1:12" ht="38.25" x14ac:dyDescent="0.2">
      <c r="A40" s="35" t="s">
        <v>225</v>
      </c>
      <c r="B40" s="35" t="s">
        <v>229</v>
      </c>
      <c r="C40" s="35" t="s">
        <v>178</v>
      </c>
      <c r="D40" s="60">
        <v>0</v>
      </c>
      <c r="E40" s="35">
        <v>1</v>
      </c>
      <c r="F40" s="61">
        <f t="shared" si="0"/>
        <v>0</v>
      </c>
      <c r="G40" s="62">
        <v>0.5</v>
      </c>
      <c r="H40" s="63">
        <f t="shared" si="1"/>
        <v>0</v>
      </c>
      <c r="I40" s="54">
        <v>15</v>
      </c>
      <c r="J40" s="54">
        <f t="shared" si="2"/>
        <v>0</v>
      </c>
      <c r="L40" s="1">
        <v>2000</v>
      </c>
    </row>
    <row r="41" spans="1:12" ht="25.5" x14ac:dyDescent="0.2">
      <c r="A41" s="35" t="s">
        <v>225</v>
      </c>
      <c r="B41" s="35" t="s">
        <v>230</v>
      </c>
      <c r="C41" s="35" t="s">
        <v>178</v>
      </c>
      <c r="D41" s="60">
        <v>2000</v>
      </c>
      <c r="E41" s="35">
        <v>1</v>
      </c>
      <c r="F41" s="61">
        <f t="shared" si="0"/>
        <v>2000</v>
      </c>
      <c r="G41" s="62">
        <v>1</v>
      </c>
      <c r="H41" s="63">
        <f t="shared" si="1"/>
        <v>2000</v>
      </c>
      <c r="I41" s="54">
        <v>15</v>
      </c>
      <c r="J41" s="54">
        <f t="shared" si="2"/>
        <v>30000</v>
      </c>
      <c r="L41" s="1">
        <v>0</v>
      </c>
    </row>
    <row r="42" spans="1:12" x14ac:dyDescent="0.2">
      <c r="A42" s="35" t="s">
        <v>225</v>
      </c>
      <c r="B42" s="35" t="s">
        <v>231</v>
      </c>
      <c r="C42" s="35" t="s">
        <v>167</v>
      </c>
      <c r="D42" s="65">
        <v>0</v>
      </c>
      <c r="E42" s="35">
        <v>1</v>
      </c>
      <c r="F42" s="61">
        <f t="shared" si="0"/>
        <v>0</v>
      </c>
      <c r="G42" s="62">
        <v>8.3299999999999999E-2</v>
      </c>
      <c r="H42" s="63">
        <f t="shared" si="1"/>
        <v>0</v>
      </c>
      <c r="I42" s="54">
        <v>15</v>
      </c>
      <c r="J42" s="54">
        <f t="shared" si="2"/>
        <v>0</v>
      </c>
      <c r="L42" s="1">
        <v>0</v>
      </c>
    </row>
    <row r="43" spans="1:12" ht="25.5" x14ac:dyDescent="0.2">
      <c r="A43" s="35" t="s">
        <v>225</v>
      </c>
      <c r="B43" s="35" t="s">
        <v>232</v>
      </c>
      <c r="C43" s="35" t="s">
        <v>167</v>
      </c>
      <c r="D43" s="60">
        <v>0</v>
      </c>
      <c r="E43" s="35">
        <v>1</v>
      </c>
      <c r="F43" s="61">
        <f t="shared" si="0"/>
        <v>0</v>
      </c>
      <c r="G43" s="62">
        <v>0.25</v>
      </c>
      <c r="H43" s="63">
        <f t="shared" si="1"/>
        <v>0</v>
      </c>
      <c r="I43" s="54">
        <v>15</v>
      </c>
      <c r="J43" s="54">
        <f t="shared" si="2"/>
        <v>0</v>
      </c>
    </row>
    <row r="44" spans="1:12" x14ac:dyDescent="0.2">
      <c r="F44" s="26"/>
      <c r="H44" s="25"/>
    </row>
  </sheetData>
  <sortState xmlns:xlrd2="http://schemas.microsoft.com/office/spreadsheetml/2017/richdata2" ref="A2:J71">
    <sortCondition ref="A2:A71"/>
    <sortCondition ref="B2:B71"/>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K1" sqref="K1"/>
    </sheetView>
  </sheetViews>
  <sheetFormatPr defaultColWidth="8.85546875" defaultRowHeight="12.75" x14ac:dyDescent="0.2"/>
  <cols>
    <col min="1" max="1" width="13.85546875" style="1" customWidth="1"/>
    <col min="2" max="2" width="16.7109375" style="1" customWidth="1"/>
    <col min="3" max="3" width="11.42578125" style="1" customWidth="1"/>
    <col min="4" max="4" width="14" style="1" customWidth="1"/>
    <col min="5" max="5" width="13.28515625" style="1" customWidth="1"/>
    <col min="6" max="6" width="11.5703125" style="1" customWidth="1"/>
    <col min="7" max="7" width="12.5703125" style="1" customWidth="1"/>
    <col min="8" max="8" width="11.5703125" style="1" customWidth="1"/>
    <col min="9" max="10" width="8.85546875" style="1"/>
    <col min="11" max="11" width="36.7109375" style="1" customWidth="1"/>
    <col min="12" max="12" width="10.42578125" style="1" customWidth="1"/>
    <col min="13" max="16384" width="8.85546875" style="1"/>
  </cols>
  <sheetData>
    <row r="1" spans="1:12" ht="51" x14ac:dyDescent="0.2">
      <c r="A1" s="19" t="s">
        <v>0</v>
      </c>
      <c r="B1" s="19" t="s">
        <v>1</v>
      </c>
      <c r="C1" s="19" t="s">
        <v>165</v>
      </c>
      <c r="D1" s="19" t="s">
        <v>3</v>
      </c>
      <c r="E1" s="19" t="s">
        <v>4</v>
      </c>
      <c r="F1" s="19" t="s">
        <v>5</v>
      </c>
      <c r="G1" s="20" t="s">
        <v>6</v>
      </c>
      <c r="H1" s="19" t="s">
        <v>7</v>
      </c>
      <c r="I1" s="21" t="s">
        <v>8</v>
      </c>
      <c r="J1" s="21" t="s">
        <v>9</v>
      </c>
      <c r="K1" s="32" t="s">
        <v>10</v>
      </c>
      <c r="L1" s="32" t="s">
        <v>11</v>
      </c>
    </row>
    <row r="2" spans="1:12" ht="38.25" x14ac:dyDescent="0.2">
      <c r="A2" s="1" t="s">
        <v>233</v>
      </c>
      <c r="B2" s="1" t="s">
        <v>234</v>
      </c>
      <c r="C2" s="1" t="s">
        <v>235</v>
      </c>
      <c r="D2" s="23">
        <v>300</v>
      </c>
      <c r="E2" s="1">
        <v>1</v>
      </c>
      <c r="F2" s="1">
        <f>D2</f>
        <v>300</v>
      </c>
      <c r="G2" s="8">
        <v>2</v>
      </c>
      <c r="H2" s="23">
        <f>F2*G2</f>
        <v>600</v>
      </c>
      <c r="I2" s="6">
        <v>30</v>
      </c>
      <c r="J2" s="6">
        <f>G2*H2</f>
        <v>1200</v>
      </c>
    </row>
    <row r="3" spans="1:12" ht="51" x14ac:dyDescent="0.2">
      <c r="A3" s="1" t="s">
        <v>27</v>
      </c>
      <c r="B3" s="1" t="s">
        <v>236</v>
      </c>
      <c r="C3" s="1" t="s">
        <v>237</v>
      </c>
      <c r="D3" s="23">
        <v>5000</v>
      </c>
      <c r="E3" s="1">
        <v>1</v>
      </c>
      <c r="F3" s="23">
        <f>D3</f>
        <v>5000</v>
      </c>
      <c r="G3" s="8">
        <v>0.25</v>
      </c>
      <c r="H3" s="23">
        <f>F3*G3</f>
        <v>1250</v>
      </c>
      <c r="I3" s="6">
        <v>15</v>
      </c>
      <c r="J3" s="6">
        <f>G3*H3</f>
        <v>312.5</v>
      </c>
      <c r="K3" s="1" t="s">
        <v>238</v>
      </c>
      <c r="L3" s="1">
        <v>2000</v>
      </c>
    </row>
    <row r="4" spans="1:12" x14ac:dyDescent="0.2">
      <c r="D4" s="23"/>
    </row>
    <row r="5" spans="1:12" x14ac:dyDescent="0.2">
      <c r="D5" s="23"/>
    </row>
    <row r="6" spans="1:12" x14ac:dyDescent="0.2">
      <c r="D6" s="23"/>
    </row>
    <row r="7" spans="1:12" x14ac:dyDescent="0.2">
      <c r="D7" s="23"/>
    </row>
    <row r="8" spans="1:12" x14ac:dyDescent="0.2">
      <c r="D8" s="23"/>
    </row>
    <row r="9" spans="1:12" x14ac:dyDescent="0.2">
      <c r="D9" s="23"/>
    </row>
    <row r="10" spans="1:12" x14ac:dyDescent="0.2">
      <c r="D10" s="23"/>
    </row>
    <row r="11" spans="1:12" x14ac:dyDescent="0.2">
      <c r="D11" s="23"/>
    </row>
    <row r="12" spans="1:12" x14ac:dyDescent="0.2">
      <c r="D12" s="23"/>
    </row>
    <row r="13" spans="1:12" x14ac:dyDescent="0.2">
      <c r="D13" s="23"/>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DC63BD95EF4408C86BB4AC44CBE19" ma:contentTypeVersion="16" ma:contentTypeDescription="Create a new document." ma:contentTypeScope="" ma:versionID="9187712af3d222ae4009ba3bbf565066">
  <xsd:schema xmlns:xsd="http://www.w3.org/2001/XMLSchema" xmlns:xs="http://www.w3.org/2001/XMLSchema" xmlns:p="http://schemas.microsoft.com/office/2006/metadata/properties" xmlns:ns1="http://schemas.microsoft.com/sharepoint/v3" xmlns:ns2="e408ad9c-d5d2-4046-b889-a2ff69b3bbbc" xmlns:ns3="73fb875a-8af9-4255-b008-0995492d31cd" xmlns:ns4="a1b2674d-54f9-4586-a136-140e05e0fc28" targetNamespace="http://schemas.microsoft.com/office/2006/metadata/properties" ma:root="true" ma:fieldsID="0b7f9fe33ed03ba30f31b842350d578c" ns1:_="" ns2:_="" ns3:_="" ns4:_="">
    <xsd:import namespace="http://schemas.microsoft.com/sharepoint/v3"/>
    <xsd:import namespace="e408ad9c-d5d2-4046-b889-a2ff69b3bbbc"/>
    <xsd:import namespace="73fb875a-8af9-4255-b008-0995492d31cd"/>
    <xsd:import namespace="a1b2674d-54f9-4586-a136-140e05e0fc2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4:SharedWithUsers" minOccurs="0"/>
                <xsd:element ref="ns4: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8ad9c-d5d2-4046-b889-a2ff69b3bbb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d0785d0-168d-4ba3-b677-91e03c4ebf57}" ma:internalName="TaxCatchAll" ma:showField="CatchAllData" ma:web="a1b2674d-54f9-4586-a136-140e05e0fc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1b2674d-54f9-4586-a136-140e05e0fc28"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08ad9c-d5d2-4046-b889-a2ff69b3bbbc">
      <Terms xmlns="http://schemas.microsoft.com/office/infopath/2007/PartnerControls"/>
    </lcf76f155ced4ddcb4097134ff3c332f>
    <TaxCatchAll xmlns="73fb875a-8af9-4255-b008-0995492d31cd"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1E4F5D3-4F73-4973-81DA-EF882267A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8ad9c-d5d2-4046-b889-a2ff69b3bbbc"/>
    <ds:schemaRef ds:uri="73fb875a-8af9-4255-b008-0995492d31cd"/>
    <ds:schemaRef ds:uri="a1b2674d-54f9-4586-a136-140e05e0f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4A3338-5CC6-40D2-A80F-9B4756FC776D}">
  <ds:schemaRefs>
    <ds:schemaRef ds:uri="http://schemas.microsoft.com/sharepoint/v3/contenttype/forms"/>
  </ds:schemaRefs>
</ds:datastoreItem>
</file>

<file path=customXml/itemProps3.xml><?xml version="1.0" encoding="utf-8"?>
<ds:datastoreItem xmlns:ds="http://schemas.openxmlformats.org/officeDocument/2006/customXml" ds:itemID="{A768D123-321C-4CA4-9344-78CB68290A75}">
  <ds:schemaRefs>
    <ds:schemaRef ds:uri="http://schemas.microsoft.com/office/2006/metadata/properties"/>
    <ds:schemaRef ds:uri="http://schemas.microsoft.com/office/infopath/2007/PartnerControls"/>
    <ds:schemaRef ds:uri="e408ad9c-d5d2-4046-b889-a2ff69b3bbbc"/>
    <ds:schemaRef ds:uri="73fb875a-8af9-4255-b008-0995492d31c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RD forms included in notice</vt:lpstr>
      <vt:lpstr>Sheet1</vt:lpstr>
      <vt:lpstr>Non-forms included in notice</vt:lpstr>
      <vt:lpstr>Non-RD forms excluded </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Baumann, Brooke - RD, Washington, DC</dc:creator>
  <cp:keywords/>
  <dc:description/>
  <cp:lastModifiedBy>Evans, Sonya - RD, DC</cp:lastModifiedBy>
  <cp:revision/>
  <dcterms:created xsi:type="dcterms:W3CDTF">2017-10-05T19:23:05Z</dcterms:created>
  <dcterms:modified xsi:type="dcterms:W3CDTF">2024-07-15T16:26:42Z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0x010100642DC63BD95EF4408C86BB4AC44CBE19</vt:lpwstr>
  </property>
  <property fmtid="{D5CDD505-2E9C-101B-9397-08002B2CF9AE}" pid="3" name="Order">
    <vt:r8>15984000</vt:r8>
  </property>
  <property fmtid="{D5CDD505-2E9C-101B-9397-08002B2CF9AE}" pid="4" name="MediaServiceImageTags">
    <vt:lpwstr/>
  </property>
</Properties>
</file>