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AAPMDRD3FPMR\Info\Maryland\Riverdale\ITD\IMC\5.7 050 PRA\ICR ACTIVE\WS\WS XXXX Predator Damage Survey\IMB\"/>
    </mc:Choice>
  </mc:AlternateContent>
  <xr:revisionPtr revIDLastSave="0" documentId="13_ncr:1_{4614F21F-D732-41FF-AC76-F4CC0508ED99}" xr6:coauthVersionLast="47" xr6:coauthVersionMax="47" xr10:uidLastSave="{00000000-0000-0000-0000-000000000000}"/>
  <bookViews>
    <workbookView xWindow="28680" yWindow="360" windowWidth="25440" windowHeight="15990" tabRatio="35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10" i="1" s="1"/>
  <c r="L9" i="1"/>
  <c r="L5" i="1"/>
  <c r="L52" i="1"/>
  <c r="L75" i="1"/>
  <c r="L76" i="1"/>
  <c r="L40" i="1"/>
  <c r="L31" i="1"/>
  <c r="L30" i="1"/>
  <c r="L44" i="1"/>
  <c r="L43" i="1"/>
  <c r="L57" i="1"/>
  <c r="L26" i="1"/>
  <c r="L25" i="1"/>
  <c r="L69" i="1"/>
  <c r="L36" i="1"/>
  <c r="L8" i="1" l="1"/>
  <c r="L21" i="1"/>
  <c r="L73" i="1"/>
  <c r="L67" i="1"/>
  <c r="L62" i="1"/>
  <c r="L66" i="1"/>
  <c r="L61" i="1"/>
  <c r="L56" i="1"/>
  <c r="L51" i="1"/>
  <c r="L41" i="1"/>
  <c r="L71" i="1"/>
  <c r="L20" i="1"/>
  <c r="L47" i="1"/>
  <c r="L16" i="1"/>
  <c r="L72" i="1"/>
  <c r="L39" i="1"/>
  <c r="L54" i="1"/>
  <c r="L59" i="1"/>
  <c r="L64" i="1"/>
  <c r="L50" i="1"/>
  <c r="L55" i="1"/>
  <c r="L60" i="1"/>
  <c r="L65" i="1"/>
  <c r="L70" i="1"/>
  <c r="L24" i="1" l="1"/>
  <c r="L29" i="1"/>
  <c r="L34" i="1"/>
  <c r="L37" i="1"/>
  <c r="L38" i="1"/>
  <c r="L46" i="1"/>
  <c r="L49" i="1"/>
  <c r="L15" i="1"/>
  <c r="L18" i="1"/>
  <c r="L23" i="1"/>
  <c r="L28" i="1"/>
  <c r="L33" i="1"/>
  <c r="L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<sst xmlns="http://schemas.openxmlformats.org/spreadsheetml/2006/main" count="352" uniqueCount="78">
  <si>
    <t>OMB CONTROL NO.</t>
  </si>
  <si>
    <t>DATE PREPARED</t>
  </si>
  <si>
    <t>TITLE OF INFORMATION COLLECTION REQUEST (ICR)</t>
  </si>
  <si>
    <t>Additional line for ICR Title if title is too long.</t>
  </si>
  <si>
    <t>PART I - ICR INFORMATION, POINT OF CONTACT, FEDERAL REGISTER NOTICE INFORMATION</t>
  </si>
  <si>
    <t>DATA SUMMARY</t>
  </si>
  <si>
    <t>TYPE OF REQUEST</t>
  </si>
  <si>
    <t>TOTAL IN PERSON RESPONDENTS</t>
  </si>
  <si>
    <t>POINT OF CONTACT (POC)</t>
  </si>
  <si>
    <t>TOTAL ANNUAL RESPONSES</t>
  </si>
  <si>
    <t>POC TELEPHONE NO.</t>
  </si>
  <si>
    <t>% ELECTRONIC</t>
  </si>
  <si>
    <t>RESPONSES PER CASE RESPONDENT</t>
  </si>
  <si>
    <t>PUBLIC COMMENT DOCKET NO.</t>
  </si>
  <si>
    <t>TOTAL BURDEN HOURS</t>
  </si>
  <si>
    <t>FEDERAL REGISTER NOTICE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</si>
  <si>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</si>
  <si>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</si>
  <si>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</si>
  <si>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</si>
  <si>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</si>
  <si>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</si>
  <si>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</si>
  <si>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</si>
  <si>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</si>
  <si>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</si>
  <si>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</si>
  <si>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</si>
  <si>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</si>
  <si>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</si>
  <si>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</si>
  <si>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X</t>
  </si>
  <si>
    <t>I</t>
  </si>
  <si>
    <t>HOURS PER RESPONSE</t>
  </si>
  <si>
    <t>D</t>
  </si>
  <si>
    <t>Merril Cook</t>
  </si>
  <si>
    <t>(970) 266-6044</t>
  </si>
  <si>
    <t>7 U.S.C 8351; 7 U.S.C 8353; 7 CFR 371.6</t>
  </si>
  <si>
    <t>New</t>
  </si>
  <si>
    <r>
      <t>0579-</t>
    </r>
    <r>
      <rPr>
        <b/>
        <sz val="12"/>
        <color theme="4" tint="-0.249977111117893"/>
        <rFont val="Calibri"/>
        <family val="2"/>
        <scheme val="minor"/>
      </rPr>
      <t>XXXX</t>
    </r>
  </si>
  <si>
    <t>Paper, Info System</t>
  </si>
  <si>
    <t>P1</t>
  </si>
  <si>
    <t>Nonlethal Incentive Nonresponse Postcard - Nonresponse</t>
  </si>
  <si>
    <t>Paper</t>
  </si>
  <si>
    <t>Paper, Email</t>
  </si>
  <si>
    <t>Nonlethal Incentive Pre-Survey Postcard - Nonresponse</t>
  </si>
  <si>
    <t>Nonlethal Incentive Reminder Letter - Nonresponse</t>
  </si>
  <si>
    <t>Nonlethal Incentive Questionnaire - Nonresponse</t>
  </si>
  <si>
    <t>Survey - Intial Survey Packet</t>
  </si>
  <si>
    <t>Pre-Survey Postcard</t>
  </si>
  <si>
    <t>Info System</t>
  </si>
  <si>
    <t>A Survey of Livestock Producer Perceptions of Predators and Predator Damage Management Methods</t>
  </si>
  <si>
    <t>Predator Damage Management Pre-Survey Postcard - Response</t>
  </si>
  <si>
    <t>Predator Damage Management Questionnaire  - Response</t>
  </si>
  <si>
    <t>Predator Damage Management Reminder Letter - Response</t>
  </si>
  <si>
    <t>Predator Damage Management Nonresponse Postcard - Response</t>
  </si>
  <si>
    <t>Predator Damage Management Cover Letter 1 - Response</t>
  </si>
  <si>
    <t>Predator Damage Management Cover Letter 2 - Response</t>
  </si>
  <si>
    <t>Predator Damage Management Cover Letter 4 - Response</t>
  </si>
  <si>
    <t>Predator Damage Management Cover Letter 3 - Response</t>
  </si>
  <si>
    <t>Nonlethal Incentive Cover Letter 1 - Nonresponse</t>
  </si>
  <si>
    <t>Nonlethal Incentive Cover Letter 2 - Nonresponse</t>
  </si>
  <si>
    <t>Nonlethal Incentive Cover Letter 3 - Nonresponse</t>
  </si>
  <si>
    <t>Nonlethal Incentive Cover Letter 4 - Nonresponse</t>
  </si>
  <si>
    <t>Intial Survey Packet</t>
  </si>
  <si>
    <t>Predator Damage Management Nonresponse Email - Response</t>
  </si>
  <si>
    <t>Email</t>
  </si>
  <si>
    <t>Auto-Response Email</t>
  </si>
  <si>
    <t>Predator Damage Management Auto-Response Email - Response</t>
  </si>
  <si>
    <t>Predator Damage Management Nonresponse Email - Nonresponse</t>
  </si>
  <si>
    <t>Predator Damage Management Auto-Response Email - Nonresponse</t>
  </si>
  <si>
    <t>Nonresponse Packet</t>
  </si>
  <si>
    <t>Nonresponse Survey Packet</t>
  </si>
  <si>
    <t>First Follow-Up Survey Packet</t>
  </si>
  <si>
    <t>Second Follow-Up Survey Packet</t>
  </si>
  <si>
    <t>Third Follow-Up Survey Packet</t>
  </si>
  <si>
    <t>APHIS-2024-0053</t>
  </si>
  <si>
    <t>89 FRN 84109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</si>
</sst>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2"/>
      <name val="Times New Roman"/>
      <family val="1"/>
    </font>
    <font>
      <b/>
      <sz val="12"/>
      <color theme="4" tint="-0.249977111117893"/>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0" fillId="0" borderId="0"/>
    <xf numFmtId="44" fontId="5" fillId="0" borderId="0" applyFont="0" applyFill="0" applyBorder="0" applyAlignment="0" applyProtection="0"/>
    <xf numFmtId="0" fontId="5" fillId="0" borderId="0"/>
  </cellStyleXfs>
  <cellXfs count="93">
    <xf numFmtId="0" fontId="0" fillId="0" borderId="0" xfId="0"/>
    <xf numFmtId="0" fontId="2" fillId="0" borderId="0" xfId="0" applyFont="1" applyAlignment="1">
      <alignment horizontal="center"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164" fontId="0" fillId="0" borderId="18" xfId="0" applyNumberForma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Border="1"/>
    <xf numFmtId="0" fontId="0" fillId="0" borderId="17" xfId="0" applyBorder="1"/>
    <xf numFmtId="0" fontId="0" fillId="0" borderId="20" xfId="0" applyBorder="1"/>
    <xf numFmtId="0" fontId="0" fillId="0" borderId="18" xfId="0" applyBorder="1"/>
    <xf numFmtId="0" fontId="0" fillId="0" borderId="22" xfId="0" applyBorder="1"/>
    <xf numFmtId="0" fontId="0" fillId="0" borderId="23" xfId="0" applyBorder="1"/>
    <xf numFmtId="0" fontId="0" fillId="0" borderId="21" xfId="0" applyBorder="1" applyAlignment="1">
      <alignment horizontal="center"/>
    </xf>
    <xf numFmtId="0" fontId="11" fillId="0" borderId="9" xfId="0" applyFont="1" applyBorder="1"/>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11" fillId="0" borderId="3" xfId="0" applyFont="1" applyBorder="1" applyAlignment="1">
      <alignment horizontal="left"/>
    </xf>
    <xf numFmtId="0" fontId="12" fillId="0" borderId="3" xfId="0" applyFont="1" applyBorder="1" applyAlignment="1">
      <alignment horizontal="right"/>
    </xf>
    <xf numFmtId="0" fontId="11" fillId="0" borderId="4" xfId="0" applyFont="1" applyBorder="1" applyAlignment="1">
      <alignment horizontal="left"/>
    </xf>
    <xf numFmtId="0" fontId="11" fillId="0" borderId="6" xfId="0" applyFont="1" applyBorder="1"/>
    <xf numFmtId="0" fontId="12" fillId="0" borderId="6" xfId="0" applyFont="1" applyBorder="1" applyAlignment="1">
      <alignment horizontal="right"/>
    </xf>
    <xf numFmtId="0" fontId="11" fillId="0" borderId="6" xfId="0" applyFont="1" applyBorder="1" applyAlignment="1">
      <alignment horizontal="center"/>
    </xf>
    <xf numFmtId="14" fontId="11" fillId="0" borderId="7" xfId="0" applyNumberFormat="1" applyFont="1" applyBorder="1" applyAlignment="1">
      <alignment horizontal="left"/>
    </xf>
    <xf numFmtId="0" fontId="0" fillId="0" borderId="17" xfId="0" applyBorder="1" applyAlignment="1">
      <alignment horizontal="left" indent="1"/>
    </xf>
    <xf numFmtId="0" fontId="12" fillId="2" borderId="5" xfId="0" applyFont="1" applyFill="1" applyBorder="1" applyAlignment="1">
      <alignment horizontal="left"/>
    </xf>
    <xf numFmtId="0" fontId="12" fillId="2" borderId="6" xfId="0" applyFont="1" applyFill="1" applyBorder="1"/>
    <xf numFmtId="0" fontId="12" fillId="2" borderId="9" xfId="0" applyFont="1" applyFill="1" applyBorder="1"/>
    <xf numFmtId="0" fontId="11" fillId="2" borderId="8" xfId="0" applyFont="1" applyFill="1" applyBorder="1" applyAlignment="1">
      <alignment horizontal="center"/>
    </xf>
    <xf numFmtId="0" fontId="12" fillId="2" borderId="9" xfId="0" applyFont="1" applyFill="1" applyBorder="1" applyAlignment="1">
      <alignment horizontal="center"/>
    </xf>
    <xf numFmtId="0" fontId="11" fillId="2" borderId="11" xfId="0" applyFont="1" applyFill="1" applyBorder="1" applyAlignment="1">
      <alignment horizontal="center"/>
    </xf>
    <xf numFmtId="0" fontId="12" fillId="2" borderId="8" xfId="0" applyFont="1" applyFill="1" applyBorder="1"/>
    <xf numFmtId="0" fontId="11" fillId="2" borderId="9" xfId="0" applyFont="1" applyFill="1" applyBorder="1"/>
    <xf numFmtId="0" fontId="11" fillId="2" borderId="9" xfId="0" applyFont="1" applyFill="1" applyBorder="1" applyAlignment="1">
      <alignment horizontal="center"/>
    </xf>
    <xf numFmtId="0" fontId="11"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2" fillId="0" borderId="2" xfId="0" applyFont="1" applyBorder="1" applyAlignment="1">
      <alignment horizontal="left" vertical="center" wrapText="1"/>
    </xf>
    <xf numFmtId="0" fontId="16" fillId="0" borderId="5" xfId="0" applyFont="1" applyBorder="1" applyAlignment="1">
      <alignment horizontal="left" vertical="center" wrapText="1"/>
    </xf>
    <xf numFmtId="0" fontId="17" fillId="0" borderId="0" xfId="0" applyFont="1" applyAlignment="1">
      <alignmen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4" fillId="0" borderId="0" xfId="0" applyFont="1" applyAlignment="1">
      <alignment wrapText="1"/>
    </xf>
    <xf numFmtId="0" fontId="11" fillId="0" borderId="9" xfId="0" applyFont="1" applyBorder="1" applyAlignment="1">
      <alignment horizontal="left" vertical="center" indent="1"/>
    </xf>
    <xf numFmtId="0" fontId="11" fillId="0" borderId="3" xfId="0" applyFont="1" applyBorder="1"/>
    <xf numFmtId="3" fontId="0" fillId="0" borderId="23" xfId="0" applyNumberFormat="1" applyBorder="1" applyAlignment="1">
      <alignment horizontal="center"/>
    </xf>
    <xf numFmtId="0" fontId="2" fillId="0" borderId="24" xfId="0" applyFont="1" applyBorder="1" applyAlignment="1">
      <alignment horizontal="center" wrapText="1"/>
    </xf>
    <xf numFmtId="0" fontId="19" fillId="0" borderId="0" xfId="0" applyFont="1" applyAlignment="1">
      <alignment wrapText="1"/>
    </xf>
    <xf numFmtId="0" fontId="11" fillId="0" borderId="6" xfId="0" applyFont="1" applyBorder="1" applyAlignment="1">
      <alignment vertical="center"/>
    </xf>
    <xf numFmtId="14" fontId="14" fillId="0" borderId="10" xfId="0" applyNumberFormat="1" applyFont="1" applyBorder="1" applyAlignment="1">
      <alignment horizontal="left" vertical="center" indent="1"/>
    </xf>
    <xf numFmtId="0" fontId="8" fillId="0" borderId="14" xfId="0" applyFont="1" applyBorder="1" applyAlignment="1">
      <alignment horizontal="left" indent="1"/>
    </xf>
    <xf numFmtId="0" fontId="8" fillId="0" borderId="17" xfId="0" applyFont="1" applyBorder="1" applyAlignment="1">
      <alignment horizontal="left" indent="1"/>
    </xf>
    <xf numFmtId="9" fontId="15" fillId="0" borderId="18" xfId="1" applyFont="1" applyFill="1" applyBorder="1" applyAlignment="1">
      <alignment horizontal="center"/>
    </xf>
    <xf numFmtId="9" fontId="15" fillId="0" borderId="21" xfId="1" applyFont="1" applyFill="1" applyBorder="1" applyAlignment="1">
      <alignment horizontal="center"/>
    </xf>
    <xf numFmtId="37" fontId="9" fillId="3" borderId="12" xfId="4" applyNumberFormat="1" applyFont="1" applyFill="1" applyBorder="1" applyAlignment="1">
      <alignment horizontal="center" vertical="center"/>
    </xf>
    <xf numFmtId="0" fontId="14"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3" fontId="13" fillId="3" borderId="1" xfId="0" applyNumberFormat="1" applyFont="1" applyFill="1" applyBorder="1" applyAlignment="1">
      <alignment horizontal="center" vertical="center"/>
    </xf>
    <xf numFmtId="2" fontId="13"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2" fontId="20" fillId="3"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xf>
    <xf numFmtId="3"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2" fillId="0" borderId="24" xfId="0" applyFont="1" applyBorder="1" applyAlignment="1">
      <alignment horizontal="center" textRotation="90" wrapText="1"/>
    </xf>
    <xf numFmtId="0" fontId="18" fillId="0" borderId="24" xfId="0" applyFont="1" applyBorder="1" applyAlignment="1">
      <alignment horizontal="center" wrapText="1"/>
    </xf>
    <xf numFmtId="0" fontId="14" fillId="3" borderId="12" xfId="0" applyFont="1" applyFill="1" applyBorder="1" applyAlignment="1">
      <alignment horizontal="left" vertical="center" wrapText="1"/>
    </xf>
    <xf numFmtId="0" fontId="13" fillId="3" borderId="12" xfId="0" applyFont="1" applyFill="1" applyBorder="1" applyAlignment="1">
      <alignment horizontal="center" vertical="center"/>
    </xf>
    <xf numFmtId="3" fontId="13" fillId="3" borderId="12" xfId="0" applyNumberFormat="1" applyFont="1" applyFill="1" applyBorder="1" applyAlignment="1">
      <alignment horizontal="center" vertical="center"/>
    </xf>
    <xf numFmtId="2" fontId="13" fillId="3" borderId="12"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0" fontId="13" fillId="0" borderId="1" xfId="0" applyFont="1" applyBorder="1" applyAlignment="1">
      <alignment horizontal="left" vertical="center" wrapText="1" indent="1"/>
    </xf>
    <xf numFmtId="0" fontId="13" fillId="4" borderId="1"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3" fillId="4" borderId="1" xfId="0" applyFont="1" applyFill="1" applyBorder="1" applyAlignment="1">
      <alignment horizontal="center" vertical="center"/>
    </xf>
    <xf numFmtId="3" fontId="13" fillId="4" borderId="1" xfId="0" applyNumberFormat="1" applyFont="1" applyFill="1" applyBorder="1" applyAlignment="1">
      <alignment horizontal="center" vertical="center"/>
    </xf>
    <xf numFmtId="2" fontId="13" fillId="4" borderId="1"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0" fontId="14" fillId="0" borderId="3" xfId="0" applyFont="1" applyBorder="1" applyAlignment="1">
      <alignment horizontal="left" vertical="center" wrapText="1"/>
    </xf>
    <xf numFmtId="2" fontId="15" fillId="0" borderId="18" xfId="0" applyNumberFormat="1" applyFont="1" applyBorder="1" applyAlignment="1">
      <alignment horizontal="center"/>
    </xf>
    <xf numFmtId="14" fontId="15" fillId="0" borderId="17" xfId="0" applyNumberFormat="1" applyFont="1" applyBorder="1" applyAlignment="1">
      <alignment horizontal="left" inden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sheetPr>
    <pageSetUpPr fitToPage="1"/>
  </sheetPr>
  <dimension ref="A1:N76"/>
  <sheetViews>
    <sheetView tabSelected="1" zoomScale="80" zoomScaleNormal="80" zoomScaleSheetLayoutView="100" workbookViewId="0">
      <selection activeCell="B10" sqref="B10"/>
    </sheetView>
  </sheetViews>
  <sheetFormatPr defaultRowHeight="14.4" x14ac:dyDescent="0.3"/>
  <cols>
    <col min="1" max="1" width="45.6640625" style="41" customWidth="1"/>
    <col min="2" max="2" width="64" style="41" customWidth="1"/>
    <col min="3" max="4" width="12.6640625" style="48" customWidth="1"/>
    <col min="5" max="8" width="5.6640625" style="41" customWidth="1"/>
    <col min="9" max="9" width="15.6640625" style="42" customWidth="1"/>
    <col min="10" max="12" width="20.6640625" style="42" customWidth="1"/>
  </cols>
  <sheetData>
    <row r="1" spans="1:14" ht="24" customHeight="1" thickBot="1" x14ac:dyDescent="0.35">
      <c r="A1" s="46" t="s">
        <v>0</v>
      </c>
      <c r="B1" s="49" t="s">
        <v>39</v>
      </c>
      <c r="C1" s="18"/>
      <c r="D1" s="18"/>
      <c r="E1" s="18"/>
      <c r="F1" s="18"/>
      <c r="G1" s="18"/>
      <c r="H1" s="18"/>
      <c r="I1" s="18"/>
      <c r="J1" s="18"/>
      <c r="K1" s="47" t="s">
        <v>1</v>
      </c>
      <c r="L1" s="55">
        <v>45721</v>
      </c>
    </row>
    <row r="2" spans="1:14" ht="45" customHeight="1" x14ac:dyDescent="0.3">
      <c r="A2" s="43" t="s">
        <v>2</v>
      </c>
      <c r="B2" s="90" t="s">
        <v>51</v>
      </c>
      <c r="C2" s="41"/>
      <c r="D2" s="50"/>
      <c r="E2" s="50"/>
      <c r="F2" s="50"/>
      <c r="G2" s="50"/>
      <c r="H2" s="50"/>
      <c r="I2" s="23"/>
      <c r="J2" s="22"/>
      <c r="K2" s="23"/>
      <c r="L2" s="24"/>
      <c r="N2" s="45"/>
    </row>
    <row r="3" spans="1:14" ht="36" customHeight="1" thickBot="1" x14ac:dyDescent="0.35">
      <c r="A3" s="44" t="s">
        <v>3</v>
      </c>
      <c r="B3" s="53"/>
      <c r="C3" s="54"/>
      <c r="D3" s="25"/>
      <c r="E3" s="25"/>
      <c r="F3" s="25"/>
      <c r="G3" s="25"/>
      <c r="H3" s="25"/>
      <c r="I3" s="26"/>
      <c r="J3" s="27"/>
      <c r="K3" s="26"/>
      <c r="L3" s="28"/>
    </row>
    <row r="4" spans="1:14" ht="21" customHeight="1" thickBot="1" x14ac:dyDescent="0.35">
      <c r="A4" s="30" t="s">
        <v>4</v>
      </c>
      <c r="B4" s="36"/>
      <c r="C4" s="31"/>
      <c r="D4" s="31"/>
      <c r="E4" s="32"/>
      <c r="F4" s="32"/>
      <c r="G4" s="32"/>
      <c r="H4" s="32"/>
      <c r="I4" s="32"/>
      <c r="J4" s="33"/>
      <c r="K4" s="34" t="s">
        <v>5</v>
      </c>
      <c r="L4" s="35"/>
      <c r="N4" s="45"/>
    </row>
    <row r="5" spans="1:14" x14ac:dyDescent="0.3">
      <c r="A5" s="20" t="s">
        <v>6</v>
      </c>
      <c r="B5" s="56" t="s">
        <v>38</v>
      </c>
      <c r="C5" s="15"/>
      <c r="D5" s="11"/>
      <c r="E5" s="11"/>
      <c r="F5" s="15"/>
      <c r="G5" s="15"/>
      <c r="H5" s="15"/>
      <c r="I5" s="16"/>
      <c r="J5" s="2"/>
      <c r="K5" s="3" t="s">
        <v>7</v>
      </c>
      <c r="L5" s="4">
        <f>SUM(I15:I16,I46:I47)</f>
        <v>200</v>
      </c>
      <c r="N5" s="40"/>
    </row>
    <row r="6" spans="1:14" x14ac:dyDescent="0.3">
      <c r="A6" s="19" t="s">
        <v>8</v>
      </c>
      <c r="B6" s="57" t="s">
        <v>35</v>
      </c>
      <c r="C6" s="12"/>
      <c r="D6" s="12"/>
      <c r="E6" s="12"/>
      <c r="F6" s="12"/>
      <c r="G6" s="12"/>
      <c r="H6" s="12"/>
      <c r="I6" s="14"/>
      <c r="J6" s="5"/>
      <c r="K6" s="6" t="s">
        <v>9</v>
      </c>
      <c r="L6" s="51">
        <f>SUM(J15:J76)</f>
        <v>1608</v>
      </c>
    </row>
    <row r="7" spans="1:14" x14ac:dyDescent="0.3">
      <c r="A7" s="19" t="s">
        <v>10</v>
      </c>
      <c r="B7" s="57" t="s">
        <v>36</v>
      </c>
      <c r="C7" s="12"/>
      <c r="D7" s="12"/>
      <c r="E7" s="12"/>
      <c r="F7" s="12"/>
      <c r="G7" s="12"/>
      <c r="H7" s="12"/>
      <c r="I7" s="14"/>
      <c r="J7" s="5"/>
      <c r="K7" s="6" t="s">
        <v>11</v>
      </c>
      <c r="L7" s="58">
        <v>0.75</v>
      </c>
    </row>
    <row r="8" spans="1:14" x14ac:dyDescent="0.3">
      <c r="A8" s="19" t="s">
        <v>1</v>
      </c>
      <c r="B8" s="92">
        <v>45586</v>
      </c>
      <c r="C8" s="12"/>
      <c r="D8" s="12"/>
      <c r="E8" s="12"/>
      <c r="F8" s="12"/>
      <c r="G8" s="12"/>
      <c r="H8" s="12"/>
      <c r="I8" s="14"/>
      <c r="J8" s="5"/>
      <c r="K8" s="6" t="s">
        <v>12</v>
      </c>
      <c r="L8" s="91">
        <f>L6/L5</f>
        <v>8.0399999999999991</v>
      </c>
    </row>
    <row r="9" spans="1:14" x14ac:dyDescent="0.3">
      <c r="A9" s="19" t="s">
        <v>13</v>
      </c>
      <c r="B9" s="29" t="s">
        <v>76</v>
      </c>
      <c r="C9" s="12"/>
      <c r="D9" s="12"/>
      <c r="E9" s="12"/>
      <c r="F9" s="12"/>
      <c r="G9" s="12"/>
      <c r="H9" s="12"/>
      <c r="I9" s="14"/>
      <c r="J9" s="5"/>
      <c r="K9" s="6" t="s">
        <v>14</v>
      </c>
      <c r="L9" s="7">
        <f>SUM(L15:L76)</f>
        <v>265</v>
      </c>
    </row>
    <row r="10" spans="1:14" x14ac:dyDescent="0.3">
      <c r="A10" s="19" t="s">
        <v>15</v>
      </c>
      <c r="B10" s="29" t="s">
        <v>77</v>
      </c>
      <c r="C10" s="12"/>
      <c r="D10" s="12"/>
      <c r="E10" s="12"/>
      <c r="F10" s="12"/>
      <c r="G10" s="12"/>
      <c r="H10" s="12"/>
      <c r="I10" s="14"/>
      <c r="J10" s="5"/>
      <c r="K10" s="6" t="s">
        <v>33</v>
      </c>
      <c r="L10" s="8">
        <f>SUM(L9/L6)</f>
        <v>0.16480099502487564</v>
      </c>
    </row>
    <row r="11" spans="1:14" ht="15" thickBot="1" x14ac:dyDescent="0.35">
      <c r="A11" s="21" t="s">
        <v>16</v>
      </c>
      <c r="B11" s="92">
        <v>45586</v>
      </c>
      <c r="C11" s="13"/>
      <c r="D11" s="13"/>
      <c r="E11" s="13"/>
      <c r="F11" s="13"/>
      <c r="G11" s="13"/>
      <c r="H11" s="13"/>
      <c r="I11" s="17"/>
      <c r="J11" s="9"/>
      <c r="K11" s="10" t="s">
        <v>17</v>
      </c>
      <c r="L11" s="59">
        <v>0.95</v>
      </c>
    </row>
    <row r="12" spans="1:14" ht="21" customHeight="1" thickBot="1" x14ac:dyDescent="0.35">
      <c r="A12" s="36" t="s">
        <v>18</v>
      </c>
      <c r="B12" s="37"/>
      <c r="C12" s="37"/>
      <c r="D12" s="37"/>
      <c r="E12" s="37"/>
      <c r="F12" s="37"/>
      <c r="G12" s="37"/>
      <c r="H12" s="37"/>
      <c r="I12" s="38"/>
      <c r="J12" s="38"/>
      <c r="K12" s="38"/>
      <c r="L12" s="39"/>
    </row>
    <row r="13" spans="1:14" ht="107.25" customHeight="1" thickBot="1" x14ac:dyDescent="0.35">
      <c r="A13" s="52" t="s">
        <v>19</v>
      </c>
      <c r="B13" s="52" t="s">
        <v>20</v>
      </c>
      <c r="C13" s="52" t="s">
        <v>21</v>
      </c>
      <c r="D13" s="52" t="s">
        <v>22</v>
      </c>
      <c r="E13" s="75" t="s">
        <v>23</v>
      </c>
      <c r="F13" s="75" t="s">
        <v>24</v>
      </c>
      <c r="G13" s="75" t="s">
        <v>25</v>
      </c>
      <c r="H13" s="75" t="s">
        <v>26</v>
      </c>
      <c r="I13" s="76" t="s">
        <v>27</v>
      </c>
      <c r="J13" s="52" t="s">
        <v>28</v>
      </c>
      <c r="K13" s="76" t="s">
        <v>29</v>
      </c>
      <c r="L13" s="52" t="s">
        <v>30</v>
      </c>
      <c r="M13" s="1"/>
    </row>
    <row r="14" spans="1:14" ht="15.6" x14ac:dyDescent="0.3">
      <c r="A14" s="77" t="s">
        <v>49</v>
      </c>
      <c r="B14" s="60"/>
      <c r="C14" s="60"/>
      <c r="D14" s="60"/>
      <c r="E14" s="60"/>
      <c r="F14" s="60"/>
      <c r="G14" s="60"/>
      <c r="H14" s="78"/>
      <c r="I14" s="79"/>
      <c r="J14" s="79"/>
      <c r="K14" s="80"/>
      <c r="L14" s="81"/>
    </row>
    <row r="15" spans="1:14" ht="31.2" x14ac:dyDescent="0.3">
      <c r="A15" s="83" t="s">
        <v>52</v>
      </c>
      <c r="B15" s="84" t="s">
        <v>37</v>
      </c>
      <c r="C15" s="85"/>
      <c r="D15" s="84" t="s">
        <v>43</v>
      </c>
      <c r="E15" s="86" t="s">
        <v>34</v>
      </c>
      <c r="F15" s="86" t="s">
        <v>41</v>
      </c>
      <c r="G15" s="86" t="s">
        <v>31</v>
      </c>
      <c r="H15" s="86" t="s">
        <v>32</v>
      </c>
      <c r="I15" s="87">
        <v>186</v>
      </c>
      <c r="J15" s="87">
        <v>186</v>
      </c>
      <c r="K15" s="88">
        <v>0.25</v>
      </c>
      <c r="L15" s="89">
        <f t="shared" ref="L15:L72" si="0">ROUNDUP(J15*K15,0)</f>
        <v>47</v>
      </c>
    </row>
    <row r="16" spans="1:14" ht="31.2" x14ac:dyDescent="0.3">
      <c r="A16" s="83" t="s">
        <v>52</v>
      </c>
      <c r="B16" s="84" t="s">
        <v>37</v>
      </c>
      <c r="C16" s="85"/>
      <c r="D16" s="84" t="s">
        <v>43</v>
      </c>
      <c r="E16" s="86" t="s">
        <v>34</v>
      </c>
      <c r="F16" s="86" t="s">
        <v>32</v>
      </c>
      <c r="G16" s="86" t="s">
        <v>31</v>
      </c>
      <c r="H16" s="86" t="s">
        <v>32</v>
      </c>
      <c r="I16" s="87">
        <v>10</v>
      </c>
      <c r="J16" s="87">
        <v>10</v>
      </c>
      <c r="K16" s="88">
        <v>0.25</v>
      </c>
      <c r="L16" s="89">
        <f t="shared" si="0"/>
        <v>3</v>
      </c>
    </row>
    <row r="17" spans="1:12" ht="15.6" x14ac:dyDescent="0.3">
      <c r="A17" s="61" t="s">
        <v>48</v>
      </c>
      <c r="B17" s="66"/>
      <c r="C17" s="67"/>
      <c r="D17" s="66"/>
      <c r="E17" s="62"/>
      <c r="F17" s="62"/>
      <c r="G17" s="62"/>
      <c r="H17" s="62"/>
      <c r="I17" s="63"/>
      <c r="J17" s="63"/>
      <c r="K17" s="64"/>
      <c r="L17" s="65"/>
    </row>
    <row r="18" spans="1:12" ht="31.2" x14ac:dyDescent="0.3">
      <c r="A18" s="83" t="s">
        <v>56</v>
      </c>
      <c r="B18" s="84" t="s">
        <v>37</v>
      </c>
      <c r="C18" s="85"/>
      <c r="D18" s="84" t="s">
        <v>44</v>
      </c>
      <c r="E18" s="86" t="s">
        <v>34</v>
      </c>
      <c r="F18" s="86" t="s">
        <v>41</v>
      </c>
      <c r="G18" s="86"/>
      <c r="H18" s="86" t="s">
        <v>32</v>
      </c>
      <c r="I18" s="87">
        <v>36</v>
      </c>
      <c r="J18" s="87">
        <v>36</v>
      </c>
      <c r="K18" s="88">
        <v>0.08</v>
      </c>
      <c r="L18" s="89">
        <f t="shared" si="0"/>
        <v>3</v>
      </c>
    </row>
    <row r="19" spans="1:12" ht="31.2" x14ac:dyDescent="0.3">
      <c r="A19" s="83" t="s">
        <v>53</v>
      </c>
      <c r="B19" s="84" t="s">
        <v>37</v>
      </c>
      <c r="C19" s="85"/>
      <c r="D19" s="84" t="s">
        <v>50</v>
      </c>
      <c r="E19" s="86" t="s">
        <v>34</v>
      </c>
      <c r="F19" s="86" t="s">
        <v>41</v>
      </c>
      <c r="G19" s="86"/>
      <c r="H19" s="86" t="s">
        <v>32</v>
      </c>
      <c r="I19" s="87">
        <v>36</v>
      </c>
      <c r="J19" s="87">
        <v>36</v>
      </c>
      <c r="K19" s="88">
        <v>0.75</v>
      </c>
      <c r="L19" s="89">
        <f>ROUNDUP(J19*K19,0)</f>
        <v>27</v>
      </c>
    </row>
    <row r="20" spans="1:12" ht="31.2" x14ac:dyDescent="0.3">
      <c r="A20" s="83" t="s">
        <v>56</v>
      </c>
      <c r="B20" s="84" t="s">
        <v>37</v>
      </c>
      <c r="C20" s="85"/>
      <c r="D20" s="84" t="s">
        <v>44</v>
      </c>
      <c r="E20" s="86" t="s">
        <v>34</v>
      </c>
      <c r="F20" s="86" t="s">
        <v>32</v>
      </c>
      <c r="G20" s="86"/>
      <c r="H20" s="86" t="s">
        <v>32</v>
      </c>
      <c r="I20" s="87">
        <v>5</v>
      </c>
      <c r="J20" s="87">
        <v>5</v>
      </c>
      <c r="K20" s="88">
        <v>0.08</v>
      </c>
      <c r="L20" s="89">
        <f t="shared" si="0"/>
        <v>1</v>
      </c>
    </row>
    <row r="21" spans="1:12" ht="31.2" x14ac:dyDescent="0.3">
      <c r="A21" s="83" t="s">
        <v>53</v>
      </c>
      <c r="B21" s="84" t="s">
        <v>37</v>
      </c>
      <c r="C21" s="85"/>
      <c r="D21" s="84" t="s">
        <v>50</v>
      </c>
      <c r="E21" s="86" t="s">
        <v>34</v>
      </c>
      <c r="F21" s="86" t="s">
        <v>32</v>
      </c>
      <c r="G21" s="86"/>
      <c r="H21" s="86" t="s">
        <v>32</v>
      </c>
      <c r="I21" s="87">
        <v>5</v>
      </c>
      <c r="J21" s="87">
        <v>5</v>
      </c>
      <c r="K21" s="88">
        <v>0.75</v>
      </c>
      <c r="L21" s="89">
        <f>ROUNDUP(J21*K21,0)</f>
        <v>4</v>
      </c>
    </row>
    <row r="22" spans="1:12" ht="15.6" x14ac:dyDescent="0.3">
      <c r="A22" s="61" t="s">
        <v>73</v>
      </c>
      <c r="B22" s="66"/>
      <c r="C22" s="67"/>
      <c r="D22" s="66"/>
      <c r="E22" s="62"/>
      <c r="F22" s="62"/>
      <c r="G22" s="62"/>
      <c r="H22" s="62"/>
      <c r="I22" s="63"/>
      <c r="J22" s="63"/>
      <c r="K22" s="68"/>
      <c r="L22" s="65"/>
    </row>
    <row r="23" spans="1:12" ht="31.2" x14ac:dyDescent="0.3">
      <c r="A23" s="83" t="s">
        <v>57</v>
      </c>
      <c r="B23" s="84" t="s">
        <v>37</v>
      </c>
      <c r="C23" s="85"/>
      <c r="D23" s="84" t="s">
        <v>44</v>
      </c>
      <c r="E23" s="86" t="s">
        <v>34</v>
      </c>
      <c r="F23" s="86" t="s">
        <v>41</v>
      </c>
      <c r="G23" s="86"/>
      <c r="H23" s="86" t="s">
        <v>32</v>
      </c>
      <c r="I23" s="87">
        <v>24</v>
      </c>
      <c r="J23" s="87">
        <v>24</v>
      </c>
      <c r="K23" s="88">
        <v>0.08</v>
      </c>
      <c r="L23" s="89">
        <f t="shared" si="0"/>
        <v>2</v>
      </c>
    </row>
    <row r="24" spans="1:12" ht="31.2" x14ac:dyDescent="0.3">
      <c r="A24" s="83" t="s">
        <v>53</v>
      </c>
      <c r="B24" s="84" t="s">
        <v>37</v>
      </c>
      <c r="C24" s="85"/>
      <c r="D24" s="84" t="s">
        <v>50</v>
      </c>
      <c r="E24" s="86" t="s">
        <v>34</v>
      </c>
      <c r="F24" s="86" t="s">
        <v>41</v>
      </c>
      <c r="G24" s="86"/>
      <c r="H24" s="86" t="s">
        <v>32</v>
      </c>
      <c r="I24" s="87">
        <v>24</v>
      </c>
      <c r="J24" s="87">
        <v>24</v>
      </c>
      <c r="K24" s="88">
        <v>0.75</v>
      </c>
      <c r="L24" s="89">
        <f>ROUNDUP(J24*K24,0)</f>
        <v>18</v>
      </c>
    </row>
    <row r="25" spans="1:12" ht="31.2" x14ac:dyDescent="0.3">
      <c r="A25" s="83" t="s">
        <v>57</v>
      </c>
      <c r="B25" s="84" t="s">
        <v>37</v>
      </c>
      <c r="C25" s="85"/>
      <c r="D25" s="84" t="s">
        <v>44</v>
      </c>
      <c r="E25" s="86" t="s">
        <v>34</v>
      </c>
      <c r="F25" s="86" t="s">
        <v>32</v>
      </c>
      <c r="G25" s="86"/>
      <c r="H25" s="86" t="s">
        <v>32</v>
      </c>
      <c r="I25" s="87">
        <v>2</v>
      </c>
      <c r="J25" s="87">
        <v>2</v>
      </c>
      <c r="K25" s="88">
        <v>0.08</v>
      </c>
      <c r="L25" s="89">
        <f t="shared" si="0"/>
        <v>1</v>
      </c>
    </row>
    <row r="26" spans="1:12" ht="31.2" x14ac:dyDescent="0.3">
      <c r="A26" s="83" t="s">
        <v>53</v>
      </c>
      <c r="B26" s="84" t="s">
        <v>37</v>
      </c>
      <c r="C26" s="85"/>
      <c r="D26" s="84" t="s">
        <v>50</v>
      </c>
      <c r="E26" s="86" t="s">
        <v>34</v>
      </c>
      <c r="F26" s="86" t="s">
        <v>32</v>
      </c>
      <c r="G26" s="86"/>
      <c r="H26" s="86" t="s">
        <v>32</v>
      </c>
      <c r="I26" s="87">
        <v>2</v>
      </c>
      <c r="J26" s="87">
        <v>2</v>
      </c>
      <c r="K26" s="88">
        <v>0.75</v>
      </c>
      <c r="L26" s="89">
        <f>ROUNDUP(J26*K26,0)</f>
        <v>2</v>
      </c>
    </row>
    <row r="27" spans="1:12" ht="15.6" x14ac:dyDescent="0.3">
      <c r="A27" s="61" t="s">
        <v>74</v>
      </c>
      <c r="B27" s="66"/>
      <c r="C27" s="67"/>
      <c r="D27" s="66"/>
      <c r="E27" s="62"/>
      <c r="F27" s="62"/>
      <c r="G27" s="62"/>
      <c r="H27" s="62"/>
      <c r="I27" s="63"/>
      <c r="J27" s="63"/>
      <c r="K27" s="68"/>
      <c r="L27" s="65"/>
    </row>
    <row r="28" spans="1:12" ht="31.2" x14ac:dyDescent="0.3">
      <c r="A28" s="83" t="s">
        <v>59</v>
      </c>
      <c r="B28" s="84" t="s">
        <v>37</v>
      </c>
      <c r="C28" s="85"/>
      <c r="D28" s="84" t="s">
        <v>44</v>
      </c>
      <c r="E28" s="86" t="s">
        <v>34</v>
      </c>
      <c r="F28" s="86" t="s">
        <v>41</v>
      </c>
      <c r="G28" s="86"/>
      <c r="H28" s="86" t="s">
        <v>32</v>
      </c>
      <c r="I28" s="87">
        <v>13</v>
      </c>
      <c r="J28" s="87">
        <v>13</v>
      </c>
      <c r="K28" s="88">
        <v>0.08</v>
      </c>
      <c r="L28" s="89">
        <f t="shared" si="0"/>
        <v>2</v>
      </c>
    </row>
    <row r="29" spans="1:12" ht="31.2" x14ac:dyDescent="0.3">
      <c r="A29" s="83" t="s">
        <v>53</v>
      </c>
      <c r="B29" s="84" t="s">
        <v>37</v>
      </c>
      <c r="C29" s="85"/>
      <c r="D29" s="84" t="s">
        <v>40</v>
      </c>
      <c r="E29" s="86" t="s">
        <v>34</v>
      </c>
      <c r="F29" s="86" t="s">
        <v>41</v>
      </c>
      <c r="G29" s="86"/>
      <c r="H29" s="86" t="s">
        <v>32</v>
      </c>
      <c r="I29" s="87">
        <v>13</v>
      </c>
      <c r="J29" s="87">
        <v>13</v>
      </c>
      <c r="K29" s="88">
        <v>0.75</v>
      </c>
      <c r="L29" s="89">
        <f>ROUNDUP(J29*K29,0)</f>
        <v>10</v>
      </c>
    </row>
    <row r="30" spans="1:12" ht="31.2" x14ac:dyDescent="0.3">
      <c r="A30" s="83" t="s">
        <v>59</v>
      </c>
      <c r="B30" s="84" t="s">
        <v>37</v>
      </c>
      <c r="C30" s="85"/>
      <c r="D30" s="84" t="s">
        <v>44</v>
      </c>
      <c r="E30" s="86" t="s">
        <v>34</v>
      </c>
      <c r="F30" s="86" t="s">
        <v>32</v>
      </c>
      <c r="G30" s="86"/>
      <c r="H30" s="86" t="s">
        <v>32</v>
      </c>
      <c r="I30" s="87">
        <v>1</v>
      </c>
      <c r="J30" s="87">
        <v>1</v>
      </c>
      <c r="K30" s="88">
        <v>0.08</v>
      </c>
      <c r="L30" s="89">
        <f t="shared" si="0"/>
        <v>1</v>
      </c>
    </row>
    <row r="31" spans="1:12" ht="31.2" x14ac:dyDescent="0.3">
      <c r="A31" s="83" t="s">
        <v>53</v>
      </c>
      <c r="B31" s="84" t="s">
        <v>37</v>
      </c>
      <c r="C31" s="85"/>
      <c r="D31" s="84" t="s">
        <v>40</v>
      </c>
      <c r="E31" s="86" t="s">
        <v>34</v>
      </c>
      <c r="F31" s="86" t="s">
        <v>32</v>
      </c>
      <c r="G31" s="86"/>
      <c r="H31" s="86" t="s">
        <v>32</v>
      </c>
      <c r="I31" s="87">
        <v>1</v>
      </c>
      <c r="J31" s="87">
        <v>1</v>
      </c>
      <c r="K31" s="88">
        <v>0.75</v>
      </c>
      <c r="L31" s="89">
        <f>ROUNDUP(J31*K31,0)</f>
        <v>1</v>
      </c>
    </row>
    <row r="32" spans="1:12" ht="15.6" x14ac:dyDescent="0.3">
      <c r="A32" s="61" t="s">
        <v>75</v>
      </c>
      <c r="B32" s="66"/>
      <c r="C32" s="67"/>
      <c r="D32" s="66"/>
      <c r="E32" s="62"/>
      <c r="F32" s="62"/>
      <c r="G32" s="62"/>
      <c r="H32" s="62"/>
      <c r="I32" s="63"/>
      <c r="J32" s="63"/>
      <c r="K32" s="68"/>
      <c r="L32" s="65"/>
    </row>
    <row r="33" spans="1:12" ht="31.2" x14ac:dyDescent="0.3">
      <c r="A33" s="83" t="s">
        <v>58</v>
      </c>
      <c r="B33" s="84" t="s">
        <v>37</v>
      </c>
      <c r="C33" s="85"/>
      <c r="D33" s="84" t="s">
        <v>44</v>
      </c>
      <c r="E33" s="86" t="s">
        <v>34</v>
      </c>
      <c r="F33" s="86" t="s">
        <v>41</v>
      </c>
      <c r="G33" s="86"/>
      <c r="H33" s="86" t="s">
        <v>32</v>
      </c>
      <c r="I33" s="87">
        <v>5</v>
      </c>
      <c r="J33" s="87">
        <v>5</v>
      </c>
      <c r="K33" s="88">
        <v>0.08</v>
      </c>
      <c r="L33" s="89">
        <f t="shared" si="0"/>
        <v>1</v>
      </c>
    </row>
    <row r="34" spans="1:12" ht="31.2" x14ac:dyDescent="0.3">
      <c r="A34" s="83" t="s">
        <v>53</v>
      </c>
      <c r="B34" s="84" t="s">
        <v>37</v>
      </c>
      <c r="C34" s="85"/>
      <c r="D34" s="84" t="s">
        <v>40</v>
      </c>
      <c r="E34" s="86" t="s">
        <v>34</v>
      </c>
      <c r="F34" s="86" t="s">
        <v>41</v>
      </c>
      <c r="G34" s="86"/>
      <c r="H34" s="86" t="s">
        <v>32</v>
      </c>
      <c r="I34" s="87">
        <v>5</v>
      </c>
      <c r="J34" s="87">
        <v>5</v>
      </c>
      <c r="K34" s="88">
        <v>0.75</v>
      </c>
      <c r="L34" s="89">
        <f t="shared" si="0"/>
        <v>4</v>
      </c>
    </row>
    <row r="35" spans="1:12" ht="15.6" x14ac:dyDescent="0.3">
      <c r="A35" s="61" t="s">
        <v>71</v>
      </c>
      <c r="B35" s="66"/>
      <c r="C35" s="67"/>
      <c r="D35" s="66"/>
      <c r="E35" s="62"/>
      <c r="F35" s="62"/>
      <c r="G35" s="62"/>
      <c r="H35" s="62"/>
      <c r="I35" s="63"/>
      <c r="J35" s="63"/>
      <c r="K35" s="68"/>
      <c r="L35" s="65"/>
    </row>
    <row r="36" spans="1:12" ht="31.2" x14ac:dyDescent="0.3">
      <c r="A36" s="83" t="s">
        <v>65</v>
      </c>
      <c r="B36" s="84" t="s">
        <v>37</v>
      </c>
      <c r="C36" s="85"/>
      <c r="D36" s="84" t="s">
        <v>66</v>
      </c>
      <c r="E36" s="86" t="s">
        <v>34</v>
      </c>
      <c r="F36" s="86" t="s">
        <v>41</v>
      </c>
      <c r="G36" s="86"/>
      <c r="H36" s="86" t="s">
        <v>32</v>
      </c>
      <c r="I36" s="87">
        <v>32</v>
      </c>
      <c r="J36" s="87">
        <v>32</v>
      </c>
      <c r="K36" s="88">
        <v>0.08</v>
      </c>
      <c r="L36" s="89">
        <f>ROUNDUP(J36*K36,0)</f>
        <v>3</v>
      </c>
    </row>
    <row r="37" spans="1:12" ht="31.2" x14ac:dyDescent="0.3">
      <c r="A37" s="83" t="s">
        <v>54</v>
      </c>
      <c r="B37" s="84" t="s">
        <v>37</v>
      </c>
      <c r="C37" s="85"/>
      <c r="D37" s="84" t="s">
        <v>43</v>
      </c>
      <c r="E37" s="86" t="s">
        <v>34</v>
      </c>
      <c r="F37" s="86" t="s">
        <v>41</v>
      </c>
      <c r="G37" s="86"/>
      <c r="H37" s="86" t="s">
        <v>32</v>
      </c>
      <c r="I37" s="87">
        <v>11</v>
      </c>
      <c r="J37" s="87">
        <v>11</v>
      </c>
      <c r="K37" s="88">
        <v>0.08</v>
      </c>
      <c r="L37" s="89">
        <f>ROUNDUP(J37*K37,0)</f>
        <v>1</v>
      </c>
    </row>
    <row r="38" spans="1:12" ht="31.2" x14ac:dyDescent="0.3">
      <c r="A38" s="83" t="s">
        <v>55</v>
      </c>
      <c r="B38" s="86" t="s">
        <v>37</v>
      </c>
      <c r="C38" s="85"/>
      <c r="D38" s="84" t="s">
        <v>43</v>
      </c>
      <c r="E38" s="86" t="s">
        <v>34</v>
      </c>
      <c r="F38" s="86" t="s">
        <v>41</v>
      </c>
      <c r="G38" s="86"/>
      <c r="H38" s="86" t="s">
        <v>32</v>
      </c>
      <c r="I38" s="87">
        <v>7</v>
      </c>
      <c r="J38" s="87">
        <v>7</v>
      </c>
      <c r="K38" s="88">
        <v>0.08</v>
      </c>
      <c r="L38" s="89">
        <f>ROUNDUP(J38*K38,0)</f>
        <v>1</v>
      </c>
    </row>
    <row r="39" spans="1:12" ht="31.2" x14ac:dyDescent="0.3">
      <c r="A39" s="83" t="s">
        <v>53</v>
      </c>
      <c r="B39" s="84" t="s">
        <v>37</v>
      </c>
      <c r="C39" s="85"/>
      <c r="D39" s="84" t="s">
        <v>50</v>
      </c>
      <c r="E39" s="86" t="s">
        <v>34</v>
      </c>
      <c r="F39" s="86" t="s">
        <v>41</v>
      </c>
      <c r="G39" s="86"/>
      <c r="H39" s="86" t="s">
        <v>32</v>
      </c>
      <c r="I39" s="87">
        <v>4</v>
      </c>
      <c r="J39" s="87">
        <v>4</v>
      </c>
      <c r="K39" s="88">
        <v>0.75</v>
      </c>
      <c r="L39" s="89">
        <f>ROUNDUP(J39*K39,0)</f>
        <v>3</v>
      </c>
    </row>
    <row r="40" spans="1:12" ht="31.2" x14ac:dyDescent="0.3">
      <c r="A40" s="83" t="s">
        <v>54</v>
      </c>
      <c r="B40" s="84" t="s">
        <v>37</v>
      </c>
      <c r="C40" s="85"/>
      <c r="D40" s="84" t="s">
        <v>43</v>
      </c>
      <c r="E40" s="86" t="s">
        <v>34</v>
      </c>
      <c r="F40" s="86" t="s">
        <v>32</v>
      </c>
      <c r="G40" s="86"/>
      <c r="H40" s="86" t="s">
        <v>32</v>
      </c>
      <c r="I40" s="87">
        <v>2</v>
      </c>
      <c r="J40" s="87">
        <v>2</v>
      </c>
      <c r="K40" s="88">
        <v>0.08</v>
      </c>
      <c r="L40" s="89">
        <f>ROUNDUP(J40*K40,0)</f>
        <v>1</v>
      </c>
    </row>
    <row r="41" spans="1:12" ht="31.2" x14ac:dyDescent="0.3">
      <c r="A41" s="83" t="s">
        <v>55</v>
      </c>
      <c r="B41" s="86" t="s">
        <v>37</v>
      </c>
      <c r="C41" s="85"/>
      <c r="D41" s="84" t="s">
        <v>43</v>
      </c>
      <c r="E41" s="86" t="s">
        <v>34</v>
      </c>
      <c r="F41" s="86" t="s">
        <v>32</v>
      </c>
      <c r="G41" s="86"/>
      <c r="H41" s="86" t="s">
        <v>32</v>
      </c>
      <c r="I41" s="87">
        <v>2</v>
      </c>
      <c r="J41" s="87">
        <v>2</v>
      </c>
      <c r="K41" s="88">
        <v>0.08</v>
      </c>
      <c r="L41" s="89">
        <f t="shared" ref="L41" si="1">ROUNDUP(J41*K41,0)</f>
        <v>1</v>
      </c>
    </row>
    <row r="42" spans="1:12" ht="15.6" x14ac:dyDescent="0.3">
      <c r="A42" s="61" t="s">
        <v>67</v>
      </c>
      <c r="B42" s="66"/>
      <c r="C42" s="67"/>
      <c r="D42" s="66"/>
      <c r="E42" s="62"/>
      <c r="F42" s="62"/>
      <c r="G42" s="62"/>
      <c r="H42" s="62"/>
      <c r="I42" s="63"/>
      <c r="J42" s="63"/>
      <c r="K42" s="64"/>
      <c r="L42" s="65"/>
    </row>
    <row r="43" spans="1:12" ht="31.2" x14ac:dyDescent="0.3">
      <c r="A43" s="83" t="s">
        <v>68</v>
      </c>
      <c r="B43" s="84" t="s">
        <v>37</v>
      </c>
      <c r="C43" s="85"/>
      <c r="D43" s="84" t="s">
        <v>66</v>
      </c>
      <c r="E43" s="86" t="s">
        <v>34</v>
      </c>
      <c r="F43" s="86" t="s">
        <v>41</v>
      </c>
      <c r="G43" s="86"/>
      <c r="H43" s="86" t="s">
        <v>32</v>
      </c>
      <c r="I43" s="87">
        <v>35</v>
      </c>
      <c r="J43" s="87">
        <v>35</v>
      </c>
      <c r="K43" s="88">
        <v>0.05</v>
      </c>
      <c r="L43" s="89">
        <f>ROUNDUP(J43*K43,0)</f>
        <v>2</v>
      </c>
    </row>
    <row r="44" spans="1:12" ht="31.2" x14ac:dyDescent="0.3">
      <c r="A44" s="83" t="s">
        <v>68</v>
      </c>
      <c r="B44" s="84" t="s">
        <v>37</v>
      </c>
      <c r="C44" s="85"/>
      <c r="D44" s="84" t="s">
        <v>66</v>
      </c>
      <c r="E44" s="86" t="s">
        <v>34</v>
      </c>
      <c r="F44" s="86" t="s">
        <v>32</v>
      </c>
      <c r="G44" s="86"/>
      <c r="H44" s="86" t="s">
        <v>32</v>
      </c>
      <c r="I44" s="87">
        <v>2</v>
      </c>
      <c r="J44" s="87">
        <v>2</v>
      </c>
      <c r="K44" s="88">
        <v>0.05</v>
      </c>
      <c r="L44" s="89">
        <f>ROUNDUP(J44*K44,0)</f>
        <v>1</v>
      </c>
    </row>
    <row r="45" spans="1:12" ht="15.6" x14ac:dyDescent="0.3">
      <c r="A45" s="61" t="s">
        <v>49</v>
      </c>
      <c r="B45" s="62"/>
      <c r="C45" s="67"/>
      <c r="D45" s="66"/>
      <c r="E45" s="62"/>
      <c r="F45" s="62"/>
      <c r="G45" s="62"/>
      <c r="H45" s="62"/>
      <c r="I45" s="63"/>
      <c r="J45" s="63"/>
      <c r="K45" s="68"/>
      <c r="L45" s="65"/>
    </row>
    <row r="46" spans="1:12" ht="31.2" x14ac:dyDescent="0.3">
      <c r="A46" s="82" t="s">
        <v>45</v>
      </c>
      <c r="B46" s="70" t="s">
        <v>37</v>
      </c>
      <c r="C46" s="71"/>
      <c r="D46" s="69" t="s">
        <v>43</v>
      </c>
      <c r="E46" s="70" t="s">
        <v>34</v>
      </c>
      <c r="F46" s="70" t="s">
        <v>41</v>
      </c>
      <c r="G46" s="70" t="s">
        <v>31</v>
      </c>
      <c r="H46" s="70" t="s">
        <v>32</v>
      </c>
      <c r="I46" s="72">
        <v>1</v>
      </c>
      <c r="J46" s="72">
        <v>1</v>
      </c>
      <c r="K46" s="73">
        <v>0.08</v>
      </c>
      <c r="L46" s="74">
        <f t="shared" si="0"/>
        <v>1</v>
      </c>
    </row>
    <row r="47" spans="1:12" ht="31.2" x14ac:dyDescent="0.3">
      <c r="A47" s="82" t="s">
        <v>45</v>
      </c>
      <c r="B47" s="70" t="s">
        <v>37</v>
      </c>
      <c r="C47" s="71"/>
      <c r="D47" s="69" t="s">
        <v>43</v>
      </c>
      <c r="E47" s="70" t="s">
        <v>34</v>
      </c>
      <c r="F47" s="70" t="s">
        <v>32</v>
      </c>
      <c r="G47" s="70" t="s">
        <v>31</v>
      </c>
      <c r="H47" s="70" t="s">
        <v>32</v>
      </c>
      <c r="I47" s="72">
        <v>3</v>
      </c>
      <c r="J47" s="72">
        <v>3</v>
      </c>
      <c r="K47" s="73">
        <v>0.08</v>
      </c>
      <c r="L47" s="74">
        <f t="shared" si="0"/>
        <v>1</v>
      </c>
    </row>
    <row r="48" spans="1:12" ht="15.6" x14ac:dyDescent="0.3">
      <c r="A48" s="61" t="s">
        <v>64</v>
      </c>
      <c r="B48" s="62"/>
      <c r="C48" s="67"/>
      <c r="D48" s="66"/>
      <c r="E48" s="62"/>
      <c r="F48" s="62"/>
      <c r="G48" s="62"/>
      <c r="H48" s="62"/>
      <c r="I48" s="63"/>
      <c r="J48" s="63"/>
      <c r="K48" s="64"/>
      <c r="L48" s="65"/>
    </row>
    <row r="49" spans="1:12" ht="31.2" x14ac:dyDescent="0.3">
      <c r="A49" s="82" t="s">
        <v>60</v>
      </c>
      <c r="B49" s="70" t="s">
        <v>37</v>
      </c>
      <c r="C49" s="71"/>
      <c r="D49" s="69" t="s">
        <v>44</v>
      </c>
      <c r="E49" s="70" t="s">
        <v>34</v>
      </c>
      <c r="F49" s="70" t="s">
        <v>41</v>
      </c>
      <c r="G49" s="70"/>
      <c r="H49" s="70" t="s">
        <v>32</v>
      </c>
      <c r="I49" s="72">
        <v>150</v>
      </c>
      <c r="J49" s="72">
        <v>150</v>
      </c>
      <c r="K49" s="73">
        <v>0.05</v>
      </c>
      <c r="L49" s="74">
        <f t="shared" si="0"/>
        <v>8</v>
      </c>
    </row>
    <row r="50" spans="1:12" ht="31.2" x14ac:dyDescent="0.3">
      <c r="A50" s="82" t="s">
        <v>47</v>
      </c>
      <c r="B50" s="70" t="s">
        <v>37</v>
      </c>
      <c r="C50" s="71"/>
      <c r="D50" s="69" t="s">
        <v>50</v>
      </c>
      <c r="E50" s="70" t="s">
        <v>34</v>
      </c>
      <c r="F50" s="70" t="s">
        <v>41</v>
      </c>
      <c r="G50" s="70"/>
      <c r="H50" s="70" t="s">
        <v>32</v>
      </c>
      <c r="I50" s="72">
        <v>150</v>
      </c>
      <c r="J50" s="72">
        <v>150</v>
      </c>
      <c r="K50" s="73">
        <v>0.15</v>
      </c>
      <c r="L50" s="74">
        <f>ROUNDUP(J50*K50,0)</f>
        <v>23</v>
      </c>
    </row>
    <row r="51" spans="1:12" ht="31.2" x14ac:dyDescent="0.3">
      <c r="A51" s="82" t="s">
        <v>60</v>
      </c>
      <c r="B51" s="70" t="s">
        <v>37</v>
      </c>
      <c r="C51" s="71"/>
      <c r="D51" s="69" t="s">
        <v>44</v>
      </c>
      <c r="E51" s="70" t="s">
        <v>34</v>
      </c>
      <c r="F51" s="70" t="s">
        <v>32</v>
      </c>
      <c r="G51" s="70"/>
      <c r="H51" s="70" t="s">
        <v>32</v>
      </c>
      <c r="I51" s="72">
        <v>5</v>
      </c>
      <c r="J51" s="72">
        <v>5</v>
      </c>
      <c r="K51" s="73">
        <v>0.05</v>
      </c>
      <c r="L51" s="74">
        <f t="shared" ref="L51" si="2">ROUNDUP(J51*K51,0)</f>
        <v>1</v>
      </c>
    </row>
    <row r="52" spans="1:12" ht="31.2" x14ac:dyDescent="0.3">
      <c r="A52" s="82" t="s">
        <v>47</v>
      </c>
      <c r="B52" s="70" t="s">
        <v>37</v>
      </c>
      <c r="C52" s="71"/>
      <c r="D52" s="69" t="s">
        <v>50</v>
      </c>
      <c r="E52" s="70" t="s">
        <v>34</v>
      </c>
      <c r="F52" s="70" t="s">
        <v>32</v>
      </c>
      <c r="G52" s="70"/>
      <c r="H52" s="70" t="s">
        <v>32</v>
      </c>
      <c r="I52" s="72">
        <v>5</v>
      </c>
      <c r="J52" s="72">
        <v>5</v>
      </c>
      <c r="K52" s="73">
        <v>0.15</v>
      </c>
      <c r="L52" s="74">
        <f>ROUNDUP(J52*K52,0)</f>
        <v>1</v>
      </c>
    </row>
    <row r="53" spans="1:12" ht="15.6" x14ac:dyDescent="0.3">
      <c r="A53" s="61" t="s">
        <v>73</v>
      </c>
      <c r="B53" s="62"/>
      <c r="C53" s="67"/>
      <c r="D53" s="66"/>
      <c r="E53" s="62"/>
      <c r="F53" s="62"/>
      <c r="G53" s="62"/>
      <c r="H53" s="62"/>
      <c r="I53" s="63"/>
      <c r="J53" s="63"/>
      <c r="K53" s="68"/>
      <c r="L53" s="65"/>
    </row>
    <row r="54" spans="1:12" ht="31.2" x14ac:dyDescent="0.3">
      <c r="A54" s="82" t="s">
        <v>61</v>
      </c>
      <c r="B54" s="70" t="s">
        <v>37</v>
      </c>
      <c r="C54" s="71"/>
      <c r="D54" s="69" t="s">
        <v>44</v>
      </c>
      <c r="E54" s="70" t="s">
        <v>34</v>
      </c>
      <c r="F54" s="70" t="s">
        <v>41</v>
      </c>
      <c r="G54" s="70"/>
      <c r="H54" s="70" t="s">
        <v>32</v>
      </c>
      <c r="I54" s="72">
        <v>126</v>
      </c>
      <c r="J54" s="72">
        <v>126</v>
      </c>
      <c r="K54" s="73">
        <v>0.05</v>
      </c>
      <c r="L54" s="74">
        <f t="shared" si="0"/>
        <v>7</v>
      </c>
    </row>
    <row r="55" spans="1:12" ht="31.2" x14ac:dyDescent="0.3">
      <c r="A55" s="82" t="s">
        <v>47</v>
      </c>
      <c r="B55" s="70" t="s">
        <v>37</v>
      </c>
      <c r="C55" s="71"/>
      <c r="D55" s="69" t="s">
        <v>50</v>
      </c>
      <c r="E55" s="70" t="s">
        <v>34</v>
      </c>
      <c r="F55" s="70" t="s">
        <v>41</v>
      </c>
      <c r="G55" s="70"/>
      <c r="H55" s="70" t="s">
        <v>32</v>
      </c>
      <c r="I55" s="72">
        <v>126</v>
      </c>
      <c r="J55" s="72">
        <v>126</v>
      </c>
      <c r="K55" s="73">
        <v>0.15</v>
      </c>
      <c r="L55" s="74">
        <f>ROUNDUP(J55*K55,0)</f>
        <v>19</v>
      </c>
    </row>
    <row r="56" spans="1:12" ht="31.2" x14ac:dyDescent="0.3">
      <c r="A56" s="82" t="s">
        <v>61</v>
      </c>
      <c r="B56" s="70" t="s">
        <v>37</v>
      </c>
      <c r="C56" s="71"/>
      <c r="D56" s="69" t="s">
        <v>44</v>
      </c>
      <c r="E56" s="70" t="s">
        <v>34</v>
      </c>
      <c r="F56" s="70" t="s">
        <v>32</v>
      </c>
      <c r="G56" s="70"/>
      <c r="H56" s="70" t="s">
        <v>32</v>
      </c>
      <c r="I56" s="72">
        <v>3</v>
      </c>
      <c r="J56" s="72">
        <v>3</v>
      </c>
      <c r="K56" s="73">
        <v>0.05</v>
      </c>
      <c r="L56" s="74">
        <f t="shared" ref="L56" si="3">ROUNDUP(J56*K56,0)</f>
        <v>1</v>
      </c>
    </row>
    <row r="57" spans="1:12" ht="31.2" x14ac:dyDescent="0.3">
      <c r="A57" s="82" t="s">
        <v>47</v>
      </c>
      <c r="B57" s="70" t="s">
        <v>37</v>
      </c>
      <c r="C57" s="71"/>
      <c r="D57" s="69" t="s">
        <v>50</v>
      </c>
      <c r="E57" s="70" t="s">
        <v>34</v>
      </c>
      <c r="F57" s="70" t="s">
        <v>32</v>
      </c>
      <c r="G57" s="70"/>
      <c r="H57" s="70" t="s">
        <v>32</v>
      </c>
      <c r="I57" s="72">
        <v>3</v>
      </c>
      <c r="J57" s="72">
        <v>3</v>
      </c>
      <c r="K57" s="73">
        <v>0.15</v>
      </c>
      <c r="L57" s="74">
        <f>ROUNDUP(J57*K57,0)</f>
        <v>1</v>
      </c>
    </row>
    <row r="58" spans="1:12" ht="15.6" x14ac:dyDescent="0.3">
      <c r="A58" s="61" t="s">
        <v>74</v>
      </c>
      <c r="B58" s="62"/>
      <c r="C58" s="67"/>
      <c r="D58" s="66"/>
      <c r="E58" s="62"/>
      <c r="F58" s="62"/>
      <c r="G58" s="62"/>
      <c r="H58" s="62"/>
      <c r="I58" s="63"/>
      <c r="J58" s="63"/>
      <c r="K58" s="68"/>
      <c r="L58" s="65"/>
    </row>
    <row r="59" spans="1:12" ht="31.2" x14ac:dyDescent="0.3">
      <c r="A59" s="82" t="s">
        <v>62</v>
      </c>
      <c r="B59" s="70" t="s">
        <v>37</v>
      </c>
      <c r="C59" s="71"/>
      <c r="D59" s="69" t="s">
        <v>44</v>
      </c>
      <c r="E59" s="70" t="s">
        <v>34</v>
      </c>
      <c r="F59" s="70" t="s">
        <v>41</v>
      </c>
      <c r="G59" s="70"/>
      <c r="H59" s="70" t="s">
        <v>32</v>
      </c>
      <c r="I59" s="72">
        <v>113</v>
      </c>
      <c r="J59" s="72">
        <v>113</v>
      </c>
      <c r="K59" s="73">
        <v>0.05</v>
      </c>
      <c r="L59" s="74">
        <f t="shared" si="0"/>
        <v>6</v>
      </c>
    </row>
    <row r="60" spans="1:12" ht="31.2" x14ac:dyDescent="0.3">
      <c r="A60" s="82" t="s">
        <v>47</v>
      </c>
      <c r="B60" s="70" t="s">
        <v>37</v>
      </c>
      <c r="C60" s="71"/>
      <c r="D60" s="69" t="s">
        <v>40</v>
      </c>
      <c r="E60" s="70" t="s">
        <v>34</v>
      </c>
      <c r="F60" s="70" t="s">
        <v>41</v>
      </c>
      <c r="G60" s="70"/>
      <c r="H60" s="70" t="s">
        <v>32</v>
      </c>
      <c r="I60" s="72">
        <v>113</v>
      </c>
      <c r="J60" s="72">
        <v>113</v>
      </c>
      <c r="K60" s="73">
        <v>0.15</v>
      </c>
      <c r="L60" s="74">
        <f>ROUNDUP(J60*K60,0)</f>
        <v>17</v>
      </c>
    </row>
    <row r="61" spans="1:12" ht="31.2" x14ac:dyDescent="0.3">
      <c r="A61" s="82" t="s">
        <v>62</v>
      </c>
      <c r="B61" s="70" t="s">
        <v>37</v>
      </c>
      <c r="C61" s="71"/>
      <c r="D61" s="69" t="s">
        <v>44</v>
      </c>
      <c r="E61" s="70" t="s">
        <v>34</v>
      </c>
      <c r="F61" s="70" t="s">
        <v>32</v>
      </c>
      <c r="G61" s="70"/>
      <c r="H61" s="70" t="s">
        <v>32</v>
      </c>
      <c r="I61" s="72">
        <v>2</v>
      </c>
      <c r="J61" s="72">
        <v>2</v>
      </c>
      <c r="K61" s="73">
        <v>0.05</v>
      </c>
      <c r="L61" s="74">
        <f t="shared" ref="L61" si="4">ROUNDUP(J61*K61,0)</f>
        <v>1</v>
      </c>
    </row>
    <row r="62" spans="1:12" ht="31.2" x14ac:dyDescent="0.3">
      <c r="A62" s="82" t="s">
        <v>47</v>
      </c>
      <c r="B62" s="70" t="s">
        <v>37</v>
      </c>
      <c r="C62" s="71"/>
      <c r="D62" s="69" t="s">
        <v>40</v>
      </c>
      <c r="E62" s="70" t="s">
        <v>34</v>
      </c>
      <c r="F62" s="70" t="s">
        <v>32</v>
      </c>
      <c r="G62" s="70"/>
      <c r="H62" s="70" t="s">
        <v>32</v>
      </c>
      <c r="I62" s="72">
        <v>2</v>
      </c>
      <c r="J62" s="72">
        <v>2</v>
      </c>
      <c r="K62" s="73">
        <v>0.15</v>
      </c>
      <c r="L62" s="74">
        <f t="shared" ref="L62" si="5">ROUNDUP(J62*K62,0)</f>
        <v>1</v>
      </c>
    </row>
    <row r="63" spans="1:12" ht="15.6" x14ac:dyDescent="0.3">
      <c r="A63" s="61" t="s">
        <v>75</v>
      </c>
      <c r="B63" s="62"/>
      <c r="C63" s="67"/>
      <c r="D63" s="66"/>
      <c r="E63" s="62"/>
      <c r="F63" s="62"/>
      <c r="G63" s="62"/>
      <c r="H63" s="62"/>
      <c r="I63" s="63"/>
      <c r="J63" s="63"/>
      <c r="K63" s="64"/>
      <c r="L63" s="65"/>
    </row>
    <row r="64" spans="1:12" ht="31.2" x14ac:dyDescent="0.3">
      <c r="A64" s="82" t="s">
        <v>63</v>
      </c>
      <c r="B64" s="70" t="s">
        <v>37</v>
      </c>
      <c r="C64" s="71"/>
      <c r="D64" s="69" t="s">
        <v>44</v>
      </c>
      <c r="E64" s="70" t="s">
        <v>34</v>
      </c>
      <c r="F64" s="70" t="s">
        <v>41</v>
      </c>
      <c r="G64" s="70"/>
      <c r="H64" s="70" t="s">
        <v>32</v>
      </c>
      <c r="I64" s="72">
        <v>108</v>
      </c>
      <c r="J64" s="72">
        <v>108</v>
      </c>
      <c r="K64" s="73">
        <v>0.05</v>
      </c>
      <c r="L64" s="74">
        <f t="shared" si="0"/>
        <v>6</v>
      </c>
    </row>
    <row r="65" spans="1:12" ht="31.2" x14ac:dyDescent="0.3">
      <c r="A65" s="82" t="s">
        <v>47</v>
      </c>
      <c r="B65" s="70" t="s">
        <v>37</v>
      </c>
      <c r="C65" s="71"/>
      <c r="D65" s="69" t="s">
        <v>40</v>
      </c>
      <c r="E65" s="70" t="s">
        <v>34</v>
      </c>
      <c r="F65" s="70" t="s">
        <v>41</v>
      </c>
      <c r="G65" s="70"/>
      <c r="H65" s="70" t="s">
        <v>32</v>
      </c>
      <c r="I65" s="72">
        <v>108</v>
      </c>
      <c r="J65" s="72">
        <v>108</v>
      </c>
      <c r="K65" s="73">
        <v>0.15</v>
      </c>
      <c r="L65" s="74">
        <f>ROUNDUP(J65*K65,0)</f>
        <v>17</v>
      </c>
    </row>
    <row r="66" spans="1:12" ht="31.2" x14ac:dyDescent="0.3">
      <c r="A66" s="82" t="s">
        <v>63</v>
      </c>
      <c r="B66" s="70" t="s">
        <v>37</v>
      </c>
      <c r="C66" s="71"/>
      <c r="D66" s="69" t="s">
        <v>44</v>
      </c>
      <c r="E66" s="70" t="s">
        <v>34</v>
      </c>
      <c r="F66" s="70" t="s">
        <v>32</v>
      </c>
      <c r="G66" s="70"/>
      <c r="H66" s="70" t="s">
        <v>32</v>
      </c>
      <c r="I66" s="72">
        <v>2</v>
      </c>
      <c r="J66" s="72">
        <v>2</v>
      </c>
      <c r="K66" s="73">
        <v>0.05</v>
      </c>
      <c r="L66" s="74">
        <f t="shared" ref="L66" si="6">ROUNDUP(J66*K66,0)</f>
        <v>1</v>
      </c>
    </row>
    <row r="67" spans="1:12" ht="31.2" x14ac:dyDescent="0.3">
      <c r="A67" s="82" t="s">
        <v>47</v>
      </c>
      <c r="B67" s="70" t="s">
        <v>37</v>
      </c>
      <c r="C67" s="71"/>
      <c r="D67" s="69" t="s">
        <v>40</v>
      </c>
      <c r="E67" s="70" t="s">
        <v>34</v>
      </c>
      <c r="F67" s="70" t="s">
        <v>32</v>
      </c>
      <c r="G67" s="70"/>
      <c r="H67" s="70" t="s">
        <v>32</v>
      </c>
      <c r="I67" s="72">
        <v>2</v>
      </c>
      <c r="J67" s="72">
        <v>2</v>
      </c>
      <c r="K67" s="73">
        <v>0.15</v>
      </c>
      <c r="L67" s="72">
        <f t="shared" ref="L67" si="7">ROUNDUP(J67*K67,0)</f>
        <v>1</v>
      </c>
    </row>
    <row r="68" spans="1:12" ht="15.6" x14ac:dyDescent="0.3">
      <c r="A68" s="61" t="s">
        <v>72</v>
      </c>
      <c r="B68" s="62"/>
      <c r="C68" s="67"/>
      <c r="D68" s="66"/>
      <c r="E68" s="62"/>
      <c r="F68" s="62"/>
      <c r="G68" s="62"/>
      <c r="H68" s="62"/>
      <c r="I68" s="63"/>
      <c r="J68" s="63"/>
      <c r="K68" s="64"/>
      <c r="L68" s="63"/>
    </row>
    <row r="69" spans="1:12" ht="31.2" x14ac:dyDescent="0.3">
      <c r="A69" s="82" t="s">
        <v>69</v>
      </c>
      <c r="B69" s="69" t="s">
        <v>37</v>
      </c>
      <c r="C69" s="71"/>
      <c r="D69" s="69" t="s">
        <v>66</v>
      </c>
      <c r="E69" s="70" t="s">
        <v>34</v>
      </c>
      <c r="F69" s="70" t="s">
        <v>41</v>
      </c>
      <c r="G69" s="70"/>
      <c r="H69" s="70" t="s">
        <v>32</v>
      </c>
      <c r="I69" s="72">
        <v>49</v>
      </c>
      <c r="J69" s="72">
        <v>49</v>
      </c>
      <c r="K69" s="73">
        <v>0.05</v>
      </c>
      <c r="L69" s="74">
        <f>ROUNDUP(J69*K69,0)</f>
        <v>3</v>
      </c>
    </row>
    <row r="70" spans="1:12" ht="31.2" x14ac:dyDescent="0.3">
      <c r="A70" s="82" t="s">
        <v>46</v>
      </c>
      <c r="B70" s="70" t="s">
        <v>37</v>
      </c>
      <c r="C70" s="71"/>
      <c r="D70" s="69" t="s">
        <v>43</v>
      </c>
      <c r="E70" s="70" t="s">
        <v>34</v>
      </c>
      <c r="F70" s="70" t="s">
        <v>41</v>
      </c>
      <c r="G70" s="70"/>
      <c r="H70" s="70" t="s">
        <v>32</v>
      </c>
      <c r="I70" s="72">
        <v>16</v>
      </c>
      <c r="J70" s="72">
        <v>16</v>
      </c>
      <c r="K70" s="73">
        <v>0.05</v>
      </c>
      <c r="L70" s="74">
        <f>ROUNDUP(J70*K70,0)</f>
        <v>1</v>
      </c>
    </row>
    <row r="71" spans="1:12" ht="31.2" x14ac:dyDescent="0.3">
      <c r="A71" s="82" t="s">
        <v>42</v>
      </c>
      <c r="B71" s="70" t="s">
        <v>37</v>
      </c>
      <c r="C71" s="71"/>
      <c r="D71" s="69" t="s">
        <v>43</v>
      </c>
      <c r="E71" s="70" t="s">
        <v>34</v>
      </c>
      <c r="F71" s="70" t="s">
        <v>41</v>
      </c>
      <c r="G71" s="70"/>
      <c r="H71" s="70" t="s">
        <v>32</v>
      </c>
      <c r="I71" s="72">
        <v>20</v>
      </c>
      <c r="J71" s="72">
        <v>20</v>
      </c>
      <c r="K71" s="73">
        <v>0.02</v>
      </c>
      <c r="L71" s="74">
        <f t="shared" ref="L71" si="8">ROUNDUP(J71*K71,0)</f>
        <v>1</v>
      </c>
    </row>
    <row r="72" spans="1:12" ht="31.2" x14ac:dyDescent="0.3">
      <c r="A72" s="82" t="s">
        <v>47</v>
      </c>
      <c r="B72" s="70" t="s">
        <v>37</v>
      </c>
      <c r="C72" s="71"/>
      <c r="D72" s="69" t="s">
        <v>50</v>
      </c>
      <c r="E72" s="70" t="s">
        <v>34</v>
      </c>
      <c r="F72" s="70" t="s">
        <v>41</v>
      </c>
      <c r="G72" s="70"/>
      <c r="H72" s="70" t="s">
        <v>32</v>
      </c>
      <c r="I72" s="72">
        <v>23</v>
      </c>
      <c r="J72" s="72">
        <v>23</v>
      </c>
      <c r="K72" s="73">
        <v>0.15</v>
      </c>
      <c r="L72" s="74">
        <f t="shared" si="0"/>
        <v>4</v>
      </c>
    </row>
    <row r="73" spans="1:12" ht="31.2" x14ac:dyDescent="0.3">
      <c r="A73" s="82" t="s">
        <v>47</v>
      </c>
      <c r="B73" s="70" t="s">
        <v>37</v>
      </c>
      <c r="C73" s="71"/>
      <c r="D73" s="69" t="s">
        <v>50</v>
      </c>
      <c r="E73" s="70" t="s">
        <v>34</v>
      </c>
      <c r="F73" s="70" t="s">
        <v>32</v>
      </c>
      <c r="G73" s="70"/>
      <c r="H73" s="70" t="s">
        <v>32</v>
      </c>
      <c r="I73" s="72">
        <v>2</v>
      </c>
      <c r="J73" s="72">
        <v>2</v>
      </c>
      <c r="K73" s="73">
        <v>0.15</v>
      </c>
      <c r="L73" s="74">
        <f t="shared" ref="L73" si="9">ROUNDUP(J73*K73,0)</f>
        <v>1</v>
      </c>
    </row>
    <row r="74" spans="1:12" ht="15.6" x14ac:dyDescent="0.3">
      <c r="A74" s="61" t="s">
        <v>67</v>
      </c>
      <c r="B74" s="66"/>
      <c r="C74" s="67"/>
      <c r="D74" s="66"/>
      <c r="E74" s="62"/>
      <c r="F74" s="62"/>
      <c r="G74" s="62"/>
      <c r="H74" s="62"/>
      <c r="I74" s="63"/>
      <c r="J74" s="63"/>
      <c r="K74" s="64"/>
      <c r="L74" s="65"/>
    </row>
    <row r="75" spans="1:12" ht="31.2" x14ac:dyDescent="0.3">
      <c r="A75" s="82" t="s">
        <v>70</v>
      </c>
      <c r="B75" s="69" t="s">
        <v>37</v>
      </c>
      <c r="C75" s="71"/>
      <c r="D75" s="69" t="s">
        <v>66</v>
      </c>
      <c r="E75" s="70" t="s">
        <v>34</v>
      </c>
      <c r="F75" s="70" t="s">
        <v>41</v>
      </c>
      <c r="G75" s="70"/>
      <c r="H75" s="70" t="s">
        <v>32</v>
      </c>
      <c r="I75" s="72">
        <v>12</v>
      </c>
      <c r="J75" s="72">
        <v>12</v>
      </c>
      <c r="K75" s="73">
        <v>0.05</v>
      </c>
      <c r="L75" s="74">
        <f>ROUNDUP(J75*K75,0)</f>
        <v>1</v>
      </c>
    </row>
    <row r="76" spans="1:12" ht="31.2" x14ac:dyDescent="0.3">
      <c r="A76" s="82" t="s">
        <v>70</v>
      </c>
      <c r="B76" s="69" t="s">
        <v>37</v>
      </c>
      <c r="C76" s="71"/>
      <c r="D76" s="69" t="s">
        <v>66</v>
      </c>
      <c r="E76" s="70" t="s">
        <v>34</v>
      </c>
      <c r="F76" s="70" t="s">
        <v>32</v>
      </c>
      <c r="G76" s="70"/>
      <c r="H76" s="70" t="s">
        <v>32</v>
      </c>
      <c r="I76" s="72">
        <v>1</v>
      </c>
      <c r="J76" s="72">
        <v>1</v>
      </c>
      <c r="K76" s="73">
        <v>0.05</v>
      </c>
      <c r="L76" s="74">
        <f>ROUNDUP(J76*K76,0)</f>
        <v>1</v>
      </c>
    </row>
  </sheetData>
  <phoneticPr fontId="3" type="noConversion"/>
  <pageMargins left="0.25" right="0.25" top="0.75" bottom="0.75" header="0.3" footer="0.3"/>
  <pageSetup scale="43" fitToHeight="0" orientation="portrait"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5" ma:contentTypeDescription="Create a new document." ma:contentTypeScope="" ma:versionID="ede8fc3b194b693f032948152e0de39c">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a15ea61a8826aa703e90166f109306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Not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Notes" ma:index="18" nillable="true" ma:displayName="Notes" ma:format="Dropdown" ma:internalName="Notes">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2.xml><?xml version="1.0" encoding="utf-8"?>
<ds:datastoreItem xmlns:ds="http://schemas.openxmlformats.org/officeDocument/2006/customXml" ds:itemID="{5FAE3B0D-B851-4637-A2BD-8DD0ECFC7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C7FBA-3532-4D39-8EAE-8C86272B7E31}">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87e9aed0-1cfc-4d5c-8ce4-ea64804a7109"/>
    <ds:schemaRef ds:uri="http://purl.org/dc/elements/1.1/"/>
    <ds:schemaRef ds:uri="http://schemas.openxmlformats.org/package/2006/metadata/core-properties"/>
    <ds:schemaRef ds:uri="73fb875a-8af9-4255-b008-0995492d31cd"/>
    <ds:schemaRef ds:uri="bf16fb3d-d0d4-4082-b9e1-5e252a4ca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cp:lastPrinted>2024-06-05T12:41:35Z</cp:lastPrinted>
  <dcterms:created xsi:type="dcterms:W3CDTF">2021-07-01T18:06:57Z</dcterms:created>
  <dcterms:modified xsi:type="dcterms:W3CDTF">2025-03-05T14:20:15Z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