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Riverdale\ITD\IMC\5.7 050 PRA\ICR ACTIVE\VS CEAH (NAHMS) - Studies\VS CEAH 0260 Poultry - Small Enterprise 2025 (reinstate)\IMB\updated\"/>
    </mc:Choice>
  </mc:AlternateContent>
  <xr:revisionPtr revIDLastSave="0" documentId="13_ncr:1_{05EB2A1E-D95C-433C-B17C-B1F856622A7E}" xr6:coauthVersionLast="47" xr6:coauthVersionMax="47" xr10:uidLastSave="{00000000-0000-0000-0000-000000000000}"/>
  <bookViews>
    <workbookView xWindow="-38520" yWindow="-3840" windowWidth="38640" windowHeight="21240" tabRatio="996" xr2:uid="{F38D79EA-36B0-400D-84E7-32D0B3AB86E3}"/>
  </bookViews>
  <sheets>
    <sheet name="APHIS 79" sheetId="3" r:id="rId1"/>
    <sheet name="ESRI_MAPINFO_SHEET" sheetId="9" state="veryHidden" r:id="rId2"/>
  </sheets>
  <definedNames>
    <definedName name="_xlnm.Print_Area" localSheetId="0">'APHIS 79'!$A$1:$G$6</definedName>
    <definedName name="_xlnm.Print_Titles" localSheetId="0">'APHIS 79'!$6:$6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3" l="1"/>
  <c r="G12" i="3"/>
  <c r="G11" i="3"/>
  <c r="G10" i="3"/>
  <c r="G9" i="3"/>
  <c r="G8" i="3"/>
  <c r="C8" i="3"/>
  <c r="D8" i="3" s="1"/>
  <c r="D12" i="3"/>
  <c r="D13" i="3"/>
  <c r="D10" i="3"/>
  <c r="D9" i="3"/>
  <c r="G5" i="3" l="1"/>
  <c r="D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01/2025
From BLS release USDL-24-2561: https://www.bls.gov/news.release/pdf/ecec.pdf 
Benefits account for 38.2% of employee costs
and wages account for the remaining 61.8%.
W = 0.618 x TC
TC = 1.618 x W
FB = 0.382x TC
TC = 2.618 x FB
2.618 x FB = TC = 1.618 x W
FB = (1.618 / 2.618) x W
FB = 0.618 x W
Fringe Benefits = Wages x 0.618
</t>
        </r>
      </text>
    </comment>
  </commentList>
</comments>
</file>

<file path=xl/sharedStrings.xml><?xml version="1.0" encoding="utf-8"?>
<sst xmlns="http://schemas.openxmlformats.org/spreadsheetml/2006/main" count="32" uniqueCount="28">
  <si>
    <t>OMB CONTROL NO.</t>
  </si>
  <si>
    <t>0579-0260 (Reinstatement)</t>
  </si>
  <si>
    <t>DATE PREPARED</t>
  </si>
  <si>
    <t>TITLE OF INFORMATION COLLECTION REQUEST (ICR)</t>
  </si>
  <si>
    <t>National Animal Health Monitoring System, Poultry 2025 Small Enterprise Study</t>
  </si>
  <si>
    <t>Additional line for ICR Title if title is too long</t>
  </si>
  <si>
    <t>OPM PAY TABLE
(A)</t>
  </si>
  <si>
    <t>FRINGE BENEFITS FACTOR
(B)</t>
  </si>
  <si>
    <t>OVERHEAD COST FACTOR
(C)</t>
  </si>
  <si>
    <t>TOTAL
FEDERAL GOVERNMENT COSTS</t>
  </si>
  <si>
    <t>Activity descriptions and calculations are below.</t>
  </si>
  <si>
    <t>2025-RUS</t>
  </si>
  <si>
    <t>ACTIVITY DESCRIPTION (incl form number)</t>
  </si>
  <si>
    <t>TOTAL ANNUAL RESPONSES
(D)</t>
  </si>
  <si>
    <t>AVG TIME PER RESPONSES
(E)</t>
  </si>
  <si>
    <t>TOTAL HOURS PER YEAR
(F)</t>
  </si>
  <si>
    <t>GRADE
(G)</t>
  </si>
  <si>
    <t>WAGE
(Step 5)
(H)</t>
  </si>
  <si>
    <t>TOTAL COSTS
(1+B+C) x F x H</t>
  </si>
  <si>
    <t>NAHMS Poultry 2025 Small Enterprise Survey</t>
  </si>
  <si>
    <t>Printing</t>
  </si>
  <si>
    <t>Collection - Response</t>
  </si>
  <si>
    <t>12</t>
  </si>
  <si>
    <t>Collection - Nonresponse</t>
  </si>
  <si>
    <t>Data Entry/Clerical - Response</t>
  </si>
  <si>
    <t>Data Entry/Clerical - Nonresponse</t>
  </si>
  <si>
    <t>Analysis</t>
  </si>
  <si>
    <t>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</si>
</sst>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  <numFmt numFmtId="166" formatCode="#,##0.0_);\(#,##0.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4" fontId="3" fillId="0" borderId="0" applyFont="0" applyFill="0" applyBorder="0" applyAlignment="0" applyProtection="0"/>
    <xf numFmtId="0" fontId="3" fillId="0" borderId="0"/>
  </cellStyleXfs>
  <cellXfs count="59">
    <xf numFmtId="0" fontId="0" fillId="0" borderId="0" xfId="0"/>
    <xf numFmtId="0" fontId="3" fillId="0" borderId="0" xfId="1" applyAlignment="1">
      <alignment horizontal="left" vertical="top"/>
    </xf>
    <xf numFmtId="0" fontId="5" fillId="0" borderId="0" xfId="1" applyFont="1" applyAlignment="1">
      <alignment horizontal="left" vertical="top"/>
    </xf>
    <xf numFmtId="164" fontId="5" fillId="0" borderId="0" xfId="1" applyNumberFormat="1" applyFont="1" applyAlignment="1">
      <alignment horizontal="left" vertical="top"/>
    </xf>
    <xf numFmtId="2" fontId="5" fillId="0" borderId="0" xfId="1" applyNumberFormat="1" applyFont="1" applyAlignment="1">
      <alignment horizontal="left" vertical="top"/>
    </xf>
    <xf numFmtId="0" fontId="7" fillId="0" borderId="13" xfId="1" applyFont="1" applyBorder="1" applyAlignment="1">
      <alignment horizontal="center" wrapText="1"/>
    </xf>
    <xf numFmtId="164" fontId="7" fillId="0" borderId="13" xfId="2" applyNumberFormat="1" applyFont="1" applyBorder="1" applyAlignment="1">
      <alignment horizontal="center" wrapText="1"/>
    </xf>
    <xf numFmtId="1" fontId="7" fillId="0" borderId="14" xfId="1" applyNumberFormat="1" applyFont="1" applyBorder="1" applyAlignment="1">
      <alignment wrapText="1"/>
    </xf>
    <xf numFmtId="0" fontId="7" fillId="0" borderId="16" xfId="1" applyFont="1" applyBorder="1" applyAlignment="1">
      <alignment wrapText="1"/>
    </xf>
    <xf numFmtId="0" fontId="9" fillId="0" borderId="11" xfId="1" applyFont="1" applyBorder="1" applyAlignment="1">
      <alignment horizontal="center" wrapText="1"/>
    </xf>
    <xf numFmtId="164" fontId="9" fillId="0" borderId="11" xfId="1" applyNumberFormat="1" applyFont="1" applyBorder="1" applyAlignment="1">
      <alignment horizontal="center" wrapText="1"/>
    </xf>
    <xf numFmtId="2" fontId="9" fillId="0" borderId="11" xfId="1" applyNumberFormat="1" applyFont="1" applyBorder="1" applyAlignment="1">
      <alignment horizontal="center" wrapText="1"/>
    </xf>
    <xf numFmtId="165" fontId="9" fillId="2" borderId="14" xfId="3" applyNumberFormat="1" applyFont="1" applyFill="1" applyBorder="1" applyAlignment="1">
      <alignment wrapText="1"/>
    </xf>
    <xf numFmtId="1" fontId="7" fillId="0" borderId="15" xfId="1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2" fillId="0" borderId="8" xfId="0" applyFont="1" applyBorder="1" applyAlignment="1">
      <alignment horizontal="right" vertical="center"/>
    </xf>
    <xf numFmtId="0" fontId="12" fillId="0" borderId="2" xfId="0" applyFont="1" applyBorder="1" applyAlignment="1">
      <alignment horizontal="left"/>
    </xf>
    <xf numFmtId="0" fontId="5" fillId="0" borderId="0" xfId="1" applyFont="1" applyAlignment="1">
      <alignment horizontal="left" vertical="top" wrapText="1"/>
    </xf>
    <xf numFmtId="0" fontId="15" fillId="0" borderId="5" xfId="0" applyFont="1" applyBorder="1" applyAlignment="1">
      <alignment horizontal="left" wrapText="1"/>
    </xf>
    <xf numFmtId="0" fontId="7" fillId="2" borderId="13" xfId="1" applyFont="1" applyFill="1" applyBorder="1" applyAlignment="1">
      <alignment horizontal="center" vertical="center" wrapText="1"/>
    </xf>
    <xf numFmtId="164" fontId="7" fillId="2" borderId="13" xfId="1" applyNumberFormat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vertical="center"/>
    </xf>
    <xf numFmtId="0" fontId="11" fillId="0" borderId="3" xfId="0" applyFont="1" applyBorder="1"/>
    <xf numFmtId="0" fontId="12" fillId="0" borderId="9" xfId="0" applyFont="1" applyBorder="1" applyAlignment="1">
      <alignment horizontal="right" vertical="center"/>
    </xf>
    <xf numFmtId="164" fontId="5" fillId="0" borderId="9" xfId="1" applyNumberFormat="1" applyFont="1" applyBorder="1" applyAlignment="1">
      <alignment horizontal="left" vertical="top"/>
    </xf>
    <xf numFmtId="0" fontId="5" fillId="0" borderId="9" xfId="1" applyFont="1" applyBorder="1" applyAlignment="1">
      <alignment horizontal="left" vertical="top"/>
    </xf>
    <xf numFmtId="0" fontId="11" fillId="0" borderId="3" xfId="0" applyFont="1" applyBorder="1" applyAlignment="1">
      <alignment horizontal="left" inden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1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9" fillId="0" borderId="12" xfId="1" applyFont="1" applyBorder="1" applyAlignment="1">
      <alignment horizontal="center" wrapText="1"/>
    </xf>
    <xf numFmtId="0" fontId="13" fillId="0" borderId="8" xfId="1" applyFont="1" applyBorder="1" applyAlignment="1">
      <alignment vertical="top" wrapText="1"/>
    </xf>
    <xf numFmtId="0" fontId="13" fillId="0" borderId="1" xfId="1" applyFont="1" applyBorder="1" applyAlignment="1">
      <alignment horizontal="left" vertical="center" wrapText="1"/>
    </xf>
    <xf numFmtId="37" fontId="13" fillId="0" borderId="1" xfId="3" applyNumberFormat="1" applyFont="1" applyFill="1" applyBorder="1" applyAlignment="1">
      <alignment horizontal="center" vertical="center"/>
    </xf>
    <xf numFmtId="164" fontId="13" fillId="0" borderId="1" xfId="1" applyNumberFormat="1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0" fontId="13" fillId="2" borderId="1" xfId="1" applyFont="1" applyFill="1" applyBorder="1" applyAlignment="1">
      <alignment horizontal="left" vertical="center" wrapText="1"/>
    </xf>
    <xf numFmtId="37" fontId="13" fillId="2" borderId="1" xfId="3" applyNumberFormat="1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4" fontId="13" fillId="0" borderId="1" xfId="3" applyNumberFormat="1" applyFont="1" applyFill="1" applyBorder="1" applyAlignment="1">
      <alignment horizontal="center" vertical="center"/>
    </xf>
    <xf numFmtId="44" fontId="13" fillId="0" borderId="1" xfId="3" applyNumberFormat="1" applyFont="1" applyFill="1" applyBorder="1" applyAlignment="1">
      <alignment horizontal="right" vertical="center" wrapText="1"/>
    </xf>
    <xf numFmtId="44" fontId="13" fillId="2" borderId="1" xfId="3" applyNumberFormat="1" applyFont="1" applyFill="1" applyBorder="1" applyAlignment="1">
      <alignment horizontal="center" vertical="center"/>
    </xf>
    <xf numFmtId="44" fontId="13" fillId="2" borderId="1" xfId="3" applyNumberFormat="1" applyFont="1" applyFill="1" applyBorder="1" applyAlignment="1">
      <alignment horizontal="right" vertical="center" wrapText="1"/>
    </xf>
    <xf numFmtId="14" fontId="11" fillId="0" borderId="10" xfId="0" applyNumberFormat="1" applyFont="1" applyBorder="1" applyAlignment="1">
      <alignment horizontal="center" vertical="center"/>
    </xf>
    <xf numFmtId="1" fontId="5" fillId="0" borderId="9" xfId="1" applyNumberFormat="1" applyFont="1" applyBorder="1" applyAlignment="1">
      <alignment horizontal="center" vertical="top"/>
    </xf>
    <xf numFmtId="0" fontId="8" fillId="0" borderId="3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3" fillId="0" borderId="9" xfId="1" applyBorder="1" applyAlignment="1">
      <alignment horizontal="left"/>
    </xf>
    <xf numFmtId="1" fontId="9" fillId="0" borderId="11" xfId="1" applyNumberFormat="1" applyFont="1" applyBorder="1" applyAlignment="1">
      <alignment horizontal="center" wrapText="1"/>
    </xf>
    <xf numFmtId="49" fontId="13" fillId="0" borderId="1" xfId="1" applyNumberFormat="1" applyFont="1" applyBorder="1" applyAlignment="1">
      <alignment horizontal="center" vertical="center"/>
    </xf>
    <xf numFmtId="1" fontId="5" fillId="0" borderId="0" xfId="1" applyNumberFormat="1" applyFont="1" applyAlignment="1">
      <alignment horizontal="center" vertical="top"/>
    </xf>
    <xf numFmtId="0" fontId="3" fillId="2" borderId="9" xfId="1" applyFill="1" applyBorder="1" applyAlignment="1">
      <alignment horizontal="left"/>
    </xf>
    <xf numFmtId="49" fontId="13" fillId="2" borderId="1" xfId="1" applyNumberFormat="1" applyFont="1" applyFill="1" applyBorder="1" applyAlignment="1">
      <alignment horizontal="center" vertical="center"/>
    </xf>
    <xf numFmtId="44" fontId="14" fillId="0" borderId="15" xfId="4" applyFont="1" applyFill="1" applyBorder="1" applyAlignment="1">
      <alignment horizontal="center" wrapText="1"/>
    </xf>
    <xf numFmtId="166" fontId="13" fillId="0" borderId="1" xfId="3" applyNumberFormat="1" applyFont="1" applyBorder="1" applyAlignment="1">
      <alignment horizontal="center" vertical="center"/>
    </xf>
    <xf numFmtId="166" fontId="13" fillId="2" borderId="1" xfId="3" applyNumberFormat="1" applyFont="1" applyFill="1" applyBorder="1" applyAlignment="1">
      <alignment horizontal="center" vertical="center"/>
    </xf>
    <xf numFmtId="0" fontId="13" fillId="0" borderId="9" xfId="1" quotePrefix="1" applyFont="1" applyBorder="1" applyAlignment="1">
      <alignment horizontal="left" vertical="center"/>
    </xf>
  </cellXfs>
  <cellStyles count="8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  <cellStyle name="Normal 3 2" xfId="7" xr:uid="{128E6377-B323-4C51-83DF-EFD7970110CD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2E64B42F-5787-479F-BFC1-2FB924815F52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6"/>
  <sheetViews>
    <sheetView tabSelected="1" zoomScale="80" zoomScaleNormal="80" zoomScaleSheetLayoutView="100" workbookViewId="0">
      <selection activeCell="Q25" sqref="Q25"/>
    </sheetView>
  </sheetViews>
  <sheetFormatPr defaultColWidth="9.1796875" defaultRowHeight="8" x14ac:dyDescent="0.35"/>
  <cols>
    <col min="1" max="1" width="65.26953125" style="2" customWidth="1"/>
    <col min="2" max="2" width="17" style="2" customWidth="1"/>
    <col min="3" max="3" width="14.54296875" style="3" customWidth="1"/>
    <col min="4" max="4" width="13" style="2" customWidth="1"/>
    <col min="5" max="5" width="12" style="52" customWidth="1"/>
    <col min="6" max="6" width="11.26953125" style="4" customWidth="1"/>
    <col min="7" max="7" width="17.26953125" style="2" customWidth="1"/>
    <col min="8" max="16384" width="9.1796875" style="2"/>
  </cols>
  <sheetData>
    <row r="1" spans="1:9" ht="16" thickBot="1" x14ac:dyDescent="0.4">
      <c r="A1" s="15" t="s">
        <v>0</v>
      </c>
      <c r="B1" s="58" t="s">
        <v>1</v>
      </c>
      <c r="C1" s="24"/>
      <c r="D1" s="25"/>
      <c r="E1" s="46"/>
      <c r="F1" s="23" t="s">
        <v>2</v>
      </c>
      <c r="G1" s="45">
        <v>45797</v>
      </c>
    </row>
    <row r="2" spans="1:9" ht="15.5" x14ac:dyDescent="0.35">
      <c r="A2" s="16" t="s">
        <v>3</v>
      </c>
      <c r="B2" s="26" t="s">
        <v>4</v>
      </c>
      <c r="C2" s="22"/>
      <c r="D2" s="27"/>
      <c r="E2" s="47"/>
      <c r="F2" s="27"/>
      <c r="G2" s="28"/>
      <c r="I2" s="14"/>
    </row>
    <row r="3" spans="1:9" ht="16" thickBot="1" x14ac:dyDescent="0.35">
      <c r="A3" s="18" t="s">
        <v>5</v>
      </c>
      <c r="B3" s="29"/>
      <c r="C3" s="30"/>
      <c r="D3" s="30"/>
      <c r="E3" s="48"/>
      <c r="F3" s="30"/>
      <c r="G3" s="31"/>
    </row>
    <row r="4" spans="1:9" s="1" customFormat="1" ht="73" thickBot="1" x14ac:dyDescent="0.4">
      <c r="A4" s="33"/>
      <c r="B4" s="5" t="s">
        <v>6</v>
      </c>
      <c r="C4" s="6" t="s">
        <v>7</v>
      </c>
      <c r="D4" s="5" t="s">
        <v>8</v>
      </c>
      <c r="E4" s="49"/>
      <c r="F4" s="7"/>
      <c r="G4" s="13" t="s">
        <v>9</v>
      </c>
    </row>
    <row r="5" spans="1:9" s="1" customFormat="1" ht="16" thickBot="1" x14ac:dyDescent="0.4">
      <c r="A5" s="21" t="s">
        <v>10</v>
      </c>
      <c r="B5" s="19" t="s">
        <v>11</v>
      </c>
      <c r="C5" s="20">
        <v>0.61799999999999999</v>
      </c>
      <c r="D5" s="19">
        <v>0.13900000000000001</v>
      </c>
      <c r="E5" s="53"/>
      <c r="F5" s="12"/>
      <c r="G5" s="55">
        <f>SUM(G7:G13)</f>
        <v>742861.80183099292</v>
      </c>
      <c r="I5" s="14"/>
    </row>
    <row r="6" spans="1:9" s="1" customFormat="1" ht="60.75" customHeight="1" thickBot="1" x14ac:dyDescent="0.4">
      <c r="A6" s="8" t="s">
        <v>12</v>
      </c>
      <c r="B6" s="9" t="s">
        <v>13</v>
      </c>
      <c r="C6" s="10" t="s">
        <v>14</v>
      </c>
      <c r="D6" s="9" t="s">
        <v>15</v>
      </c>
      <c r="E6" s="50" t="s">
        <v>16</v>
      </c>
      <c r="F6" s="11" t="s">
        <v>17</v>
      </c>
      <c r="G6" s="32" t="s">
        <v>18</v>
      </c>
    </row>
    <row r="7" spans="1:9" s="37" customFormat="1" ht="25.15" customHeight="1" x14ac:dyDescent="0.35">
      <c r="A7" s="38" t="s">
        <v>19</v>
      </c>
      <c r="B7" s="39"/>
      <c r="C7" s="40"/>
      <c r="D7" s="57"/>
      <c r="E7" s="54"/>
      <c r="F7" s="43"/>
      <c r="G7" s="44"/>
    </row>
    <row r="8" spans="1:9" s="37" customFormat="1" ht="25.15" customHeight="1" x14ac:dyDescent="0.35">
      <c r="A8" s="34" t="s">
        <v>20</v>
      </c>
      <c r="B8" s="35">
        <v>5525</v>
      </c>
      <c r="C8" s="36">
        <f>ROUND(20+20+0.33*2,0)</f>
        <v>41</v>
      </c>
      <c r="D8" s="56">
        <f>B8*C8</f>
        <v>226525</v>
      </c>
      <c r="E8" s="51" t="s">
        <v>20</v>
      </c>
      <c r="F8" s="41">
        <v>0.05</v>
      </c>
      <c r="G8" s="42">
        <f>F8*D8</f>
        <v>11326.25</v>
      </c>
    </row>
    <row r="9" spans="1:9" s="37" customFormat="1" ht="25.15" customHeight="1" x14ac:dyDescent="0.35">
      <c r="A9" s="34" t="s">
        <v>21</v>
      </c>
      <c r="B9" s="35">
        <v>1824</v>
      </c>
      <c r="C9" s="36">
        <v>1</v>
      </c>
      <c r="D9" s="56">
        <f>B9*C9</f>
        <v>1824</v>
      </c>
      <c r="E9" s="51" t="s">
        <v>22</v>
      </c>
      <c r="F9" s="41">
        <v>53.453000000000003</v>
      </c>
      <c r="G9" s="42">
        <f>(1+$C$5+$D$5)*D9*F9</f>
        <v>171304.463904</v>
      </c>
    </row>
    <row r="10" spans="1:9" s="37" customFormat="1" ht="25.15" customHeight="1" x14ac:dyDescent="0.35">
      <c r="A10" s="34" t="s">
        <v>23</v>
      </c>
      <c r="B10" s="35">
        <v>3701</v>
      </c>
      <c r="C10" s="36">
        <v>3.3000000000000002E-2</v>
      </c>
      <c r="D10" s="56">
        <f>B10*C10</f>
        <v>122.13300000000001</v>
      </c>
      <c r="E10" s="51" t="s">
        <v>22</v>
      </c>
      <c r="F10" s="41">
        <v>53.453000000000003</v>
      </c>
      <c r="G10" s="42">
        <f>(1+$C$5+$D$5)*D10*F10</f>
        <v>11470.355312493</v>
      </c>
    </row>
    <row r="11" spans="1:9" s="37" customFormat="1" ht="25.15" customHeight="1" x14ac:dyDescent="0.35">
      <c r="A11" s="34" t="s">
        <v>24</v>
      </c>
      <c r="B11" s="35">
        <v>1824</v>
      </c>
      <c r="C11" s="36">
        <v>1</v>
      </c>
      <c r="D11" s="56">
        <f t="shared" ref="D11" si="0">B11*C11</f>
        <v>1824</v>
      </c>
      <c r="E11" s="51" t="s">
        <v>22</v>
      </c>
      <c r="F11" s="41">
        <v>53.453000000000003</v>
      </c>
      <c r="G11" s="42">
        <f>(1+$C$5+$D$5)*D11*F11</f>
        <v>171304.463904</v>
      </c>
    </row>
    <row r="12" spans="1:9" s="37" customFormat="1" ht="25.15" customHeight="1" x14ac:dyDescent="0.35">
      <c r="A12" s="34" t="s">
        <v>25</v>
      </c>
      <c r="B12" s="35">
        <v>3701</v>
      </c>
      <c r="C12" s="36">
        <v>0.5</v>
      </c>
      <c r="D12" s="56">
        <f t="shared" ref="D12:D13" si="1">B12*C12</f>
        <v>1850.5</v>
      </c>
      <c r="E12" s="51" t="s">
        <v>22</v>
      </c>
      <c r="F12" s="41">
        <v>53.453000000000003</v>
      </c>
      <c r="G12" s="42">
        <f>(1+$C$5+$D$5)*D12*F12</f>
        <v>173793.26231049999</v>
      </c>
    </row>
    <row r="13" spans="1:9" s="37" customFormat="1" ht="25.15" customHeight="1" x14ac:dyDescent="0.35">
      <c r="A13" s="34" t="s">
        <v>26</v>
      </c>
      <c r="B13" s="35">
        <v>1824</v>
      </c>
      <c r="C13" s="36">
        <v>1</v>
      </c>
      <c r="D13" s="56">
        <f t="shared" si="1"/>
        <v>1824</v>
      </c>
      <c r="E13" s="51" t="s">
        <v>27</v>
      </c>
      <c r="F13" s="41">
        <v>63.55</v>
      </c>
      <c r="G13" s="42">
        <f>(1+$C$5+$D$5)*D13*F13</f>
        <v>203663.00639999998</v>
      </c>
    </row>
    <row r="14" spans="1:9" x14ac:dyDescent="0.35">
      <c r="A14" s="17"/>
    </row>
    <row r="15" spans="1:9" x14ac:dyDescent="0.35">
      <c r="A15" s="17"/>
    </row>
    <row r="16" spans="1:9" x14ac:dyDescent="0.35">
      <c r="A16" s="17"/>
    </row>
    <row r="17" spans="1:1" x14ac:dyDescent="0.35">
      <c r="A17" s="17"/>
    </row>
    <row r="18" spans="1:1" x14ac:dyDescent="0.35">
      <c r="A18" s="17"/>
    </row>
    <row r="19" spans="1:1" x14ac:dyDescent="0.35">
      <c r="A19" s="17"/>
    </row>
    <row r="20" spans="1:1" x14ac:dyDescent="0.35">
      <c r="A20" s="17"/>
    </row>
    <row r="21" spans="1:1" x14ac:dyDescent="0.35">
      <c r="A21" s="17"/>
    </row>
    <row r="22" spans="1:1" x14ac:dyDescent="0.35">
      <c r="A22" s="17"/>
    </row>
    <row r="23" spans="1:1" x14ac:dyDescent="0.35">
      <c r="A23" s="17"/>
    </row>
    <row r="24" spans="1:1" x14ac:dyDescent="0.35">
      <c r="A24" s="17"/>
    </row>
    <row r="25" spans="1:1" x14ac:dyDescent="0.35">
      <c r="A25" s="17"/>
    </row>
    <row r="26" spans="1:1" x14ac:dyDescent="0.35">
      <c r="A26" s="17"/>
    </row>
    <row r="27" spans="1:1" x14ac:dyDescent="0.35">
      <c r="A27" s="17"/>
    </row>
    <row r="28" spans="1:1" x14ac:dyDescent="0.35">
      <c r="A28" s="17"/>
    </row>
    <row r="29" spans="1:1" x14ac:dyDescent="0.35">
      <c r="A29" s="17"/>
    </row>
    <row r="30" spans="1:1" x14ac:dyDescent="0.35">
      <c r="A30" s="17"/>
    </row>
    <row r="31" spans="1:1" x14ac:dyDescent="0.35">
      <c r="A31" s="17"/>
    </row>
    <row r="32" spans="1:1" x14ac:dyDescent="0.35">
      <c r="A32" s="17"/>
    </row>
    <row r="33" spans="1:1" x14ac:dyDescent="0.35">
      <c r="A33" s="17"/>
    </row>
    <row r="34" spans="1:1" x14ac:dyDescent="0.35">
      <c r="A34" s="17"/>
    </row>
    <row r="35" spans="1:1" x14ac:dyDescent="0.35">
      <c r="A35" s="17"/>
    </row>
    <row r="36" spans="1:1" x14ac:dyDescent="0.35">
      <c r="A36" s="17"/>
    </row>
    <row r="37" spans="1:1" x14ac:dyDescent="0.35">
      <c r="A37" s="17"/>
    </row>
    <row r="38" spans="1:1" x14ac:dyDescent="0.35">
      <c r="A38" s="17"/>
    </row>
    <row r="39" spans="1:1" x14ac:dyDescent="0.35">
      <c r="A39" s="17"/>
    </row>
    <row r="40" spans="1:1" x14ac:dyDescent="0.35">
      <c r="A40" s="17"/>
    </row>
    <row r="41" spans="1:1" x14ac:dyDescent="0.35">
      <c r="A41" s="17"/>
    </row>
    <row r="42" spans="1:1" x14ac:dyDescent="0.35">
      <c r="A42" s="17"/>
    </row>
    <row r="43" spans="1:1" x14ac:dyDescent="0.35">
      <c r="A43" s="17"/>
    </row>
    <row r="44" spans="1:1" x14ac:dyDescent="0.35">
      <c r="A44" s="17"/>
    </row>
    <row r="45" spans="1:1" x14ac:dyDescent="0.35">
      <c r="A45" s="17"/>
    </row>
    <row r="46" spans="1:1" x14ac:dyDescent="0.35">
      <c r="A46" s="17"/>
    </row>
    <row r="47" spans="1:1" x14ac:dyDescent="0.35">
      <c r="A47" s="17"/>
    </row>
    <row r="48" spans="1:1" x14ac:dyDescent="0.35">
      <c r="A48" s="17"/>
    </row>
    <row r="49" spans="1:1" x14ac:dyDescent="0.35">
      <c r="A49" s="17"/>
    </row>
    <row r="50" spans="1:1" x14ac:dyDescent="0.35">
      <c r="A50" s="17"/>
    </row>
    <row r="51" spans="1:1" x14ac:dyDescent="0.35">
      <c r="A51" s="17"/>
    </row>
    <row r="52" spans="1:1" x14ac:dyDescent="0.35">
      <c r="A52" s="17"/>
    </row>
    <row r="53" spans="1:1" x14ac:dyDescent="0.35">
      <c r="A53" s="17"/>
    </row>
    <row r="54" spans="1:1" x14ac:dyDescent="0.35">
      <c r="A54" s="17"/>
    </row>
    <row r="55" spans="1:1" x14ac:dyDescent="0.35">
      <c r="A55" s="17"/>
    </row>
    <row r="56" spans="1:1" x14ac:dyDescent="0.35">
      <c r="A56" s="17"/>
    </row>
    <row r="57" spans="1:1" x14ac:dyDescent="0.35">
      <c r="A57" s="17"/>
    </row>
    <row r="58" spans="1:1" x14ac:dyDescent="0.35">
      <c r="A58" s="17"/>
    </row>
    <row r="59" spans="1:1" x14ac:dyDescent="0.35">
      <c r="A59" s="17"/>
    </row>
    <row r="60" spans="1:1" x14ac:dyDescent="0.35">
      <c r="A60" s="17"/>
    </row>
    <row r="61" spans="1:1" x14ac:dyDescent="0.35">
      <c r="A61" s="17"/>
    </row>
    <row r="62" spans="1:1" x14ac:dyDescent="0.35">
      <c r="A62" s="17"/>
    </row>
    <row r="63" spans="1:1" x14ac:dyDescent="0.35">
      <c r="A63" s="17"/>
    </row>
    <row r="64" spans="1:1" x14ac:dyDescent="0.35">
      <c r="A64" s="17"/>
    </row>
    <row r="65" spans="1:1" x14ac:dyDescent="0.35">
      <c r="A65" s="17"/>
    </row>
    <row r="66" spans="1:1" x14ac:dyDescent="0.35">
      <c r="A66" s="17"/>
    </row>
    <row r="67" spans="1:1" x14ac:dyDescent="0.35">
      <c r="A67" s="17"/>
    </row>
    <row r="68" spans="1:1" x14ac:dyDescent="0.35">
      <c r="A68" s="17"/>
    </row>
    <row r="69" spans="1:1" x14ac:dyDescent="0.35">
      <c r="A69" s="17"/>
    </row>
    <row r="70" spans="1:1" x14ac:dyDescent="0.35">
      <c r="A70" s="17"/>
    </row>
    <row r="71" spans="1:1" x14ac:dyDescent="0.35">
      <c r="A71" s="17"/>
    </row>
    <row r="72" spans="1:1" x14ac:dyDescent="0.35">
      <c r="A72" s="17"/>
    </row>
    <row r="73" spans="1:1" x14ac:dyDescent="0.35">
      <c r="A73" s="17"/>
    </row>
    <row r="74" spans="1:1" x14ac:dyDescent="0.35">
      <c r="A74" s="17"/>
    </row>
    <row r="75" spans="1:1" x14ac:dyDescent="0.35">
      <c r="A75" s="17"/>
    </row>
    <row r="76" spans="1:1" x14ac:dyDescent="0.35">
      <c r="A76" s="17"/>
    </row>
    <row r="77" spans="1:1" x14ac:dyDescent="0.35">
      <c r="A77" s="17"/>
    </row>
    <row r="78" spans="1:1" x14ac:dyDescent="0.35">
      <c r="A78" s="17"/>
    </row>
    <row r="79" spans="1:1" x14ac:dyDescent="0.35">
      <c r="A79" s="17"/>
    </row>
    <row r="80" spans="1:1" x14ac:dyDescent="0.35">
      <c r="A80" s="17"/>
    </row>
    <row r="81" spans="1:1" x14ac:dyDescent="0.35">
      <c r="A81" s="17"/>
    </row>
    <row r="82" spans="1:1" x14ac:dyDescent="0.35">
      <c r="A82" s="17"/>
    </row>
    <row r="83" spans="1:1" x14ac:dyDescent="0.35">
      <c r="A83" s="17"/>
    </row>
    <row r="84" spans="1:1" x14ac:dyDescent="0.35">
      <c r="A84" s="17"/>
    </row>
    <row r="85" spans="1:1" x14ac:dyDescent="0.35">
      <c r="A85" s="17"/>
    </row>
    <row r="86" spans="1:1" x14ac:dyDescent="0.35">
      <c r="A86" s="17"/>
    </row>
  </sheetData>
  <phoneticPr fontId="18" type="noConversion"/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C4B3E-22D0-4B1A-9AD2-7AD3D4072BDC}">
  <dimension ref="A1"/>
  <sheetViews>
    <sheetView workbookViewId="0"/>
  </sheetViews>
  <sheetFormatPr defaultRowHeight="14.5" x14ac:dyDescent="0.3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DA0D774ED8204789FBA44AA44E220C" ma:contentTypeVersion="19" ma:contentTypeDescription="Create a new document." ma:contentTypeScope="" ma:versionID="3ca31f423947637751f8daf912c741b3">
  <xsd:schema xmlns:xsd="http://www.w3.org/2001/XMLSchema" xmlns:xs="http://www.w3.org/2001/XMLSchema" xmlns:p="http://schemas.microsoft.com/office/2006/metadata/properties" xmlns:ns2="bf16fb3d-d0d4-4082-b9e1-5e252a4ca607" xmlns:ns3="87e9aed0-1cfc-4d5c-8ce4-ea64804a7109" xmlns:ns4="73fb875a-8af9-4255-b008-0995492d31cd" targetNamespace="http://schemas.microsoft.com/office/2006/metadata/properties" ma:root="true" ma:fieldsID="6a2f06109ee55e65c8adc24b7c1be920" ns2:_="" ns3:_="" ns4:_="">
    <xsd:import namespace="bf16fb3d-d0d4-4082-b9e1-5e252a4ca607"/>
    <xsd:import namespace="87e9aed0-1cfc-4d5c-8ce4-ea64804a7109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16fb3d-d0d4-4082-b9e1-5e252a4ca607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Note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9aed0-1cfc-4d5c-8ce4-ea64804a710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8743845-13ac-4f4d-b4a4-17bd8d701275}" ma:internalName="TaxCatchAll" ma:readOnly="false" ma:showField="CatchAllData" ma:web="87e9aed0-1cfc-4d5c-8ce4-ea64804a71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 xmlns="bf16fb3d-d0d4-4082-b9e1-5e252a4ca607" xsi:nil="true"/>
    <lcf76f155ced4ddcb4097134ff3c332f xmlns="bf16fb3d-d0d4-4082-b9e1-5e252a4ca607">
      <Terms xmlns="http://schemas.microsoft.com/office/infopath/2007/PartnerControls"/>
    </lcf76f155ced4ddcb4097134ff3c332f>
    <TaxCatchAll xmlns="73fb875a-8af9-4255-b008-0995492d31c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43256A-D7AD-4078-ABEC-C1E7730A3B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16fb3d-d0d4-4082-b9e1-5e252a4ca607"/>
    <ds:schemaRef ds:uri="87e9aed0-1cfc-4d5c-8ce4-ea64804a7109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0C7FBA-3532-4D39-8EAE-8C86272B7E31}">
  <ds:schemaRefs>
    <ds:schemaRef ds:uri="http://schemas.microsoft.com/office/2006/metadata/properties"/>
    <ds:schemaRef ds:uri="http://schemas.microsoft.com/office/infopath/2007/PartnerControls"/>
    <ds:schemaRef ds:uri="bf16fb3d-d0d4-4082-b9e1-5e252a4ca607"/>
    <ds:schemaRef ds:uri="73fb875a-8af9-4255-b008-0995492d31cd"/>
  </ds:schemaRefs>
</ds:datastoreItem>
</file>

<file path=customXml/itemProps3.xml><?xml version="1.0" encoding="utf-8"?>
<ds:datastoreItem xmlns:ds="http://schemas.openxmlformats.org/officeDocument/2006/customXml" ds:itemID="{A78633DF-AFBE-4734-9186-B154E25A8D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Keegan, Regina - MRP-APHIS, Riverdale, MD</dc:creator>
  <cp:keywords/>
  <dc:description/>
  <cp:lastModifiedBy>Harris, Sheniqua - MRP-APHIS</cp:lastModifiedBy>
  <cp:revision/>
  <dcterms:created xsi:type="dcterms:W3CDTF">2021-07-01T18:06:57Z</dcterms:created>
  <dcterms:modified xsi:type="dcterms:W3CDTF">2025-05-20T16:18:29Z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0x01010063DA0D774ED8204789FBA44AA44E220C</vt:lpwstr>
  </property>
  <property fmtid="{D5CDD505-2E9C-101B-9397-08002B2CF9AE}" pid="3" name="MediaServiceImageTags">
    <vt:lpwstr/>
  </property>
  <property fmtid="{D5CDD505-2E9C-101B-9397-08002B2CF9AE}" pid="4" name="ESRI_WORKBOOK_ID">
    <vt:lpwstr>2a10be32b0df45639c48bea4e77b508e</vt:lpwstr>
  </property>
</Properties>
</file>