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AmyJewell\Box\Directives &amp; Regulations Branch\1380 Information Collection (Budget) Files\0596-0225 Timber Sale Contract Operations and Administration\2025\"/>
    </mc:Choice>
  </mc:AlternateContent>
  <xr:revisionPtr revIDLastSave="0" documentId="13_ncr:1_{92DAC512-C9F0-4BC4-8F2A-C47567E6B52A}" xr6:coauthVersionLast="47" xr6:coauthVersionMax="47" xr10:uidLastSave="{00000000-0000-0000-0000-000000000000}"/>
  <bookViews>
    <workbookView xWindow="-108" yWindow="-108" windowWidth="23256" windowHeight="12456" xr2:uid="{EE3D2682-83CF-4425-9D5B-5B4FCAE3D68A}"/>
  </bookViews>
  <sheets>
    <sheet name="Info and Totals" sheetId="7" r:id="rId1"/>
    <sheet name="Private Sector" sheetId="10" r:id="rId2"/>
    <sheet name="Households and Individuals" sheetId="8" r:id="rId3"/>
    <sheet name="State, Tribal, Local Govt" sheetId="11" r:id="rId4"/>
    <sheet name="Federal Govt" sheetId="9" r:id="rId5"/>
    <sheet name="Appendix A" sheetId="14" r:id="rId6"/>
    <sheet name="Sheet4" sheetId="15" r:id="rId7"/>
    <sheet name="Sheet1" sheetId="12" r:id="rId8"/>
  </sheets>
  <definedNames>
    <definedName name="_xlnm._FilterDatabase" localSheetId="5" hidden="1">'Appendix A'!$A$1:$M$47</definedName>
    <definedName name="_xlnm.Print_Titles" localSheetId="5">'Appendix A'!$1:$1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10" l="1"/>
  <c r="J20" i="10"/>
  <c r="K20" i="10"/>
  <c r="L20" i="10"/>
  <c r="H20" i="10"/>
  <c r="L19" i="10"/>
  <c r="Q19" i="10"/>
  <c r="J19" i="10"/>
  <c r="H15" i="7"/>
  <c r="H19" i="7"/>
  <c r="P20" i="10"/>
  <c r="L18" i="10"/>
  <c r="Q18" i="10"/>
  <c r="J9" i="10"/>
  <c r="L9" i="10"/>
  <c r="Q9" i="10"/>
  <c r="H2" i="14"/>
  <c r="J2" i="14"/>
  <c r="L2" i="14"/>
  <c r="F3" i="14"/>
  <c r="H3" i="14"/>
  <c r="J3" i="14"/>
  <c r="L3" i="14"/>
  <c r="F4" i="14"/>
  <c r="H4" i="14"/>
  <c r="J4" i="14"/>
  <c r="L4" i="14"/>
  <c r="F5" i="14"/>
  <c r="H5" i="14"/>
  <c r="J5" i="14"/>
  <c r="L5" i="14"/>
  <c r="H6" i="14"/>
  <c r="J6" i="14"/>
  <c r="L6" i="14"/>
  <c r="H7" i="14"/>
  <c r="J7" i="14"/>
  <c r="L7" i="14"/>
  <c r="H8" i="14"/>
  <c r="J8" i="14"/>
  <c r="L8" i="14"/>
  <c r="H9" i="14"/>
  <c r="J9" i="14"/>
  <c r="L9" i="14"/>
  <c r="H10" i="14"/>
  <c r="J10" i="14"/>
  <c r="L10" i="14"/>
  <c r="H11" i="14"/>
  <c r="J11" i="14"/>
  <c r="L11" i="14"/>
  <c r="H12" i="14"/>
  <c r="J12" i="14"/>
  <c r="L12" i="14"/>
  <c r="H13" i="14"/>
  <c r="J13" i="14"/>
  <c r="L13" i="14"/>
  <c r="F14" i="14"/>
  <c r="H14" i="14"/>
  <c r="J14" i="14"/>
  <c r="L14" i="14"/>
  <c r="F15" i="14"/>
  <c r="H15" i="14"/>
  <c r="J15" i="14"/>
  <c r="L15" i="14"/>
  <c r="F16" i="14"/>
  <c r="H16" i="14"/>
  <c r="J16" i="14"/>
  <c r="L16" i="14"/>
  <c r="F17" i="14"/>
  <c r="H17" i="14"/>
  <c r="J17" i="14"/>
  <c r="L17" i="14"/>
  <c r="H18" i="14"/>
  <c r="J18" i="14"/>
  <c r="L18" i="14"/>
  <c r="H19" i="14"/>
  <c r="J19" i="14"/>
  <c r="L19" i="14"/>
  <c r="H20" i="14"/>
  <c r="J20" i="14"/>
  <c r="L20" i="14"/>
  <c r="H21" i="14"/>
  <c r="J21" i="14"/>
  <c r="L21" i="14"/>
  <c r="H22" i="14"/>
  <c r="J22" i="14"/>
  <c r="L22" i="14"/>
  <c r="F23" i="14"/>
  <c r="H23" i="14"/>
  <c r="J23" i="14"/>
  <c r="L23" i="14"/>
  <c r="F24" i="14"/>
  <c r="J24" i="14"/>
  <c r="L24" i="14"/>
  <c r="F25" i="14"/>
  <c r="H26" i="14"/>
  <c r="J26" i="14"/>
  <c r="L26" i="14"/>
  <c r="H27" i="14"/>
  <c r="J27" i="14"/>
  <c r="L27" i="14"/>
  <c r="H28" i="14"/>
  <c r="J28" i="14"/>
  <c r="L28" i="14"/>
  <c r="F29" i="14"/>
  <c r="H29" i="14"/>
  <c r="J29" i="14"/>
  <c r="L29" i="14"/>
  <c r="H30" i="14"/>
  <c r="J30" i="14"/>
  <c r="L30" i="14"/>
  <c r="H31" i="14"/>
  <c r="J31" i="14"/>
  <c r="L31" i="14"/>
  <c r="H32" i="14"/>
  <c r="J32" i="14"/>
  <c r="L32" i="14"/>
  <c r="H33" i="14"/>
  <c r="J33" i="14"/>
  <c r="L33" i="14"/>
  <c r="H34" i="14"/>
  <c r="J34" i="14"/>
  <c r="L34" i="14"/>
  <c r="F35" i="14"/>
  <c r="H35" i="14"/>
  <c r="J35" i="14"/>
  <c r="L35" i="14"/>
  <c r="H36" i="14"/>
  <c r="J36" i="14"/>
  <c r="L36" i="14"/>
  <c r="H37" i="14"/>
  <c r="J37" i="14"/>
  <c r="L37" i="14"/>
  <c r="F38" i="14"/>
  <c r="H38" i="14"/>
  <c r="J38" i="14"/>
  <c r="L38" i="14"/>
  <c r="F39" i="14"/>
  <c r="H39" i="14"/>
  <c r="J39" i="14"/>
  <c r="L39" i="14"/>
  <c r="F40" i="14"/>
  <c r="H40" i="14"/>
  <c r="J40" i="14"/>
  <c r="L40" i="14"/>
  <c r="F41" i="14"/>
  <c r="H41" i="14"/>
  <c r="J41" i="14"/>
  <c r="L41" i="14"/>
  <c r="H42" i="14"/>
  <c r="J42" i="14"/>
  <c r="L42" i="14"/>
  <c r="H43" i="14"/>
  <c r="J43" i="14"/>
  <c r="L43" i="14"/>
  <c r="F44" i="14"/>
  <c r="H44" i="14"/>
  <c r="J44" i="14"/>
  <c r="L44" i="14"/>
  <c r="H45" i="14"/>
  <c r="J45" i="14"/>
  <c r="L45" i="14"/>
  <c r="H46" i="14"/>
  <c r="J46" i="14"/>
  <c r="L46" i="14"/>
  <c r="H47" i="14"/>
  <c r="J47" i="14"/>
  <c r="L47" i="14"/>
  <c r="J18" i="10"/>
  <c r="J8" i="10"/>
  <c r="J13" i="10"/>
  <c r="J14" i="10"/>
  <c r="J10" i="10"/>
  <c r="L10" i="10"/>
  <c r="Q10" i="10"/>
  <c r="J11" i="10"/>
  <c r="L11" i="10"/>
  <c r="Q11" i="10"/>
  <c r="J12" i="10"/>
  <c r="J15" i="10"/>
  <c r="L15" i="10"/>
  <c r="Q15" i="10"/>
  <c r="J16" i="10"/>
  <c r="L16" i="10"/>
  <c r="Q16" i="10"/>
  <c r="J17" i="10"/>
  <c r="L17" i="10"/>
  <c r="Q17" i="10"/>
  <c r="L13" i="10"/>
  <c r="Q13" i="10"/>
  <c r="L14" i="10"/>
  <c r="Q14" i="10"/>
  <c r="L12" i="10"/>
  <c r="Q12" i="10"/>
  <c r="M20" i="10"/>
  <c r="L15" i="7"/>
  <c r="L19" i="7"/>
  <c r="N20" i="10"/>
  <c r="M15" i="7"/>
  <c r="M19" i="7"/>
  <c r="O8" i="10"/>
  <c r="O10" i="10"/>
  <c r="O11" i="10"/>
  <c r="O12" i="10"/>
  <c r="O13" i="10"/>
  <c r="O14" i="10"/>
  <c r="O15" i="10"/>
  <c r="O16" i="10"/>
  <c r="O17" i="10"/>
  <c r="H18" i="7"/>
  <c r="I18" i="7"/>
  <c r="J18" i="7"/>
  <c r="K18" i="7"/>
  <c r="M18" i="7"/>
  <c r="O18" i="7"/>
  <c r="P18" i="7"/>
  <c r="G18" i="7"/>
  <c r="H17" i="7"/>
  <c r="I17" i="7"/>
  <c r="J17" i="7"/>
  <c r="K17" i="7"/>
  <c r="L17" i="7"/>
  <c r="M17" i="7"/>
  <c r="N17" i="7"/>
  <c r="O17" i="7"/>
  <c r="P17" i="7"/>
  <c r="H16" i="7"/>
  <c r="J16" i="7"/>
  <c r="L16" i="7"/>
  <c r="M16" i="7"/>
  <c r="N16" i="7"/>
  <c r="O16" i="7"/>
  <c r="P14" i="9"/>
  <c r="N14" i="9"/>
  <c r="M14" i="9"/>
  <c r="L18" i="7"/>
  <c r="K14" i="9"/>
  <c r="J14" i="9"/>
  <c r="I14" i="9"/>
  <c r="H14" i="9"/>
  <c r="O13" i="9"/>
  <c r="J13" i="9"/>
  <c r="L13" i="9"/>
  <c r="Q13" i="9"/>
  <c r="O12" i="9"/>
  <c r="J12" i="9"/>
  <c r="L12" i="9"/>
  <c r="Q12" i="9"/>
  <c r="O11" i="9"/>
  <c r="J11" i="9"/>
  <c r="L11" i="9"/>
  <c r="Q11" i="9"/>
  <c r="O10" i="9"/>
  <c r="J10" i="9"/>
  <c r="L10" i="9"/>
  <c r="Q10" i="9"/>
  <c r="O9" i="9"/>
  <c r="J9" i="9"/>
  <c r="L9" i="9"/>
  <c r="Q9" i="9"/>
  <c r="O8" i="9"/>
  <c r="J8" i="9"/>
  <c r="L8" i="9"/>
  <c r="P14" i="11"/>
  <c r="N14" i="11"/>
  <c r="M14" i="11"/>
  <c r="K14" i="11"/>
  <c r="I14" i="11"/>
  <c r="H14" i="11"/>
  <c r="G17" i="7"/>
  <c r="O13" i="11"/>
  <c r="J13" i="11"/>
  <c r="L13" i="11"/>
  <c r="Q13" i="11"/>
  <c r="O12" i="11"/>
  <c r="J12" i="11"/>
  <c r="L12" i="11"/>
  <c r="Q12" i="11"/>
  <c r="O11" i="11"/>
  <c r="J11" i="11"/>
  <c r="L11" i="11"/>
  <c r="Q11" i="11"/>
  <c r="O10" i="11"/>
  <c r="J10" i="11"/>
  <c r="L10" i="11"/>
  <c r="Q10" i="11"/>
  <c r="O9" i="11"/>
  <c r="J9" i="11"/>
  <c r="L9" i="11"/>
  <c r="Q9" i="11"/>
  <c r="O8" i="11"/>
  <c r="O14" i="11"/>
  <c r="J8" i="11"/>
  <c r="L8" i="11"/>
  <c r="P14" i="8"/>
  <c r="O14" i="8"/>
  <c r="N14" i="8"/>
  <c r="M14" i="8"/>
  <c r="K14" i="8"/>
  <c r="I14" i="8"/>
  <c r="H14" i="8"/>
  <c r="G16" i="7"/>
  <c r="O13" i="8"/>
  <c r="J13" i="8"/>
  <c r="L13" i="8"/>
  <c r="Q13" i="8"/>
  <c r="O12" i="8"/>
  <c r="L12" i="8"/>
  <c r="Q12" i="8"/>
  <c r="J12" i="8"/>
  <c r="O11" i="8"/>
  <c r="J11" i="8"/>
  <c r="L11" i="8"/>
  <c r="Q11" i="8"/>
  <c r="O10" i="8"/>
  <c r="L10" i="8"/>
  <c r="Q10" i="8"/>
  <c r="J10" i="8"/>
  <c r="O9" i="8"/>
  <c r="J9" i="8"/>
  <c r="L9" i="8"/>
  <c r="Q9" i="8"/>
  <c r="O8" i="8"/>
  <c r="J8" i="8"/>
  <c r="L8" i="8"/>
  <c r="O15" i="7"/>
  <c r="O19" i="7"/>
  <c r="O14" i="9"/>
  <c r="N18" i="7"/>
  <c r="J14" i="11"/>
  <c r="L14" i="8"/>
  <c r="K16" i="7"/>
  <c r="J14" i="8"/>
  <c r="I16" i="7"/>
  <c r="Q8" i="9"/>
  <c r="Q14" i="9"/>
  <c r="L14" i="9"/>
  <c r="L14" i="11"/>
  <c r="Q8" i="11"/>
  <c r="Q14" i="11"/>
  <c r="Q8" i="8"/>
  <c r="Q14" i="8"/>
  <c r="P16" i="7"/>
  <c r="O20" i="10"/>
  <c r="N15" i="7"/>
  <c r="N19" i="7"/>
  <c r="L8" i="10"/>
  <c r="I15" i="7"/>
  <c r="I19" i="7"/>
  <c r="G15" i="7"/>
  <c r="G19" i="7"/>
  <c r="Q8" i="10"/>
  <c r="Q20" i="10"/>
  <c r="P15" i="7"/>
  <c r="P19" i="7"/>
  <c r="K15" i="7"/>
  <c r="K19" i="7"/>
  <c r="J15" i="7"/>
  <c r="J19" i="7"/>
</calcChain>
</file>

<file path=xl/sharedStrings.xml><?xml version="1.0" encoding="utf-8"?>
<sst xmlns="http://schemas.openxmlformats.org/spreadsheetml/2006/main" count="546" uniqueCount="241">
  <si>
    <t>TITLE OF INFORMATION COLLECTION DOCUMENT</t>
  </si>
  <si>
    <t>DATE PREPARED</t>
  </si>
  <si>
    <t>ANNUAL BURDEN</t>
  </si>
  <si>
    <t>RESPONDENT COST</t>
  </si>
  <si>
    <t>TOTAL</t>
  </si>
  <si>
    <t>NO. OF</t>
  </si>
  <si>
    <t>NO OF</t>
  </si>
  <si>
    <t>TOTAL ANNUAL</t>
  </si>
  <si>
    <t xml:space="preserve">TOTAL </t>
  </si>
  <si>
    <t>COST</t>
  </si>
  <si>
    <t xml:space="preserve">NO. OF </t>
  </si>
  <si>
    <t xml:space="preserve">ANNUAL </t>
  </si>
  <si>
    <t>RECORD-</t>
  </si>
  <si>
    <t>DESCRIPTION</t>
  </si>
  <si>
    <t>RESPONDENTS</t>
  </si>
  <si>
    <t>RESPONSES</t>
  </si>
  <si>
    <t xml:space="preserve">PER  </t>
  </si>
  <si>
    <t>PER</t>
  </si>
  <si>
    <t>(Col. D x E)</t>
  </si>
  <si>
    <t>RESPONSE</t>
  </si>
  <si>
    <t>(Col. F x G)</t>
  </si>
  <si>
    <t>(Col. H x L)</t>
  </si>
  <si>
    <t>KEEPERS</t>
  </si>
  <si>
    <t>(Col. I x J)</t>
  </si>
  <si>
    <t>RESPONDENT</t>
  </si>
  <si>
    <t>(B)</t>
  </si>
  <si>
    <t>(D)</t>
  </si>
  <si>
    <t>(E)</t>
  </si>
  <si>
    <t>(F)</t>
  </si>
  <si>
    <t>(G)</t>
  </si>
  <si>
    <t>(H)</t>
  </si>
  <si>
    <t>(L)</t>
  </si>
  <si>
    <t>(M)</t>
  </si>
  <si>
    <t>(I)</t>
  </si>
  <si>
    <t>(J)</t>
  </si>
  <si>
    <t>(K)</t>
  </si>
  <si>
    <t>IDENTIFICATION OF REPORTING OR RECORDKEEPING REQUIREMENT</t>
  </si>
  <si>
    <t>HOURS</t>
  </si>
  <si>
    <t>HOURS PER</t>
  </si>
  <si>
    <t>HOUR</t>
  </si>
  <si>
    <t>(A)</t>
  </si>
  <si>
    <t>(C)</t>
  </si>
  <si>
    <t>SUBTOTAL - Households and Individuals</t>
  </si>
  <si>
    <t>SUBTOTAL - Private Sector</t>
  </si>
  <si>
    <t>OMB NUMBER</t>
  </si>
  <si>
    <t>TITLE HERE</t>
  </si>
  <si>
    <t>RESPONSES PER</t>
  </si>
  <si>
    <t>RECORD-KEEPER</t>
  </si>
  <si>
    <t>RECORD-KEEPING</t>
  </si>
  <si>
    <t>TOTAL HOURS</t>
  </si>
  <si>
    <t>SECTION OF
REGULATION</t>
  </si>
  <si>
    <t>SUBTOTAL - State, Tribal, Local Government</t>
  </si>
  <si>
    <t>SUBTOTAL - Federal Government</t>
  </si>
  <si>
    <t>SUBTOTAL PRIVATE SECTOR</t>
  </si>
  <si>
    <t>SUBTOTAL HOUSEHOLDS AND INDIVIDUALS</t>
  </si>
  <si>
    <t>SUBTOTAL STATE, TRIBAL, LOCAL GOVERNMENT</t>
  </si>
  <si>
    <t>SUBTOTAL FEDERAL GOVERNMENT</t>
  </si>
  <si>
    <t>TOTAL ALL SHEETS</t>
  </si>
  <si>
    <t>REPORTING</t>
  </si>
  <si>
    <t>RECORD KEEPING</t>
  </si>
  <si>
    <t>RECORD KEEPER</t>
  </si>
  <si>
    <t>RECORD</t>
  </si>
  <si>
    <t>Information Collection Burden Worksheet</t>
  </si>
  <si>
    <r>
      <t xml:space="preserve">DESCRIPTION
</t>
    </r>
    <r>
      <rPr>
        <b/>
        <sz val="8"/>
        <rFont val="Arial"/>
        <family val="2"/>
      </rPr>
      <t>(For each entry, identify either Private Sector, Farm, or Not-For-Profit Institution)</t>
    </r>
  </si>
  <si>
    <t>FORM NO.</t>
  </si>
  <si>
    <r>
      <t>Instructions:</t>
    </r>
    <r>
      <rPr>
        <sz val="10"/>
        <color theme="1"/>
        <rFont val="Arial"/>
        <family val="2"/>
      </rPr>
      <t xml:space="preserve"> Use this workbook to calculate the burden of your information collection. There is a tab for each of the four categories of the affected public. Enter your information in the four tabs and the cells in this "Info and Totals" tab will auto-populate with subtotals and totals for all four categories.   
</t>
    </r>
    <r>
      <rPr>
        <b/>
        <sz val="10"/>
        <color theme="1"/>
        <rFont val="Arial"/>
        <family val="2"/>
      </rPr>
      <t>Note 1:</t>
    </r>
    <r>
      <rPr>
        <sz val="10"/>
        <color theme="1"/>
        <rFont val="Arial"/>
        <family val="2"/>
      </rPr>
      <t xml:space="preserve"> Enter the Title, OMB Number, and Date Prepared.  
</t>
    </r>
    <r>
      <rPr>
        <b/>
        <sz val="10"/>
        <color theme="1"/>
        <rFont val="Arial"/>
        <family val="2"/>
      </rPr>
      <t>Note 2:</t>
    </r>
    <r>
      <rPr>
        <sz val="10"/>
        <color theme="1"/>
        <rFont val="Arial"/>
        <family val="2"/>
      </rPr>
      <t xml:space="preserve"> The columns will calculate automatically. Use only whole numbers.</t>
    </r>
  </si>
  <si>
    <t>36CFR223.114</t>
  </si>
  <si>
    <t>Third Party Agreement</t>
  </si>
  <si>
    <t>2400-0012</t>
  </si>
  <si>
    <t>Contract Provision B/BT4.218, B/BT5.212, B/BT6.67, B/BT7.41</t>
  </si>
  <si>
    <t>Timber Purchaser's Request for Work &amp; Cooperative Deposits</t>
  </si>
  <si>
    <t>2400-0016</t>
  </si>
  <si>
    <t>Limited Liability Agreements</t>
  </si>
  <si>
    <t>FS-2400-0076</t>
  </si>
  <si>
    <t>B/BT6.311,C/CT5.13#, 36CFR223.47</t>
  </si>
  <si>
    <t>FS-2400-0077</t>
  </si>
  <si>
    <t>B/BT6.1,B/BT6.31, B/BT7.1</t>
  </si>
  <si>
    <t>B/BT6.312  36CFR223.32,B/BT5.22, B/BT5.21</t>
  </si>
  <si>
    <t>FS-2400-0078</t>
  </si>
  <si>
    <t>FS-2400-0079</t>
  </si>
  <si>
    <t>FS-6500-12a</t>
  </si>
  <si>
    <t>FS-6500-12</t>
  </si>
  <si>
    <t>B/BT4.3</t>
  </si>
  <si>
    <t>B/BT4.31</t>
  </si>
  <si>
    <t>Payment Bond</t>
  </si>
  <si>
    <t>Blanket Payment Bond</t>
  </si>
  <si>
    <t>B/BT1.1, B241, B2.42,B/BT3.3,B/BT3.41,B/BT5.212, B/BT5.251, B\BT5.252, B\BT5.253, B/BT5.26, B/BT5.3,B/BT8.21, ,B/BT8.211, B/BT8.212, B/BT8.23, B/BT8.231, B/BT8.31, B/BT8.32, B/BT8.341, B/BT8.342,C/CT5.12#, C/CT5.13#, C/CT5.213#, C/CT5.221#, C/CT5.32#  36CFR223.111, 36CFR223.112, 36CFR225.115, 36CFR223.46, 36CFR223.53,</t>
  </si>
  <si>
    <t>Contract Modification (Note: 2400-0010 used when corporate surety secures performance bond)</t>
  </si>
  <si>
    <t>General Plan of Operation (optional)</t>
  </si>
  <si>
    <t>Annual Operating Schedule (optional)</t>
  </si>
  <si>
    <t>BT6.81</t>
  </si>
  <si>
    <t>Product Identification - Complete Load Receipt &amp; attach to each load</t>
  </si>
  <si>
    <t>FS Load Receipt</t>
  </si>
  <si>
    <t>Specified Road Schedule of Proposed Progress</t>
  </si>
  <si>
    <t xml:space="preserve">3/  The total number of open contracts remains relatively stable around 3,000, but the type of contract varies each year.  Stewardship agreements and Stewardship service contracts may or may not use all of the forms covered in this information collection but I have increased the number of contracts by 4% in this analysis to account for anticipated yearly increases.  </t>
  </si>
  <si>
    <t>GS-09/5 $32.56</t>
  </si>
  <si>
    <t>GS-10/5 $35.86</t>
  </si>
  <si>
    <t>GS-12/5 $47.22</t>
  </si>
  <si>
    <t>GS Hourly Wage Rates  2024</t>
  </si>
  <si>
    <t>XXX</t>
  </si>
  <si>
    <t xml:space="preserve">Do not total or avg data in Columns marked XXX </t>
  </si>
  <si>
    <t>All but 2 &amp; 4</t>
  </si>
  <si>
    <t>None</t>
  </si>
  <si>
    <t>Agreement</t>
  </si>
  <si>
    <t>Limited liability agreement</t>
  </si>
  <si>
    <t>All</t>
  </si>
  <si>
    <t>FS-2400-9,   FS-2400-10 or Letter</t>
  </si>
  <si>
    <t>36CFR223.111, 36CFR223.112</t>
  </si>
  <si>
    <t>Request relief in designated disaster areas.</t>
  </si>
  <si>
    <t>All west of 100th meridian</t>
  </si>
  <si>
    <t xml:space="preserve">FS-2400-59 </t>
  </si>
  <si>
    <t>Other</t>
  </si>
  <si>
    <t>C/CT8.66, 16 U.S.C. 620, et seq.</t>
  </si>
  <si>
    <t>Submit annual report on disposition of timber for sales west of 100th meridian.  OMB 0596-0114</t>
  </si>
  <si>
    <t>3, 6, 13</t>
  </si>
  <si>
    <t>Optional FS-2400-79</t>
  </si>
  <si>
    <t>Plan</t>
  </si>
  <si>
    <t>C6.816#</t>
  </si>
  <si>
    <t>Agree to alternative deposit schedule for scaling serevices.</t>
  </si>
  <si>
    <t>FS-2400-9</t>
  </si>
  <si>
    <t>C/CT5.32#, 36CFR223.112</t>
  </si>
  <si>
    <t>Agree to adjustments in road maintenance deposit rates.</t>
  </si>
  <si>
    <t>6/6T, 13/13T</t>
  </si>
  <si>
    <t>C/CT5.221#, 36CFR223.112</t>
  </si>
  <si>
    <t>Agree to alternative rock sources.</t>
  </si>
  <si>
    <t>C/CT5.213#, 36CFR223.112</t>
  </si>
  <si>
    <t>Agree to different schedule for FS engineering services</t>
  </si>
  <si>
    <t xml:space="preserve">Request </t>
  </si>
  <si>
    <t>C/CT5.13#, 36CFR223.47, 36CFR223.112</t>
  </si>
  <si>
    <t>Request Rate Redetermination for FS delay in completing specified roads.</t>
  </si>
  <si>
    <t>Optional Form FS-2400-79 or other</t>
  </si>
  <si>
    <t>C/CT5.13#, 36CFR223.47</t>
  </si>
  <si>
    <t>Agree to changes in road completion dates</t>
  </si>
  <si>
    <t>FS-2400-9 or FS-2400-10</t>
  </si>
  <si>
    <t>C/CT5.12#, 36CFR223.112</t>
  </si>
  <si>
    <t>Agree to changes in road use limitations</t>
  </si>
  <si>
    <t>B/BT9.12</t>
  </si>
  <si>
    <t>Irrevocable Letter of Credit provided in lieu of Surety Bond.</t>
  </si>
  <si>
    <t>FS-2400-12</t>
  </si>
  <si>
    <t>B/BT8.4, 36CFR223.114</t>
  </si>
  <si>
    <t>Agree to have third party acquire or assume contract.</t>
  </si>
  <si>
    <t>B/BT8.341 &amp; B/BT8.342, 36CFR223.112</t>
  </si>
  <si>
    <t>Agree on replacement timber.</t>
  </si>
  <si>
    <t>B/BT8.32, 36CFR223.112</t>
  </si>
  <si>
    <t>Contract modification for catastrophe.</t>
  </si>
  <si>
    <t>B/BT8.31, 36CFR223.112</t>
  </si>
  <si>
    <t>Contract modification for physical change.</t>
  </si>
  <si>
    <t>FS-2400-10</t>
  </si>
  <si>
    <t>36CFR223.53, 36CFR223.112</t>
  </si>
  <si>
    <t>Urgent Removal Extension (B/BT8.3)</t>
  </si>
  <si>
    <t>B/BT8.23 &amp; B/BT8.231, 36CFR223.112, 36CFR225.115</t>
  </si>
  <si>
    <t>Contract Term Extension</t>
  </si>
  <si>
    <t>FS-2400-9 or FS-2400-10, or Letter</t>
  </si>
  <si>
    <t>B/BT8.212, 36CFR223.52</t>
  </si>
  <si>
    <t>Agree to Market-Related Contract term Adjustment</t>
  </si>
  <si>
    <t>B/BT8.211, 36CFR223.112</t>
  </si>
  <si>
    <t>Agree to additional contract term adjustment based on contractor demonstrating diligent performance in reconstruction processing facility.</t>
  </si>
  <si>
    <t xml:space="preserve">All   </t>
  </si>
  <si>
    <t>FS-2400-9,      FS-2400-10, or Letter</t>
  </si>
  <si>
    <t>B/BT8.21, 36CFR223.46</t>
  </si>
  <si>
    <t>Agree to contract term adjustment.</t>
  </si>
  <si>
    <t>Letter or FS-2400-9</t>
  </si>
  <si>
    <t>B/BT7.21</t>
  </si>
  <si>
    <t>Agree to alternative fire precaution measures or equipment.</t>
  </si>
  <si>
    <t>B6.84</t>
  </si>
  <si>
    <t>FS Load Receipts</t>
  </si>
  <si>
    <t>FS-2400-79</t>
  </si>
  <si>
    <t>B/BT6.312  36CFR223.32</t>
  </si>
  <si>
    <t>Provide annual plan of operation for road construction.</t>
  </si>
  <si>
    <t xml:space="preserve">6/6T </t>
  </si>
  <si>
    <t>Optional Form FS-2400-77</t>
  </si>
  <si>
    <t>B/BT6.311</t>
  </si>
  <si>
    <t>Provide general operating plan within 60 days of award and revise as necessary.</t>
  </si>
  <si>
    <t>Optional FS-2400-78</t>
  </si>
  <si>
    <t>B/BT6.31, B/BT7.1</t>
  </si>
  <si>
    <t>Provide annual operating schedule of anticipated major activities.</t>
  </si>
  <si>
    <t>Insp Report or FS-2400-9</t>
  </si>
  <si>
    <t>B/BT6.24, 36CFR223.112</t>
  </si>
  <si>
    <t>Agree to alternative methods or procedures.</t>
  </si>
  <si>
    <t>FS-2400-78 or Letter</t>
  </si>
  <si>
    <t>B/BT6.1</t>
  </si>
  <si>
    <t>Designate representatives in writing.</t>
  </si>
  <si>
    <t>All but 2</t>
  </si>
  <si>
    <t>B/BT5.3</t>
  </si>
  <si>
    <t>Agree to revise road maintenance costs &amp;/or deposits for alternate haul route.</t>
  </si>
  <si>
    <t>B/BT5.26, 36CFR223.112</t>
  </si>
  <si>
    <t>Agree to alternate facilities</t>
  </si>
  <si>
    <t>B/BT5.253, 36CFR223.112</t>
  </si>
  <si>
    <t>Agree to design change</t>
  </si>
  <si>
    <t>B/BT5.252, 36CFR223.112</t>
  </si>
  <si>
    <t>Agree to adjust specified road costs for physical change.</t>
  </si>
  <si>
    <t>B/BT5.251, 36CFR223.112</t>
  </si>
  <si>
    <t>Agree to a variation in quantities.</t>
  </si>
  <si>
    <t>6/6T, 13/13T w/ Spec Rds</t>
  </si>
  <si>
    <t>Optional FS2400-79</t>
  </si>
  <si>
    <t>Notice</t>
  </si>
  <si>
    <t>B/BT5.22</t>
  </si>
  <si>
    <t>Provide FS a written schedule of desired delivery dates for FS supplied materials.</t>
  </si>
  <si>
    <t>B/BT5.212, 36CFR223.112</t>
  </si>
  <si>
    <t>Purchaser assume construction staking work</t>
  </si>
  <si>
    <t>B/BT5.21</t>
  </si>
  <si>
    <t>Schedule for specified road construction</t>
  </si>
  <si>
    <t>B/BT5.21, 36CFR223.112</t>
  </si>
  <si>
    <t>Purchaser assume road survey &amp; design work</t>
  </si>
  <si>
    <t>Provide optional blanket payment bond</t>
  </si>
  <si>
    <t>Provide optional payment bond</t>
  </si>
  <si>
    <t>FS-2400-16</t>
  </si>
  <si>
    <t>B/BT4.218, B/BT5.212, B/BT6.67, B/BT7.41</t>
  </si>
  <si>
    <t>FS-2400-9 or Local Form</t>
  </si>
  <si>
    <t>B/BT3.41</t>
  </si>
  <si>
    <t>B/BT3.41 Agreement to remove material not in A/AT2</t>
  </si>
  <si>
    <t>B/BT3.34, 36CFR223.112</t>
  </si>
  <si>
    <t>Emergency Rate Redetermination</t>
  </si>
  <si>
    <t>B2.42, 36CFR223.112</t>
  </si>
  <si>
    <t>Adjustment for Excess Volume</t>
  </si>
  <si>
    <t>B2.41, 36CFR223.112</t>
  </si>
  <si>
    <t>Adjustment for Volume Deficit</t>
  </si>
  <si>
    <t>3T, 6T, 13T</t>
  </si>
  <si>
    <t>B/BT1.1, 36CFR223.112</t>
  </si>
  <si>
    <t>Revise or add payment units or subdivisions.</t>
  </si>
  <si>
    <t>Total # of Contracts  3/</t>
  </si>
  <si>
    <t>Estimated Annual Government Cost</t>
  </si>
  <si>
    <t>Cost/ Hour *</t>
  </si>
  <si>
    <t>Total Govt. Annual Burden Hours</t>
  </si>
  <si>
    <t>Estimated Government Burden Hours/Response</t>
  </si>
  <si>
    <t>Total Annual Responses</t>
  </si>
  <si>
    <t>% Annual Occurrence by Contract Types</t>
  </si>
  <si>
    <t>Contract Types With Information Collection</t>
  </si>
  <si>
    <t>Form #</t>
  </si>
  <si>
    <t>Request, Notice, Agreement, or Other</t>
  </si>
  <si>
    <t>Contract Provision and/or CFR Requiring  Information Collection</t>
  </si>
  <si>
    <t>Description of Collection Activity                          (Refer to Appendix B for more detail)</t>
  </si>
  <si>
    <t>2400-0010</t>
  </si>
  <si>
    <t>1/  Department of Labor, Bureau of Labor Statistics Economic News Release, March, 2024, Employer Cost for Employee Compensation –  Table 3 Private industry, goods-producing and service-providing industries, by occupational group, Natural resources, construction extraction, farming, fishing and forestry…</t>
  </si>
  <si>
    <r>
      <t>HOUR</t>
    </r>
    <r>
      <rPr>
        <b/>
        <sz val="8"/>
        <rFont val="Arial"/>
        <family val="2"/>
      </rPr>
      <t>/1</t>
    </r>
  </si>
  <si>
    <t>2400-0009</t>
  </si>
  <si>
    <t>0596-0225</t>
  </si>
  <si>
    <t>Contract Modification</t>
  </si>
  <si>
    <t>15 U.S.C 7001</t>
  </si>
  <si>
    <t>Consent to Conduct Timber Sale or Integrated Resource Timber Contract Business Electronically</t>
  </si>
  <si>
    <t>FS-2400-0017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</si>
</sst>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0.0"/>
  </numFmts>
  <fonts count="13" x14ac:knownFonts="1">
    <font>
      <sz val="11"/>
      <color theme="1"/>
      <name val="Calibri"/>
      <family val="2"/>
      <scheme val="minor"/>
    </font>
    <font>
      <b/>
      <sz val="8"/>
      <name val="Arial"/>
      <family val="2"/>
    </font>
    <font>
      <sz val="10"/>
      <name val="Arial"/>
      <family val="2"/>
    </font>
    <font>
      <sz val="6"/>
      <name val="Arial"/>
      <family val="2"/>
    </font>
    <font>
      <sz val="11"/>
      <color theme="1"/>
      <name val="Arial"/>
      <family val="2"/>
    </font>
    <font>
      <sz val="8"/>
      <name val="Arial"/>
      <family val="2"/>
    </font>
    <font>
      <b/>
      <sz val="10"/>
      <name val="Arial"/>
      <family val="2"/>
    </font>
    <font>
      <sz val="7.5"/>
      <name val="Arial"/>
      <family val="2"/>
    </font>
    <font>
      <b/>
      <sz val="16"/>
      <name val="Arial"/>
      <family val="2"/>
    </font>
    <font>
      <b/>
      <sz val="12"/>
      <name val="Arial"/>
      <family val="2"/>
    </font>
    <font>
      <b/>
      <sz val="10"/>
      <color theme="1"/>
      <name val="Arial"/>
      <family val="2"/>
    </font>
    <font>
      <sz val="10"/>
      <color theme="1"/>
      <name val="Arial"/>
      <family val="2"/>
    </font>
    <font>
      <sz val="8"/>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79998168889431442"/>
        <bgColor rgb="FF000000"/>
      </patternFill>
    </fill>
  </fills>
  <borders count="5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2" fillId="0" borderId="0"/>
    <xf numFmtId="0" fontId="2" fillId="0" borderId="0"/>
  </cellStyleXfs>
  <cellXfs count="213">
    <xf numFmtId="0" fontId="0" fillId="0" borderId="0" xfId="0"/>
    <xf numFmtId="0" fontId="2" fillId="0" borderId="0" xfId="0" applyFont="1"/>
    <xf numFmtId="0" fontId="3" fillId="0" borderId="0" xfId="0" applyFont="1"/>
    <xf numFmtId="2" fontId="3" fillId="0" borderId="6" xfId="0" applyNumberFormat="1" applyFont="1" applyBorder="1"/>
    <xf numFmtId="4" fontId="3" fillId="0" borderId="0" xfId="0" applyNumberFormat="1" applyFont="1"/>
    <xf numFmtId="0" fontId="2" fillId="0" borderId="9" xfId="0" applyFont="1" applyBorder="1" applyAlignment="1">
      <alignment horizontal="left" vertical="center" wrapText="1"/>
    </xf>
    <xf numFmtId="0" fontId="2" fillId="0" borderId="31" xfId="0" applyFont="1" applyBorder="1" applyAlignment="1">
      <alignment horizontal="left" vertical="center"/>
    </xf>
    <xf numFmtId="0" fontId="2" fillId="0" borderId="16" xfId="0" applyFont="1" applyBorder="1" applyAlignment="1">
      <alignment horizontal="left" vertical="center" wrapText="1"/>
    </xf>
    <xf numFmtId="0" fontId="4" fillId="0" borderId="0" xfId="0" applyFont="1"/>
    <xf numFmtId="0" fontId="4" fillId="0" borderId="6" xfId="0" applyFont="1" applyBorder="1"/>
    <xf numFmtId="0" fontId="3" fillId="0" borderId="0" xfId="0" applyFont="1" applyProtection="1">
      <protection locked="0"/>
    </xf>
    <xf numFmtId="0" fontId="7" fillId="0" borderId="0" xfId="0" applyFont="1"/>
    <xf numFmtId="4" fontId="7" fillId="0" borderId="0" xfId="0" applyNumberFormat="1" applyFont="1"/>
    <xf numFmtId="2" fontId="3" fillId="0" borderId="0" xfId="0" applyNumberFormat="1" applyFont="1"/>
    <xf numFmtId="0" fontId="7" fillId="0" borderId="0" xfId="0" applyFont="1" applyAlignment="1">
      <alignment vertical="center"/>
    </xf>
    <xf numFmtId="4" fontId="7" fillId="0" borderId="0" xfId="0" applyNumberFormat="1" applyFont="1" applyAlignment="1">
      <alignment vertical="center"/>
    </xf>
    <xf numFmtId="0" fontId="2" fillId="0" borderId="15" xfId="0" applyFont="1" applyBorder="1" applyAlignment="1">
      <alignment horizontal="left" vertical="center" wrapText="1"/>
    </xf>
    <xf numFmtId="0" fontId="2" fillId="2" borderId="15" xfId="0" applyFont="1" applyFill="1" applyBorder="1" applyAlignment="1">
      <alignment vertical="center"/>
    </xf>
    <xf numFmtId="0" fontId="2" fillId="4" borderId="15" xfId="0" applyFont="1" applyFill="1" applyBorder="1" applyAlignment="1">
      <alignment vertical="center"/>
    </xf>
    <xf numFmtId="0" fontId="2" fillId="3" borderId="15" xfId="0" applyFont="1" applyFill="1" applyBorder="1" applyAlignment="1">
      <alignment vertical="center"/>
    </xf>
    <xf numFmtId="0" fontId="5" fillId="0" borderId="33" xfId="0" applyFont="1" applyBorder="1" applyAlignment="1">
      <alignment horizontal="center" vertical="center"/>
    </xf>
    <xf numFmtId="0" fontId="5" fillId="0" borderId="15" xfId="0" applyFont="1" applyBorder="1" applyAlignment="1">
      <alignment horizontal="center" vertical="center" wrapText="1"/>
    </xf>
    <xf numFmtId="0" fontId="5" fillId="2" borderId="36" xfId="0" applyFont="1" applyFill="1" applyBorder="1" applyAlignment="1">
      <alignment horizontal="center" vertical="center"/>
    </xf>
    <xf numFmtId="0" fontId="5" fillId="2" borderId="15"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21" xfId="0" applyFont="1" applyFill="1" applyBorder="1" applyAlignment="1">
      <alignment horizontal="center" vertical="center"/>
    </xf>
    <xf numFmtId="0" fontId="2" fillId="2" borderId="9" xfId="0" applyFont="1" applyFill="1" applyBorder="1" applyAlignment="1">
      <alignment vertical="center"/>
    </xf>
    <xf numFmtId="0" fontId="2" fillId="4" borderId="9" xfId="0" applyFont="1" applyFill="1" applyBorder="1" applyAlignment="1">
      <alignment vertical="center"/>
    </xf>
    <xf numFmtId="0" fontId="2" fillId="3" borderId="9" xfId="0" applyFont="1" applyFill="1" applyBorder="1" applyAlignment="1">
      <alignment vertical="center"/>
    </xf>
    <xf numFmtId="0" fontId="2" fillId="2" borderId="16" xfId="0" applyFont="1" applyFill="1" applyBorder="1" applyAlignment="1">
      <alignment vertical="center"/>
    </xf>
    <xf numFmtId="0" fontId="2" fillId="4" borderId="16" xfId="0" applyFont="1" applyFill="1" applyBorder="1" applyAlignment="1">
      <alignment vertical="center"/>
    </xf>
    <xf numFmtId="0" fontId="3" fillId="0" borderId="0" xfId="0" applyFont="1" applyAlignment="1" applyProtection="1">
      <alignment wrapText="1"/>
      <protection locked="0"/>
    </xf>
    <xf numFmtId="0" fontId="5" fillId="5" borderId="1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0" xfId="0" applyFont="1" applyFill="1" applyBorder="1" applyAlignment="1">
      <alignment horizontal="center" vertical="center"/>
    </xf>
    <xf numFmtId="0" fontId="5" fillId="5" borderId="10"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2" borderId="9" xfId="0" applyFont="1" applyFill="1" applyBorder="1" applyAlignment="1">
      <alignment horizontal="center" vertical="center"/>
    </xf>
    <xf numFmtId="0" fontId="5" fillId="4" borderId="9"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0" fontId="5" fillId="4" borderId="10" xfId="0" applyFont="1" applyFill="1" applyBorder="1" applyAlignment="1">
      <alignment horizontal="center" vertical="center"/>
    </xf>
    <xf numFmtId="0" fontId="2" fillId="2" borderId="15" xfId="0" applyFont="1" applyFill="1" applyBorder="1" applyAlignment="1">
      <alignment horizontal="right" vertical="center"/>
    </xf>
    <xf numFmtId="0" fontId="2" fillId="5" borderId="15" xfId="0" applyFont="1" applyFill="1" applyBorder="1" applyAlignment="1">
      <alignment horizontal="right" vertical="center"/>
    </xf>
    <xf numFmtId="0" fontId="2" fillId="3" borderId="15" xfId="0" applyFont="1" applyFill="1" applyBorder="1" applyAlignment="1">
      <alignment horizontal="right" vertical="center"/>
    </xf>
    <xf numFmtId="0" fontId="2" fillId="0" borderId="33" xfId="0" applyFont="1" applyBorder="1" applyAlignment="1">
      <alignment horizontal="left" vertical="center" wrapText="1"/>
    </xf>
    <xf numFmtId="8" fontId="2" fillId="3" borderId="21" xfId="0" applyNumberFormat="1" applyFont="1" applyFill="1" applyBorder="1" applyAlignment="1">
      <alignment horizontal="right" vertical="center"/>
    </xf>
    <xf numFmtId="0" fontId="2" fillId="0" borderId="28" xfId="0" applyFont="1" applyBorder="1" applyAlignment="1">
      <alignment horizontal="left" vertical="center" wrapText="1"/>
    </xf>
    <xf numFmtId="0" fontId="2" fillId="2" borderId="9" xfId="0" applyFont="1" applyFill="1" applyBorder="1" applyAlignment="1">
      <alignment horizontal="right" vertical="center"/>
    </xf>
    <xf numFmtId="0" fontId="2" fillId="5" borderId="9" xfId="0" applyFont="1" applyFill="1" applyBorder="1" applyAlignment="1">
      <alignment horizontal="right" vertical="center"/>
    </xf>
    <xf numFmtId="0" fontId="2" fillId="3" borderId="9" xfId="0" applyFont="1" applyFill="1" applyBorder="1" applyAlignment="1">
      <alignment horizontal="right" vertical="center"/>
    </xf>
    <xf numFmtId="0" fontId="2" fillId="2" borderId="16" xfId="0" applyFont="1" applyFill="1" applyBorder="1" applyAlignment="1">
      <alignment horizontal="right" vertical="center"/>
    </xf>
    <xf numFmtId="0" fontId="2" fillId="4" borderId="16" xfId="0" applyFont="1" applyFill="1" applyBorder="1" applyAlignment="1">
      <alignment horizontal="right" vertical="center"/>
    </xf>
    <xf numFmtId="0" fontId="2" fillId="3" borderId="16" xfId="0" applyFont="1" applyFill="1" applyBorder="1" applyAlignment="1">
      <alignment vertical="center"/>
    </xf>
    <xf numFmtId="0" fontId="2" fillId="3" borderId="16" xfId="0" applyFont="1" applyFill="1" applyBorder="1" applyAlignment="1">
      <alignment horizontal="right" vertical="center"/>
    </xf>
    <xf numFmtId="0" fontId="2" fillId="2" borderId="15" xfId="0" applyFont="1" applyFill="1" applyBorder="1" applyAlignment="1" applyProtection="1">
      <alignment horizontal="right" vertical="center"/>
      <protection locked="0"/>
    </xf>
    <xf numFmtId="164" fontId="2" fillId="3" borderId="32" xfId="0" applyNumberFormat="1" applyFont="1" applyFill="1" applyBorder="1" applyAlignment="1">
      <alignment horizontal="right" vertical="center"/>
    </xf>
    <xf numFmtId="164" fontId="2" fillId="3" borderId="21" xfId="0" applyNumberFormat="1" applyFont="1" applyFill="1" applyBorder="1" applyAlignment="1">
      <alignment vertical="center"/>
    </xf>
    <xf numFmtId="164" fontId="2" fillId="3" borderId="11" xfId="0" applyNumberFormat="1" applyFont="1" applyFill="1" applyBorder="1" applyAlignment="1">
      <alignment vertical="center"/>
    </xf>
    <xf numFmtId="164" fontId="2" fillId="3" borderId="32" xfId="0" applyNumberFormat="1" applyFont="1" applyFill="1" applyBorder="1" applyAlignment="1">
      <alignment vertical="center"/>
    </xf>
    <xf numFmtId="0" fontId="2" fillId="0" borderId="15" xfId="1" applyBorder="1" applyAlignment="1">
      <alignment wrapText="1"/>
    </xf>
    <xf numFmtId="0" fontId="2" fillId="0" borderId="46" xfId="0" applyFont="1" applyBorder="1" applyAlignment="1">
      <alignment horizontal="left" vertical="center"/>
    </xf>
    <xf numFmtId="0" fontId="2" fillId="0" borderId="47" xfId="0" applyFont="1" applyBorder="1" applyAlignment="1">
      <alignment horizontal="left" vertical="center" wrapText="1"/>
    </xf>
    <xf numFmtId="0" fontId="2" fillId="4" borderId="47" xfId="0" applyFont="1" applyFill="1" applyBorder="1" applyAlignment="1">
      <alignment horizontal="right" vertical="center"/>
    </xf>
    <xf numFmtId="164" fontId="2" fillId="3" borderId="48" xfId="0" applyNumberFormat="1" applyFont="1" applyFill="1" applyBorder="1" applyAlignment="1">
      <alignment horizontal="right" vertical="center"/>
    </xf>
    <xf numFmtId="0" fontId="2" fillId="0" borderId="33" xfId="1" applyBorder="1" applyAlignment="1">
      <alignment wrapText="1"/>
    </xf>
    <xf numFmtId="4" fontId="2" fillId="2" borderId="15" xfId="0" applyNumberFormat="1" applyFont="1" applyFill="1" applyBorder="1" applyAlignment="1">
      <alignment horizontal="center" vertical="center"/>
    </xf>
    <xf numFmtId="4" fontId="2" fillId="2" borderId="15" xfId="0" applyNumberFormat="1" applyFont="1" applyFill="1" applyBorder="1" applyAlignment="1" applyProtection="1">
      <alignment horizontal="center" vertical="center"/>
      <protection locked="0"/>
    </xf>
    <xf numFmtId="4" fontId="2" fillId="2" borderId="47" xfId="0" applyNumberFormat="1" applyFont="1" applyFill="1" applyBorder="1" applyAlignment="1">
      <alignment horizontal="center" vertical="center"/>
    </xf>
    <xf numFmtId="164" fontId="2" fillId="3" borderId="15" xfId="0" applyNumberFormat="1" applyFont="1" applyFill="1" applyBorder="1" applyAlignment="1">
      <alignment horizontal="right" vertical="center"/>
    </xf>
    <xf numFmtId="164" fontId="2" fillId="3" borderId="21" xfId="0" applyNumberFormat="1" applyFont="1" applyFill="1" applyBorder="1" applyAlignment="1">
      <alignment horizontal="right" vertical="center"/>
    </xf>
    <xf numFmtId="0" fontId="2" fillId="0" borderId="0" xfId="2" applyAlignment="1">
      <alignment wrapText="1"/>
    </xf>
    <xf numFmtId="4" fontId="2" fillId="0" borderId="0" xfId="2" applyNumberFormat="1" applyAlignment="1">
      <alignment wrapText="1"/>
    </xf>
    <xf numFmtId="1" fontId="2" fillId="0" borderId="0" xfId="2" applyNumberFormat="1" applyAlignment="1">
      <alignment wrapText="1"/>
    </xf>
    <xf numFmtId="0" fontId="2" fillId="0" borderId="49" xfId="2" applyBorder="1" applyAlignment="1">
      <alignment horizontal="center" wrapText="1"/>
    </xf>
    <xf numFmtId="164" fontId="2" fillId="0" borderId="49" xfId="2" applyNumberFormat="1" applyBorder="1" applyAlignment="1">
      <alignment wrapText="1"/>
    </xf>
    <xf numFmtId="164" fontId="2" fillId="0" borderId="49" xfId="2" applyNumberFormat="1" applyBorder="1" applyAlignment="1">
      <alignment horizontal="center" wrapText="1"/>
    </xf>
    <xf numFmtId="165" fontId="2" fillId="0" borderId="49" xfId="2" applyNumberFormat="1" applyBorder="1" applyAlignment="1">
      <alignment wrapText="1"/>
    </xf>
    <xf numFmtId="1" fontId="2" fillId="0" borderId="49" xfId="2" applyNumberFormat="1" applyBorder="1" applyAlignment="1">
      <alignment wrapText="1"/>
    </xf>
    <xf numFmtId="0" fontId="2" fillId="0" borderId="49" xfId="2" applyBorder="1" applyAlignment="1">
      <alignment wrapText="1"/>
    </xf>
    <xf numFmtId="164" fontId="2" fillId="0" borderId="0" xfId="2" applyNumberFormat="1" applyAlignment="1">
      <alignment wrapText="1"/>
    </xf>
    <xf numFmtId="0" fontId="2" fillId="0" borderId="15" xfId="2" applyBorder="1" applyAlignment="1">
      <alignment wrapText="1"/>
    </xf>
    <xf numFmtId="164" fontId="2" fillId="0" borderId="15" xfId="2" applyNumberFormat="1" applyBorder="1" applyAlignment="1">
      <alignment wrapText="1"/>
    </xf>
    <xf numFmtId="165" fontId="2" fillId="0" borderId="15" xfId="2" applyNumberFormat="1" applyBorder="1" applyAlignment="1">
      <alignment wrapText="1"/>
    </xf>
    <xf numFmtId="1" fontId="2" fillId="0" borderId="15" xfId="2" applyNumberFormat="1" applyBorder="1" applyAlignment="1">
      <alignment wrapText="1"/>
    </xf>
    <xf numFmtId="49" fontId="2" fillId="0" borderId="0" xfId="2" applyNumberFormat="1" applyAlignment="1">
      <alignment horizontal="center" wrapText="1"/>
    </xf>
    <xf numFmtId="4" fontId="2" fillId="0" borderId="0" xfId="2" applyNumberFormat="1" applyAlignment="1">
      <alignment horizontal="center" wrapText="1"/>
    </xf>
    <xf numFmtId="1" fontId="2" fillId="0" borderId="0" xfId="2" applyNumberFormat="1" applyAlignment="1">
      <alignment horizontal="center" wrapText="1"/>
    </xf>
    <xf numFmtId="0" fontId="2" fillId="0" borderId="6" xfId="1" applyBorder="1" applyAlignment="1">
      <alignment wrapText="1"/>
    </xf>
    <xf numFmtId="0" fontId="2" fillId="0" borderId="10" xfId="0" applyFont="1" applyBorder="1" applyAlignment="1">
      <alignment horizontal="left" vertical="center" wrapText="1"/>
    </xf>
    <xf numFmtId="0" fontId="1" fillId="3" borderId="15" xfId="0" applyFont="1" applyFill="1" applyBorder="1" applyAlignment="1">
      <alignment horizontal="center" vertical="center"/>
    </xf>
    <xf numFmtId="0" fontId="1" fillId="3" borderId="21"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38"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10" fillId="0" borderId="25"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6"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6" fillId="0" borderId="2" xfId="0" applyFont="1" applyBorder="1" applyAlignment="1">
      <alignment horizontal="center" vertical="center" wrapText="1"/>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14" fontId="9" fillId="0" borderId="5" xfId="0" applyNumberFormat="1" applyFont="1" applyBorder="1" applyAlignment="1">
      <alignment horizontal="center" vertical="center"/>
    </xf>
    <xf numFmtId="0" fontId="9" fillId="0" borderId="20" xfId="0" applyFont="1" applyBorder="1" applyAlignment="1">
      <alignment horizontal="center" vertical="center"/>
    </xf>
    <xf numFmtId="0" fontId="9" fillId="0" borderId="38" xfId="0" applyFont="1" applyBorder="1" applyAlignment="1">
      <alignment horizontal="center" vertical="center"/>
    </xf>
    <xf numFmtId="0" fontId="5" fillId="0" borderId="28" xfId="0" applyFont="1" applyBorder="1" applyAlignment="1">
      <alignment horizontal="center" vertical="center" wrapTex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2" fillId="0" borderId="15" xfId="0" applyFont="1" applyBorder="1" applyAlignment="1">
      <alignment horizontal="left" vertical="center" wrapText="1"/>
    </xf>
    <xf numFmtId="0" fontId="2" fillId="0" borderId="9" xfId="0" applyFont="1" applyBorder="1" applyAlignment="1">
      <alignment horizontal="left" vertical="center" wrapText="1"/>
    </xf>
    <xf numFmtId="0" fontId="2" fillId="0" borderId="41" xfId="1" applyBorder="1" applyAlignment="1">
      <alignment horizontal="center" wrapText="1"/>
    </xf>
    <xf numFmtId="0" fontId="5" fillId="0" borderId="15" xfId="0" applyFont="1" applyBorder="1" applyAlignment="1">
      <alignment horizontal="center" vertical="center"/>
    </xf>
    <xf numFmtId="0" fontId="6" fillId="0" borderId="43" xfId="0" applyFont="1" applyBorder="1" applyAlignment="1">
      <alignment horizontal="left" vertical="center"/>
    </xf>
    <xf numFmtId="0" fontId="6" fillId="0" borderId="44" xfId="0" applyFont="1" applyBorder="1" applyAlignment="1">
      <alignment horizontal="left" vertical="center"/>
    </xf>
    <xf numFmtId="0" fontId="6" fillId="0" borderId="45" xfId="0" applyFont="1" applyBorder="1" applyAlignment="1">
      <alignment horizontal="left" vertical="center"/>
    </xf>
    <xf numFmtId="0" fontId="5" fillId="0" borderId="15"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8" xfId="0" applyFont="1" applyFill="1" applyBorder="1" applyAlignment="1">
      <alignment horizontal="center" vertical="center"/>
    </xf>
    <xf numFmtId="0" fontId="1" fillId="4" borderId="40"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42"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6" fillId="0" borderId="16" xfId="0" applyFont="1" applyBorder="1" applyAlignment="1">
      <alignment horizontal="center" vertical="center"/>
    </xf>
    <xf numFmtId="0" fontId="6" fillId="0" borderId="32" xfId="0" applyFont="1" applyBorder="1" applyAlignment="1">
      <alignment horizontal="center" vertical="center"/>
    </xf>
    <xf numFmtId="0" fontId="6" fillId="0" borderId="39"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5" fillId="0" borderId="2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xf>
    <xf numFmtId="0" fontId="2" fillId="0" borderId="9" xfId="2" applyBorder="1" applyAlignment="1">
      <alignment wrapText="1"/>
    </xf>
    <xf numFmtId="0" fontId="2" fillId="0" borderId="13" xfId="2" applyBorder="1" applyAlignment="1">
      <alignment wrapText="1"/>
    </xf>
    <xf numFmtId="1" fontId="2" fillId="0" borderId="9" xfId="2" applyNumberFormat="1" applyBorder="1" applyAlignment="1">
      <alignment wrapText="1"/>
    </xf>
    <xf numFmtId="1" fontId="2" fillId="0" borderId="13" xfId="2" applyNumberFormat="1" applyBorder="1" applyAlignment="1">
      <alignment wrapText="1"/>
    </xf>
    <xf numFmtId="165" fontId="2" fillId="0" borderId="9" xfId="2" applyNumberFormat="1" applyBorder="1" applyAlignment="1">
      <alignment wrapText="1"/>
    </xf>
    <xf numFmtId="165" fontId="2" fillId="0" borderId="13" xfId="2" applyNumberFormat="1" applyBorder="1" applyAlignment="1">
      <alignment wrapText="1"/>
    </xf>
    <xf numFmtId="164" fontId="2" fillId="0" borderId="9" xfId="2" applyNumberFormat="1" applyBorder="1" applyAlignment="1">
      <alignment wrapText="1"/>
    </xf>
    <xf numFmtId="164" fontId="2" fillId="0" borderId="13" xfId="2" applyNumberFormat="1" applyBorder="1" applyAlignment="1">
      <alignment wrapText="1"/>
    </xf>
  </cellXfs>
  <cellStyles count="3">
    <cellStyle name="Normal" xfId="0" builtinId="0"/>
    <cellStyle name="Normal 3" xfId="1" xr:uid="{0715C6C7-6700-47BF-A28B-1D5A9AA439FC}"/>
    <cellStyle name="Normal 3 2" xfId="2" xr:uid="{3BB1104F-53AD-44DC-B233-77DC3DCD21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C2BF-E372-44E6-9079-345AD2CF084B}">
  <dimension ref="A1:Y243"/>
  <sheetViews>
    <sheetView tabSelected="1" zoomScaleNormal="100" workbookViewId="0">
      <selection activeCell="G7" sqref="G7:P8"/>
    </sheetView>
  </sheetViews>
  <sheetFormatPr defaultColWidth="9.109375" defaultRowHeight="7.8" x14ac:dyDescent="0.15"/>
  <cols>
    <col min="1" max="5" width="12.5546875" style="2" customWidth="1"/>
    <col min="6" max="6" width="12.5546875" style="10" customWidth="1"/>
    <col min="7" max="7" width="12.5546875" style="2" customWidth="1"/>
    <col min="8" max="8" width="12.5546875" style="10" customWidth="1"/>
    <col min="9" max="11" width="12.5546875" style="2" customWidth="1"/>
    <col min="12" max="13" width="12.5546875" style="10" customWidth="1"/>
    <col min="14" max="14" width="12.5546875" style="3" customWidth="1"/>
    <col min="15" max="16" width="12.5546875" style="2" customWidth="1"/>
    <col min="17" max="16384" width="9.109375" style="2"/>
  </cols>
  <sheetData>
    <row r="1" spans="1:25" ht="30" customHeight="1" x14ac:dyDescent="0.15">
      <c r="A1" s="102" t="s">
        <v>62</v>
      </c>
      <c r="B1" s="103"/>
      <c r="C1" s="103"/>
      <c r="D1" s="103"/>
      <c r="E1" s="103"/>
      <c r="F1" s="103"/>
      <c r="G1" s="103"/>
      <c r="H1" s="103"/>
      <c r="I1" s="103"/>
      <c r="J1" s="103"/>
      <c r="K1" s="103"/>
      <c r="L1" s="103"/>
      <c r="M1" s="103"/>
      <c r="N1" s="103"/>
      <c r="O1" s="103"/>
      <c r="P1" s="104"/>
    </row>
    <row r="2" spans="1:25" ht="15" customHeight="1" x14ac:dyDescent="0.25">
      <c r="A2" s="105" t="s">
        <v>65</v>
      </c>
      <c r="B2" s="106"/>
      <c r="C2" s="106"/>
      <c r="D2" s="106"/>
      <c r="E2" s="106"/>
      <c r="F2" s="107"/>
      <c r="G2" s="111" t="s">
        <v>0</v>
      </c>
      <c r="H2" s="146"/>
      <c r="I2" s="146"/>
      <c r="J2" s="146"/>
      <c r="K2" s="146"/>
      <c r="L2" s="147"/>
      <c r="M2" s="111" t="s">
        <v>44</v>
      </c>
      <c r="N2" s="112"/>
      <c r="O2" s="94" t="s">
        <v>1</v>
      </c>
      <c r="P2" s="96"/>
      <c r="Q2" s="1"/>
    </row>
    <row r="3" spans="1:25" ht="15" customHeight="1" x14ac:dyDescent="0.15">
      <c r="A3" s="108"/>
      <c r="B3" s="109"/>
      <c r="C3" s="109"/>
      <c r="D3" s="109"/>
      <c r="E3" s="109"/>
      <c r="F3" s="110"/>
      <c r="G3" s="148"/>
      <c r="H3" s="149"/>
      <c r="I3" s="149"/>
      <c r="J3" s="149"/>
      <c r="K3" s="149"/>
      <c r="L3" s="150"/>
      <c r="M3" s="113"/>
      <c r="N3" s="114"/>
      <c r="O3" s="97"/>
      <c r="P3" s="99"/>
    </row>
    <row r="4" spans="1:25" ht="15" customHeight="1" x14ac:dyDescent="0.15">
      <c r="A4" s="108"/>
      <c r="B4" s="109"/>
      <c r="C4" s="109"/>
      <c r="D4" s="109"/>
      <c r="E4" s="109"/>
      <c r="F4" s="110"/>
      <c r="G4" s="151" t="s">
        <v>45</v>
      </c>
      <c r="H4" s="152"/>
      <c r="I4" s="152"/>
      <c r="J4" s="152"/>
      <c r="K4" s="152"/>
      <c r="L4" s="153"/>
      <c r="M4" s="115" t="s">
        <v>236</v>
      </c>
      <c r="N4" s="116"/>
      <c r="O4" s="119">
        <v>45455</v>
      </c>
      <c r="P4" s="120"/>
    </row>
    <row r="5" spans="1:25" ht="15" customHeight="1" x14ac:dyDescent="0.15">
      <c r="A5" s="108"/>
      <c r="B5" s="109"/>
      <c r="C5" s="109"/>
      <c r="D5" s="109"/>
      <c r="E5" s="109"/>
      <c r="F5" s="110"/>
      <c r="G5" s="154"/>
      <c r="H5" s="155"/>
      <c r="I5" s="155"/>
      <c r="J5" s="155"/>
      <c r="K5" s="155"/>
      <c r="L5" s="156"/>
      <c r="M5" s="115"/>
      <c r="N5" s="116"/>
      <c r="O5" s="115"/>
      <c r="P5" s="120"/>
    </row>
    <row r="6" spans="1:25" ht="15" customHeight="1" x14ac:dyDescent="0.15">
      <c r="A6" s="108"/>
      <c r="B6" s="109"/>
      <c r="C6" s="109"/>
      <c r="D6" s="109"/>
      <c r="E6" s="109"/>
      <c r="F6" s="110"/>
      <c r="G6" s="157"/>
      <c r="H6" s="158"/>
      <c r="I6" s="158"/>
      <c r="J6" s="158"/>
      <c r="K6" s="158"/>
      <c r="L6" s="159"/>
      <c r="M6" s="117"/>
      <c r="N6" s="118"/>
      <c r="O6" s="117"/>
      <c r="P6" s="121"/>
    </row>
    <row r="7" spans="1:25" ht="15" customHeight="1" x14ac:dyDescent="0.15">
      <c r="A7" s="100" t="s">
        <v>36</v>
      </c>
      <c r="B7" s="95"/>
      <c r="C7" s="95"/>
      <c r="D7" s="95"/>
      <c r="E7" s="95"/>
      <c r="F7" s="95"/>
      <c r="G7" s="94" t="s">
        <v>2</v>
      </c>
      <c r="H7" s="95"/>
      <c r="I7" s="95"/>
      <c r="J7" s="95"/>
      <c r="K7" s="95"/>
      <c r="L7" s="95"/>
      <c r="M7" s="95"/>
      <c r="N7" s="95"/>
      <c r="O7" s="95"/>
      <c r="P7" s="96"/>
    </row>
    <row r="8" spans="1:25" ht="15" customHeight="1" x14ac:dyDescent="0.15">
      <c r="A8" s="101"/>
      <c r="B8" s="98"/>
      <c r="C8" s="98"/>
      <c r="D8" s="98"/>
      <c r="E8" s="98"/>
      <c r="F8" s="98"/>
      <c r="G8" s="97"/>
      <c r="H8" s="98"/>
      <c r="I8" s="98"/>
      <c r="J8" s="98"/>
      <c r="K8" s="98"/>
      <c r="L8" s="98"/>
      <c r="M8" s="98"/>
      <c r="N8" s="98"/>
      <c r="O8" s="98"/>
      <c r="P8" s="99"/>
    </row>
    <row r="9" spans="1:25" ht="15" customHeight="1" x14ac:dyDescent="0.15">
      <c r="A9" s="122" t="s">
        <v>50</v>
      </c>
      <c r="B9" s="125" t="s">
        <v>13</v>
      </c>
      <c r="C9" s="126"/>
      <c r="D9" s="126"/>
      <c r="E9" s="126"/>
      <c r="F9" s="127"/>
      <c r="G9" s="134" t="s">
        <v>58</v>
      </c>
      <c r="H9" s="135"/>
      <c r="I9" s="135"/>
      <c r="J9" s="135"/>
      <c r="K9" s="136"/>
      <c r="L9" s="140" t="s">
        <v>59</v>
      </c>
      <c r="M9" s="141"/>
      <c r="N9" s="142"/>
      <c r="O9" s="92" t="s">
        <v>3</v>
      </c>
      <c r="P9" s="93"/>
    </row>
    <row r="10" spans="1:25" ht="15" customHeight="1" x14ac:dyDescent="0.15">
      <c r="A10" s="123"/>
      <c r="B10" s="128"/>
      <c r="C10" s="129"/>
      <c r="D10" s="129"/>
      <c r="E10" s="129"/>
      <c r="F10" s="130"/>
      <c r="G10" s="137"/>
      <c r="H10" s="138"/>
      <c r="I10" s="138"/>
      <c r="J10" s="138"/>
      <c r="K10" s="139"/>
      <c r="L10" s="143"/>
      <c r="M10" s="144"/>
      <c r="N10" s="145"/>
      <c r="O10" s="92"/>
      <c r="P10" s="93"/>
    </row>
    <row r="11" spans="1:25" s="11" customFormat="1" ht="15" customHeight="1" x14ac:dyDescent="0.2">
      <c r="A11" s="123"/>
      <c r="B11" s="128"/>
      <c r="C11" s="129"/>
      <c r="D11" s="129"/>
      <c r="E11" s="129"/>
      <c r="F11" s="130"/>
      <c r="G11" s="39" t="s">
        <v>5</v>
      </c>
      <c r="H11" s="39" t="s">
        <v>5</v>
      </c>
      <c r="I11" s="39" t="s">
        <v>7</v>
      </c>
      <c r="J11" s="39" t="s">
        <v>37</v>
      </c>
      <c r="K11" s="39" t="s">
        <v>4</v>
      </c>
      <c r="L11" s="40" t="s">
        <v>10</v>
      </c>
      <c r="M11" s="40" t="s">
        <v>11</v>
      </c>
      <c r="N11" s="40" t="s">
        <v>49</v>
      </c>
      <c r="O11" s="41" t="s">
        <v>9</v>
      </c>
      <c r="P11" s="42" t="s">
        <v>4</v>
      </c>
    </row>
    <row r="12" spans="1:25" s="11" customFormat="1" ht="15" customHeight="1" x14ac:dyDescent="0.2">
      <c r="A12" s="123"/>
      <c r="B12" s="128"/>
      <c r="C12" s="129"/>
      <c r="D12" s="129"/>
      <c r="E12" s="129"/>
      <c r="F12" s="130"/>
      <c r="G12" s="34" t="s">
        <v>14</v>
      </c>
      <c r="H12" s="35" t="s">
        <v>46</v>
      </c>
      <c r="I12" s="35" t="s">
        <v>15</v>
      </c>
      <c r="J12" s="35" t="s">
        <v>17</v>
      </c>
      <c r="K12" s="35" t="s">
        <v>37</v>
      </c>
      <c r="L12" s="43" t="s">
        <v>61</v>
      </c>
      <c r="M12" s="43" t="s">
        <v>38</v>
      </c>
      <c r="N12" s="43" t="s">
        <v>59</v>
      </c>
      <c r="O12" s="37" t="s">
        <v>17</v>
      </c>
      <c r="P12" s="38" t="s">
        <v>9</v>
      </c>
    </row>
    <row r="13" spans="1:25" s="11" customFormat="1" ht="15" customHeight="1" x14ac:dyDescent="0.2">
      <c r="A13" s="124"/>
      <c r="B13" s="131"/>
      <c r="C13" s="132"/>
      <c r="D13" s="132"/>
      <c r="E13" s="132"/>
      <c r="F13" s="133"/>
      <c r="G13" s="34"/>
      <c r="H13" s="35" t="s">
        <v>24</v>
      </c>
      <c r="I13" s="35" t="s">
        <v>18</v>
      </c>
      <c r="J13" s="35" t="s">
        <v>19</v>
      </c>
      <c r="K13" s="35" t="s">
        <v>20</v>
      </c>
      <c r="L13" s="43" t="s">
        <v>22</v>
      </c>
      <c r="M13" s="43" t="s">
        <v>60</v>
      </c>
      <c r="N13" s="43" t="s">
        <v>23</v>
      </c>
      <c r="O13" s="37" t="s">
        <v>39</v>
      </c>
      <c r="P13" s="38" t="s">
        <v>21</v>
      </c>
      <c r="U13" s="12"/>
    </row>
    <row r="14" spans="1:25" s="14" customFormat="1" ht="15" customHeight="1" x14ac:dyDescent="0.3">
      <c r="A14" s="20" t="s">
        <v>40</v>
      </c>
      <c r="B14" s="163" t="s">
        <v>25</v>
      </c>
      <c r="C14" s="164"/>
      <c r="D14" s="164"/>
      <c r="E14" s="164"/>
      <c r="F14" s="165"/>
      <c r="G14" s="22" t="s">
        <v>26</v>
      </c>
      <c r="H14" s="23" t="s">
        <v>27</v>
      </c>
      <c r="I14" s="23" t="s">
        <v>28</v>
      </c>
      <c r="J14" s="23" t="s">
        <v>29</v>
      </c>
      <c r="K14" s="23" t="s">
        <v>30</v>
      </c>
      <c r="L14" s="24" t="s">
        <v>33</v>
      </c>
      <c r="M14" s="24" t="s">
        <v>34</v>
      </c>
      <c r="N14" s="24" t="s">
        <v>35</v>
      </c>
      <c r="O14" s="25" t="s">
        <v>31</v>
      </c>
      <c r="P14" s="26" t="s">
        <v>32</v>
      </c>
      <c r="U14" s="15"/>
    </row>
    <row r="15" spans="1:25" s="1" customFormat="1" ht="30" customHeight="1" x14ac:dyDescent="0.25">
      <c r="A15" s="47"/>
      <c r="B15" s="166" t="s">
        <v>43</v>
      </c>
      <c r="C15" s="166"/>
      <c r="D15" s="166"/>
      <c r="E15" s="166"/>
      <c r="F15" s="166"/>
      <c r="G15" s="17">
        <f>'Private Sector'!H20</f>
        <v>4109</v>
      </c>
      <c r="H15" s="17">
        <f>'Private Sector'!I20</f>
        <v>363.5</v>
      </c>
      <c r="I15" s="17">
        <f>'Private Sector'!J20</f>
        <v>106435</v>
      </c>
      <c r="J15" s="17">
        <f>'Private Sector'!K20</f>
        <v>13.6</v>
      </c>
      <c r="K15" s="17">
        <f>'Private Sector'!L20</f>
        <v>26722</v>
      </c>
      <c r="L15" s="18">
        <f>'Private Sector'!M20</f>
        <v>0</v>
      </c>
      <c r="M15" s="18">
        <f>'Private Sector'!N20</f>
        <v>0</v>
      </c>
      <c r="N15" s="18">
        <f>'Private Sector'!O20</f>
        <v>0</v>
      </c>
      <c r="O15" s="19">
        <f>'Private Sector'!P20</f>
        <v>43.19</v>
      </c>
      <c r="P15" s="59">
        <f>'Private Sector'!Q20</f>
        <v>1154123.18</v>
      </c>
      <c r="R15" s="2"/>
      <c r="S15" s="2"/>
      <c r="T15" s="2"/>
      <c r="U15" s="2"/>
      <c r="V15" s="2"/>
      <c r="W15" s="4"/>
      <c r="X15" s="2"/>
      <c r="Y15" s="2"/>
    </row>
    <row r="16" spans="1:25" s="1" customFormat="1" ht="30" customHeight="1" x14ac:dyDescent="0.25">
      <c r="A16" s="47"/>
      <c r="B16" s="166" t="s">
        <v>42</v>
      </c>
      <c r="C16" s="166"/>
      <c r="D16" s="166"/>
      <c r="E16" s="166"/>
      <c r="F16" s="166"/>
      <c r="G16" s="17">
        <f>'Households and Individuals'!H14</f>
        <v>0</v>
      </c>
      <c r="H16" s="17">
        <f>'Households and Individuals'!I14</f>
        <v>0</v>
      </c>
      <c r="I16" s="17">
        <f>'Households and Individuals'!J14</f>
        <v>0</v>
      </c>
      <c r="J16" s="17">
        <f>'Households and Individuals'!K14</f>
        <v>0</v>
      </c>
      <c r="K16" s="17">
        <f>'Households and Individuals'!L14</f>
        <v>0</v>
      </c>
      <c r="L16" s="18">
        <f>'Households and Individuals'!M14</f>
        <v>0</v>
      </c>
      <c r="M16" s="18">
        <f>'Households and Individuals'!N14</f>
        <v>0</v>
      </c>
      <c r="N16" s="18">
        <f>'Households and Individuals'!O14</f>
        <v>0</v>
      </c>
      <c r="O16" s="19">
        <f>'Households and Individuals'!P14</f>
        <v>0</v>
      </c>
      <c r="P16" s="59">
        <f>'Households and Individuals'!Q14</f>
        <v>0</v>
      </c>
      <c r="R16" s="2"/>
      <c r="S16" s="2"/>
      <c r="T16" s="2"/>
      <c r="U16" s="2"/>
      <c r="V16" s="2"/>
      <c r="W16" s="4"/>
      <c r="X16" s="2"/>
      <c r="Y16" s="2"/>
    </row>
    <row r="17" spans="1:25" s="1" customFormat="1" ht="30" customHeight="1" x14ac:dyDescent="0.25">
      <c r="A17" s="49"/>
      <c r="B17" s="167" t="s">
        <v>51</v>
      </c>
      <c r="C17" s="167"/>
      <c r="D17" s="167"/>
      <c r="E17" s="167"/>
      <c r="F17" s="167"/>
      <c r="G17" s="27">
        <f>'State, Tribal, Local Govt'!H14</f>
        <v>0</v>
      </c>
      <c r="H17" s="27">
        <f>'State, Tribal, Local Govt'!I14</f>
        <v>0</v>
      </c>
      <c r="I17" s="27">
        <f>'State, Tribal, Local Govt'!J14</f>
        <v>0</v>
      </c>
      <c r="J17" s="27">
        <f>'State, Tribal, Local Govt'!K14</f>
        <v>0</v>
      </c>
      <c r="K17" s="27">
        <f>'State, Tribal, Local Govt'!L14</f>
        <v>0</v>
      </c>
      <c r="L17" s="28">
        <f>'State, Tribal, Local Govt'!M14</f>
        <v>0</v>
      </c>
      <c r="M17" s="28">
        <f>'State, Tribal, Local Govt'!N14</f>
        <v>0</v>
      </c>
      <c r="N17" s="28">
        <f>'State, Tribal, Local Govt'!O14</f>
        <v>0</v>
      </c>
      <c r="O17" s="29">
        <f>'State, Tribal, Local Govt'!P14</f>
        <v>0</v>
      </c>
      <c r="P17" s="60">
        <f>'State, Tribal, Local Govt'!Q14</f>
        <v>0</v>
      </c>
      <c r="R17" s="2"/>
      <c r="S17" s="2"/>
      <c r="T17" s="2"/>
      <c r="U17" s="2"/>
      <c r="V17" s="2"/>
      <c r="W17" s="4"/>
      <c r="X17" s="2"/>
      <c r="Y17" s="2"/>
    </row>
    <row r="18" spans="1:25" s="1" customFormat="1" ht="30" customHeight="1" thickBot="1" x14ac:dyDescent="0.3">
      <c r="A18" s="49"/>
      <c r="B18" s="167" t="s">
        <v>52</v>
      </c>
      <c r="C18" s="167"/>
      <c r="D18" s="167"/>
      <c r="E18" s="167"/>
      <c r="F18" s="167"/>
      <c r="G18" s="27">
        <f>'Federal Govt'!H14</f>
        <v>0</v>
      </c>
      <c r="H18" s="27">
        <f>'Federal Govt'!I14</f>
        <v>0</v>
      </c>
      <c r="I18" s="27">
        <f>'Federal Govt'!J14</f>
        <v>0</v>
      </c>
      <c r="J18" s="27">
        <f>'Federal Govt'!K14</f>
        <v>0</v>
      </c>
      <c r="K18" s="27">
        <f>'Federal Govt'!L14</f>
        <v>0</v>
      </c>
      <c r="L18" s="28">
        <f>'Federal Govt'!M14</f>
        <v>0</v>
      </c>
      <c r="M18" s="28">
        <f>'Federal Govt'!N14</f>
        <v>0</v>
      </c>
      <c r="N18" s="28">
        <f>'Federal Govt'!O14</f>
        <v>0</v>
      </c>
      <c r="O18" s="29">
        <f>'Federal Govt'!P14</f>
        <v>0</v>
      </c>
      <c r="P18" s="60">
        <f>'Federal Govt'!Q14</f>
        <v>0</v>
      </c>
      <c r="R18" s="2"/>
      <c r="S18" s="2"/>
      <c r="T18" s="2"/>
      <c r="U18" s="2"/>
      <c r="V18" s="2"/>
      <c r="W18" s="4"/>
      <c r="X18" s="2"/>
      <c r="Y18" s="2"/>
    </row>
    <row r="19" spans="1:25" s="1" customFormat="1" ht="30" customHeight="1" thickBot="1" x14ac:dyDescent="0.3">
      <c r="A19" s="6"/>
      <c r="B19" s="160" t="s">
        <v>57</v>
      </c>
      <c r="C19" s="161"/>
      <c r="D19" s="161"/>
      <c r="E19" s="161"/>
      <c r="F19" s="162"/>
      <c r="G19" s="30">
        <f t="shared" ref="G19:H19" si="0">G15+G16+G17+G18</f>
        <v>4109</v>
      </c>
      <c r="H19" s="30">
        <f t="shared" si="0"/>
        <v>363.5</v>
      </c>
      <c r="I19" s="30">
        <f>I15+I16+I17+I18</f>
        <v>106435</v>
      </c>
      <c r="J19" s="30">
        <f t="shared" ref="J19:P19" si="1">J15+J16+J17+J18</f>
        <v>13.6</v>
      </c>
      <c r="K19" s="30">
        <f t="shared" si="1"/>
        <v>26722</v>
      </c>
      <c r="L19" s="31">
        <f t="shared" si="1"/>
        <v>0</v>
      </c>
      <c r="M19" s="31">
        <f t="shared" si="1"/>
        <v>0</v>
      </c>
      <c r="N19" s="31">
        <f t="shared" si="1"/>
        <v>0</v>
      </c>
      <c r="O19" s="55">
        <f t="shared" si="1"/>
        <v>43.19</v>
      </c>
      <c r="P19" s="61">
        <f t="shared" si="1"/>
        <v>1154123.18</v>
      </c>
      <c r="R19" s="2"/>
      <c r="S19" s="2"/>
      <c r="T19" s="2"/>
      <c r="U19" s="2"/>
      <c r="V19" s="2"/>
      <c r="W19" s="4"/>
      <c r="X19" s="2"/>
      <c r="Y19" s="2"/>
    </row>
    <row r="20" spans="1:25" s="1" customFormat="1" ht="14.4" customHeight="1" x14ac:dyDescent="0.25">
      <c r="R20" s="2"/>
      <c r="S20" s="2"/>
      <c r="T20" s="2"/>
      <c r="U20" s="2"/>
      <c r="V20" s="2"/>
      <c r="W20" s="4"/>
      <c r="X20" s="2"/>
      <c r="Y20" s="2"/>
    </row>
    <row r="21" spans="1:25" s="8" customFormat="1" ht="14.4" customHeight="1" x14ac:dyDescent="0.25"/>
    <row r="22" spans="1:25" s="8" customFormat="1" ht="14.4" customHeight="1" x14ac:dyDescent="0.25"/>
    <row r="23" spans="1:25" s="8" customFormat="1" ht="14.4" customHeight="1" x14ac:dyDescent="0.25"/>
    <row r="24" spans="1:25" s="8" customFormat="1" ht="14.4" customHeight="1" x14ac:dyDescent="0.25"/>
    <row r="25" spans="1:25" s="8" customFormat="1" ht="14.4" customHeight="1" x14ac:dyDescent="0.25"/>
    <row r="26" spans="1:25" s="8" customFormat="1" ht="14.4" customHeight="1" x14ac:dyDescent="0.25"/>
    <row r="27" spans="1:25" s="8" customFormat="1" ht="14.4" customHeight="1" x14ac:dyDescent="0.25"/>
    <row r="28" spans="1:25" s="8" customFormat="1" ht="14.4" customHeight="1" x14ac:dyDescent="0.25"/>
    <row r="29" spans="1:25" s="8" customFormat="1" ht="14.4" customHeight="1" x14ac:dyDescent="0.25"/>
    <row r="30" spans="1:25" s="8" customFormat="1" ht="14.4" customHeight="1" x14ac:dyDescent="0.25"/>
    <row r="31" spans="1:25" s="8" customFormat="1" ht="14.4" customHeight="1" x14ac:dyDescent="0.25"/>
    <row r="32" spans="1:25" s="8" customFormat="1" ht="14.4" customHeight="1" x14ac:dyDescent="0.25"/>
    <row r="33" s="8" customFormat="1" ht="14.4" customHeight="1" x14ac:dyDescent="0.25"/>
    <row r="34" s="8" customFormat="1" ht="14.4" customHeight="1" x14ac:dyDescent="0.25"/>
    <row r="35" s="8" customFormat="1" ht="14.4" customHeight="1" x14ac:dyDescent="0.25"/>
    <row r="36" s="8" customFormat="1" ht="14.4" customHeight="1" x14ac:dyDescent="0.25"/>
    <row r="37" s="8" customFormat="1" ht="14.4" customHeight="1" x14ac:dyDescent="0.25"/>
    <row r="38" s="8" customFormat="1" ht="14.4" customHeight="1" x14ac:dyDescent="0.25"/>
    <row r="39" s="8" customFormat="1" ht="14.4" customHeight="1" x14ac:dyDescent="0.25"/>
    <row r="40" s="8" customFormat="1" ht="14.4" customHeight="1" x14ac:dyDescent="0.25"/>
    <row r="41" s="8" customFormat="1" ht="14.4" customHeight="1" x14ac:dyDescent="0.25"/>
    <row r="42" s="8" customFormat="1" ht="14.4" customHeight="1" x14ac:dyDescent="0.25"/>
    <row r="43" s="8" customFormat="1" ht="14.4" customHeight="1" x14ac:dyDescent="0.25"/>
    <row r="44" s="8" customFormat="1" ht="14.4" customHeight="1" x14ac:dyDescent="0.25"/>
    <row r="45" s="8" customFormat="1" ht="14.4" customHeight="1" x14ac:dyDescent="0.25"/>
    <row r="46" s="8" customFormat="1" ht="14.4" customHeight="1" x14ac:dyDescent="0.25"/>
    <row r="47" s="8" customFormat="1" ht="14.4" customHeight="1" x14ac:dyDescent="0.25"/>
    <row r="48" s="8" customFormat="1" ht="14.4" customHeight="1" x14ac:dyDescent="0.25"/>
    <row r="49" s="8" customFormat="1" ht="14.4" customHeight="1" x14ac:dyDescent="0.25"/>
    <row r="50" s="8" customFormat="1" ht="14.4" customHeight="1" x14ac:dyDescent="0.25"/>
    <row r="51" s="8" customFormat="1" ht="14.4" customHeight="1" x14ac:dyDescent="0.25"/>
    <row r="52" s="8" customFormat="1" ht="14.4" customHeight="1" x14ac:dyDescent="0.25"/>
    <row r="53" s="8" customFormat="1" ht="14.4" customHeight="1" x14ac:dyDescent="0.25"/>
    <row r="54" s="8" customFormat="1" ht="14.4" customHeight="1" x14ac:dyDescent="0.25"/>
    <row r="55" s="8" customFormat="1" ht="14.4" customHeight="1" x14ac:dyDescent="0.25"/>
    <row r="56" s="8" customFormat="1" ht="14.4" customHeight="1" x14ac:dyDescent="0.25"/>
    <row r="57" s="8" customFormat="1" ht="14.4" customHeight="1" x14ac:dyDescent="0.25"/>
    <row r="58" s="8" customFormat="1" ht="14.4" customHeight="1" x14ac:dyDescent="0.25"/>
    <row r="59" s="8" customFormat="1" ht="14.4" customHeight="1" x14ac:dyDescent="0.25"/>
    <row r="60" s="8" customFormat="1" ht="14.4" customHeight="1" x14ac:dyDescent="0.25"/>
    <row r="61" s="8" customFormat="1" ht="14.4" customHeight="1" x14ac:dyDescent="0.25"/>
    <row r="62" s="8" customFormat="1" ht="14.4" customHeight="1" x14ac:dyDescent="0.25"/>
    <row r="63" s="8" customFormat="1" ht="14.4" customHeight="1" x14ac:dyDescent="0.25"/>
    <row r="64" s="8" customFormat="1" ht="14.4" customHeight="1" x14ac:dyDescent="0.25"/>
    <row r="65" s="8" customFormat="1" ht="14.4" customHeight="1" x14ac:dyDescent="0.25"/>
    <row r="66" s="8" customFormat="1" ht="14.4" customHeight="1" x14ac:dyDescent="0.25"/>
    <row r="67" s="8" customFormat="1" ht="14.4" customHeight="1" x14ac:dyDescent="0.25"/>
    <row r="68" s="8" customFormat="1" ht="14.4" customHeight="1" x14ac:dyDescent="0.25"/>
    <row r="69" s="8" customFormat="1" ht="14.4" customHeight="1" x14ac:dyDescent="0.25"/>
    <row r="70" s="8" customFormat="1" ht="14.4" customHeight="1" x14ac:dyDescent="0.25"/>
    <row r="71" s="8" customFormat="1" ht="14.4" customHeight="1" x14ac:dyDescent="0.25"/>
    <row r="72" s="8" customFormat="1" ht="14.4" customHeight="1" x14ac:dyDescent="0.25"/>
    <row r="73" s="8" customFormat="1" ht="14.4" customHeight="1" x14ac:dyDescent="0.25"/>
    <row r="74" s="8" customFormat="1" ht="14.4" customHeight="1" x14ac:dyDescent="0.25"/>
    <row r="75" s="8" customFormat="1" ht="14.4" customHeight="1" x14ac:dyDescent="0.25"/>
    <row r="76" s="8" customFormat="1" ht="14.4" customHeight="1" x14ac:dyDescent="0.25"/>
    <row r="77" s="8" customFormat="1" ht="14.4" customHeight="1" x14ac:dyDescent="0.25"/>
    <row r="78" s="8" customFormat="1" ht="14.4" customHeight="1" x14ac:dyDescent="0.25"/>
    <row r="79" s="8" customFormat="1" ht="14.4" customHeight="1" x14ac:dyDescent="0.25"/>
    <row r="80" s="8" customFormat="1" ht="14.4" customHeight="1" x14ac:dyDescent="0.25"/>
    <row r="81" s="8" customFormat="1" ht="14.4" customHeight="1" x14ac:dyDescent="0.25"/>
    <row r="82" s="8" customFormat="1" ht="14.4" customHeight="1" x14ac:dyDescent="0.25"/>
    <row r="83" s="8" customFormat="1" ht="14.4" customHeight="1" x14ac:dyDescent="0.25"/>
    <row r="84" s="8" customFormat="1" ht="14.4" customHeight="1" x14ac:dyDescent="0.25"/>
    <row r="85" s="8" customFormat="1" ht="14.4" customHeight="1" x14ac:dyDescent="0.25"/>
    <row r="86" s="8" customFormat="1" ht="14.4" customHeight="1" x14ac:dyDescent="0.25"/>
    <row r="87" s="8" customFormat="1" ht="14.4" customHeight="1" x14ac:dyDescent="0.25"/>
    <row r="88" s="8" customFormat="1" ht="14.4" customHeight="1" x14ac:dyDescent="0.25"/>
    <row r="89" s="8" customFormat="1" ht="14.4" customHeight="1" x14ac:dyDescent="0.25"/>
    <row r="90" s="8" customFormat="1" ht="14.4" customHeight="1" x14ac:dyDescent="0.25"/>
    <row r="91" s="8" customFormat="1" ht="14.4" customHeight="1" x14ac:dyDescent="0.25"/>
    <row r="92" s="8" customFormat="1" ht="14.4" customHeight="1" x14ac:dyDescent="0.25"/>
    <row r="93" s="8" customFormat="1" ht="14.4" customHeight="1" x14ac:dyDescent="0.25"/>
    <row r="94" s="8" customFormat="1" ht="14.4" customHeight="1" x14ac:dyDescent="0.25"/>
    <row r="95" s="8" customFormat="1" ht="14.4" customHeight="1" x14ac:dyDescent="0.25"/>
    <row r="96" s="8" customFormat="1" ht="14.4" customHeight="1" x14ac:dyDescent="0.25"/>
    <row r="97" s="8" customFormat="1" ht="14.4" customHeight="1" x14ac:dyDescent="0.25"/>
    <row r="98" s="8" customFormat="1" ht="14.4" customHeight="1" x14ac:dyDescent="0.25"/>
    <row r="99" s="8" customFormat="1" ht="14.4" customHeight="1" x14ac:dyDescent="0.25"/>
    <row r="100" s="8" customFormat="1" ht="14.4" customHeight="1" x14ac:dyDescent="0.25"/>
    <row r="101" s="8" customFormat="1" ht="14.4" customHeight="1" x14ac:dyDescent="0.25"/>
    <row r="102" s="8" customFormat="1" ht="14.4" customHeight="1" x14ac:dyDescent="0.25"/>
    <row r="103" s="8" customFormat="1" ht="14.4" customHeight="1" x14ac:dyDescent="0.25"/>
    <row r="104" s="8" customFormat="1" ht="14.4" customHeight="1" x14ac:dyDescent="0.25"/>
    <row r="105" s="8" customFormat="1" ht="14.4" customHeight="1" x14ac:dyDescent="0.25"/>
    <row r="106" s="8" customFormat="1" ht="14.4" customHeight="1" x14ac:dyDescent="0.25"/>
    <row r="107" s="8" customFormat="1" ht="14.4" customHeight="1" x14ac:dyDescent="0.25"/>
    <row r="108" s="8" customFormat="1" ht="14.4" customHeight="1" x14ac:dyDescent="0.25"/>
    <row r="109" s="8" customFormat="1" ht="14.4" customHeight="1" x14ac:dyDescent="0.25"/>
    <row r="110" s="8" customFormat="1" ht="14.4" customHeight="1" x14ac:dyDescent="0.25"/>
    <row r="111" s="8" customFormat="1" ht="14.4" customHeight="1" x14ac:dyDescent="0.25"/>
    <row r="112" s="8" customFormat="1" ht="14.4" customHeight="1" x14ac:dyDescent="0.25"/>
    <row r="113" s="8" customFormat="1" ht="14.4" customHeight="1" x14ac:dyDescent="0.25"/>
    <row r="114" s="8" customFormat="1" ht="14.4" customHeight="1" x14ac:dyDescent="0.25"/>
    <row r="115" s="8" customFormat="1" ht="14.4" customHeight="1" x14ac:dyDescent="0.25"/>
    <row r="116" s="8" customFormat="1" ht="14.4" customHeight="1" x14ac:dyDescent="0.25"/>
    <row r="117" s="8" customFormat="1" ht="14.4" customHeight="1" x14ac:dyDescent="0.25"/>
    <row r="118" s="8" customFormat="1" ht="14.4" customHeight="1" x14ac:dyDescent="0.25"/>
    <row r="119" s="8" customFormat="1" ht="14.4" customHeight="1" x14ac:dyDescent="0.25"/>
    <row r="120" s="8" customFormat="1" ht="14.4" customHeight="1" x14ac:dyDescent="0.25"/>
    <row r="121" s="8" customFormat="1" ht="14.4" customHeight="1" x14ac:dyDescent="0.25"/>
    <row r="122" s="8" customFormat="1" ht="14.4" customHeight="1" x14ac:dyDescent="0.25"/>
    <row r="123" s="8" customFormat="1" ht="14.4" customHeight="1" x14ac:dyDescent="0.25"/>
    <row r="124" s="8" customFormat="1" ht="14.4" customHeight="1" x14ac:dyDescent="0.25"/>
    <row r="125" s="8" customFormat="1" ht="14.4" customHeight="1" x14ac:dyDescent="0.25"/>
    <row r="126" s="8" customFormat="1" ht="14.4" customHeight="1" x14ac:dyDescent="0.25"/>
    <row r="127" s="8" customFormat="1" ht="14.4" customHeight="1" x14ac:dyDescent="0.25"/>
    <row r="128" s="8" customFormat="1" ht="14.4" customHeight="1" x14ac:dyDescent="0.25"/>
    <row r="129" s="8" customFormat="1" ht="14.4" customHeight="1" x14ac:dyDescent="0.25"/>
    <row r="130" s="8" customFormat="1" ht="14.4" customHeight="1" x14ac:dyDescent="0.25"/>
    <row r="131" s="8" customFormat="1" ht="14.4" customHeight="1" x14ac:dyDescent="0.25"/>
    <row r="132" s="8" customFormat="1" ht="14.4" customHeight="1" x14ac:dyDescent="0.25"/>
    <row r="133" s="8" customFormat="1" ht="14.4" customHeight="1" x14ac:dyDescent="0.25"/>
    <row r="134" s="8" customFormat="1" ht="14.4" customHeight="1" x14ac:dyDescent="0.25"/>
    <row r="135" s="8" customFormat="1" ht="14.4" customHeight="1" x14ac:dyDescent="0.25"/>
    <row r="136" s="8" customFormat="1" ht="14.4" customHeight="1" x14ac:dyDescent="0.25"/>
    <row r="137" s="8" customFormat="1" ht="14.4" customHeight="1" x14ac:dyDescent="0.25"/>
    <row r="138" s="8" customFormat="1" ht="14.4" customHeight="1" x14ac:dyDescent="0.25"/>
    <row r="139" s="8" customFormat="1" ht="14.4" customHeight="1" x14ac:dyDescent="0.25"/>
    <row r="140" s="8" customFormat="1" ht="14.4" customHeight="1" x14ac:dyDescent="0.25"/>
    <row r="141" s="8" customFormat="1" ht="14.4" customHeight="1" x14ac:dyDescent="0.25"/>
    <row r="142" s="8" customFormat="1" ht="14.4" customHeight="1" x14ac:dyDescent="0.25"/>
    <row r="143" s="8" customFormat="1" ht="14.4" customHeight="1" x14ac:dyDescent="0.25"/>
    <row r="144" s="8" customFormat="1" ht="14.4" customHeight="1" x14ac:dyDescent="0.25"/>
    <row r="145" s="8" customFormat="1" ht="14.4" customHeight="1" x14ac:dyDescent="0.25"/>
    <row r="146" s="8" customFormat="1" ht="14.4" customHeight="1" x14ac:dyDescent="0.25"/>
    <row r="147" s="8" customFormat="1" ht="14.4" customHeight="1" x14ac:dyDescent="0.25"/>
    <row r="148" s="8" customFormat="1" ht="14.4" customHeight="1" x14ac:dyDescent="0.25"/>
    <row r="149" s="8" customFormat="1" ht="14.4" customHeight="1" x14ac:dyDescent="0.25"/>
    <row r="150" s="8" customFormat="1" ht="14.4" customHeight="1" x14ac:dyDescent="0.25"/>
    <row r="151" s="8" customFormat="1" ht="14.4" customHeight="1" x14ac:dyDescent="0.25"/>
    <row r="152" s="8" customFormat="1" ht="14.4" customHeight="1" x14ac:dyDescent="0.25"/>
    <row r="153" s="8" customFormat="1" ht="14.4" customHeight="1" x14ac:dyDescent="0.25"/>
    <row r="154" s="8" customFormat="1" ht="14.4" customHeight="1" x14ac:dyDescent="0.25"/>
    <row r="155" s="8" customFormat="1" ht="14.4" customHeight="1" x14ac:dyDescent="0.25"/>
    <row r="156" s="8" customFormat="1" ht="14.4" customHeight="1" x14ac:dyDescent="0.25"/>
    <row r="157" s="8" customFormat="1" ht="14.4" customHeight="1" x14ac:dyDescent="0.25"/>
    <row r="158" s="8" customFormat="1" ht="14.4" customHeight="1" x14ac:dyDescent="0.25"/>
    <row r="159" s="8" customFormat="1" ht="14.4" customHeight="1" x14ac:dyDescent="0.25"/>
    <row r="160" s="8" customFormat="1" ht="14.4" customHeight="1" x14ac:dyDescent="0.25"/>
    <row r="161" s="8" customFormat="1" ht="14.4" customHeight="1" x14ac:dyDescent="0.25"/>
    <row r="162" s="8" customFormat="1" ht="14.4" customHeight="1" x14ac:dyDescent="0.25"/>
    <row r="163" s="8" customFormat="1" ht="14.4" customHeight="1" x14ac:dyDescent="0.25"/>
    <row r="164" s="8" customFormat="1" ht="14.4" customHeight="1" x14ac:dyDescent="0.25"/>
    <row r="165" s="8" customFormat="1" ht="14.4" customHeight="1" x14ac:dyDescent="0.25"/>
    <row r="166" s="8" customFormat="1" ht="14.4" customHeight="1" x14ac:dyDescent="0.25"/>
    <row r="167" s="8" customFormat="1" ht="14.4" customHeight="1" x14ac:dyDescent="0.25"/>
    <row r="168" s="8" customFormat="1" ht="14.4" customHeight="1" x14ac:dyDescent="0.25"/>
    <row r="169" s="8" customFormat="1" ht="14.4" customHeight="1" x14ac:dyDescent="0.25"/>
    <row r="170" s="8" customFormat="1" ht="14.4" customHeight="1" x14ac:dyDescent="0.25"/>
    <row r="171" s="8" customFormat="1" ht="14.4" customHeight="1" x14ac:dyDescent="0.25"/>
    <row r="172" s="8" customFormat="1" ht="14.4" customHeight="1" x14ac:dyDescent="0.25"/>
    <row r="173" s="8" customFormat="1" ht="14.4" customHeight="1" x14ac:dyDescent="0.25"/>
    <row r="174" s="8" customFormat="1" ht="14.4" customHeight="1" x14ac:dyDescent="0.25"/>
    <row r="175" s="8" customFormat="1" ht="14.4" customHeight="1" x14ac:dyDescent="0.25"/>
    <row r="176" s="8" customFormat="1" ht="14.4" customHeight="1" x14ac:dyDescent="0.25"/>
    <row r="177" s="8" customFormat="1" ht="14.4" customHeight="1" x14ac:dyDescent="0.25"/>
    <row r="178" s="8" customFormat="1" ht="14.4" customHeight="1" x14ac:dyDescent="0.25"/>
    <row r="179" s="8" customFormat="1" ht="14.4" customHeight="1" x14ac:dyDescent="0.25"/>
    <row r="180" s="8" customFormat="1" ht="14.4" customHeight="1" x14ac:dyDescent="0.25"/>
    <row r="181" s="8" customFormat="1" ht="14.4" customHeight="1" x14ac:dyDescent="0.25"/>
    <row r="182" s="8" customFormat="1" ht="14.4" customHeight="1" x14ac:dyDescent="0.25"/>
    <row r="183" s="8" customFormat="1" ht="14.4" customHeight="1" x14ac:dyDescent="0.25"/>
    <row r="184" s="8" customFormat="1" ht="14.4" customHeight="1" x14ac:dyDescent="0.25"/>
    <row r="185" s="8" customFormat="1" ht="14.4" customHeight="1" x14ac:dyDescent="0.25"/>
    <row r="186" s="8" customFormat="1" ht="14.4" customHeight="1" x14ac:dyDescent="0.25"/>
    <row r="187" s="8" customFormat="1" ht="14.4" customHeight="1" x14ac:dyDescent="0.25"/>
    <row r="188" s="8" customFormat="1" ht="14.4" customHeight="1" x14ac:dyDescent="0.25"/>
    <row r="189" s="8" customFormat="1" ht="14.4" customHeight="1" x14ac:dyDescent="0.25"/>
    <row r="190" s="8" customFormat="1" ht="14.4" customHeight="1" x14ac:dyDescent="0.25"/>
    <row r="191" s="8" customFormat="1" ht="14.4" customHeight="1" x14ac:dyDescent="0.25"/>
    <row r="192" s="8" customFormat="1" ht="14.4" customHeight="1" x14ac:dyDescent="0.25"/>
    <row r="193" s="8" customFormat="1" ht="14.4" customHeight="1" x14ac:dyDescent="0.25"/>
    <row r="194" s="8" customFormat="1" ht="14.4" customHeight="1" x14ac:dyDescent="0.25"/>
    <row r="195" s="8" customFormat="1" ht="14.4" customHeight="1" x14ac:dyDescent="0.25"/>
    <row r="196" s="8" customFormat="1" ht="14.4" customHeight="1" x14ac:dyDescent="0.25"/>
    <row r="197" s="8" customFormat="1" ht="14.4" customHeight="1" x14ac:dyDescent="0.25"/>
    <row r="198" s="8" customFormat="1" ht="14.4" customHeight="1" x14ac:dyDescent="0.25"/>
    <row r="199" s="8" customFormat="1" ht="14.4" customHeight="1" x14ac:dyDescent="0.25"/>
    <row r="200" s="8" customFormat="1" ht="14.4" customHeight="1" x14ac:dyDescent="0.25"/>
    <row r="201" s="8" customFormat="1" ht="14.4" customHeight="1" x14ac:dyDescent="0.25"/>
    <row r="202" s="8" customFormat="1" ht="14.4" customHeight="1" x14ac:dyDescent="0.25"/>
    <row r="203" s="8" customFormat="1" ht="14.4" customHeight="1" x14ac:dyDescent="0.25"/>
    <row r="204" s="8" customFormat="1" ht="14.4" customHeight="1" x14ac:dyDescent="0.25"/>
    <row r="205" s="8" customFormat="1" ht="14.4" customHeight="1" x14ac:dyDescent="0.25"/>
    <row r="206" s="8" customFormat="1" ht="14.4" customHeight="1" x14ac:dyDescent="0.25"/>
    <row r="207" s="8" customFormat="1" ht="14.4" customHeight="1" x14ac:dyDescent="0.25"/>
    <row r="208" s="8" customFormat="1" ht="14.4" customHeight="1" x14ac:dyDescent="0.25"/>
    <row r="209" s="8" customFormat="1" ht="14.4" customHeight="1" x14ac:dyDescent="0.25"/>
    <row r="210" s="8" customFormat="1" ht="14.4" customHeight="1" x14ac:dyDescent="0.25"/>
    <row r="211" s="8" customFormat="1" ht="14.4" customHeight="1" x14ac:dyDescent="0.25"/>
    <row r="212" s="8" customFormat="1" ht="14.4" customHeight="1" x14ac:dyDescent="0.25"/>
    <row r="213" s="8" customFormat="1" ht="14.4" customHeight="1" x14ac:dyDescent="0.25"/>
    <row r="214" s="8" customFormat="1" ht="14.4" customHeight="1" x14ac:dyDescent="0.25"/>
    <row r="215" s="8" customFormat="1" ht="14.4" customHeight="1" x14ac:dyDescent="0.25"/>
    <row r="216" s="8" customFormat="1" ht="14.4" customHeight="1" x14ac:dyDescent="0.25"/>
    <row r="217" s="8" customFormat="1" ht="14.4" customHeight="1" x14ac:dyDescent="0.25"/>
    <row r="218" s="8" customFormat="1" ht="14.4" customHeight="1" x14ac:dyDescent="0.25"/>
    <row r="219" s="8" customFormat="1" ht="14.4" customHeight="1" x14ac:dyDescent="0.25"/>
    <row r="220" s="8" customFormat="1" ht="14.4" customHeight="1" x14ac:dyDescent="0.25"/>
    <row r="221" s="8" customFormat="1" ht="14.4" customHeight="1" x14ac:dyDescent="0.25"/>
    <row r="222" s="8" customFormat="1" ht="14.4" customHeight="1" x14ac:dyDescent="0.25"/>
    <row r="223" s="8" customFormat="1" ht="14.4" customHeight="1" x14ac:dyDescent="0.25"/>
    <row r="224" s="8" customFormat="1" ht="14.4" customHeight="1" x14ac:dyDescent="0.25"/>
    <row r="225" spans="14:14" s="8" customFormat="1" ht="14.4" customHeight="1" x14ac:dyDescent="0.25"/>
    <row r="226" spans="14:14" s="8" customFormat="1" ht="14.4" customHeight="1" x14ac:dyDescent="0.25"/>
    <row r="227" spans="14:14" s="8" customFormat="1" ht="14.4" customHeight="1" x14ac:dyDescent="0.25"/>
    <row r="228" spans="14:14" s="8" customFormat="1" ht="14.4" customHeight="1" x14ac:dyDescent="0.25"/>
    <row r="229" spans="14:14" s="8" customFormat="1" ht="14.4" customHeight="1" x14ac:dyDescent="0.25"/>
    <row r="230" spans="14:14" s="8" customFormat="1" ht="14.4" customHeight="1" x14ac:dyDescent="0.25"/>
    <row r="231" spans="14:14" s="8" customFormat="1" ht="14.4" customHeight="1" x14ac:dyDescent="0.25"/>
    <row r="232" spans="14:14" s="8" customFormat="1" ht="14.4" customHeight="1" x14ac:dyDescent="0.25"/>
    <row r="233" spans="14:14" s="8" customFormat="1" ht="14.4" customHeight="1" x14ac:dyDescent="0.25"/>
    <row r="234" spans="14:14" s="8" customFormat="1" ht="14.4" customHeight="1" x14ac:dyDescent="0.25"/>
    <row r="235" spans="14:14" s="8" customFormat="1" ht="14.4" customHeight="1" x14ac:dyDescent="0.25"/>
    <row r="236" spans="14:14" ht="14.4" customHeight="1" x14ac:dyDescent="0.15">
      <c r="N236" s="13"/>
    </row>
    <row r="237" spans="14:14" ht="14.4" customHeight="1" x14ac:dyDescent="0.15"/>
    <row r="238" spans="14:14" ht="14.4" customHeight="1" x14ac:dyDescent="0.15"/>
    <row r="239" spans="14:14" ht="14.4" customHeight="1" x14ac:dyDescent="0.15"/>
    <row r="240" spans="14:14" ht="14.4" customHeight="1" x14ac:dyDescent="0.15"/>
    <row r="241" ht="14.4" customHeight="1" x14ac:dyDescent="0.15"/>
    <row r="242" ht="14.4" customHeight="1" x14ac:dyDescent="0.15"/>
    <row r="243" ht="14.4" customHeight="1" x14ac:dyDescent="0.15"/>
  </sheetData>
  <mergeCells count="21">
    <mergeCell ref="B19:F19"/>
    <mergeCell ref="B14:F14"/>
    <mergeCell ref="B16:F16"/>
    <mergeCell ref="B15:F15"/>
    <mergeCell ref="B18:F18"/>
    <mergeCell ref="B17:F17"/>
    <mergeCell ref="O9:P10"/>
    <mergeCell ref="G7:P8"/>
    <mergeCell ref="A7:F8"/>
    <mergeCell ref="A1:P1"/>
    <mergeCell ref="A2:F6"/>
    <mergeCell ref="M2:N3"/>
    <mergeCell ref="M4:N6"/>
    <mergeCell ref="O4:P6"/>
    <mergeCell ref="O2:P3"/>
    <mergeCell ref="A9:A13"/>
    <mergeCell ref="B9:F13"/>
    <mergeCell ref="G9:K10"/>
    <mergeCell ref="L9:N10"/>
    <mergeCell ref="G2:L3"/>
    <mergeCell ref="G4:L6"/>
  </mergeCells>
  <dataValidations count="7">
    <dataValidation allowBlank="1" showInputMessage="1" showErrorMessage="1" prompt="This cell will auto-populate from &quot;Private Sector&quot; sheet." sqref="G15:P15" xr:uid="{0B5B8C78-C5A7-4698-ABAD-8E1DC86F4EA7}"/>
    <dataValidation allowBlank="1" showInputMessage="1" showErrorMessage="1" prompt="This cell will auto-populate from &quot;Households and Individuals&quot; sheet." sqref="G16:P16" xr:uid="{0F34651E-8D35-4697-A76A-0B37CCE0B635}"/>
    <dataValidation allowBlank="1" showInputMessage="1" showErrorMessage="1" prompt="This cell will auto-populate from &quot;State, Tribal, Local Govt&quot; sheet." sqref="G17:P17" xr:uid="{454FE182-2FB3-4238-B037-9B48AF9837DD}"/>
    <dataValidation allowBlank="1" showInputMessage="1" showErrorMessage="1" prompt="This cell will auto-populate from &quot;Federal Govt&quot; sheet." sqref="G18:P18" xr:uid="{CD13FEF6-D76C-46D2-93B0-3505C5C14BF3}"/>
    <dataValidation allowBlank="1" showInputMessage="1" showErrorMessage="1" promptTitle="TOTAL" prompt="This cell will auto-populate." sqref="G19:P19" xr:uid="{B14C4D24-DC5C-42F9-BE9D-E0865DBF1C60}"/>
    <dataValidation allowBlank="1" showInputMessage="1" showErrorMessage="1" promptTitle="OMB Number" prompt="Enter the OMB control number. Found in the upper right corner of the instrument, it will start with 0596 followed by four digits. It will match the previous collection, Supporting Statement A, Supporting Statement B, and/or Federal Register Notice." sqref="M4:N6" xr:uid="{461246B0-91C7-42B1-88A1-FD37EC464306}"/>
    <dataValidation allowBlank="1" showInputMessage="1" showErrorMessage="1" promptTitle="Date Prepared" prompt="Enter the date this worksheet is completed using the following format: MM/DD/YYYY" sqref="O4:P6" xr:uid="{FA03697A-A392-4835-B050-65661FDFE86E}"/>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A702D-DC4D-4A34-A32F-02A4C7D1D624}">
  <dimension ref="A1:Z239"/>
  <sheetViews>
    <sheetView zoomScale="90" zoomScaleNormal="90" workbookViewId="0">
      <pane ySplit="1" topLeftCell="A2" activePane="bottomLeft" state="frozen"/>
      <selection pane="bottomLeft" sqref="A1:G1"/>
    </sheetView>
  </sheetViews>
  <sheetFormatPr defaultColWidth="9.109375" defaultRowHeight="7.8" x14ac:dyDescent="0.15"/>
  <cols>
    <col min="1" max="1" width="14.5546875" style="2" customWidth="1"/>
    <col min="2" max="6" width="12.5546875" style="2" customWidth="1"/>
    <col min="7" max="7" width="21" style="32" customWidth="1"/>
    <col min="8" max="9" width="12.5546875" style="10" customWidth="1"/>
    <col min="10" max="10" width="12.5546875" style="2" customWidth="1"/>
    <col min="11" max="11" width="12.5546875" style="10" customWidth="1"/>
    <col min="12" max="14" width="12.5546875" style="2" customWidth="1"/>
    <col min="15" max="16" width="12.5546875" style="10" customWidth="1"/>
    <col min="17" max="17" width="13.44140625" style="3" bestFit="1" customWidth="1"/>
    <col min="18" max="16384" width="9.109375" style="2"/>
  </cols>
  <sheetData>
    <row r="1" spans="1:26" ht="30" customHeight="1" thickBot="1" x14ac:dyDescent="0.2">
      <c r="A1" s="196" t="s">
        <v>36</v>
      </c>
      <c r="B1" s="197"/>
      <c r="C1" s="197"/>
      <c r="D1" s="197"/>
      <c r="E1" s="197"/>
      <c r="F1" s="197"/>
      <c r="G1" s="198"/>
      <c r="H1" s="194" t="s">
        <v>2</v>
      </c>
      <c r="I1" s="194"/>
      <c r="J1" s="194"/>
      <c r="K1" s="194"/>
      <c r="L1" s="194"/>
      <c r="M1" s="194"/>
      <c r="N1" s="194"/>
      <c r="O1" s="194"/>
      <c r="P1" s="194"/>
      <c r="Q1" s="195"/>
    </row>
    <row r="2" spans="1:26" ht="15" customHeight="1" x14ac:dyDescent="0.15">
      <c r="A2" s="199" t="s">
        <v>50</v>
      </c>
      <c r="B2" s="200" t="s">
        <v>63</v>
      </c>
      <c r="C2" s="129"/>
      <c r="D2" s="129"/>
      <c r="E2" s="129"/>
      <c r="F2" s="130"/>
      <c r="G2" s="201" t="s">
        <v>64</v>
      </c>
      <c r="H2" s="180" t="s">
        <v>58</v>
      </c>
      <c r="I2" s="181"/>
      <c r="J2" s="181"/>
      <c r="K2" s="181"/>
      <c r="L2" s="182"/>
      <c r="M2" s="186" t="s">
        <v>59</v>
      </c>
      <c r="N2" s="187"/>
      <c r="O2" s="188"/>
      <c r="P2" s="192" t="s">
        <v>3</v>
      </c>
      <c r="Q2" s="193"/>
    </row>
    <row r="3" spans="1:26" ht="15" customHeight="1" x14ac:dyDescent="0.15">
      <c r="A3" s="123"/>
      <c r="B3" s="128"/>
      <c r="C3" s="129"/>
      <c r="D3" s="129"/>
      <c r="E3" s="129"/>
      <c r="F3" s="130"/>
      <c r="G3" s="201"/>
      <c r="H3" s="183"/>
      <c r="I3" s="184"/>
      <c r="J3" s="184"/>
      <c r="K3" s="184"/>
      <c r="L3" s="185"/>
      <c r="M3" s="189"/>
      <c r="N3" s="190"/>
      <c r="O3" s="191"/>
      <c r="P3" s="92"/>
      <c r="Q3" s="93"/>
    </row>
    <row r="4" spans="1:26" ht="15" customHeight="1" x14ac:dyDescent="0.15">
      <c r="A4" s="123"/>
      <c r="B4" s="128"/>
      <c r="C4" s="129"/>
      <c r="D4" s="129"/>
      <c r="E4" s="129"/>
      <c r="F4" s="130"/>
      <c r="G4" s="201"/>
      <c r="H4" s="34" t="s">
        <v>5</v>
      </c>
      <c r="I4" s="35" t="s">
        <v>6</v>
      </c>
      <c r="J4" s="35" t="s">
        <v>7</v>
      </c>
      <c r="K4" s="35" t="s">
        <v>37</v>
      </c>
      <c r="L4" s="35" t="s">
        <v>8</v>
      </c>
      <c r="M4" s="36" t="s">
        <v>10</v>
      </c>
      <c r="N4" s="36" t="s">
        <v>11</v>
      </c>
      <c r="O4" s="36" t="s">
        <v>49</v>
      </c>
      <c r="P4" s="37" t="s">
        <v>9</v>
      </c>
      <c r="Q4" s="38" t="s">
        <v>4</v>
      </c>
    </row>
    <row r="5" spans="1:26" ht="15" customHeight="1" x14ac:dyDescent="0.15">
      <c r="A5" s="123"/>
      <c r="B5" s="128"/>
      <c r="C5" s="129"/>
      <c r="D5" s="129"/>
      <c r="E5" s="129"/>
      <c r="F5" s="130"/>
      <c r="G5" s="201"/>
      <c r="H5" s="34" t="s">
        <v>14</v>
      </c>
      <c r="I5" s="35" t="s">
        <v>46</v>
      </c>
      <c r="J5" s="35" t="s">
        <v>15</v>
      </c>
      <c r="K5" s="35" t="s">
        <v>16</v>
      </c>
      <c r="L5" s="35" t="s">
        <v>37</v>
      </c>
      <c r="M5" s="36" t="s">
        <v>12</v>
      </c>
      <c r="N5" s="36" t="s">
        <v>38</v>
      </c>
      <c r="O5" s="36" t="s">
        <v>48</v>
      </c>
      <c r="P5" s="37" t="s">
        <v>17</v>
      </c>
      <c r="Q5" s="38" t="s">
        <v>9</v>
      </c>
    </row>
    <row r="6" spans="1:26" ht="15" customHeight="1" x14ac:dyDescent="0.15">
      <c r="A6" s="124"/>
      <c r="B6" s="131"/>
      <c r="C6" s="132"/>
      <c r="D6" s="132"/>
      <c r="E6" s="132"/>
      <c r="F6" s="133"/>
      <c r="G6" s="202"/>
      <c r="H6" s="34"/>
      <c r="I6" s="35" t="s">
        <v>24</v>
      </c>
      <c r="J6" s="35" t="s">
        <v>18</v>
      </c>
      <c r="K6" s="35" t="s">
        <v>19</v>
      </c>
      <c r="L6" s="35" t="s">
        <v>20</v>
      </c>
      <c r="M6" s="36" t="s">
        <v>22</v>
      </c>
      <c r="N6" s="36" t="s">
        <v>47</v>
      </c>
      <c r="O6" s="36" t="s">
        <v>23</v>
      </c>
      <c r="P6" s="37" t="s">
        <v>234</v>
      </c>
      <c r="Q6" s="38" t="s">
        <v>21</v>
      </c>
      <c r="V6" s="4"/>
    </row>
    <row r="7" spans="1:26" ht="15" customHeight="1" x14ac:dyDescent="0.15">
      <c r="A7" s="20" t="s">
        <v>40</v>
      </c>
      <c r="B7" s="169" t="s">
        <v>25</v>
      </c>
      <c r="C7" s="169"/>
      <c r="D7" s="169"/>
      <c r="E7" s="169"/>
      <c r="F7" s="169"/>
      <c r="G7" s="21" t="s">
        <v>41</v>
      </c>
      <c r="H7" s="23" t="s">
        <v>26</v>
      </c>
      <c r="I7" s="23" t="s">
        <v>27</v>
      </c>
      <c r="J7" s="23" t="s">
        <v>28</v>
      </c>
      <c r="K7" s="23" t="s">
        <v>29</v>
      </c>
      <c r="L7" s="23" t="s">
        <v>30</v>
      </c>
      <c r="M7" s="33" t="s">
        <v>33</v>
      </c>
      <c r="N7" s="33" t="s">
        <v>34</v>
      </c>
      <c r="O7" s="33" t="s">
        <v>35</v>
      </c>
      <c r="P7" s="25" t="s">
        <v>31</v>
      </c>
      <c r="Q7" s="26" t="s">
        <v>32</v>
      </c>
      <c r="V7" s="4"/>
    </row>
    <row r="8" spans="1:26" s="1" customFormat="1" ht="356.4" x14ac:dyDescent="0.25">
      <c r="A8" s="67" t="s">
        <v>86</v>
      </c>
      <c r="B8" s="173" t="s">
        <v>237</v>
      </c>
      <c r="C8" s="173"/>
      <c r="D8" s="173"/>
      <c r="E8" s="173"/>
      <c r="F8" s="173"/>
      <c r="G8" s="16" t="s">
        <v>235</v>
      </c>
      <c r="H8" s="68">
        <v>684</v>
      </c>
      <c r="I8" s="68">
        <v>1</v>
      </c>
      <c r="J8" s="69">
        <f t="shared" ref="J8:J19" si="0">H8*I8</f>
        <v>684</v>
      </c>
      <c r="K8" s="68">
        <v>2</v>
      </c>
      <c r="L8" s="68">
        <f t="shared" ref="L8:L17" si="1">J8*K8</f>
        <v>1368</v>
      </c>
      <c r="M8" s="45">
        <v>0</v>
      </c>
      <c r="N8" s="45">
        <v>0</v>
      </c>
      <c r="O8" s="45">
        <f>M8*N8</f>
        <v>0</v>
      </c>
      <c r="P8" s="71">
        <v>43.19</v>
      </c>
      <c r="Q8" s="72">
        <f>L8*P8</f>
        <v>59083.92</v>
      </c>
      <c r="S8" s="2"/>
      <c r="T8" s="2"/>
      <c r="U8" s="2"/>
      <c r="V8" s="2"/>
      <c r="W8" s="2"/>
      <c r="X8" s="4"/>
      <c r="Y8" s="2"/>
      <c r="Z8" s="2"/>
    </row>
    <row r="9" spans="1:26" s="1" customFormat="1" ht="356.4" x14ac:dyDescent="0.25">
      <c r="A9" s="67" t="s">
        <v>86</v>
      </c>
      <c r="B9" s="174" t="s">
        <v>87</v>
      </c>
      <c r="C9" s="175"/>
      <c r="D9" s="175"/>
      <c r="E9" s="175"/>
      <c r="F9" s="176"/>
      <c r="G9" s="16" t="s">
        <v>232</v>
      </c>
      <c r="H9" s="68">
        <v>216</v>
      </c>
      <c r="I9" s="68">
        <v>1</v>
      </c>
      <c r="J9" s="69">
        <f t="shared" si="0"/>
        <v>216</v>
      </c>
      <c r="K9" s="68">
        <v>2</v>
      </c>
      <c r="L9" s="68">
        <f t="shared" si="1"/>
        <v>432</v>
      </c>
      <c r="M9" s="45"/>
      <c r="N9" s="45"/>
      <c r="O9" s="45"/>
      <c r="P9" s="71">
        <v>43.19</v>
      </c>
      <c r="Q9" s="72">
        <f>L9*P9</f>
        <v>18658.079999999998</v>
      </c>
      <c r="S9" s="2"/>
      <c r="T9" s="2"/>
      <c r="U9" s="2"/>
      <c r="V9" s="2"/>
      <c r="W9" s="2"/>
      <c r="X9" s="4"/>
      <c r="Y9" s="2"/>
      <c r="Z9" s="2"/>
    </row>
    <row r="10" spans="1:26" s="1" customFormat="1" ht="30" customHeight="1" x14ac:dyDescent="0.25">
      <c r="A10" s="67" t="s">
        <v>66</v>
      </c>
      <c r="B10" s="169" t="s">
        <v>67</v>
      </c>
      <c r="C10" s="169"/>
      <c r="D10" s="169"/>
      <c r="E10" s="169"/>
      <c r="F10" s="169"/>
      <c r="G10" s="16" t="s">
        <v>68</v>
      </c>
      <c r="H10" s="68">
        <v>10</v>
      </c>
      <c r="I10" s="68">
        <v>1</v>
      </c>
      <c r="J10" s="69">
        <f t="shared" si="0"/>
        <v>10</v>
      </c>
      <c r="K10" s="68">
        <v>2</v>
      </c>
      <c r="L10" s="68">
        <f t="shared" si="1"/>
        <v>20</v>
      </c>
      <c r="M10" s="45">
        <v>0</v>
      </c>
      <c r="N10" s="45">
        <v>0</v>
      </c>
      <c r="O10" s="45">
        <f t="shared" ref="O10:O17" si="2">M10*N10</f>
        <v>0</v>
      </c>
      <c r="P10" s="71">
        <v>43.19</v>
      </c>
      <c r="Q10" s="72">
        <f t="shared" ref="Q10:Q19" si="3">L10*P10</f>
        <v>863.8</v>
      </c>
      <c r="S10" s="2"/>
      <c r="T10" s="2"/>
      <c r="U10" s="2"/>
      <c r="V10" s="2"/>
      <c r="W10" s="2"/>
      <c r="X10" s="4"/>
      <c r="Y10" s="2"/>
      <c r="Z10" s="2"/>
    </row>
    <row r="11" spans="1:26" s="1" customFormat="1" ht="79.2" x14ac:dyDescent="0.25">
      <c r="A11" s="67" t="s">
        <v>69</v>
      </c>
      <c r="B11" s="169" t="s">
        <v>70</v>
      </c>
      <c r="C11" s="169"/>
      <c r="D11" s="169"/>
      <c r="E11" s="169"/>
      <c r="F11" s="169"/>
      <c r="G11" s="16" t="s">
        <v>71</v>
      </c>
      <c r="H11" s="68">
        <v>151</v>
      </c>
      <c r="I11" s="68">
        <v>2</v>
      </c>
      <c r="J11" s="69">
        <f t="shared" si="0"/>
        <v>302</v>
      </c>
      <c r="K11" s="68">
        <v>1.5</v>
      </c>
      <c r="L11" s="68">
        <f t="shared" si="1"/>
        <v>453</v>
      </c>
      <c r="M11" s="45">
        <v>0</v>
      </c>
      <c r="N11" s="45">
        <v>0</v>
      </c>
      <c r="O11" s="45">
        <f t="shared" si="2"/>
        <v>0</v>
      </c>
      <c r="P11" s="71">
        <v>43.19</v>
      </c>
      <c r="Q11" s="72">
        <f t="shared" si="3"/>
        <v>19565.07</v>
      </c>
      <c r="S11" s="2"/>
      <c r="T11" s="2"/>
      <c r="U11" s="2"/>
      <c r="V11" s="2"/>
      <c r="W11" s="2"/>
      <c r="X11" s="4"/>
      <c r="Y11" s="2"/>
      <c r="Z11" s="2"/>
    </row>
    <row r="12" spans="1:26" s="1" customFormat="1" ht="30" customHeight="1" x14ac:dyDescent="0.25">
      <c r="A12" s="67" t="s">
        <v>72</v>
      </c>
      <c r="B12" s="169" t="s">
        <v>72</v>
      </c>
      <c r="C12" s="169"/>
      <c r="D12" s="169"/>
      <c r="E12" s="169"/>
      <c r="F12" s="169"/>
      <c r="G12" s="16" t="s">
        <v>73</v>
      </c>
      <c r="H12" s="68">
        <v>31</v>
      </c>
      <c r="I12" s="68">
        <v>1</v>
      </c>
      <c r="J12" s="69">
        <f t="shared" si="0"/>
        <v>31</v>
      </c>
      <c r="K12" s="68">
        <v>0.5</v>
      </c>
      <c r="L12" s="68">
        <f t="shared" si="1"/>
        <v>15.5</v>
      </c>
      <c r="M12" s="45">
        <v>0</v>
      </c>
      <c r="N12" s="45">
        <v>0</v>
      </c>
      <c r="O12" s="45">
        <f t="shared" si="2"/>
        <v>0</v>
      </c>
      <c r="P12" s="71">
        <v>43.19</v>
      </c>
      <c r="Q12" s="72">
        <f t="shared" si="3"/>
        <v>669.44499999999994</v>
      </c>
      <c r="S12" s="2"/>
      <c r="T12" s="2"/>
      <c r="U12" s="2"/>
      <c r="V12" s="2"/>
      <c r="W12" s="2"/>
      <c r="X12" s="4"/>
      <c r="Y12" s="2"/>
      <c r="Z12" s="2"/>
    </row>
    <row r="13" spans="1:26" s="1" customFormat="1" ht="20.25" customHeight="1" x14ac:dyDescent="0.25">
      <c r="A13" s="47" t="s">
        <v>74</v>
      </c>
      <c r="B13" s="169" t="s">
        <v>88</v>
      </c>
      <c r="C13" s="169"/>
      <c r="D13" s="169"/>
      <c r="E13" s="169"/>
      <c r="F13" s="169"/>
      <c r="G13" s="16" t="s">
        <v>75</v>
      </c>
      <c r="H13" s="68">
        <v>900</v>
      </c>
      <c r="I13" s="68">
        <v>1</v>
      </c>
      <c r="J13" s="69">
        <f t="shared" si="0"/>
        <v>900</v>
      </c>
      <c r="K13" s="68">
        <v>1.4</v>
      </c>
      <c r="L13" s="68">
        <f t="shared" si="1"/>
        <v>1260</v>
      </c>
      <c r="M13" s="45">
        <v>0</v>
      </c>
      <c r="N13" s="45">
        <v>0</v>
      </c>
      <c r="O13" s="45">
        <f t="shared" si="2"/>
        <v>0</v>
      </c>
      <c r="P13" s="71">
        <v>43.19</v>
      </c>
      <c r="Q13" s="72">
        <f t="shared" si="3"/>
        <v>54419.399999999994</v>
      </c>
      <c r="S13" s="2"/>
      <c r="T13" s="2"/>
      <c r="U13" s="2"/>
      <c r="V13" s="2"/>
      <c r="W13" s="2"/>
      <c r="X13" s="4"/>
      <c r="Y13" s="2"/>
      <c r="Z13" s="2"/>
    </row>
    <row r="14" spans="1:26" s="1" customFormat="1" ht="30" customHeight="1" x14ac:dyDescent="0.25">
      <c r="A14" s="67" t="s">
        <v>76</v>
      </c>
      <c r="B14" s="169" t="s">
        <v>89</v>
      </c>
      <c r="C14" s="169"/>
      <c r="D14" s="169"/>
      <c r="E14" s="169"/>
      <c r="F14" s="169"/>
      <c r="G14" s="16" t="s">
        <v>78</v>
      </c>
      <c r="H14" s="68">
        <v>900</v>
      </c>
      <c r="I14" s="68">
        <v>2</v>
      </c>
      <c r="J14" s="69">
        <f t="shared" si="0"/>
        <v>1800</v>
      </c>
      <c r="K14" s="68">
        <v>1.3</v>
      </c>
      <c r="L14" s="68">
        <f t="shared" si="1"/>
        <v>2340</v>
      </c>
      <c r="M14" s="45">
        <v>0</v>
      </c>
      <c r="N14" s="45">
        <v>0</v>
      </c>
      <c r="O14" s="45">
        <f t="shared" si="2"/>
        <v>0</v>
      </c>
      <c r="P14" s="71">
        <v>43.19</v>
      </c>
      <c r="Q14" s="72">
        <f t="shared" si="3"/>
        <v>101064.59999999999</v>
      </c>
      <c r="S14" s="2"/>
      <c r="T14" s="2"/>
      <c r="U14" s="2"/>
      <c r="V14" s="2"/>
      <c r="W14" s="2"/>
      <c r="X14" s="4"/>
      <c r="Y14" s="2"/>
      <c r="Z14" s="2"/>
    </row>
    <row r="15" spans="1:26" s="1" customFormat="1" ht="52.8" x14ac:dyDescent="0.25">
      <c r="A15" s="62" t="s">
        <v>77</v>
      </c>
      <c r="B15" s="169" t="s">
        <v>93</v>
      </c>
      <c r="C15" s="169"/>
      <c r="D15" s="169"/>
      <c r="E15" s="169"/>
      <c r="F15" s="169"/>
      <c r="G15" s="16" t="s">
        <v>79</v>
      </c>
      <c r="H15" s="68">
        <v>437</v>
      </c>
      <c r="I15" s="68">
        <v>1</v>
      </c>
      <c r="J15" s="69">
        <f t="shared" si="0"/>
        <v>437</v>
      </c>
      <c r="K15" s="68">
        <v>0.5</v>
      </c>
      <c r="L15" s="68">
        <f t="shared" si="1"/>
        <v>218.5</v>
      </c>
      <c r="M15" s="45">
        <v>0</v>
      </c>
      <c r="N15" s="45">
        <v>0</v>
      </c>
      <c r="O15" s="45">
        <f t="shared" si="2"/>
        <v>0</v>
      </c>
      <c r="P15" s="71">
        <v>43.19</v>
      </c>
      <c r="Q15" s="72">
        <f t="shared" si="3"/>
        <v>9437.0149999999994</v>
      </c>
      <c r="S15" s="2"/>
      <c r="T15" s="2"/>
      <c r="U15" s="2"/>
      <c r="V15" s="2"/>
      <c r="W15" s="2"/>
      <c r="X15" s="4"/>
      <c r="Y15" s="2"/>
      <c r="Z15" s="2"/>
    </row>
    <row r="16" spans="1:26" s="1" customFormat="1" ht="30" customHeight="1" x14ac:dyDescent="0.25">
      <c r="A16" s="62" t="s">
        <v>82</v>
      </c>
      <c r="B16" s="169" t="s">
        <v>84</v>
      </c>
      <c r="C16" s="169"/>
      <c r="D16" s="169"/>
      <c r="E16" s="169"/>
      <c r="F16" s="169"/>
      <c r="G16" s="16" t="s">
        <v>81</v>
      </c>
      <c r="H16" s="68">
        <v>60</v>
      </c>
      <c r="I16" s="68">
        <v>1</v>
      </c>
      <c r="J16" s="69">
        <f t="shared" si="0"/>
        <v>60</v>
      </c>
      <c r="K16" s="68">
        <v>1</v>
      </c>
      <c r="L16" s="68">
        <f t="shared" si="1"/>
        <v>60</v>
      </c>
      <c r="M16" s="45">
        <v>0</v>
      </c>
      <c r="N16" s="45">
        <v>0</v>
      </c>
      <c r="O16" s="45">
        <f t="shared" si="2"/>
        <v>0</v>
      </c>
      <c r="P16" s="71">
        <v>43.19</v>
      </c>
      <c r="Q16" s="72">
        <f t="shared" si="3"/>
        <v>2591.3999999999996</v>
      </c>
      <c r="S16" s="2"/>
      <c r="T16" s="2"/>
      <c r="U16" s="2"/>
      <c r="V16" s="2"/>
      <c r="W16" s="2"/>
      <c r="X16" s="4"/>
      <c r="Y16" s="2"/>
      <c r="Z16" s="2"/>
    </row>
    <row r="17" spans="1:26" s="1" customFormat="1" ht="30" customHeight="1" x14ac:dyDescent="0.25">
      <c r="A17" s="62" t="s">
        <v>83</v>
      </c>
      <c r="B17" s="169" t="s">
        <v>85</v>
      </c>
      <c r="C17" s="169"/>
      <c r="D17" s="169"/>
      <c r="E17" s="169"/>
      <c r="F17" s="169"/>
      <c r="G17" s="16" t="s">
        <v>80</v>
      </c>
      <c r="H17" s="68">
        <v>130</v>
      </c>
      <c r="I17" s="68">
        <v>1.5</v>
      </c>
      <c r="J17" s="69">
        <f t="shared" si="0"/>
        <v>195</v>
      </c>
      <c r="K17" s="68">
        <v>1</v>
      </c>
      <c r="L17" s="68">
        <f t="shared" si="1"/>
        <v>195</v>
      </c>
      <c r="M17" s="45">
        <v>0</v>
      </c>
      <c r="N17" s="45">
        <v>0</v>
      </c>
      <c r="O17" s="45">
        <f t="shared" si="2"/>
        <v>0</v>
      </c>
      <c r="P17" s="71">
        <v>43.19</v>
      </c>
      <c r="Q17" s="72">
        <f t="shared" si="3"/>
        <v>8422.0499999999993</v>
      </c>
      <c r="S17" s="2"/>
      <c r="T17" s="2"/>
      <c r="U17" s="2"/>
      <c r="V17" s="2"/>
      <c r="W17" s="2"/>
      <c r="X17" s="4"/>
      <c r="Y17" s="2"/>
      <c r="Z17" s="2"/>
    </row>
    <row r="18" spans="1:26" s="1" customFormat="1" ht="30" customHeight="1" x14ac:dyDescent="0.25">
      <c r="A18" s="62" t="s">
        <v>90</v>
      </c>
      <c r="B18" s="169" t="s">
        <v>91</v>
      </c>
      <c r="C18" s="169"/>
      <c r="D18" s="169"/>
      <c r="E18" s="169"/>
      <c r="F18" s="169"/>
      <c r="G18" s="16" t="s">
        <v>92</v>
      </c>
      <c r="H18" s="68">
        <v>290</v>
      </c>
      <c r="I18" s="68">
        <v>350</v>
      </c>
      <c r="J18" s="69">
        <f t="shared" si="0"/>
        <v>101500</v>
      </c>
      <c r="K18" s="68">
        <v>0.2</v>
      </c>
      <c r="L18" s="68">
        <f>J18*K18</f>
        <v>20300</v>
      </c>
      <c r="M18" s="45"/>
      <c r="N18" s="45"/>
      <c r="O18" s="45"/>
      <c r="P18" s="71">
        <v>43.19</v>
      </c>
      <c r="Q18" s="72">
        <f t="shared" si="3"/>
        <v>876757</v>
      </c>
      <c r="S18" s="2"/>
      <c r="T18" s="2"/>
      <c r="U18" s="2"/>
      <c r="V18" s="2"/>
      <c r="W18" s="2"/>
      <c r="X18" s="4"/>
      <c r="Y18" s="2"/>
      <c r="Z18" s="2"/>
    </row>
    <row r="19" spans="1:26" s="1" customFormat="1" ht="30" customHeight="1" x14ac:dyDescent="0.25">
      <c r="A19" s="90" t="s">
        <v>238</v>
      </c>
      <c r="B19" s="177" t="s">
        <v>239</v>
      </c>
      <c r="C19" s="178"/>
      <c r="D19" s="178"/>
      <c r="E19" s="178"/>
      <c r="F19" s="179"/>
      <c r="G19" s="91" t="s">
        <v>240</v>
      </c>
      <c r="H19" s="68">
        <v>300</v>
      </c>
      <c r="I19" s="68">
        <v>1</v>
      </c>
      <c r="J19" s="69">
        <f t="shared" si="0"/>
        <v>300</v>
      </c>
      <c r="K19" s="68">
        <v>0.2</v>
      </c>
      <c r="L19" s="68">
        <f>J19*K19</f>
        <v>60</v>
      </c>
      <c r="M19" s="45"/>
      <c r="N19" s="45"/>
      <c r="O19" s="45"/>
      <c r="P19" s="71">
        <v>43.19</v>
      </c>
      <c r="Q19" s="71">
        <f t="shared" si="3"/>
        <v>2591.3999999999996</v>
      </c>
      <c r="S19" s="2"/>
      <c r="T19" s="2"/>
      <c r="U19" s="2"/>
      <c r="V19" s="2"/>
      <c r="W19" s="2"/>
      <c r="X19" s="4"/>
      <c r="Y19" s="2"/>
      <c r="Z19" s="2"/>
    </row>
    <row r="20" spans="1:26" s="1" customFormat="1" ht="30" customHeight="1" thickBot="1" x14ac:dyDescent="0.3">
      <c r="A20" s="63"/>
      <c r="B20" s="170" t="s">
        <v>53</v>
      </c>
      <c r="C20" s="171"/>
      <c r="D20" s="171"/>
      <c r="E20" s="171"/>
      <c r="F20" s="172"/>
      <c r="G20" s="64"/>
      <c r="H20" s="70">
        <f>SUM(H8:H19)</f>
        <v>4109</v>
      </c>
      <c r="I20" s="70">
        <f t="shared" ref="I20:L20" si="4">SUM(I8:I19)</f>
        <v>363.5</v>
      </c>
      <c r="J20" s="70">
        <f t="shared" si="4"/>
        <v>106435</v>
      </c>
      <c r="K20" s="70">
        <f t="shared" si="4"/>
        <v>13.6</v>
      </c>
      <c r="L20" s="70">
        <f t="shared" si="4"/>
        <v>26722</v>
      </c>
      <c r="M20" s="65">
        <f>M8+M10+M11+M12+M13+M14</f>
        <v>0</v>
      </c>
      <c r="N20" s="65">
        <f>N8+N10+N11+N12+N13+N14</f>
        <v>0</v>
      </c>
      <c r="O20" s="65">
        <f>O8+O10+O11+O12+O13+O14</f>
        <v>0</v>
      </c>
      <c r="P20" s="66">
        <f>AVERAGE(P8:P19)</f>
        <v>43.19</v>
      </c>
      <c r="Q20" s="66">
        <f>L20*P20</f>
        <v>1154123.18</v>
      </c>
      <c r="S20" s="2"/>
      <c r="T20" s="2"/>
      <c r="U20" s="2"/>
      <c r="V20" s="2"/>
      <c r="W20" s="2"/>
      <c r="X20" s="4"/>
      <c r="Y20" s="2"/>
      <c r="Z20" s="2"/>
    </row>
    <row r="21" spans="1:26" s="1" customFormat="1" ht="39.75" customHeight="1" x14ac:dyDescent="0.25">
      <c r="A21" s="168" t="s">
        <v>233</v>
      </c>
      <c r="B21" s="168"/>
      <c r="C21" s="168"/>
      <c r="D21" s="168"/>
      <c r="E21" s="168"/>
      <c r="F21" s="168"/>
      <c r="G21" s="168"/>
      <c r="H21" s="168"/>
      <c r="I21" s="168"/>
      <c r="J21" s="168"/>
      <c r="K21" s="168"/>
      <c r="L21" s="168"/>
      <c r="M21" s="168"/>
      <c r="N21" s="168"/>
      <c r="O21" s="168"/>
      <c r="P21" s="168"/>
      <c r="Q21" s="168"/>
      <c r="S21" s="2"/>
      <c r="T21" s="2"/>
      <c r="U21" s="2"/>
      <c r="V21" s="2"/>
      <c r="W21" s="2"/>
      <c r="X21" s="4"/>
      <c r="Y21" s="2"/>
      <c r="Z21" s="2"/>
    </row>
    <row r="22" spans="1:26" s="8" customFormat="1" ht="14.4" customHeight="1" x14ac:dyDescent="0.25"/>
    <row r="23" spans="1:26" s="8" customFormat="1" ht="14.4" customHeight="1" x14ac:dyDescent="0.25"/>
    <row r="24" spans="1:26" s="8" customFormat="1" ht="14.4" customHeight="1" x14ac:dyDescent="0.25"/>
    <row r="25" spans="1:26" s="8" customFormat="1" ht="14.4" customHeight="1" x14ac:dyDescent="0.25"/>
    <row r="26" spans="1:26" s="8" customFormat="1" ht="14.4" customHeight="1" x14ac:dyDescent="0.25"/>
    <row r="27" spans="1:26" s="8" customFormat="1" ht="14.4" customHeight="1" x14ac:dyDescent="0.25"/>
    <row r="28" spans="1:26" s="8" customFormat="1" ht="14.4" customHeight="1" x14ac:dyDescent="0.25"/>
    <row r="29" spans="1:26" s="8" customFormat="1" ht="14.4" customHeight="1" x14ac:dyDescent="0.25"/>
    <row r="30" spans="1:26" s="8" customFormat="1" ht="14.4" customHeight="1" x14ac:dyDescent="0.25"/>
    <row r="31" spans="1:26" s="8" customFormat="1" ht="14.4" customHeight="1" x14ac:dyDescent="0.25"/>
    <row r="32" spans="1:26" s="8" customFormat="1" ht="14.4" customHeight="1" x14ac:dyDescent="0.25"/>
    <row r="33" s="8" customFormat="1" ht="14.4" customHeight="1" x14ac:dyDescent="0.25"/>
    <row r="34" s="8" customFormat="1" ht="14.4" customHeight="1" x14ac:dyDescent="0.25"/>
    <row r="35" s="8" customFormat="1" ht="14.4" customHeight="1" x14ac:dyDescent="0.25"/>
    <row r="36" s="8" customFormat="1" ht="14.4" customHeight="1" x14ac:dyDescent="0.25"/>
    <row r="37" s="8" customFormat="1" ht="14.4" customHeight="1" x14ac:dyDescent="0.25"/>
    <row r="38" s="8" customFormat="1" ht="14.4" customHeight="1" x14ac:dyDescent="0.25"/>
    <row r="39" s="8" customFormat="1" ht="14.4" customHeight="1" x14ac:dyDescent="0.25"/>
    <row r="40" s="8" customFormat="1" ht="14.4" customHeight="1" x14ac:dyDescent="0.25"/>
    <row r="41" s="8" customFormat="1" ht="14.4" customHeight="1" x14ac:dyDescent="0.25"/>
    <row r="42" s="8" customFormat="1" ht="14.4" customHeight="1" x14ac:dyDescent="0.25"/>
    <row r="43" s="8" customFormat="1" ht="14.4" customHeight="1" x14ac:dyDescent="0.25"/>
    <row r="44" s="8" customFormat="1" ht="14.4" customHeight="1" x14ac:dyDescent="0.25"/>
    <row r="45" s="8" customFormat="1" ht="14.4" customHeight="1" x14ac:dyDescent="0.25"/>
    <row r="46" s="8" customFormat="1" ht="14.4" customHeight="1" x14ac:dyDescent="0.25"/>
    <row r="47" s="8" customFormat="1" ht="14.4" customHeight="1" x14ac:dyDescent="0.25"/>
    <row r="48" s="8" customFormat="1" ht="14.4" customHeight="1" x14ac:dyDescent="0.25"/>
    <row r="49" s="8" customFormat="1" ht="14.4" customHeight="1" x14ac:dyDescent="0.25"/>
    <row r="50" s="8" customFormat="1" ht="14.4" customHeight="1" x14ac:dyDescent="0.25"/>
    <row r="51" s="8" customFormat="1" ht="14.4" customHeight="1" x14ac:dyDescent="0.25"/>
    <row r="52" s="8" customFormat="1" ht="14.4" customHeight="1" x14ac:dyDescent="0.25"/>
    <row r="53" s="8" customFormat="1" ht="14.4" customHeight="1" x14ac:dyDescent="0.25"/>
    <row r="54" s="8" customFormat="1" ht="14.4" customHeight="1" x14ac:dyDescent="0.25"/>
    <row r="55" s="8" customFormat="1" ht="14.4" customHeight="1" x14ac:dyDescent="0.25"/>
    <row r="56" s="8" customFormat="1" ht="14.4" customHeight="1" x14ac:dyDescent="0.25"/>
    <row r="57" s="8" customFormat="1" ht="14.4" customHeight="1" x14ac:dyDescent="0.25"/>
    <row r="58" s="8" customFormat="1" ht="14.4" customHeight="1" x14ac:dyDescent="0.25"/>
    <row r="59" s="8" customFormat="1" ht="14.4" customHeight="1" x14ac:dyDescent="0.25"/>
    <row r="60" s="8" customFormat="1" ht="14.4" customHeight="1" x14ac:dyDescent="0.25"/>
    <row r="61" s="8" customFormat="1" ht="14.4" customHeight="1" x14ac:dyDescent="0.25"/>
    <row r="62" s="8" customFormat="1" ht="14.4" customHeight="1" x14ac:dyDescent="0.25"/>
    <row r="63" s="8" customFormat="1" ht="14.4" customHeight="1" x14ac:dyDescent="0.25"/>
    <row r="64" s="8" customFormat="1" ht="14.4" customHeight="1" x14ac:dyDescent="0.25"/>
    <row r="65" s="8" customFormat="1" ht="14.4" customHeight="1" x14ac:dyDescent="0.25"/>
    <row r="66" s="8" customFormat="1" ht="14.4" customHeight="1" x14ac:dyDescent="0.25"/>
    <row r="67" s="8" customFormat="1" ht="14.4" customHeight="1" x14ac:dyDescent="0.25"/>
    <row r="68" s="8" customFormat="1" ht="14.4" customHeight="1" x14ac:dyDescent="0.25"/>
    <row r="69" s="8" customFormat="1" ht="14.4" customHeight="1" x14ac:dyDescent="0.25"/>
    <row r="70" s="8" customFormat="1" ht="14.4" customHeight="1" x14ac:dyDescent="0.25"/>
    <row r="71" s="8" customFormat="1" ht="14.4" customHeight="1" x14ac:dyDescent="0.25"/>
    <row r="72" s="8" customFormat="1" ht="14.4" customHeight="1" x14ac:dyDescent="0.25"/>
    <row r="73" s="8" customFormat="1" ht="14.4" customHeight="1" x14ac:dyDescent="0.25"/>
    <row r="74" s="8" customFormat="1" ht="14.4" customHeight="1" x14ac:dyDescent="0.25"/>
    <row r="75" s="8" customFormat="1" ht="14.4" customHeight="1" x14ac:dyDescent="0.25"/>
    <row r="76" s="8" customFormat="1" ht="14.4" customHeight="1" x14ac:dyDescent="0.25"/>
    <row r="77" s="8" customFormat="1" ht="14.4" customHeight="1" x14ac:dyDescent="0.25"/>
    <row r="78" s="8" customFormat="1" ht="14.4" customHeight="1" x14ac:dyDescent="0.25"/>
    <row r="79" s="8" customFormat="1" ht="14.4" customHeight="1" x14ac:dyDescent="0.25"/>
    <row r="80" s="8" customFormat="1" ht="14.4" customHeight="1" x14ac:dyDescent="0.25"/>
    <row r="81" s="8" customFormat="1" ht="14.4" customHeight="1" x14ac:dyDescent="0.25"/>
    <row r="82" s="8" customFormat="1" ht="14.4" customHeight="1" x14ac:dyDescent="0.25"/>
    <row r="83" s="8" customFormat="1" ht="14.4" customHeight="1" x14ac:dyDescent="0.25"/>
    <row r="84" s="8" customFormat="1" ht="14.4" customHeight="1" x14ac:dyDescent="0.25"/>
    <row r="85" s="8" customFormat="1" ht="14.4" customHeight="1" x14ac:dyDescent="0.25"/>
    <row r="86" s="8" customFormat="1" ht="14.4" customHeight="1" x14ac:dyDescent="0.25"/>
    <row r="87" s="8" customFormat="1" ht="14.4" customHeight="1" x14ac:dyDescent="0.25"/>
    <row r="88" s="8" customFormat="1" ht="14.4" customHeight="1" x14ac:dyDescent="0.25"/>
    <row r="89" s="8" customFormat="1" ht="14.4" customHeight="1" x14ac:dyDescent="0.25"/>
    <row r="90" s="8" customFormat="1" ht="14.4" customHeight="1" x14ac:dyDescent="0.25"/>
    <row r="91" s="8" customFormat="1" ht="14.4" customHeight="1" x14ac:dyDescent="0.25"/>
    <row r="92" s="8" customFormat="1" ht="14.4" customHeight="1" x14ac:dyDescent="0.25"/>
    <row r="93" s="8" customFormat="1" ht="14.4" customHeight="1" x14ac:dyDescent="0.25"/>
    <row r="94" s="8" customFormat="1" ht="14.4" customHeight="1" x14ac:dyDescent="0.25"/>
    <row r="95" s="8" customFormat="1" ht="14.4" customHeight="1" x14ac:dyDescent="0.25"/>
    <row r="96" s="8" customFormat="1" ht="14.4" customHeight="1" x14ac:dyDescent="0.25"/>
    <row r="97" s="8" customFormat="1" ht="14.4" customHeight="1" x14ac:dyDescent="0.25"/>
    <row r="98" s="8" customFormat="1" ht="14.4" customHeight="1" x14ac:dyDescent="0.25"/>
    <row r="99" s="8" customFormat="1" ht="14.4" customHeight="1" x14ac:dyDescent="0.25"/>
    <row r="100" s="8" customFormat="1" ht="14.4" customHeight="1" x14ac:dyDescent="0.25"/>
    <row r="101" s="8" customFormat="1" ht="14.4" customHeight="1" x14ac:dyDescent="0.25"/>
    <row r="102" s="8" customFormat="1" ht="14.4" customHeight="1" x14ac:dyDescent="0.25"/>
    <row r="103" s="8" customFormat="1" ht="14.4" customHeight="1" x14ac:dyDescent="0.25"/>
    <row r="104" s="8" customFormat="1" ht="14.4" customHeight="1" x14ac:dyDescent="0.25"/>
    <row r="105" s="8" customFormat="1" ht="14.4" customHeight="1" x14ac:dyDescent="0.25"/>
    <row r="106" s="8" customFormat="1" ht="14.4" customHeight="1" x14ac:dyDescent="0.25"/>
    <row r="107" s="8" customFormat="1" ht="14.4" customHeight="1" x14ac:dyDescent="0.25"/>
    <row r="108" s="8" customFormat="1" ht="14.4" customHeight="1" x14ac:dyDescent="0.25"/>
    <row r="109" s="8" customFormat="1" ht="14.4" customHeight="1" x14ac:dyDescent="0.25"/>
    <row r="110" s="8" customFormat="1" ht="14.4" customHeight="1" x14ac:dyDescent="0.25"/>
    <row r="111" s="8" customFormat="1" ht="14.4" customHeight="1" x14ac:dyDescent="0.25"/>
    <row r="112" s="8" customFormat="1" ht="14.4" customHeight="1" x14ac:dyDescent="0.25"/>
    <row r="113" s="8" customFormat="1" ht="14.4" customHeight="1" x14ac:dyDescent="0.25"/>
    <row r="114" s="8" customFormat="1" ht="14.4" customHeight="1" x14ac:dyDescent="0.25"/>
    <row r="115" s="8" customFormat="1" ht="14.4" customHeight="1" x14ac:dyDescent="0.25"/>
    <row r="116" s="8" customFormat="1" ht="14.4" customHeight="1" x14ac:dyDescent="0.25"/>
    <row r="117" s="8" customFormat="1" ht="14.4" customHeight="1" x14ac:dyDescent="0.25"/>
    <row r="118" s="8" customFormat="1" ht="14.4" customHeight="1" x14ac:dyDescent="0.25"/>
    <row r="119" s="8" customFormat="1" ht="14.4" customHeight="1" x14ac:dyDescent="0.25"/>
    <row r="120" s="8" customFormat="1" ht="14.4" customHeight="1" x14ac:dyDescent="0.25"/>
    <row r="121" s="8" customFormat="1" ht="14.4" customHeight="1" x14ac:dyDescent="0.25"/>
    <row r="122" s="8" customFormat="1" ht="14.4" customHeight="1" x14ac:dyDescent="0.25"/>
    <row r="123" s="8" customFormat="1" ht="14.4" customHeight="1" x14ac:dyDescent="0.25"/>
    <row r="124" s="8" customFormat="1" ht="14.4" customHeight="1" x14ac:dyDescent="0.25"/>
    <row r="125" s="8" customFormat="1" ht="14.4" customHeight="1" x14ac:dyDescent="0.25"/>
    <row r="126" s="8" customFormat="1" ht="14.4" customHeight="1" x14ac:dyDescent="0.25"/>
    <row r="127" s="8" customFormat="1" ht="14.4" customHeight="1" x14ac:dyDescent="0.25"/>
    <row r="128" s="8" customFormat="1" ht="14.4" customHeight="1" x14ac:dyDescent="0.25"/>
    <row r="129" s="8" customFormat="1" ht="14.4" customHeight="1" x14ac:dyDescent="0.25"/>
    <row r="130" s="8" customFormat="1" ht="14.4" customHeight="1" x14ac:dyDescent="0.25"/>
    <row r="131" s="8" customFormat="1" ht="14.4" customHeight="1" x14ac:dyDescent="0.25"/>
    <row r="132" s="8" customFormat="1" ht="14.4" customHeight="1" x14ac:dyDescent="0.25"/>
    <row r="133" s="8" customFormat="1" ht="14.4" customHeight="1" x14ac:dyDescent="0.25"/>
    <row r="134" s="8" customFormat="1" ht="14.4" customHeight="1" x14ac:dyDescent="0.25"/>
    <row r="135" s="8" customFormat="1" ht="14.4" customHeight="1" x14ac:dyDescent="0.25"/>
    <row r="136" s="8" customFormat="1" ht="14.4" customHeight="1" x14ac:dyDescent="0.25"/>
    <row r="137" s="8" customFormat="1" ht="14.4" customHeight="1" x14ac:dyDescent="0.25"/>
    <row r="138" s="8" customFormat="1" ht="14.4" customHeight="1" x14ac:dyDescent="0.25"/>
    <row r="139" s="8" customFormat="1" ht="14.4" customHeight="1" x14ac:dyDescent="0.25"/>
    <row r="140" s="8" customFormat="1" ht="14.4" customHeight="1" x14ac:dyDescent="0.25"/>
    <row r="141" s="8" customFormat="1" ht="14.4" customHeight="1" x14ac:dyDescent="0.25"/>
    <row r="142" s="8" customFormat="1" ht="14.4" customHeight="1" x14ac:dyDescent="0.25"/>
    <row r="143" s="8" customFormat="1" ht="14.4" customHeight="1" x14ac:dyDescent="0.25"/>
    <row r="144" s="8" customFormat="1" ht="14.4" customHeight="1" x14ac:dyDescent="0.25"/>
    <row r="145" s="8" customFormat="1" ht="14.4" customHeight="1" x14ac:dyDescent="0.25"/>
    <row r="146" s="8" customFormat="1" ht="14.4" customHeight="1" x14ac:dyDescent="0.25"/>
    <row r="147" s="8" customFormat="1" ht="14.4" customHeight="1" x14ac:dyDescent="0.25"/>
    <row r="148" s="8" customFormat="1" ht="14.4" customHeight="1" x14ac:dyDescent="0.25"/>
    <row r="149" s="8" customFormat="1" ht="14.4" customHeight="1" x14ac:dyDescent="0.25"/>
    <row r="150" s="8" customFormat="1" ht="14.4" customHeight="1" x14ac:dyDescent="0.25"/>
    <row r="151" s="8" customFormat="1" ht="14.4" customHeight="1" x14ac:dyDescent="0.25"/>
    <row r="152" s="8" customFormat="1" ht="14.4" customHeight="1" x14ac:dyDescent="0.25"/>
    <row r="153" s="8" customFormat="1" ht="14.4" customHeight="1" x14ac:dyDescent="0.25"/>
    <row r="154" s="8" customFormat="1" ht="14.4" customHeight="1" x14ac:dyDescent="0.25"/>
    <row r="155" s="8" customFormat="1" ht="14.4" customHeight="1" x14ac:dyDescent="0.25"/>
    <row r="156" s="8" customFormat="1" ht="14.4" customHeight="1" x14ac:dyDescent="0.25"/>
    <row r="157" s="8" customFormat="1" ht="14.4" customHeight="1" x14ac:dyDescent="0.25"/>
    <row r="158" s="8" customFormat="1" ht="14.4" customHeight="1" x14ac:dyDescent="0.25"/>
    <row r="159" s="8" customFormat="1" ht="14.4" customHeight="1" x14ac:dyDescent="0.25"/>
    <row r="160" s="8" customFormat="1" ht="14.4" customHeight="1" x14ac:dyDescent="0.25"/>
    <row r="161" s="8" customFormat="1" ht="14.4" customHeight="1" x14ac:dyDescent="0.25"/>
    <row r="162" s="8" customFormat="1" ht="14.4" customHeight="1" x14ac:dyDescent="0.25"/>
    <row r="163" s="8" customFormat="1" ht="14.4" customHeight="1" x14ac:dyDescent="0.25"/>
    <row r="164" s="8" customFormat="1" ht="14.4" customHeight="1" x14ac:dyDescent="0.25"/>
    <row r="165" s="8" customFormat="1" ht="14.4" customHeight="1" x14ac:dyDescent="0.25"/>
    <row r="166" s="8" customFormat="1" ht="14.4" customHeight="1" x14ac:dyDescent="0.25"/>
    <row r="167" s="8" customFormat="1" ht="14.4" customHeight="1" x14ac:dyDescent="0.25"/>
    <row r="168" s="8" customFormat="1" ht="14.4" customHeight="1" x14ac:dyDescent="0.25"/>
    <row r="169" s="8" customFormat="1" ht="14.4" customHeight="1" x14ac:dyDescent="0.25"/>
    <row r="170" s="8" customFormat="1" ht="14.4" customHeight="1" x14ac:dyDescent="0.25"/>
    <row r="171" s="8" customFormat="1" ht="14.4" customHeight="1" x14ac:dyDescent="0.25"/>
    <row r="172" s="8" customFormat="1" ht="14.4" customHeight="1" x14ac:dyDescent="0.25"/>
    <row r="173" s="8" customFormat="1" ht="14.4" customHeight="1" x14ac:dyDescent="0.25"/>
    <row r="174" s="8" customFormat="1" ht="14.4" customHeight="1" x14ac:dyDescent="0.25"/>
    <row r="175" s="8" customFormat="1" ht="14.4" customHeight="1" x14ac:dyDescent="0.25"/>
    <row r="176" s="8" customFormat="1" ht="14.4" customHeight="1" x14ac:dyDescent="0.25"/>
    <row r="177" s="8" customFormat="1" ht="14.4" customHeight="1" x14ac:dyDescent="0.25"/>
    <row r="178" s="8" customFormat="1" ht="14.4" customHeight="1" x14ac:dyDescent="0.25"/>
    <row r="179" s="8" customFormat="1" ht="14.4" customHeight="1" x14ac:dyDescent="0.25"/>
    <row r="180" s="8" customFormat="1" ht="14.4" customHeight="1" x14ac:dyDescent="0.25"/>
    <row r="181" s="8" customFormat="1" ht="14.4" customHeight="1" x14ac:dyDescent="0.25"/>
    <row r="182" s="8" customFormat="1" ht="14.4" customHeight="1" x14ac:dyDescent="0.25"/>
    <row r="183" s="8" customFormat="1" ht="14.4" customHeight="1" x14ac:dyDescent="0.25"/>
    <row r="184" s="8" customFormat="1" ht="14.4" customHeight="1" x14ac:dyDescent="0.25"/>
    <row r="185" s="8" customFormat="1" ht="14.4" customHeight="1" x14ac:dyDescent="0.25"/>
    <row r="186" s="8" customFormat="1" ht="14.4" customHeight="1" x14ac:dyDescent="0.25"/>
    <row r="187" s="8" customFormat="1" ht="14.4" customHeight="1" x14ac:dyDescent="0.25"/>
    <row r="188" s="8" customFormat="1" ht="14.4" customHeight="1" x14ac:dyDescent="0.25"/>
    <row r="189" s="8" customFormat="1" ht="14.4" customHeight="1" x14ac:dyDescent="0.25"/>
    <row r="190" s="8" customFormat="1" ht="14.4" customHeight="1" x14ac:dyDescent="0.25"/>
    <row r="191" s="8" customFormat="1" ht="14.4" customHeight="1" x14ac:dyDescent="0.25"/>
    <row r="192" s="8" customFormat="1" ht="14.4" customHeight="1" x14ac:dyDescent="0.25"/>
    <row r="193" s="8" customFormat="1" ht="14.4" customHeight="1" x14ac:dyDescent="0.25"/>
    <row r="194" s="8" customFormat="1" ht="14.4" customHeight="1" x14ac:dyDescent="0.25"/>
    <row r="195" s="8" customFormat="1" ht="14.4" customHeight="1" x14ac:dyDescent="0.25"/>
    <row r="196" s="8" customFormat="1" ht="14.4" customHeight="1" x14ac:dyDescent="0.25"/>
    <row r="197" s="8" customFormat="1" ht="14.4" customHeight="1" x14ac:dyDescent="0.25"/>
    <row r="198" s="8" customFormat="1" ht="14.4" customHeight="1" x14ac:dyDescent="0.25"/>
    <row r="199" s="8" customFormat="1" ht="14.4" customHeight="1" x14ac:dyDescent="0.25"/>
    <row r="200" s="8" customFormat="1" ht="14.4" customHeight="1" x14ac:dyDescent="0.25"/>
    <row r="201" s="8" customFormat="1" ht="14.4" customHeight="1" x14ac:dyDescent="0.25"/>
    <row r="202" s="8" customFormat="1" ht="14.4" customHeight="1" x14ac:dyDescent="0.25"/>
    <row r="203" s="8" customFormat="1" ht="14.4" customHeight="1" x14ac:dyDescent="0.25"/>
    <row r="204" s="8" customFormat="1" ht="14.4" customHeight="1" x14ac:dyDescent="0.25"/>
    <row r="205" s="8" customFormat="1" ht="14.4" customHeight="1" x14ac:dyDescent="0.25"/>
    <row r="206" s="8" customFormat="1" ht="14.4" customHeight="1" x14ac:dyDescent="0.25"/>
    <row r="207" s="8" customFormat="1" ht="14.4" customHeight="1" x14ac:dyDescent="0.25"/>
    <row r="208" s="8" customFormat="1" ht="14.4" customHeight="1" x14ac:dyDescent="0.25"/>
    <row r="209" s="8" customFormat="1" ht="14.4" customHeight="1" x14ac:dyDescent="0.25"/>
    <row r="210" s="8" customFormat="1" ht="14.4" customHeight="1" x14ac:dyDescent="0.25"/>
    <row r="211" s="8" customFormat="1" ht="14.4" customHeight="1" x14ac:dyDescent="0.25"/>
    <row r="212" s="8" customFormat="1" ht="14.4" customHeight="1" x14ac:dyDescent="0.25"/>
    <row r="213" s="8" customFormat="1" ht="14.4" customHeight="1" x14ac:dyDescent="0.25"/>
    <row r="214" s="8" customFormat="1" ht="14.4" customHeight="1" x14ac:dyDescent="0.25"/>
    <row r="215" s="8" customFormat="1" ht="14.4" customHeight="1" x14ac:dyDescent="0.25"/>
    <row r="216" s="8" customFormat="1" ht="14.4" customHeight="1" x14ac:dyDescent="0.25"/>
    <row r="217" s="8" customFormat="1" ht="14.4" customHeight="1" x14ac:dyDescent="0.25"/>
    <row r="218" s="8" customFormat="1" ht="14.4" customHeight="1" x14ac:dyDescent="0.25"/>
    <row r="219" s="8" customFormat="1" ht="14.4" customHeight="1" x14ac:dyDescent="0.25"/>
    <row r="220" s="8" customFormat="1" ht="14.4" customHeight="1" x14ac:dyDescent="0.25"/>
    <row r="221" s="8" customFormat="1" ht="14.4" customHeight="1" x14ac:dyDescent="0.25"/>
    <row r="222" s="8" customFormat="1" ht="14.4" customHeight="1" x14ac:dyDescent="0.25"/>
    <row r="223" s="8" customFormat="1" ht="14.4" customHeight="1" x14ac:dyDescent="0.25"/>
    <row r="224" s="8" customFormat="1" ht="14.4" customHeight="1" x14ac:dyDescent="0.25"/>
    <row r="225" spans="17:17" s="8" customFormat="1" ht="14.4" customHeight="1" x14ac:dyDescent="0.25"/>
    <row r="226" spans="17:17" s="8" customFormat="1" ht="14.4" customHeight="1" x14ac:dyDescent="0.25"/>
    <row r="227" spans="17:17" s="8" customFormat="1" ht="14.4" customHeight="1" x14ac:dyDescent="0.25"/>
    <row r="228" spans="17:17" s="8" customFormat="1" ht="14.4" customHeight="1" x14ac:dyDescent="0.25"/>
    <row r="229" spans="17:17" s="8" customFormat="1" ht="14.4" customHeight="1" x14ac:dyDescent="0.25"/>
    <row r="230" spans="17:17" s="8" customFormat="1" ht="14.4" customHeight="1" x14ac:dyDescent="0.25"/>
    <row r="231" spans="17:17" s="8" customFormat="1" ht="14.4" customHeight="1" x14ac:dyDescent="0.25"/>
    <row r="232" spans="17:17" s="8" customFormat="1" ht="14.4" customHeight="1" x14ac:dyDescent="0.25"/>
    <row r="233" spans="17:17" s="8" customFormat="1" ht="14.4" customHeight="1" x14ac:dyDescent="0.25"/>
    <row r="234" spans="17:17" s="8" customFormat="1" ht="14.4" customHeight="1" x14ac:dyDescent="0.25"/>
    <row r="235" spans="17:17" s="8" customFormat="1" ht="14.4" customHeight="1" x14ac:dyDescent="0.25"/>
    <row r="236" spans="17:17" s="8" customFormat="1" ht="14.4" customHeight="1" x14ac:dyDescent="0.25"/>
    <row r="237" spans="17:17" s="8" customFormat="1" ht="14.4" customHeight="1" x14ac:dyDescent="0.25"/>
    <row r="238" spans="17:17" s="8" customFormat="1" ht="14.4" customHeight="1" x14ac:dyDescent="0.25">
      <c r="Q238" s="9"/>
    </row>
    <row r="239" spans="17:17" s="8" customFormat="1" ht="14.4" customHeight="1" x14ac:dyDescent="0.25">
      <c r="Q239" s="9"/>
    </row>
  </sheetData>
  <mergeCells count="23">
    <mergeCell ref="H2:L3"/>
    <mergeCell ref="M2:O3"/>
    <mergeCell ref="P2:Q3"/>
    <mergeCell ref="H1:Q1"/>
    <mergeCell ref="A1:G1"/>
    <mergeCell ref="A2:A6"/>
    <mergeCell ref="B2:F6"/>
    <mergeCell ref="G2:G6"/>
    <mergeCell ref="A21:Q21"/>
    <mergeCell ref="B14:F14"/>
    <mergeCell ref="B20:F20"/>
    <mergeCell ref="B7:F7"/>
    <mergeCell ref="B8:F8"/>
    <mergeCell ref="B10:F10"/>
    <mergeCell ref="B11:F11"/>
    <mergeCell ref="B12:F12"/>
    <mergeCell ref="B13:F13"/>
    <mergeCell ref="B15:F15"/>
    <mergeCell ref="B16:F16"/>
    <mergeCell ref="B17:F17"/>
    <mergeCell ref="B18:F18"/>
    <mergeCell ref="B9:F9"/>
    <mergeCell ref="B19:F19"/>
  </mergeCells>
  <phoneticPr fontId="12" type="noConversion"/>
  <dataValidations count="9">
    <dataValidation allowBlank="1" showInputMessage="1" showErrorMessage="1" promptTitle="Description" prompt="Private Sector is broken down into three categories: 1) Private Sector, 2) Farms, and 3) Not-For-Profit Institutions.  Identify each category in the description. " sqref="B7:F7" xr:uid="{97D7A6F5-E722-4CBC-8D2E-4367AE9BB1AF}"/>
    <dataValidation allowBlank="1" showInputMessage="1" showErrorMessage="1" promptTitle="RESPONDENTS" prompt="This cell will auto-populate." sqref="H20:L20" xr:uid="{6EA2A9BC-0733-49C3-8803-82FFA8CE82CB}"/>
    <dataValidation allowBlank="1" showInputMessage="1" showErrorMessage="1" promptTitle="RECORD-KEEPERS" prompt="This cell will auto-populate." sqref="M20" xr:uid="{A478E7E3-5382-480A-9222-809AC09629F5}"/>
    <dataValidation allowBlank="1" showInputMessage="1" showErrorMessage="1" promptTitle="HOURS PER RECORD-KEEPER" prompt="This cell will auto-populate." sqref="N20" xr:uid="{1AC24660-DCD8-41EB-ADE7-B82DCAA08753}"/>
    <dataValidation allowBlank="1" showInputMessage="1" showErrorMessage="1" promptTitle="DESCRIPTION" prompt="Private Sector is broken down into three categories: 1) Private Sector, 2) Farms, and 3) Not-For-Profit Institutions.  Identify each category in the description. " sqref="B8:B19 C8:F8 C10:F14" xr:uid="{B26B78DF-2AF5-4881-A381-525B88744E43}"/>
    <dataValidation allowBlank="1" showInputMessage="1" showErrorMessage="1" promptTitle="TOTAL HOURS" prompt="This cell will auto-populate." sqref="L8:L19" xr:uid="{7DB50A1C-F7E9-4229-A2C5-45B2DF7CC349}"/>
    <dataValidation allowBlank="1" showInputMessage="1" showErrorMessage="1" promptTitle="TOTAL ANNUAL RESPONSES" prompt="This cell will auto-populate." sqref="J8:J19" xr:uid="{A585D418-55D7-4479-8307-801B1756BBAB}"/>
    <dataValidation allowBlank="1" showInputMessage="1" showErrorMessage="1" promptTitle="TOTAL HOURS RECORD-KEEPING" prompt="This cell will auto-populate." sqref="O8:O20" xr:uid="{B367250A-1FD1-43BB-A2F6-720138ACD6A8}"/>
    <dataValidation allowBlank="1" showInputMessage="1" showErrorMessage="1" promptTitle="TOTAL COST" prompt="This cell will auto-populate." sqref="P20 Q8:Q20" xr:uid="{D744B54A-0414-4B0C-AB01-FBF87A322BCC}"/>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C948-1469-4E69-B383-6B2E337488F0}">
  <dimension ref="A1:Z233"/>
  <sheetViews>
    <sheetView zoomScaleNormal="100" workbookViewId="0">
      <pane ySplit="1" topLeftCell="A2" activePane="bottomLeft" state="frozen"/>
      <selection pane="bottomLeft" activeCell="A15" sqref="A15"/>
    </sheetView>
  </sheetViews>
  <sheetFormatPr defaultColWidth="9.109375" defaultRowHeight="7.8" x14ac:dyDescent="0.15"/>
  <cols>
    <col min="1" max="6" width="12.5546875" style="2" customWidth="1"/>
    <col min="7" max="7" width="12.5546875" style="32" customWidth="1"/>
    <col min="8" max="9" width="12.5546875" style="10" customWidth="1"/>
    <col min="10" max="10" width="12.5546875" style="2" customWidth="1"/>
    <col min="11" max="11" width="12.5546875" style="10" customWidth="1"/>
    <col min="12" max="14" width="12.5546875" style="2" customWidth="1"/>
    <col min="15" max="16" width="12.5546875" style="10" customWidth="1"/>
    <col min="17" max="17" width="12.5546875" style="3" customWidth="1"/>
    <col min="18" max="16384" width="9.109375" style="2"/>
  </cols>
  <sheetData>
    <row r="1" spans="1:26" ht="30" customHeight="1" thickBot="1" x14ac:dyDescent="0.2">
      <c r="A1" s="196" t="s">
        <v>36</v>
      </c>
      <c r="B1" s="197"/>
      <c r="C1" s="197"/>
      <c r="D1" s="197"/>
      <c r="E1" s="197"/>
      <c r="F1" s="197"/>
      <c r="G1" s="198"/>
      <c r="H1" s="194" t="s">
        <v>2</v>
      </c>
      <c r="I1" s="194"/>
      <c r="J1" s="194"/>
      <c r="K1" s="194"/>
      <c r="L1" s="194"/>
      <c r="M1" s="194"/>
      <c r="N1" s="194"/>
      <c r="O1" s="194"/>
      <c r="P1" s="194"/>
      <c r="Q1" s="195"/>
    </row>
    <row r="2" spans="1:26" ht="15" customHeight="1" x14ac:dyDescent="0.15">
      <c r="A2" s="203" t="s">
        <v>50</v>
      </c>
      <c r="B2" s="128" t="s">
        <v>13</v>
      </c>
      <c r="C2" s="129"/>
      <c r="D2" s="129"/>
      <c r="E2" s="129"/>
      <c r="F2" s="130"/>
      <c r="G2" s="201" t="s">
        <v>64</v>
      </c>
      <c r="H2" s="180" t="s">
        <v>58</v>
      </c>
      <c r="I2" s="181"/>
      <c r="J2" s="181"/>
      <c r="K2" s="181"/>
      <c r="L2" s="182"/>
      <c r="M2" s="186" t="s">
        <v>59</v>
      </c>
      <c r="N2" s="187"/>
      <c r="O2" s="188"/>
      <c r="P2" s="192" t="s">
        <v>3</v>
      </c>
      <c r="Q2" s="193"/>
    </row>
    <row r="3" spans="1:26" ht="15" customHeight="1" x14ac:dyDescent="0.15">
      <c r="A3" s="130"/>
      <c r="B3" s="128"/>
      <c r="C3" s="129"/>
      <c r="D3" s="129"/>
      <c r="E3" s="129"/>
      <c r="F3" s="130"/>
      <c r="G3" s="201"/>
      <c r="H3" s="183"/>
      <c r="I3" s="184"/>
      <c r="J3" s="184"/>
      <c r="K3" s="184"/>
      <c r="L3" s="185"/>
      <c r="M3" s="189"/>
      <c r="N3" s="190"/>
      <c r="O3" s="191"/>
      <c r="P3" s="92"/>
      <c r="Q3" s="93"/>
    </row>
    <row r="4" spans="1:26" ht="15" customHeight="1" x14ac:dyDescent="0.15">
      <c r="A4" s="130"/>
      <c r="B4" s="128"/>
      <c r="C4" s="129"/>
      <c r="D4" s="129"/>
      <c r="E4" s="129"/>
      <c r="F4" s="130"/>
      <c r="G4" s="201"/>
      <c r="H4" s="34" t="s">
        <v>5</v>
      </c>
      <c r="I4" s="35" t="s">
        <v>6</v>
      </c>
      <c r="J4" s="35" t="s">
        <v>7</v>
      </c>
      <c r="K4" s="35" t="s">
        <v>37</v>
      </c>
      <c r="L4" s="35" t="s">
        <v>8</v>
      </c>
      <c r="M4" s="36" t="s">
        <v>10</v>
      </c>
      <c r="N4" s="36" t="s">
        <v>11</v>
      </c>
      <c r="O4" s="36" t="s">
        <v>49</v>
      </c>
      <c r="P4" s="37" t="s">
        <v>9</v>
      </c>
      <c r="Q4" s="38" t="s">
        <v>4</v>
      </c>
    </row>
    <row r="5" spans="1:26" ht="15" customHeight="1" x14ac:dyDescent="0.15">
      <c r="A5" s="130"/>
      <c r="B5" s="128"/>
      <c r="C5" s="129"/>
      <c r="D5" s="129"/>
      <c r="E5" s="129"/>
      <c r="F5" s="130"/>
      <c r="G5" s="201"/>
      <c r="H5" s="34" t="s">
        <v>14</v>
      </c>
      <c r="I5" s="35" t="s">
        <v>46</v>
      </c>
      <c r="J5" s="35" t="s">
        <v>15</v>
      </c>
      <c r="K5" s="35" t="s">
        <v>16</v>
      </c>
      <c r="L5" s="35" t="s">
        <v>37</v>
      </c>
      <c r="M5" s="36" t="s">
        <v>12</v>
      </c>
      <c r="N5" s="36" t="s">
        <v>38</v>
      </c>
      <c r="O5" s="36" t="s">
        <v>48</v>
      </c>
      <c r="P5" s="37" t="s">
        <v>17</v>
      </c>
      <c r="Q5" s="38" t="s">
        <v>9</v>
      </c>
    </row>
    <row r="6" spans="1:26" ht="15" customHeight="1" x14ac:dyDescent="0.15">
      <c r="A6" s="133"/>
      <c r="B6" s="131"/>
      <c r="C6" s="132"/>
      <c r="D6" s="132"/>
      <c r="E6" s="132"/>
      <c r="F6" s="133"/>
      <c r="G6" s="202"/>
      <c r="H6" s="34"/>
      <c r="I6" s="35" t="s">
        <v>24</v>
      </c>
      <c r="J6" s="35" t="s">
        <v>18</v>
      </c>
      <c r="K6" s="35" t="s">
        <v>19</v>
      </c>
      <c r="L6" s="35" t="s">
        <v>20</v>
      </c>
      <c r="M6" s="36" t="s">
        <v>22</v>
      </c>
      <c r="N6" s="36" t="s">
        <v>47</v>
      </c>
      <c r="O6" s="36" t="s">
        <v>23</v>
      </c>
      <c r="P6" s="37" t="s">
        <v>39</v>
      </c>
      <c r="Q6" s="38" t="s">
        <v>21</v>
      </c>
      <c r="V6" s="4"/>
    </row>
    <row r="7" spans="1:26" ht="15" customHeight="1" x14ac:dyDescent="0.15">
      <c r="A7" s="20" t="s">
        <v>40</v>
      </c>
      <c r="B7" s="169" t="s">
        <v>25</v>
      </c>
      <c r="C7" s="169"/>
      <c r="D7" s="169"/>
      <c r="E7" s="169"/>
      <c r="F7" s="169"/>
      <c r="G7" s="21" t="s">
        <v>41</v>
      </c>
      <c r="H7" s="23" t="s">
        <v>26</v>
      </c>
      <c r="I7" s="23" t="s">
        <v>27</v>
      </c>
      <c r="J7" s="23" t="s">
        <v>28</v>
      </c>
      <c r="K7" s="23" t="s">
        <v>29</v>
      </c>
      <c r="L7" s="23" t="s">
        <v>30</v>
      </c>
      <c r="M7" s="33" t="s">
        <v>33</v>
      </c>
      <c r="N7" s="33" t="s">
        <v>34</v>
      </c>
      <c r="O7" s="33" t="s">
        <v>35</v>
      </c>
      <c r="P7" s="25" t="s">
        <v>31</v>
      </c>
      <c r="Q7" s="26" t="s">
        <v>32</v>
      </c>
      <c r="V7" s="4"/>
    </row>
    <row r="8" spans="1:26" s="1" customFormat="1" ht="30" customHeight="1" x14ac:dyDescent="0.25">
      <c r="A8" s="47"/>
      <c r="B8" s="169"/>
      <c r="C8" s="169"/>
      <c r="D8" s="169"/>
      <c r="E8" s="169"/>
      <c r="F8" s="169"/>
      <c r="G8" s="16"/>
      <c r="H8" s="44">
        <v>0</v>
      </c>
      <c r="I8" s="44">
        <v>0</v>
      </c>
      <c r="J8" s="57">
        <f t="shared" ref="J8:J13" si="0">H8*I8</f>
        <v>0</v>
      </c>
      <c r="K8" s="44">
        <v>0</v>
      </c>
      <c r="L8" s="44">
        <f t="shared" ref="L8:L13" si="1">J8*K8</f>
        <v>0</v>
      </c>
      <c r="M8" s="45">
        <v>0</v>
      </c>
      <c r="N8" s="45">
        <v>0</v>
      </c>
      <c r="O8" s="45">
        <f>M8*N8</f>
        <v>0</v>
      </c>
      <c r="P8" s="46">
        <v>0</v>
      </c>
      <c r="Q8" s="48">
        <f>L8*P8</f>
        <v>0</v>
      </c>
      <c r="S8" s="2"/>
      <c r="T8" s="2"/>
      <c r="U8" s="2"/>
      <c r="V8" s="2"/>
      <c r="W8" s="2"/>
      <c r="X8" s="4"/>
      <c r="Y8" s="2"/>
      <c r="Z8" s="2"/>
    </row>
    <row r="9" spans="1:26" s="1" customFormat="1" ht="30" customHeight="1" x14ac:dyDescent="0.25">
      <c r="A9" s="47"/>
      <c r="B9" s="169"/>
      <c r="C9" s="169"/>
      <c r="D9" s="169"/>
      <c r="E9" s="169"/>
      <c r="F9" s="169"/>
      <c r="G9" s="16"/>
      <c r="H9" s="44">
        <v>0</v>
      </c>
      <c r="I9" s="44">
        <v>0</v>
      </c>
      <c r="J9" s="44">
        <f t="shared" si="0"/>
        <v>0</v>
      </c>
      <c r="K9" s="44">
        <v>0</v>
      </c>
      <c r="L9" s="44">
        <f t="shared" si="1"/>
        <v>0</v>
      </c>
      <c r="M9" s="45">
        <v>0</v>
      </c>
      <c r="N9" s="45">
        <v>0</v>
      </c>
      <c r="O9" s="45">
        <f t="shared" ref="O9:O13" si="2">M9*N9</f>
        <v>0</v>
      </c>
      <c r="P9" s="46">
        <v>0</v>
      </c>
      <c r="Q9" s="48">
        <f t="shared" ref="Q9:Q13" si="3">L9*P9</f>
        <v>0</v>
      </c>
      <c r="S9" s="2"/>
      <c r="T9" s="2"/>
      <c r="U9" s="2"/>
      <c r="V9" s="2"/>
      <c r="W9" s="2"/>
      <c r="X9" s="4"/>
      <c r="Y9" s="2"/>
      <c r="Z9" s="2"/>
    </row>
    <row r="10" spans="1:26" s="1" customFormat="1" ht="30" customHeight="1" x14ac:dyDescent="0.25">
      <c r="A10" s="47"/>
      <c r="B10" s="169"/>
      <c r="C10" s="169"/>
      <c r="D10" s="169"/>
      <c r="E10" s="169"/>
      <c r="F10" s="169"/>
      <c r="G10" s="16"/>
      <c r="H10" s="44">
        <v>0</v>
      </c>
      <c r="I10" s="44">
        <v>0</v>
      </c>
      <c r="J10" s="44">
        <f t="shared" si="0"/>
        <v>0</v>
      </c>
      <c r="K10" s="44">
        <v>0</v>
      </c>
      <c r="L10" s="44">
        <f t="shared" si="1"/>
        <v>0</v>
      </c>
      <c r="M10" s="45">
        <v>0</v>
      </c>
      <c r="N10" s="45">
        <v>0</v>
      </c>
      <c r="O10" s="45">
        <f t="shared" si="2"/>
        <v>0</v>
      </c>
      <c r="P10" s="46">
        <v>0</v>
      </c>
      <c r="Q10" s="48">
        <f t="shared" si="3"/>
        <v>0</v>
      </c>
      <c r="S10" s="2"/>
      <c r="T10" s="2"/>
      <c r="U10" s="2"/>
      <c r="V10" s="2"/>
      <c r="W10" s="2"/>
      <c r="X10" s="4"/>
      <c r="Y10" s="2"/>
      <c r="Z10" s="2"/>
    </row>
    <row r="11" spans="1:26" s="1" customFormat="1" ht="30" customHeight="1" x14ac:dyDescent="0.25">
      <c r="A11" s="47"/>
      <c r="B11" s="169"/>
      <c r="C11" s="169"/>
      <c r="D11" s="169"/>
      <c r="E11" s="169"/>
      <c r="F11" s="169"/>
      <c r="G11" s="16"/>
      <c r="H11" s="44">
        <v>0</v>
      </c>
      <c r="I11" s="44">
        <v>0</v>
      </c>
      <c r="J11" s="44">
        <f t="shared" si="0"/>
        <v>0</v>
      </c>
      <c r="K11" s="44">
        <v>0</v>
      </c>
      <c r="L11" s="44">
        <f t="shared" si="1"/>
        <v>0</v>
      </c>
      <c r="M11" s="45">
        <v>0</v>
      </c>
      <c r="N11" s="45">
        <v>0</v>
      </c>
      <c r="O11" s="45">
        <f t="shared" si="2"/>
        <v>0</v>
      </c>
      <c r="P11" s="46">
        <v>0</v>
      </c>
      <c r="Q11" s="48">
        <f t="shared" si="3"/>
        <v>0</v>
      </c>
      <c r="S11" s="2"/>
      <c r="T11" s="2"/>
      <c r="U11" s="2"/>
      <c r="V11" s="2"/>
      <c r="W11" s="2"/>
      <c r="X11" s="4"/>
      <c r="Y11" s="2"/>
      <c r="Z11" s="2"/>
    </row>
    <row r="12" spans="1:26" s="1" customFormat="1" ht="30" customHeight="1" x14ac:dyDescent="0.25">
      <c r="A12" s="47"/>
      <c r="B12" s="169"/>
      <c r="C12" s="169"/>
      <c r="D12" s="169"/>
      <c r="E12" s="169"/>
      <c r="F12" s="169"/>
      <c r="G12" s="16"/>
      <c r="H12" s="44">
        <v>0</v>
      </c>
      <c r="I12" s="44">
        <v>0</v>
      </c>
      <c r="J12" s="44">
        <f t="shared" si="0"/>
        <v>0</v>
      </c>
      <c r="K12" s="44">
        <v>0</v>
      </c>
      <c r="L12" s="44">
        <f t="shared" si="1"/>
        <v>0</v>
      </c>
      <c r="M12" s="45">
        <v>0</v>
      </c>
      <c r="N12" s="45">
        <v>0</v>
      </c>
      <c r="O12" s="45">
        <f t="shared" si="2"/>
        <v>0</v>
      </c>
      <c r="P12" s="46">
        <v>0</v>
      </c>
      <c r="Q12" s="48">
        <f t="shared" si="3"/>
        <v>0</v>
      </c>
      <c r="S12" s="2"/>
      <c r="T12" s="2"/>
      <c r="U12" s="2"/>
      <c r="V12" s="2"/>
      <c r="W12" s="2"/>
      <c r="X12" s="4"/>
      <c r="Y12" s="2"/>
      <c r="Z12" s="2"/>
    </row>
    <row r="13" spans="1:26" s="1" customFormat="1" ht="30" customHeight="1" thickBot="1" x14ac:dyDescent="0.3">
      <c r="A13" s="49"/>
      <c r="B13" s="204"/>
      <c r="C13" s="204"/>
      <c r="D13" s="204"/>
      <c r="E13" s="204"/>
      <c r="F13" s="204"/>
      <c r="G13" s="5"/>
      <c r="H13" s="50">
        <v>0</v>
      </c>
      <c r="I13" s="50">
        <v>0</v>
      </c>
      <c r="J13" s="44">
        <f t="shared" si="0"/>
        <v>0</v>
      </c>
      <c r="K13" s="50">
        <v>0</v>
      </c>
      <c r="L13" s="50">
        <f t="shared" si="1"/>
        <v>0</v>
      </c>
      <c r="M13" s="51">
        <v>0</v>
      </c>
      <c r="N13" s="51">
        <v>0</v>
      </c>
      <c r="O13" s="45">
        <f t="shared" si="2"/>
        <v>0</v>
      </c>
      <c r="P13" s="52">
        <v>0</v>
      </c>
      <c r="Q13" s="48">
        <f t="shared" si="3"/>
        <v>0</v>
      </c>
      <c r="S13" s="2"/>
      <c r="T13" s="2"/>
      <c r="U13" s="2"/>
      <c r="V13" s="2"/>
      <c r="W13" s="2"/>
      <c r="X13" s="4"/>
      <c r="Y13" s="2"/>
      <c r="Z13" s="2"/>
    </row>
    <row r="14" spans="1:26" s="1" customFormat="1" ht="30" customHeight="1" thickBot="1" x14ac:dyDescent="0.3">
      <c r="A14" s="6"/>
      <c r="B14" s="160" t="s">
        <v>54</v>
      </c>
      <c r="C14" s="161"/>
      <c r="D14" s="161"/>
      <c r="E14" s="161"/>
      <c r="F14" s="162"/>
      <c r="G14" s="7"/>
      <c r="H14" s="53">
        <f>H8+H9+H10+H11+H12+H13</f>
        <v>0</v>
      </c>
      <c r="I14" s="53">
        <f>I8+I9+I10+I11+I12+I13</f>
        <v>0</v>
      </c>
      <c r="J14" s="53">
        <f>J8+J9+J10+J11+J12+J13</f>
        <v>0</v>
      </c>
      <c r="K14" s="53">
        <f t="shared" ref="K14:Q14" si="4">K8+K9+K10+K11+K12+K13</f>
        <v>0</v>
      </c>
      <c r="L14" s="53">
        <f t="shared" si="4"/>
        <v>0</v>
      </c>
      <c r="M14" s="54">
        <f t="shared" si="4"/>
        <v>0</v>
      </c>
      <c r="N14" s="54">
        <f t="shared" si="4"/>
        <v>0</v>
      </c>
      <c r="O14" s="54">
        <f t="shared" si="4"/>
        <v>0</v>
      </c>
      <c r="P14" s="56">
        <f t="shared" si="4"/>
        <v>0</v>
      </c>
      <c r="Q14" s="58">
        <f t="shared" si="4"/>
        <v>0</v>
      </c>
      <c r="S14" s="2"/>
      <c r="T14" s="2"/>
      <c r="U14" s="2"/>
      <c r="V14" s="2"/>
      <c r="W14" s="2"/>
      <c r="X14" s="4"/>
      <c r="Y14" s="2"/>
      <c r="Z14" s="2"/>
    </row>
    <row r="15" spans="1:26" s="1" customFormat="1" ht="14.4" customHeight="1" x14ac:dyDescent="0.25">
      <c r="S15" s="2"/>
      <c r="T15" s="2"/>
      <c r="U15" s="2"/>
      <c r="V15" s="2"/>
      <c r="W15" s="2"/>
      <c r="X15" s="4"/>
      <c r="Y15" s="2"/>
      <c r="Z15" s="2"/>
    </row>
    <row r="16" spans="1:26" s="8" customFormat="1" ht="14.4" customHeight="1" x14ac:dyDescent="0.25"/>
    <row r="17" s="8" customFormat="1" ht="14.4" customHeight="1" x14ac:dyDescent="0.25"/>
    <row r="18" s="8" customFormat="1" ht="14.4" customHeight="1" x14ac:dyDescent="0.25"/>
    <row r="19" s="8" customFormat="1" ht="14.4" customHeight="1" x14ac:dyDescent="0.25"/>
    <row r="20" s="8" customFormat="1" ht="14.4" customHeight="1" x14ac:dyDescent="0.25"/>
    <row r="21" s="8" customFormat="1" ht="14.4" customHeight="1" thickBot="1" x14ac:dyDescent="0.3"/>
    <row r="22" s="8" customFormat="1" ht="14.4" customHeight="1" x14ac:dyDescent="0.25"/>
    <row r="23" s="8" customFormat="1" ht="14.4" customHeight="1" x14ac:dyDescent="0.25"/>
    <row r="24" s="8" customFormat="1" ht="14.4" customHeight="1" x14ac:dyDescent="0.25"/>
    <row r="25" s="8" customFormat="1" ht="14.4" customHeight="1" x14ac:dyDescent="0.25"/>
    <row r="26" s="8" customFormat="1" ht="14.4" customHeight="1" x14ac:dyDescent="0.25"/>
    <row r="27" s="8" customFormat="1" ht="14.4" customHeight="1" x14ac:dyDescent="0.25"/>
    <row r="28" s="8" customFormat="1" ht="14.4" customHeight="1" x14ac:dyDescent="0.25"/>
    <row r="29" s="8" customFormat="1" ht="14.4" customHeight="1" x14ac:dyDescent="0.25"/>
    <row r="30" s="8" customFormat="1" ht="14.4" customHeight="1" x14ac:dyDescent="0.25"/>
    <row r="31" s="8" customFormat="1" ht="14.4" customHeight="1" x14ac:dyDescent="0.25"/>
    <row r="32" s="8" customFormat="1" ht="14.4" customHeight="1" x14ac:dyDescent="0.25"/>
    <row r="33" s="8" customFormat="1" ht="14.4" customHeight="1" x14ac:dyDescent="0.25"/>
    <row r="34" s="8" customFormat="1" ht="14.4" customHeight="1" x14ac:dyDescent="0.25"/>
    <row r="35" s="8" customFormat="1" ht="14.4" customHeight="1" x14ac:dyDescent="0.25"/>
    <row r="36" s="8" customFormat="1" ht="14.4" customHeight="1" x14ac:dyDescent="0.25"/>
    <row r="37" s="8" customFormat="1" ht="14.4" customHeight="1" x14ac:dyDescent="0.25"/>
    <row r="38" s="8" customFormat="1" ht="14.4" customHeight="1" x14ac:dyDescent="0.25"/>
    <row r="39" s="8" customFormat="1" ht="14.4" customHeight="1" x14ac:dyDescent="0.25"/>
    <row r="40" s="8" customFormat="1" ht="14.4" customHeight="1" x14ac:dyDescent="0.25"/>
    <row r="41" s="8" customFormat="1" ht="14.4" customHeight="1" x14ac:dyDescent="0.25"/>
    <row r="42" s="8" customFormat="1" ht="14.4" customHeight="1" x14ac:dyDescent="0.25"/>
    <row r="43" s="8" customFormat="1" ht="14.4" customHeight="1" x14ac:dyDescent="0.25"/>
    <row r="44" s="8" customFormat="1" ht="14.4" customHeight="1" x14ac:dyDescent="0.25"/>
    <row r="45" s="8" customFormat="1" ht="14.4" customHeight="1" x14ac:dyDescent="0.25"/>
    <row r="46" s="8" customFormat="1" ht="14.4" customHeight="1" x14ac:dyDescent="0.25"/>
    <row r="47" s="8" customFormat="1" ht="14.4" customHeight="1" x14ac:dyDescent="0.25"/>
    <row r="48" s="8" customFormat="1" ht="14.4" customHeight="1" x14ac:dyDescent="0.25"/>
    <row r="49" s="8" customFormat="1" ht="14.4" customHeight="1" x14ac:dyDescent="0.25"/>
    <row r="50" s="8" customFormat="1" ht="14.4" customHeight="1" x14ac:dyDescent="0.25"/>
    <row r="51" s="8" customFormat="1" ht="14.4" customHeight="1" x14ac:dyDescent="0.25"/>
    <row r="52" s="8" customFormat="1" ht="14.4" customHeight="1" x14ac:dyDescent="0.25"/>
    <row r="53" s="8" customFormat="1" ht="14.4" customHeight="1" x14ac:dyDescent="0.25"/>
    <row r="54" s="8" customFormat="1" ht="14.4" customHeight="1" x14ac:dyDescent="0.25"/>
    <row r="55" s="8" customFormat="1" ht="14.4" customHeight="1" x14ac:dyDescent="0.25"/>
    <row r="56" s="8" customFormat="1" ht="14.4" customHeight="1" x14ac:dyDescent="0.25"/>
    <row r="57" s="8" customFormat="1" ht="14.4" customHeight="1" x14ac:dyDescent="0.25"/>
    <row r="58" s="8" customFormat="1" ht="14.4" customHeight="1" x14ac:dyDescent="0.25"/>
    <row r="59" s="8" customFormat="1" ht="14.4" customHeight="1" x14ac:dyDescent="0.25"/>
    <row r="60" s="8" customFormat="1" ht="14.4" customHeight="1" x14ac:dyDescent="0.25"/>
    <row r="61" s="8" customFormat="1" ht="14.4" customHeight="1" x14ac:dyDescent="0.25"/>
    <row r="62" s="8" customFormat="1" ht="14.4" customHeight="1" x14ac:dyDescent="0.25"/>
    <row r="63" s="8" customFormat="1" ht="14.4" customHeight="1" x14ac:dyDescent="0.25"/>
    <row r="64" s="8" customFormat="1" ht="14.4" customHeight="1" x14ac:dyDescent="0.25"/>
    <row r="65" s="8" customFormat="1" ht="14.4" customHeight="1" x14ac:dyDescent="0.25"/>
    <row r="66" s="8" customFormat="1" ht="14.4" customHeight="1" x14ac:dyDescent="0.25"/>
    <row r="67" s="8" customFormat="1" ht="14.4" customHeight="1" x14ac:dyDescent="0.25"/>
    <row r="68" s="8" customFormat="1" ht="14.4" customHeight="1" x14ac:dyDescent="0.25"/>
    <row r="69" s="8" customFormat="1" ht="14.4" customHeight="1" x14ac:dyDescent="0.25"/>
    <row r="70" s="8" customFormat="1" ht="14.4" customHeight="1" x14ac:dyDescent="0.25"/>
    <row r="71" s="8" customFormat="1" ht="14.4" customHeight="1" x14ac:dyDescent="0.25"/>
    <row r="72" s="8" customFormat="1" ht="14.4" customHeight="1" x14ac:dyDescent="0.25"/>
    <row r="73" s="8" customFormat="1" ht="14.4" customHeight="1" x14ac:dyDescent="0.25"/>
    <row r="74" s="8" customFormat="1" ht="14.4" customHeight="1" x14ac:dyDescent="0.25"/>
    <row r="75" s="8" customFormat="1" ht="14.4" customHeight="1" x14ac:dyDescent="0.25"/>
    <row r="76" s="8" customFormat="1" ht="14.4" customHeight="1" x14ac:dyDescent="0.25"/>
    <row r="77" s="8" customFormat="1" ht="14.4" customHeight="1" x14ac:dyDescent="0.25"/>
    <row r="78" s="8" customFormat="1" ht="14.4" customHeight="1" x14ac:dyDescent="0.25"/>
    <row r="79" s="8" customFormat="1" ht="14.4" customHeight="1" x14ac:dyDescent="0.25"/>
    <row r="80" s="8" customFormat="1" ht="14.4" customHeight="1" x14ac:dyDescent="0.25"/>
    <row r="81" s="8" customFormat="1" ht="14.4" customHeight="1" x14ac:dyDescent="0.25"/>
    <row r="82" s="8" customFormat="1" ht="14.4" customHeight="1" x14ac:dyDescent="0.25"/>
    <row r="83" s="8" customFormat="1" ht="14.4" customHeight="1" x14ac:dyDescent="0.25"/>
    <row r="84" s="8" customFormat="1" ht="14.4" customHeight="1" x14ac:dyDescent="0.25"/>
    <row r="85" s="8" customFormat="1" ht="14.4" customHeight="1" x14ac:dyDescent="0.25"/>
    <row r="86" s="8" customFormat="1" ht="14.4" customHeight="1" x14ac:dyDescent="0.25"/>
    <row r="87" s="8" customFormat="1" ht="14.4" customHeight="1" x14ac:dyDescent="0.25"/>
    <row r="88" s="8" customFormat="1" ht="14.4" customHeight="1" x14ac:dyDescent="0.25"/>
    <row r="89" s="8" customFormat="1" ht="14.4" customHeight="1" x14ac:dyDescent="0.25"/>
    <row r="90" s="8" customFormat="1" ht="14.4" customHeight="1" x14ac:dyDescent="0.25"/>
    <row r="91" s="8" customFormat="1" ht="14.4" customHeight="1" x14ac:dyDescent="0.25"/>
    <row r="92" s="8" customFormat="1" ht="14.4" customHeight="1" x14ac:dyDescent="0.25"/>
    <row r="93" s="8" customFormat="1" ht="14.4" customHeight="1" x14ac:dyDescent="0.25"/>
    <row r="94" s="8" customFormat="1" ht="14.4" customHeight="1" x14ac:dyDescent="0.25"/>
    <row r="95" s="8" customFormat="1" ht="14.4" customHeight="1" x14ac:dyDescent="0.25"/>
    <row r="96" s="8" customFormat="1" ht="14.4" customHeight="1" x14ac:dyDescent="0.25"/>
    <row r="97" s="8" customFormat="1" ht="14.4" customHeight="1" x14ac:dyDescent="0.25"/>
    <row r="98" s="8" customFormat="1" ht="14.4" customHeight="1" x14ac:dyDescent="0.25"/>
    <row r="99" s="8" customFormat="1" ht="14.4" customHeight="1" x14ac:dyDescent="0.25"/>
    <row r="100" s="8" customFormat="1" ht="14.4" customHeight="1" x14ac:dyDescent="0.25"/>
    <row r="101" s="8" customFormat="1" ht="14.4" customHeight="1" x14ac:dyDescent="0.25"/>
    <row r="102" s="8" customFormat="1" ht="14.4" customHeight="1" x14ac:dyDescent="0.25"/>
    <row r="103" s="8" customFormat="1" ht="14.4" customHeight="1" x14ac:dyDescent="0.25"/>
    <row r="104" s="8" customFormat="1" ht="14.4" customHeight="1" x14ac:dyDescent="0.25"/>
    <row r="105" s="8" customFormat="1" ht="14.4" customHeight="1" x14ac:dyDescent="0.25"/>
    <row r="106" s="8" customFormat="1" ht="14.4" customHeight="1" x14ac:dyDescent="0.25"/>
    <row r="107" s="8" customFormat="1" ht="14.4" customHeight="1" x14ac:dyDescent="0.25"/>
    <row r="108" s="8" customFormat="1" ht="14.4" customHeight="1" x14ac:dyDescent="0.25"/>
    <row r="109" s="8" customFormat="1" ht="14.4" customHeight="1" x14ac:dyDescent="0.25"/>
    <row r="110" s="8" customFormat="1" ht="14.4" customHeight="1" x14ac:dyDescent="0.25"/>
    <row r="111" s="8" customFormat="1" ht="14.4" customHeight="1" x14ac:dyDescent="0.25"/>
    <row r="112" s="8" customFormat="1" ht="14.4" customHeight="1" x14ac:dyDescent="0.25"/>
    <row r="113" s="8" customFormat="1" ht="14.4" customHeight="1" x14ac:dyDescent="0.25"/>
    <row r="114" s="8" customFormat="1" ht="14.4" customHeight="1" x14ac:dyDescent="0.25"/>
    <row r="115" s="8" customFormat="1" ht="14.4" customHeight="1" x14ac:dyDescent="0.25"/>
    <row r="116" s="8" customFormat="1" ht="14.4" customHeight="1" x14ac:dyDescent="0.25"/>
    <row r="117" s="8" customFormat="1" ht="14.4" customHeight="1" x14ac:dyDescent="0.25"/>
    <row r="118" s="8" customFormat="1" ht="14.4" customHeight="1" x14ac:dyDescent="0.25"/>
    <row r="119" s="8" customFormat="1" ht="14.4" customHeight="1" x14ac:dyDescent="0.25"/>
    <row r="120" s="8" customFormat="1" ht="14.4" customHeight="1" x14ac:dyDescent="0.25"/>
    <row r="121" s="8" customFormat="1" ht="14.4" customHeight="1" x14ac:dyDescent="0.25"/>
    <row r="122" s="8" customFormat="1" ht="14.4" customHeight="1" x14ac:dyDescent="0.25"/>
    <row r="123" s="8" customFormat="1" ht="14.4" customHeight="1" x14ac:dyDescent="0.25"/>
    <row r="124" s="8" customFormat="1" ht="14.4" customHeight="1" x14ac:dyDescent="0.25"/>
    <row r="125" s="8" customFormat="1" ht="14.4" customHeight="1" x14ac:dyDescent="0.25"/>
    <row r="126" s="8" customFormat="1" ht="14.4" customHeight="1" x14ac:dyDescent="0.25"/>
    <row r="127" s="8" customFormat="1" ht="14.4" customHeight="1" x14ac:dyDescent="0.25"/>
    <row r="128" s="8" customFormat="1" ht="14.4" customHeight="1" x14ac:dyDescent="0.25"/>
    <row r="129" s="8" customFormat="1" ht="14.4" customHeight="1" x14ac:dyDescent="0.25"/>
    <row r="130" s="8" customFormat="1" ht="14.4" customHeight="1" x14ac:dyDescent="0.25"/>
    <row r="131" s="8" customFormat="1" ht="14.4" customHeight="1" x14ac:dyDescent="0.25"/>
    <row r="132" s="8" customFormat="1" ht="14.4" customHeight="1" x14ac:dyDescent="0.25"/>
    <row r="133" s="8" customFormat="1" ht="14.4" customHeight="1" x14ac:dyDescent="0.25"/>
    <row r="134" s="8" customFormat="1" ht="14.4" customHeight="1" x14ac:dyDescent="0.25"/>
    <row r="135" s="8" customFormat="1" ht="14.4" customHeight="1" x14ac:dyDescent="0.25"/>
    <row r="136" s="8" customFormat="1" ht="14.4" customHeight="1" x14ac:dyDescent="0.25"/>
    <row r="137" s="8" customFormat="1" ht="14.4" customHeight="1" x14ac:dyDescent="0.25"/>
    <row r="138" s="8" customFormat="1" ht="14.4" customHeight="1" x14ac:dyDescent="0.25"/>
    <row r="139" s="8" customFormat="1" ht="14.4" customHeight="1" x14ac:dyDescent="0.25"/>
    <row r="140" s="8" customFormat="1" ht="14.4" customHeight="1" x14ac:dyDescent="0.25"/>
    <row r="141" s="8" customFormat="1" ht="14.4" customHeight="1" x14ac:dyDescent="0.25"/>
    <row r="142" s="8" customFormat="1" ht="14.4" customHeight="1" x14ac:dyDescent="0.25"/>
    <row r="143" s="8" customFormat="1" ht="14.4" customHeight="1" x14ac:dyDescent="0.25"/>
    <row r="144" s="8" customFormat="1" ht="14.4" customHeight="1" x14ac:dyDescent="0.25"/>
    <row r="145" s="8" customFormat="1" ht="14.4" customHeight="1" x14ac:dyDescent="0.25"/>
    <row r="146" s="8" customFormat="1" ht="14.4" customHeight="1" x14ac:dyDescent="0.25"/>
    <row r="147" s="8" customFormat="1" ht="14.4" customHeight="1" x14ac:dyDescent="0.25"/>
    <row r="148" s="8" customFormat="1" ht="14.4" customHeight="1" x14ac:dyDescent="0.25"/>
    <row r="149" s="8" customFormat="1" ht="14.4" customHeight="1" x14ac:dyDescent="0.25"/>
    <row r="150" s="8" customFormat="1" ht="14.4" customHeight="1" x14ac:dyDescent="0.25"/>
    <row r="151" s="8" customFormat="1" ht="14.4" customHeight="1" x14ac:dyDescent="0.25"/>
    <row r="152" s="8" customFormat="1" ht="14.4" customHeight="1" x14ac:dyDescent="0.25"/>
    <row r="153" s="8" customFormat="1" ht="14.4" customHeight="1" x14ac:dyDescent="0.25"/>
    <row r="154" s="8" customFormat="1" ht="14.4" customHeight="1" x14ac:dyDescent="0.25"/>
    <row r="155" s="8" customFormat="1" ht="14.4" customHeight="1" x14ac:dyDescent="0.25"/>
    <row r="156" s="8" customFormat="1" ht="14.4" customHeight="1" x14ac:dyDescent="0.25"/>
    <row r="157" s="8" customFormat="1" ht="14.4" customHeight="1" x14ac:dyDescent="0.25"/>
    <row r="158" s="8" customFormat="1" ht="14.4" customHeight="1" x14ac:dyDescent="0.25"/>
    <row r="159" s="8" customFormat="1" ht="14.4" customHeight="1" x14ac:dyDescent="0.25"/>
    <row r="160" s="8" customFormat="1" ht="14.4" customHeight="1" x14ac:dyDescent="0.25"/>
    <row r="161" s="8" customFormat="1" ht="14.4" customHeight="1" x14ac:dyDescent="0.25"/>
    <row r="162" s="8" customFormat="1" ht="14.4" customHeight="1" x14ac:dyDescent="0.25"/>
    <row r="163" s="8" customFormat="1" ht="14.4" customHeight="1" x14ac:dyDescent="0.25"/>
    <row r="164" s="8" customFormat="1" ht="14.4" customHeight="1" x14ac:dyDescent="0.25"/>
    <row r="165" s="8" customFormat="1" ht="14.4" customHeight="1" x14ac:dyDescent="0.25"/>
    <row r="166" s="8" customFormat="1" ht="14.4" customHeight="1" x14ac:dyDescent="0.25"/>
    <row r="167" s="8" customFormat="1" ht="14.4" customHeight="1" x14ac:dyDescent="0.25"/>
    <row r="168" s="8" customFormat="1" ht="14.4" customHeight="1" x14ac:dyDescent="0.25"/>
    <row r="169" s="8" customFormat="1" ht="14.4" customHeight="1" x14ac:dyDescent="0.25"/>
    <row r="170" s="8" customFormat="1" ht="14.4" customHeight="1" x14ac:dyDescent="0.25"/>
    <row r="171" s="8" customFormat="1" ht="14.4" customHeight="1" x14ac:dyDescent="0.25"/>
    <row r="172" s="8" customFormat="1" ht="14.4" customHeight="1" x14ac:dyDescent="0.25"/>
    <row r="173" s="8" customFormat="1" ht="14.4" customHeight="1" x14ac:dyDescent="0.25"/>
    <row r="174" s="8" customFormat="1" ht="14.4" customHeight="1" x14ac:dyDescent="0.25"/>
    <row r="175" s="8" customFormat="1" ht="14.4" customHeight="1" x14ac:dyDescent="0.25"/>
    <row r="176" s="8" customFormat="1" ht="14.4" customHeight="1" x14ac:dyDescent="0.25"/>
    <row r="177" s="8" customFormat="1" ht="14.4" customHeight="1" x14ac:dyDescent="0.25"/>
    <row r="178" s="8" customFormat="1" ht="14.4" customHeight="1" x14ac:dyDescent="0.25"/>
    <row r="179" s="8" customFormat="1" ht="14.4" customHeight="1" x14ac:dyDescent="0.25"/>
    <row r="180" s="8" customFormat="1" ht="14.4" customHeight="1" x14ac:dyDescent="0.25"/>
    <row r="181" s="8" customFormat="1" ht="14.4" customHeight="1" x14ac:dyDescent="0.25"/>
    <row r="182" s="8" customFormat="1" ht="14.4" customHeight="1" x14ac:dyDescent="0.25"/>
    <row r="183" s="8" customFormat="1" ht="14.4" customHeight="1" x14ac:dyDescent="0.25"/>
    <row r="184" s="8" customFormat="1" ht="14.4" customHeight="1" x14ac:dyDescent="0.25"/>
    <row r="185" s="8" customFormat="1" ht="14.4" customHeight="1" x14ac:dyDescent="0.25"/>
    <row r="186" s="8" customFormat="1" ht="14.4" customHeight="1" x14ac:dyDescent="0.25"/>
    <row r="187" s="8" customFormat="1" ht="14.4" customHeight="1" x14ac:dyDescent="0.25"/>
    <row r="188" s="8" customFormat="1" ht="14.4" customHeight="1" x14ac:dyDescent="0.25"/>
    <row r="189" s="8" customFormat="1" ht="14.4" customHeight="1" x14ac:dyDescent="0.25"/>
    <row r="190" s="8" customFormat="1" ht="14.4" customHeight="1" x14ac:dyDescent="0.25"/>
    <row r="191" s="8" customFormat="1" ht="14.4" customHeight="1" x14ac:dyDescent="0.25"/>
    <row r="192" s="8" customFormat="1" ht="14.4" customHeight="1" x14ac:dyDescent="0.25"/>
    <row r="193" s="8" customFormat="1" ht="14.4" customHeight="1" x14ac:dyDescent="0.25"/>
    <row r="194" s="8" customFormat="1" ht="14.4" customHeight="1" x14ac:dyDescent="0.25"/>
    <row r="195" s="8" customFormat="1" ht="14.4" customHeight="1" x14ac:dyDescent="0.25"/>
    <row r="196" s="8" customFormat="1" ht="14.4" customHeight="1" x14ac:dyDescent="0.25"/>
    <row r="197" s="8" customFormat="1" ht="14.4" customHeight="1" x14ac:dyDescent="0.25"/>
    <row r="198" s="8" customFormat="1" ht="14.4" customHeight="1" x14ac:dyDescent="0.25"/>
    <row r="199" s="8" customFormat="1" ht="14.4" customHeight="1" x14ac:dyDescent="0.25"/>
    <row r="200" s="8" customFormat="1" ht="14.4" customHeight="1" x14ac:dyDescent="0.25"/>
    <row r="201" s="8" customFormat="1" ht="14.4" customHeight="1" x14ac:dyDescent="0.25"/>
    <row r="202" s="8" customFormat="1" ht="14.4" customHeight="1" x14ac:dyDescent="0.25"/>
    <row r="203" s="8" customFormat="1" ht="14.4" customHeight="1" x14ac:dyDescent="0.25"/>
    <row r="204" s="8" customFormat="1" ht="14.4" customHeight="1" x14ac:dyDescent="0.25"/>
    <row r="205" s="8" customFormat="1" ht="14.4" customHeight="1" x14ac:dyDescent="0.25"/>
    <row r="206" s="8" customFormat="1" ht="14.4" customHeight="1" x14ac:dyDescent="0.25"/>
    <row r="207" s="8" customFormat="1" ht="14.4" customHeight="1" x14ac:dyDescent="0.25"/>
    <row r="208" s="8" customFormat="1" ht="14.4" customHeight="1" x14ac:dyDescent="0.25"/>
    <row r="209" s="8" customFormat="1" ht="14.4" customHeight="1" x14ac:dyDescent="0.25"/>
    <row r="210" s="8" customFormat="1" ht="14.4" customHeight="1" x14ac:dyDescent="0.25"/>
    <row r="211" s="8" customFormat="1" ht="14.4" customHeight="1" x14ac:dyDescent="0.25"/>
    <row r="212" s="8" customFormat="1" ht="14.4" customHeight="1" x14ac:dyDescent="0.25"/>
    <row r="213" s="8" customFormat="1" ht="14.4" customHeight="1" x14ac:dyDescent="0.25"/>
    <row r="214" s="8" customFormat="1" ht="14.4" customHeight="1" x14ac:dyDescent="0.25"/>
    <row r="215" s="8" customFormat="1" ht="14.4" customHeight="1" x14ac:dyDescent="0.25"/>
    <row r="216" s="8" customFormat="1" ht="14.4" customHeight="1" x14ac:dyDescent="0.25"/>
    <row r="217" s="8" customFormat="1" ht="14.4" customHeight="1" x14ac:dyDescent="0.25"/>
    <row r="218" s="8" customFormat="1" ht="14.4" customHeight="1" x14ac:dyDescent="0.25"/>
    <row r="219" s="8" customFormat="1" ht="14.4" customHeight="1" x14ac:dyDescent="0.25"/>
    <row r="220" s="8" customFormat="1" ht="14.4" customHeight="1" x14ac:dyDescent="0.25"/>
    <row r="221" s="8" customFormat="1" ht="14.4" customHeight="1" x14ac:dyDescent="0.25"/>
    <row r="222" s="8" customFormat="1" ht="14.4" customHeight="1" x14ac:dyDescent="0.25"/>
    <row r="223" s="8" customFormat="1" ht="14.4" customHeight="1" x14ac:dyDescent="0.25"/>
    <row r="224" s="8" customFormat="1" ht="14.4" customHeight="1" x14ac:dyDescent="0.25"/>
    <row r="225" s="8" customFormat="1" ht="14.4" customHeight="1" x14ac:dyDescent="0.25"/>
    <row r="226" s="8" customFormat="1" ht="14.4" customHeight="1" x14ac:dyDescent="0.25"/>
    <row r="227" s="8" customFormat="1" ht="14.4" customHeight="1" x14ac:dyDescent="0.25"/>
    <row r="228" s="8" customFormat="1" ht="14.4" customHeight="1" x14ac:dyDescent="0.25"/>
    <row r="229" s="8" customFormat="1" ht="14.4" customHeight="1" x14ac:dyDescent="0.25"/>
    <row r="230" s="8" customFormat="1" ht="14.4" customHeight="1" x14ac:dyDescent="0.25"/>
    <row r="231" s="8" customFormat="1" ht="14.4" customHeight="1" x14ac:dyDescent="0.25"/>
    <row r="232" s="8" customFormat="1" ht="14.4" customHeight="1" x14ac:dyDescent="0.25"/>
    <row r="233" s="8" customFormat="1" ht="14.4" customHeight="1" x14ac:dyDescent="0.25"/>
  </sheetData>
  <mergeCells count="16">
    <mergeCell ref="B12:F12"/>
    <mergeCell ref="B13:F13"/>
    <mergeCell ref="B14:F14"/>
    <mergeCell ref="H2:L3"/>
    <mergeCell ref="P2:Q3"/>
    <mergeCell ref="M2:O3"/>
    <mergeCell ref="G2:G6"/>
    <mergeCell ref="B8:F8"/>
    <mergeCell ref="B9:F9"/>
    <mergeCell ref="B10:F10"/>
    <mergeCell ref="B11:F11"/>
    <mergeCell ref="H1:Q1"/>
    <mergeCell ref="B7:F7"/>
    <mergeCell ref="A1:G1"/>
    <mergeCell ref="A2:A6"/>
    <mergeCell ref="B2:F6"/>
  </mergeCells>
  <dataValidations count="10">
    <dataValidation allowBlank="1" showInputMessage="1" showErrorMessage="1" promptTitle="TOTAL COST" prompt="This cell will auto-populate." sqref="Q8:Q14" xr:uid="{E00486F4-62E3-48ED-AFA8-35FFDC952843}"/>
    <dataValidation allowBlank="1" showInputMessage="1" showErrorMessage="1" promptTitle="COST PER HOUR" prompt="This cell will auto-populate." sqref="P14" xr:uid="{7B6C67B4-D1F5-47DE-8642-72F399B8E565}"/>
    <dataValidation allowBlank="1" showInputMessage="1" showErrorMessage="1" promptTitle="TOTAL HOURS RECORD-KEEPING" prompt="This cell will auto-populate." sqref="O8:O14" xr:uid="{C536A6FE-C9ED-4218-AE5A-EF8D70E6C386}"/>
    <dataValidation allowBlank="1" showInputMessage="1" showErrorMessage="1" promptTitle="HOURS PER RECORD-KEEPER" prompt="This cell will auto-populate." sqref="N14" xr:uid="{75447FB2-CA01-479A-95AE-C3388E45497B}"/>
    <dataValidation allowBlank="1" showInputMessage="1" showErrorMessage="1" promptTitle="RECORD-KEEPERS" prompt="This cell will auto-populate." sqref="M14" xr:uid="{A45FA95E-BC0D-4773-8F47-DD3225F32A25}"/>
    <dataValidation allowBlank="1" showInputMessage="1" showErrorMessage="1" promptTitle="HOURS PER RESPONSE" prompt="This cell will auto-populate." sqref="K14" xr:uid="{D07E05CA-4CD1-4EB5-85FC-38AC64C46FED}"/>
    <dataValidation allowBlank="1" showInputMessage="1" showErrorMessage="1" promptTitle="RESPONDENTS" prompt="This cell will auto-populate." sqref="H14" xr:uid="{35B8CF83-2C81-4BDE-A02C-7D763842389A}"/>
    <dataValidation allowBlank="1" showInputMessage="1" showErrorMessage="1" promptTitle="RESPONSES PER RESPONDENT" prompt="This cell will auto-populate." sqref="I14" xr:uid="{E4A4921B-EBD6-40C8-B2F9-65E15310FADE}"/>
    <dataValidation allowBlank="1" showInputMessage="1" showErrorMessage="1" promptTitle="TOTAL ANNUAL RESPONSES" prompt="This cell will auto-populate." sqref="J8:J14" xr:uid="{54736C9F-47E1-4337-BBA0-3BA865E35CB4}"/>
    <dataValidation allowBlank="1" showInputMessage="1" showErrorMessage="1" promptTitle="TOTAL HOURS" prompt="This cell will auto-populate." sqref="L8:L14" xr:uid="{8766ADFE-1514-4DE7-B831-63810EB03005}"/>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D9F5A-CAF7-49A9-B258-A24356A41B2C}">
  <dimension ref="A1:Z233"/>
  <sheetViews>
    <sheetView zoomScaleNormal="100" workbookViewId="0">
      <pane ySplit="1" topLeftCell="A2" activePane="bottomLeft" state="frozen"/>
      <selection pane="bottomLeft" activeCell="A15" sqref="A15"/>
    </sheetView>
  </sheetViews>
  <sheetFormatPr defaultColWidth="9.109375" defaultRowHeight="7.8" x14ac:dyDescent="0.15"/>
  <cols>
    <col min="1" max="6" width="12.5546875" style="2" customWidth="1"/>
    <col min="7" max="7" width="12.5546875" style="32" customWidth="1"/>
    <col min="8" max="9" width="12.5546875" style="10" customWidth="1"/>
    <col min="10" max="10" width="12.5546875" style="2" customWidth="1"/>
    <col min="11" max="11" width="12.5546875" style="10" customWidth="1"/>
    <col min="12" max="14" width="12.5546875" style="2" customWidth="1"/>
    <col min="15" max="16" width="12.5546875" style="10" customWidth="1"/>
    <col min="17" max="17" width="12.5546875" style="3" customWidth="1"/>
    <col min="18" max="16384" width="9.109375" style="2"/>
  </cols>
  <sheetData>
    <row r="1" spans="1:26" ht="30" customHeight="1" thickBot="1" x14ac:dyDescent="0.2">
      <c r="A1" s="196" t="s">
        <v>36</v>
      </c>
      <c r="B1" s="197"/>
      <c r="C1" s="197"/>
      <c r="D1" s="197"/>
      <c r="E1" s="197"/>
      <c r="F1" s="197"/>
      <c r="G1" s="198"/>
      <c r="H1" s="194" t="s">
        <v>2</v>
      </c>
      <c r="I1" s="194"/>
      <c r="J1" s="194"/>
      <c r="K1" s="194"/>
      <c r="L1" s="194"/>
      <c r="M1" s="194"/>
      <c r="N1" s="194"/>
      <c r="O1" s="194"/>
      <c r="P1" s="194"/>
      <c r="Q1" s="195"/>
    </row>
    <row r="2" spans="1:26" ht="15" customHeight="1" x14ac:dyDescent="0.15">
      <c r="A2" s="203" t="s">
        <v>50</v>
      </c>
      <c r="B2" s="128" t="s">
        <v>13</v>
      </c>
      <c r="C2" s="129"/>
      <c r="D2" s="129"/>
      <c r="E2" s="129"/>
      <c r="F2" s="130"/>
      <c r="G2" s="201" t="s">
        <v>64</v>
      </c>
      <c r="H2" s="180" t="s">
        <v>58</v>
      </c>
      <c r="I2" s="181"/>
      <c r="J2" s="181"/>
      <c r="K2" s="181"/>
      <c r="L2" s="182"/>
      <c r="M2" s="186" t="s">
        <v>59</v>
      </c>
      <c r="N2" s="187"/>
      <c r="O2" s="188"/>
      <c r="P2" s="192" t="s">
        <v>3</v>
      </c>
      <c r="Q2" s="193"/>
    </row>
    <row r="3" spans="1:26" ht="15" customHeight="1" x14ac:dyDescent="0.15">
      <c r="A3" s="130"/>
      <c r="B3" s="128"/>
      <c r="C3" s="129"/>
      <c r="D3" s="129"/>
      <c r="E3" s="129"/>
      <c r="F3" s="130"/>
      <c r="G3" s="201"/>
      <c r="H3" s="183"/>
      <c r="I3" s="184"/>
      <c r="J3" s="184"/>
      <c r="K3" s="184"/>
      <c r="L3" s="185"/>
      <c r="M3" s="189"/>
      <c r="N3" s="190"/>
      <c r="O3" s="191"/>
      <c r="P3" s="92"/>
      <c r="Q3" s="93"/>
    </row>
    <row r="4" spans="1:26" ht="15" customHeight="1" x14ac:dyDescent="0.15">
      <c r="A4" s="130"/>
      <c r="B4" s="128"/>
      <c r="C4" s="129"/>
      <c r="D4" s="129"/>
      <c r="E4" s="129"/>
      <c r="F4" s="130"/>
      <c r="G4" s="201"/>
      <c r="H4" s="34" t="s">
        <v>5</v>
      </c>
      <c r="I4" s="35" t="s">
        <v>6</v>
      </c>
      <c r="J4" s="35" t="s">
        <v>7</v>
      </c>
      <c r="K4" s="35" t="s">
        <v>37</v>
      </c>
      <c r="L4" s="35" t="s">
        <v>8</v>
      </c>
      <c r="M4" s="36" t="s">
        <v>10</v>
      </c>
      <c r="N4" s="36" t="s">
        <v>11</v>
      </c>
      <c r="O4" s="36" t="s">
        <v>49</v>
      </c>
      <c r="P4" s="37" t="s">
        <v>9</v>
      </c>
      <c r="Q4" s="38" t="s">
        <v>4</v>
      </c>
    </row>
    <row r="5" spans="1:26" ht="15" customHeight="1" x14ac:dyDescent="0.15">
      <c r="A5" s="130"/>
      <c r="B5" s="128"/>
      <c r="C5" s="129"/>
      <c r="D5" s="129"/>
      <c r="E5" s="129"/>
      <c r="F5" s="130"/>
      <c r="G5" s="201"/>
      <c r="H5" s="34" t="s">
        <v>14</v>
      </c>
      <c r="I5" s="35" t="s">
        <v>46</v>
      </c>
      <c r="J5" s="35" t="s">
        <v>15</v>
      </c>
      <c r="K5" s="35" t="s">
        <v>16</v>
      </c>
      <c r="L5" s="35" t="s">
        <v>37</v>
      </c>
      <c r="M5" s="36" t="s">
        <v>12</v>
      </c>
      <c r="N5" s="36" t="s">
        <v>38</v>
      </c>
      <c r="O5" s="36" t="s">
        <v>48</v>
      </c>
      <c r="P5" s="37" t="s">
        <v>17</v>
      </c>
      <c r="Q5" s="38" t="s">
        <v>9</v>
      </c>
    </row>
    <row r="6" spans="1:26" ht="15" customHeight="1" x14ac:dyDescent="0.15">
      <c r="A6" s="133"/>
      <c r="B6" s="131"/>
      <c r="C6" s="132"/>
      <c r="D6" s="132"/>
      <c r="E6" s="132"/>
      <c r="F6" s="133"/>
      <c r="G6" s="202"/>
      <c r="H6" s="34"/>
      <c r="I6" s="35" t="s">
        <v>24</v>
      </c>
      <c r="J6" s="35" t="s">
        <v>18</v>
      </c>
      <c r="K6" s="35" t="s">
        <v>19</v>
      </c>
      <c r="L6" s="35" t="s">
        <v>20</v>
      </c>
      <c r="M6" s="36" t="s">
        <v>22</v>
      </c>
      <c r="N6" s="36" t="s">
        <v>47</v>
      </c>
      <c r="O6" s="36" t="s">
        <v>23</v>
      </c>
      <c r="P6" s="37" t="s">
        <v>39</v>
      </c>
      <c r="Q6" s="38" t="s">
        <v>21</v>
      </c>
    </row>
    <row r="7" spans="1:26" ht="15" customHeight="1" x14ac:dyDescent="0.15">
      <c r="A7" s="20" t="s">
        <v>40</v>
      </c>
      <c r="B7" s="169" t="s">
        <v>25</v>
      </c>
      <c r="C7" s="169"/>
      <c r="D7" s="169"/>
      <c r="E7" s="169"/>
      <c r="F7" s="169"/>
      <c r="G7" s="21" t="s">
        <v>41</v>
      </c>
      <c r="H7" s="23" t="s">
        <v>26</v>
      </c>
      <c r="I7" s="23" t="s">
        <v>27</v>
      </c>
      <c r="J7" s="23" t="s">
        <v>28</v>
      </c>
      <c r="K7" s="23" t="s">
        <v>29</v>
      </c>
      <c r="L7" s="23" t="s">
        <v>30</v>
      </c>
      <c r="M7" s="33" t="s">
        <v>33</v>
      </c>
      <c r="N7" s="33" t="s">
        <v>34</v>
      </c>
      <c r="O7" s="33" t="s">
        <v>35</v>
      </c>
      <c r="P7" s="25" t="s">
        <v>31</v>
      </c>
      <c r="Q7" s="26" t="s">
        <v>32</v>
      </c>
    </row>
    <row r="8" spans="1:26" s="1" customFormat="1" ht="30" customHeight="1" x14ac:dyDescent="0.25">
      <c r="A8" s="47"/>
      <c r="B8" s="169"/>
      <c r="C8" s="169"/>
      <c r="D8" s="169"/>
      <c r="E8" s="169"/>
      <c r="F8" s="169"/>
      <c r="G8" s="16"/>
      <c r="H8" s="44">
        <v>0</v>
      </c>
      <c r="I8" s="44">
        <v>0</v>
      </c>
      <c r="J8" s="57">
        <f t="shared" ref="J8:J13" si="0">H8*I8</f>
        <v>0</v>
      </c>
      <c r="K8" s="44">
        <v>0</v>
      </c>
      <c r="L8" s="44">
        <f t="shared" ref="L8:L13" si="1">J8*K8</f>
        <v>0</v>
      </c>
      <c r="M8" s="45">
        <v>0</v>
      </c>
      <c r="N8" s="45">
        <v>0</v>
      </c>
      <c r="O8" s="45">
        <f>M8*N8</f>
        <v>0</v>
      </c>
      <c r="P8" s="46">
        <v>0</v>
      </c>
      <c r="Q8" s="48">
        <f>L8*P8</f>
        <v>0</v>
      </c>
      <c r="S8" s="2"/>
      <c r="T8" s="2"/>
      <c r="U8" s="2"/>
      <c r="V8" s="2"/>
      <c r="W8" s="2"/>
      <c r="X8" s="4"/>
      <c r="Y8" s="2"/>
      <c r="Z8" s="2"/>
    </row>
    <row r="9" spans="1:26" s="1" customFormat="1" ht="30" customHeight="1" x14ac:dyDescent="0.25">
      <c r="A9" s="47"/>
      <c r="B9" s="169"/>
      <c r="C9" s="169"/>
      <c r="D9" s="169"/>
      <c r="E9" s="169"/>
      <c r="F9" s="169"/>
      <c r="G9" s="16"/>
      <c r="H9" s="44">
        <v>0</v>
      </c>
      <c r="I9" s="44">
        <v>0</v>
      </c>
      <c r="J9" s="44">
        <f t="shared" si="0"/>
        <v>0</v>
      </c>
      <c r="K9" s="44">
        <v>0</v>
      </c>
      <c r="L9" s="44">
        <f t="shared" si="1"/>
        <v>0</v>
      </c>
      <c r="M9" s="45">
        <v>0</v>
      </c>
      <c r="N9" s="45">
        <v>0</v>
      </c>
      <c r="O9" s="45">
        <f t="shared" ref="O9:O13" si="2">M9*N9</f>
        <v>0</v>
      </c>
      <c r="P9" s="46">
        <v>0</v>
      </c>
      <c r="Q9" s="48">
        <f t="shared" ref="Q9:Q13" si="3">L9*P9</f>
        <v>0</v>
      </c>
      <c r="S9" s="2"/>
      <c r="T9" s="2"/>
      <c r="U9" s="2"/>
      <c r="V9" s="2"/>
      <c r="W9" s="2"/>
      <c r="X9" s="4"/>
      <c r="Y9" s="2"/>
      <c r="Z9" s="2"/>
    </row>
    <row r="10" spans="1:26" s="1" customFormat="1" ht="30" customHeight="1" x14ac:dyDescent="0.25">
      <c r="A10" s="47"/>
      <c r="B10" s="169"/>
      <c r="C10" s="169"/>
      <c r="D10" s="169"/>
      <c r="E10" s="169"/>
      <c r="F10" s="169"/>
      <c r="G10" s="16"/>
      <c r="H10" s="44">
        <v>0</v>
      </c>
      <c r="I10" s="44">
        <v>0</v>
      </c>
      <c r="J10" s="44">
        <f t="shared" si="0"/>
        <v>0</v>
      </c>
      <c r="K10" s="44">
        <v>0</v>
      </c>
      <c r="L10" s="44">
        <f t="shared" si="1"/>
        <v>0</v>
      </c>
      <c r="M10" s="45">
        <v>0</v>
      </c>
      <c r="N10" s="45">
        <v>0</v>
      </c>
      <c r="O10" s="45">
        <f t="shared" si="2"/>
        <v>0</v>
      </c>
      <c r="P10" s="46">
        <v>0</v>
      </c>
      <c r="Q10" s="48">
        <f t="shared" si="3"/>
        <v>0</v>
      </c>
      <c r="S10" s="2"/>
      <c r="T10" s="2"/>
      <c r="U10" s="2"/>
      <c r="V10" s="2"/>
      <c r="W10" s="2"/>
      <c r="X10" s="4"/>
      <c r="Y10" s="2"/>
      <c r="Z10" s="2"/>
    </row>
    <row r="11" spans="1:26" s="1" customFormat="1" ht="30" customHeight="1" x14ac:dyDescent="0.25">
      <c r="A11" s="47"/>
      <c r="B11" s="169"/>
      <c r="C11" s="169"/>
      <c r="D11" s="169"/>
      <c r="E11" s="169"/>
      <c r="F11" s="169"/>
      <c r="G11" s="16"/>
      <c r="H11" s="44">
        <v>0</v>
      </c>
      <c r="I11" s="44">
        <v>0</v>
      </c>
      <c r="J11" s="44">
        <f t="shared" si="0"/>
        <v>0</v>
      </c>
      <c r="K11" s="44">
        <v>0</v>
      </c>
      <c r="L11" s="44">
        <f t="shared" si="1"/>
        <v>0</v>
      </c>
      <c r="M11" s="45">
        <v>0</v>
      </c>
      <c r="N11" s="45">
        <v>0</v>
      </c>
      <c r="O11" s="45">
        <f t="shared" si="2"/>
        <v>0</v>
      </c>
      <c r="P11" s="46">
        <v>0</v>
      </c>
      <c r="Q11" s="48">
        <f t="shared" si="3"/>
        <v>0</v>
      </c>
      <c r="S11" s="2"/>
      <c r="T11" s="2"/>
      <c r="U11" s="2"/>
      <c r="V11" s="2"/>
      <c r="W11" s="2"/>
      <c r="X11" s="4"/>
      <c r="Y11" s="2"/>
      <c r="Z11" s="2"/>
    </row>
    <row r="12" spans="1:26" s="1" customFormat="1" ht="30" customHeight="1" x14ac:dyDescent="0.25">
      <c r="A12" s="47"/>
      <c r="B12" s="169"/>
      <c r="C12" s="169"/>
      <c r="D12" s="169"/>
      <c r="E12" s="169"/>
      <c r="F12" s="169"/>
      <c r="G12" s="16"/>
      <c r="H12" s="44">
        <v>0</v>
      </c>
      <c r="I12" s="44">
        <v>0</v>
      </c>
      <c r="J12" s="44">
        <f t="shared" si="0"/>
        <v>0</v>
      </c>
      <c r="K12" s="44">
        <v>0</v>
      </c>
      <c r="L12" s="44">
        <f t="shared" si="1"/>
        <v>0</v>
      </c>
      <c r="M12" s="45">
        <v>0</v>
      </c>
      <c r="N12" s="45">
        <v>0</v>
      </c>
      <c r="O12" s="45">
        <f t="shared" si="2"/>
        <v>0</v>
      </c>
      <c r="P12" s="46">
        <v>0</v>
      </c>
      <c r="Q12" s="48">
        <f t="shared" si="3"/>
        <v>0</v>
      </c>
      <c r="S12" s="2"/>
      <c r="T12" s="2"/>
      <c r="U12" s="2"/>
      <c r="V12" s="2"/>
      <c r="W12" s="2"/>
      <c r="X12" s="4"/>
      <c r="Y12" s="2"/>
      <c r="Z12" s="2"/>
    </row>
    <row r="13" spans="1:26" s="1" customFormat="1" ht="30" customHeight="1" thickBot="1" x14ac:dyDescent="0.3">
      <c r="A13" s="49"/>
      <c r="B13" s="204"/>
      <c r="C13" s="204"/>
      <c r="D13" s="204"/>
      <c r="E13" s="204"/>
      <c r="F13" s="204"/>
      <c r="G13" s="5"/>
      <c r="H13" s="50">
        <v>0</v>
      </c>
      <c r="I13" s="50">
        <v>0</v>
      </c>
      <c r="J13" s="44">
        <f t="shared" si="0"/>
        <v>0</v>
      </c>
      <c r="K13" s="50">
        <v>0</v>
      </c>
      <c r="L13" s="50">
        <f t="shared" si="1"/>
        <v>0</v>
      </c>
      <c r="M13" s="51">
        <v>0</v>
      </c>
      <c r="N13" s="51">
        <v>0</v>
      </c>
      <c r="O13" s="45">
        <f t="shared" si="2"/>
        <v>0</v>
      </c>
      <c r="P13" s="52">
        <v>0</v>
      </c>
      <c r="Q13" s="48">
        <f t="shared" si="3"/>
        <v>0</v>
      </c>
      <c r="S13" s="2"/>
      <c r="T13" s="2"/>
      <c r="U13" s="2"/>
      <c r="V13" s="2"/>
      <c r="W13" s="2"/>
      <c r="X13" s="4"/>
      <c r="Y13" s="2"/>
      <c r="Z13" s="2"/>
    </row>
    <row r="14" spans="1:26" s="1" customFormat="1" ht="30" customHeight="1" thickBot="1" x14ac:dyDescent="0.3">
      <c r="A14" s="6"/>
      <c r="B14" s="160" t="s">
        <v>55</v>
      </c>
      <c r="C14" s="161"/>
      <c r="D14" s="161"/>
      <c r="E14" s="161"/>
      <c r="F14" s="162"/>
      <c r="G14" s="7"/>
      <c r="H14" s="53">
        <f>H8+H9+H10+H11+H12+H13</f>
        <v>0</v>
      </c>
      <c r="I14" s="53">
        <f>I8+I9+I10+I11+I12+I13</f>
        <v>0</v>
      </c>
      <c r="J14" s="53">
        <f>J8+J9+J10+J11+J12+J13</f>
        <v>0</v>
      </c>
      <c r="K14" s="53">
        <f t="shared" ref="K14:Q14" si="4">K8+K9+K10+K11+K12+K13</f>
        <v>0</v>
      </c>
      <c r="L14" s="53">
        <f t="shared" si="4"/>
        <v>0</v>
      </c>
      <c r="M14" s="54">
        <f t="shared" si="4"/>
        <v>0</v>
      </c>
      <c r="N14" s="54">
        <f t="shared" si="4"/>
        <v>0</v>
      </c>
      <c r="O14" s="54">
        <f t="shared" si="4"/>
        <v>0</v>
      </c>
      <c r="P14" s="56">
        <f t="shared" si="4"/>
        <v>0</v>
      </c>
      <c r="Q14" s="58">
        <f t="shared" si="4"/>
        <v>0</v>
      </c>
      <c r="S14" s="2"/>
      <c r="T14" s="2"/>
      <c r="U14" s="2"/>
      <c r="V14" s="2"/>
      <c r="W14" s="2"/>
      <c r="X14" s="4"/>
      <c r="Y14" s="2"/>
      <c r="Z14" s="2"/>
    </row>
    <row r="15" spans="1:26" s="1" customFormat="1" ht="14.4" customHeight="1" x14ac:dyDescent="0.25">
      <c r="S15" s="2"/>
      <c r="T15" s="2"/>
      <c r="U15" s="2"/>
      <c r="V15" s="2"/>
      <c r="W15" s="2"/>
      <c r="X15" s="4"/>
      <c r="Y15" s="2"/>
      <c r="Z15" s="2"/>
    </row>
    <row r="16" spans="1:26" s="8" customFormat="1" ht="14.4" customHeight="1" x14ac:dyDescent="0.25"/>
    <row r="17" s="8" customFormat="1" ht="14.4" customHeight="1" x14ac:dyDescent="0.25"/>
    <row r="18" s="8" customFormat="1" ht="14.4" customHeight="1" x14ac:dyDescent="0.25"/>
    <row r="19" s="8" customFormat="1" ht="14.4" customHeight="1" x14ac:dyDescent="0.25"/>
    <row r="20" s="8" customFormat="1" ht="14.4" customHeight="1" x14ac:dyDescent="0.25"/>
    <row r="21" s="8" customFormat="1" ht="14.4" customHeight="1" thickBot="1" x14ac:dyDescent="0.3"/>
    <row r="22" s="8" customFormat="1" ht="14.4" customHeight="1" x14ac:dyDescent="0.25"/>
    <row r="23" s="8" customFormat="1" ht="14.4" customHeight="1" x14ac:dyDescent="0.25"/>
    <row r="24" s="8" customFormat="1" ht="14.4" customHeight="1" x14ac:dyDescent="0.25"/>
    <row r="25" s="8" customFormat="1" ht="14.4" customHeight="1" x14ac:dyDescent="0.25"/>
    <row r="26" s="8" customFormat="1" ht="14.4" customHeight="1" x14ac:dyDescent="0.25"/>
    <row r="27" s="8" customFormat="1" ht="14.4" customHeight="1" x14ac:dyDescent="0.25"/>
    <row r="28" s="8" customFormat="1" ht="14.4" customHeight="1" x14ac:dyDescent="0.25"/>
    <row r="29" s="8" customFormat="1" ht="14.4" customHeight="1" x14ac:dyDescent="0.25"/>
    <row r="30" s="8" customFormat="1" ht="14.4" customHeight="1" x14ac:dyDescent="0.25"/>
    <row r="31" s="8" customFormat="1" ht="14.4" customHeight="1" x14ac:dyDescent="0.25"/>
    <row r="32" s="8" customFormat="1" ht="14.4" customHeight="1" x14ac:dyDescent="0.25"/>
    <row r="33" s="8" customFormat="1" ht="14.4" customHeight="1" x14ac:dyDescent="0.25"/>
    <row r="34" s="8" customFormat="1" ht="14.4" customHeight="1" x14ac:dyDescent="0.25"/>
    <row r="35" s="8" customFormat="1" ht="14.4" customHeight="1" x14ac:dyDescent="0.25"/>
    <row r="36" s="8" customFormat="1" ht="14.4" customHeight="1" x14ac:dyDescent="0.25"/>
    <row r="37" s="8" customFormat="1" ht="14.4" customHeight="1" x14ac:dyDescent="0.25"/>
    <row r="38" s="8" customFormat="1" ht="14.4" customHeight="1" x14ac:dyDescent="0.25"/>
    <row r="39" s="8" customFormat="1" ht="14.4" customHeight="1" x14ac:dyDescent="0.25"/>
    <row r="40" s="8" customFormat="1" ht="14.4" customHeight="1" x14ac:dyDescent="0.25"/>
    <row r="41" s="8" customFormat="1" ht="14.4" customHeight="1" x14ac:dyDescent="0.25"/>
    <row r="42" s="8" customFormat="1" ht="14.4" customHeight="1" x14ac:dyDescent="0.25"/>
    <row r="43" s="8" customFormat="1" ht="14.4" customHeight="1" x14ac:dyDescent="0.25"/>
    <row r="44" s="8" customFormat="1" ht="14.4" customHeight="1" x14ac:dyDescent="0.25"/>
    <row r="45" s="8" customFormat="1" ht="14.4" customHeight="1" x14ac:dyDescent="0.25"/>
    <row r="46" s="8" customFormat="1" ht="14.4" customHeight="1" x14ac:dyDescent="0.25"/>
    <row r="47" s="8" customFormat="1" ht="14.4" customHeight="1" x14ac:dyDescent="0.25"/>
    <row r="48" s="8" customFormat="1" ht="14.4" customHeight="1" x14ac:dyDescent="0.25"/>
    <row r="49" s="8" customFormat="1" ht="14.4" customHeight="1" x14ac:dyDescent="0.25"/>
    <row r="50" s="8" customFormat="1" ht="14.4" customHeight="1" x14ac:dyDescent="0.25"/>
    <row r="51" s="8" customFormat="1" ht="14.4" customHeight="1" x14ac:dyDescent="0.25"/>
    <row r="52" s="8" customFormat="1" ht="14.4" customHeight="1" x14ac:dyDescent="0.25"/>
    <row r="53" s="8" customFormat="1" ht="14.4" customHeight="1" x14ac:dyDescent="0.25"/>
    <row r="54" s="8" customFormat="1" ht="14.4" customHeight="1" x14ac:dyDescent="0.25"/>
    <row r="55" s="8" customFormat="1" ht="14.4" customHeight="1" x14ac:dyDescent="0.25"/>
    <row r="56" s="8" customFormat="1" ht="14.4" customHeight="1" x14ac:dyDescent="0.25"/>
    <row r="57" s="8" customFormat="1" ht="14.4" customHeight="1" x14ac:dyDescent="0.25"/>
    <row r="58" s="8" customFormat="1" ht="14.4" customHeight="1" x14ac:dyDescent="0.25"/>
    <row r="59" s="8" customFormat="1" ht="14.4" customHeight="1" x14ac:dyDescent="0.25"/>
    <row r="60" s="8" customFormat="1" ht="14.4" customHeight="1" x14ac:dyDescent="0.25"/>
    <row r="61" s="8" customFormat="1" ht="14.4" customHeight="1" x14ac:dyDescent="0.25"/>
    <row r="62" s="8" customFormat="1" ht="14.4" customHeight="1" x14ac:dyDescent="0.25"/>
    <row r="63" s="8" customFormat="1" ht="14.4" customHeight="1" x14ac:dyDescent="0.25"/>
    <row r="64" s="8" customFormat="1" ht="14.4" customHeight="1" x14ac:dyDescent="0.25"/>
    <row r="65" s="8" customFormat="1" ht="14.4" customHeight="1" x14ac:dyDescent="0.25"/>
    <row r="66" s="8" customFormat="1" ht="14.4" customHeight="1" x14ac:dyDescent="0.25"/>
    <row r="67" s="8" customFormat="1" ht="14.4" customHeight="1" x14ac:dyDescent="0.25"/>
    <row r="68" s="8" customFormat="1" ht="14.4" customHeight="1" x14ac:dyDescent="0.25"/>
    <row r="69" s="8" customFormat="1" ht="14.4" customHeight="1" x14ac:dyDescent="0.25"/>
    <row r="70" s="8" customFormat="1" ht="14.4" customHeight="1" x14ac:dyDescent="0.25"/>
    <row r="71" s="8" customFormat="1" ht="14.4" customHeight="1" x14ac:dyDescent="0.25"/>
    <row r="72" s="8" customFormat="1" ht="14.4" customHeight="1" x14ac:dyDescent="0.25"/>
    <row r="73" s="8" customFormat="1" ht="14.4" customHeight="1" x14ac:dyDescent="0.25"/>
    <row r="74" s="8" customFormat="1" ht="14.4" customHeight="1" x14ac:dyDescent="0.25"/>
    <row r="75" s="8" customFormat="1" ht="14.4" customHeight="1" x14ac:dyDescent="0.25"/>
    <row r="76" s="8" customFormat="1" ht="14.4" customHeight="1" x14ac:dyDescent="0.25"/>
    <row r="77" s="8" customFormat="1" ht="14.4" customHeight="1" x14ac:dyDescent="0.25"/>
    <row r="78" s="8" customFormat="1" ht="14.4" customHeight="1" x14ac:dyDescent="0.25"/>
    <row r="79" s="8" customFormat="1" ht="14.4" customHeight="1" x14ac:dyDescent="0.25"/>
    <row r="80" s="8" customFormat="1" ht="14.4" customHeight="1" x14ac:dyDescent="0.25"/>
    <row r="81" s="8" customFormat="1" ht="14.4" customHeight="1" x14ac:dyDescent="0.25"/>
    <row r="82" s="8" customFormat="1" ht="14.4" customHeight="1" x14ac:dyDescent="0.25"/>
    <row r="83" s="8" customFormat="1" ht="14.4" customHeight="1" x14ac:dyDescent="0.25"/>
    <row r="84" s="8" customFormat="1" ht="14.4" customHeight="1" x14ac:dyDescent="0.25"/>
    <row r="85" s="8" customFormat="1" ht="14.4" customHeight="1" x14ac:dyDescent="0.25"/>
    <row r="86" s="8" customFormat="1" ht="14.4" customHeight="1" x14ac:dyDescent="0.25"/>
    <row r="87" s="8" customFormat="1" ht="14.4" customHeight="1" x14ac:dyDescent="0.25"/>
    <row r="88" s="8" customFormat="1" ht="14.4" customHeight="1" x14ac:dyDescent="0.25"/>
    <row r="89" s="8" customFormat="1" ht="14.4" customHeight="1" x14ac:dyDescent="0.25"/>
    <row r="90" s="8" customFormat="1" ht="14.4" customHeight="1" x14ac:dyDescent="0.25"/>
    <row r="91" s="8" customFormat="1" ht="14.4" customHeight="1" x14ac:dyDescent="0.25"/>
    <row r="92" s="8" customFormat="1" ht="14.4" customHeight="1" x14ac:dyDescent="0.25"/>
    <row r="93" s="8" customFormat="1" ht="14.4" customHeight="1" x14ac:dyDescent="0.25"/>
    <row r="94" s="8" customFormat="1" ht="14.4" customHeight="1" x14ac:dyDescent="0.25"/>
    <row r="95" s="8" customFormat="1" ht="14.4" customHeight="1" x14ac:dyDescent="0.25"/>
    <row r="96" s="8" customFormat="1" ht="14.4" customHeight="1" x14ac:dyDescent="0.25"/>
    <row r="97" s="8" customFormat="1" ht="14.4" customHeight="1" x14ac:dyDescent="0.25"/>
    <row r="98" s="8" customFormat="1" ht="14.4" customHeight="1" x14ac:dyDescent="0.25"/>
    <row r="99" s="8" customFormat="1" ht="14.4" customHeight="1" x14ac:dyDescent="0.25"/>
    <row r="100" s="8" customFormat="1" ht="14.4" customHeight="1" x14ac:dyDescent="0.25"/>
    <row r="101" s="8" customFormat="1" ht="14.4" customHeight="1" x14ac:dyDescent="0.25"/>
    <row r="102" s="8" customFormat="1" ht="14.4" customHeight="1" x14ac:dyDescent="0.25"/>
    <row r="103" s="8" customFormat="1" ht="14.4" customHeight="1" x14ac:dyDescent="0.25"/>
    <row r="104" s="8" customFormat="1" ht="14.4" customHeight="1" x14ac:dyDescent="0.25"/>
    <row r="105" s="8" customFormat="1" ht="14.4" customHeight="1" x14ac:dyDescent="0.25"/>
    <row r="106" s="8" customFormat="1" ht="14.4" customHeight="1" x14ac:dyDescent="0.25"/>
    <row r="107" s="8" customFormat="1" ht="14.4" customHeight="1" x14ac:dyDescent="0.25"/>
    <row r="108" s="8" customFormat="1" ht="14.4" customHeight="1" x14ac:dyDescent="0.25"/>
    <row r="109" s="8" customFormat="1" ht="14.4" customHeight="1" x14ac:dyDescent="0.25"/>
    <row r="110" s="8" customFormat="1" ht="14.4" customHeight="1" x14ac:dyDescent="0.25"/>
    <row r="111" s="8" customFormat="1" ht="14.4" customHeight="1" x14ac:dyDescent="0.25"/>
    <row r="112" s="8" customFormat="1" ht="14.4" customHeight="1" x14ac:dyDescent="0.25"/>
    <row r="113" s="8" customFormat="1" ht="14.4" customHeight="1" x14ac:dyDescent="0.25"/>
    <row r="114" s="8" customFormat="1" ht="14.4" customHeight="1" x14ac:dyDescent="0.25"/>
    <row r="115" s="8" customFormat="1" ht="14.4" customHeight="1" x14ac:dyDescent="0.25"/>
    <row r="116" s="8" customFormat="1" ht="14.4" customHeight="1" x14ac:dyDescent="0.25"/>
    <row r="117" s="8" customFormat="1" ht="14.4" customHeight="1" x14ac:dyDescent="0.25"/>
    <row r="118" s="8" customFormat="1" ht="14.4" customHeight="1" x14ac:dyDescent="0.25"/>
    <row r="119" s="8" customFormat="1" ht="14.4" customHeight="1" x14ac:dyDescent="0.25"/>
    <row r="120" s="8" customFormat="1" ht="14.4" customHeight="1" x14ac:dyDescent="0.25"/>
    <row r="121" s="8" customFormat="1" ht="14.4" customHeight="1" x14ac:dyDescent="0.25"/>
    <row r="122" s="8" customFormat="1" ht="14.4" customHeight="1" x14ac:dyDescent="0.25"/>
    <row r="123" s="8" customFormat="1" ht="14.4" customHeight="1" x14ac:dyDescent="0.25"/>
    <row r="124" s="8" customFormat="1" ht="14.4" customHeight="1" x14ac:dyDescent="0.25"/>
    <row r="125" s="8" customFormat="1" ht="14.4" customHeight="1" x14ac:dyDescent="0.25"/>
    <row r="126" s="8" customFormat="1" ht="14.4" customHeight="1" x14ac:dyDescent="0.25"/>
    <row r="127" s="8" customFormat="1" ht="14.4" customHeight="1" x14ac:dyDescent="0.25"/>
    <row r="128" s="8" customFormat="1" ht="14.4" customHeight="1" x14ac:dyDescent="0.25"/>
    <row r="129" s="8" customFormat="1" ht="14.4" customHeight="1" x14ac:dyDescent="0.25"/>
    <row r="130" s="8" customFormat="1" ht="14.4" customHeight="1" x14ac:dyDescent="0.25"/>
    <row r="131" s="8" customFormat="1" ht="14.4" customHeight="1" x14ac:dyDescent="0.25"/>
    <row r="132" s="8" customFormat="1" ht="14.4" customHeight="1" x14ac:dyDescent="0.25"/>
    <row r="133" s="8" customFormat="1" ht="14.4" customHeight="1" x14ac:dyDescent="0.25"/>
    <row r="134" s="8" customFormat="1" ht="14.4" customHeight="1" x14ac:dyDescent="0.25"/>
    <row r="135" s="8" customFormat="1" ht="14.4" customHeight="1" x14ac:dyDescent="0.25"/>
    <row r="136" s="8" customFormat="1" ht="14.4" customHeight="1" x14ac:dyDescent="0.25"/>
    <row r="137" s="8" customFormat="1" ht="14.4" customHeight="1" x14ac:dyDescent="0.25"/>
    <row r="138" s="8" customFormat="1" ht="14.4" customHeight="1" x14ac:dyDescent="0.25"/>
    <row r="139" s="8" customFormat="1" ht="14.4" customHeight="1" x14ac:dyDescent="0.25"/>
    <row r="140" s="8" customFormat="1" ht="14.4" customHeight="1" x14ac:dyDescent="0.25"/>
    <row r="141" s="8" customFormat="1" ht="14.4" customHeight="1" x14ac:dyDescent="0.25"/>
    <row r="142" s="8" customFormat="1" ht="14.4" customHeight="1" x14ac:dyDescent="0.25"/>
    <row r="143" s="8" customFormat="1" ht="14.4" customHeight="1" x14ac:dyDescent="0.25"/>
    <row r="144" s="8" customFormat="1" ht="14.4" customHeight="1" x14ac:dyDescent="0.25"/>
    <row r="145" s="8" customFormat="1" ht="14.4" customHeight="1" x14ac:dyDescent="0.25"/>
    <row r="146" s="8" customFormat="1" ht="14.4" customHeight="1" x14ac:dyDescent="0.25"/>
    <row r="147" s="8" customFormat="1" ht="14.4" customHeight="1" x14ac:dyDescent="0.25"/>
    <row r="148" s="8" customFormat="1" ht="14.4" customHeight="1" x14ac:dyDescent="0.25"/>
    <row r="149" s="8" customFormat="1" ht="14.4" customHeight="1" x14ac:dyDescent="0.25"/>
    <row r="150" s="8" customFormat="1" ht="14.4" customHeight="1" x14ac:dyDescent="0.25"/>
    <row r="151" s="8" customFormat="1" ht="14.4" customHeight="1" x14ac:dyDescent="0.25"/>
    <row r="152" s="8" customFormat="1" ht="14.4" customHeight="1" x14ac:dyDescent="0.25"/>
    <row r="153" s="8" customFormat="1" ht="14.4" customHeight="1" x14ac:dyDescent="0.25"/>
    <row r="154" s="8" customFormat="1" ht="14.4" customHeight="1" x14ac:dyDescent="0.25"/>
    <row r="155" s="8" customFormat="1" ht="14.4" customHeight="1" x14ac:dyDescent="0.25"/>
    <row r="156" s="8" customFormat="1" ht="14.4" customHeight="1" x14ac:dyDescent="0.25"/>
    <row r="157" s="8" customFormat="1" ht="14.4" customHeight="1" x14ac:dyDescent="0.25"/>
    <row r="158" s="8" customFormat="1" ht="14.4" customHeight="1" x14ac:dyDescent="0.25"/>
    <row r="159" s="8" customFormat="1" ht="14.4" customHeight="1" x14ac:dyDescent="0.25"/>
    <row r="160" s="8" customFormat="1" ht="14.4" customHeight="1" x14ac:dyDescent="0.25"/>
    <row r="161" s="8" customFormat="1" ht="14.4" customHeight="1" x14ac:dyDescent="0.25"/>
    <row r="162" s="8" customFormat="1" ht="14.4" customHeight="1" x14ac:dyDescent="0.25"/>
    <row r="163" s="8" customFormat="1" ht="14.4" customHeight="1" x14ac:dyDescent="0.25"/>
    <row r="164" s="8" customFormat="1" ht="14.4" customHeight="1" x14ac:dyDescent="0.25"/>
    <row r="165" s="8" customFormat="1" ht="14.4" customHeight="1" x14ac:dyDescent="0.25"/>
    <row r="166" s="8" customFormat="1" ht="14.4" customHeight="1" x14ac:dyDescent="0.25"/>
    <row r="167" s="8" customFormat="1" ht="14.4" customHeight="1" x14ac:dyDescent="0.25"/>
    <row r="168" s="8" customFormat="1" ht="14.4" customHeight="1" x14ac:dyDescent="0.25"/>
    <row r="169" s="8" customFormat="1" ht="14.4" customHeight="1" x14ac:dyDescent="0.25"/>
    <row r="170" s="8" customFormat="1" ht="14.4" customHeight="1" x14ac:dyDescent="0.25"/>
    <row r="171" s="8" customFormat="1" ht="14.4" customHeight="1" x14ac:dyDescent="0.25"/>
    <row r="172" s="8" customFormat="1" ht="14.4" customHeight="1" x14ac:dyDescent="0.25"/>
    <row r="173" s="8" customFormat="1" ht="14.4" customHeight="1" x14ac:dyDescent="0.25"/>
    <row r="174" s="8" customFormat="1" ht="14.4" customHeight="1" x14ac:dyDescent="0.25"/>
    <row r="175" s="8" customFormat="1" ht="14.4" customHeight="1" x14ac:dyDescent="0.25"/>
    <row r="176" s="8" customFormat="1" ht="14.4" customHeight="1" x14ac:dyDescent="0.25"/>
    <row r="177" s="8" customFormat="1" ht="14.4" customHeight="1" x14ac:dyDescent="0.25"/>
    <row r="178" s="8" customFormat="1" ht="14.4" customHeight="1" x14ac:dyDescent="0.25"/>
    <row r="179" s="8" customFormat="1" ht="14.4" customHeight="1" x14ac:dyDescent="0.25"/>
    <row r="180" s="8" customFormat="1" ht="14.4" customHeight="1" x14ac:dyDescent="0.25"/>
    <row r="181" s="8" customFormat="1" ht="14.4" customHeight="1" x14ac:dyDescent="0.25"/>
    <row r="182" s="8" customFormat="1" ht="14.4" customHeight="1" x14ac:dyDescent="0.25"/>
    <row r="183" s="8" customFormat="1" ht="14.4" customHeight="1" x14ac:dyDescent="0.25"/>
    <row r="184" s="8" customFormat="1" ht="14.4" customHeight="1" x14ac:dyDescent="0.25"/>
    <row r="185" s="8" customFormat="1" ht="14.4" customHeight="1" x14ac:dyDescent="0.25"/>
    <row r="186" s="8" customFormat="1" ht="14.4" customHeight="1" x14ac:dyDescent="0.25"/>
    <row r="187" s="8" customFormat="1" ht="14.4" customHeight="1" x14ac:dyDescent="0.25"/>
    <row r="188" s="8" customFormat="1" ht="14.4" customHeight="1" x14ac:dyDescent="0.25"/>
    <row r="189" s="8" customFormat="1" ht="14.4" customHeight="1" x14ac:dyDescent="0.25"/>
    <row r="190" s="8" customFormat="1" ht="14.4" customHeight="1" x14ac:dyDescent="0.25"/>
    <row r="191" s="8" customFormat="1" ht="14.4" customHeight="1" x14ac:dyDescent="0.25"/>
    <row r="192" s="8" customFormat="1" ht="14.4" customHeight="1" x14ac:dyDescent="0.25"/>
    <row r="193" s="8" customFormat="1" ht="14.4" customHeight="1" x14ac:dyDescent="0.25"/>
    <row r="194" s="8" customFormat="1" ht="14.4" customHeight="1" x14ac:dyDescent="0.25"/>
    <row r="195" s="8" customFormat="1" ht="14.4" customHeight="1" x14ac:dyDescent="0.25"/>
    <row r="196" s="8" customFormat="1" ht="14.4" customHeight="1" x14ac:dyDescent="0.25"/>
    <row r="197" s="8" customFormat="1" ht="14.4" customHeight="1" x14ac:dyDescent="0.25"/>
    <row r="198" s="8" customFormat="1" ht="14.4" customHeight="1" x14ac:dyDescent="0.25"/>
    <row r="199" s="8" customFormat="1" ht="14.4" customHeight="1" x14ac:dyDescent="0.25"/>
    <row r="200" s="8" customFormat="1" ht="14.4" customHeight="1" x14ac:dyDescent="0.25"/>
    <row r="201" s="8" customFormat="1" ht="14.4" customHeight="1" x14ac:dyDescent="0.25"/>
    <row r="202" s="8" customFormat="1" ht="14.4" customHeight="1" x14ac:dyDescent="0.25"/>
    <row r="203" s="8" customFormat="1" ht="14.4" customHeight="1" x14ac:dyDescent="0.25"/>
    <row r="204" s="8" customFormat="1" ht="14.4" customHeight="1" x14ac:dyDescent="0.25"/>
    <row r="205" s="8" customFormat="1" ht="14.4" customHeight="1" x14ac:dyDescent="0.25"/>
    <row r="206" s="8" customFormat="1" ht="14.4" customHeight="1" x14ac:dyDescent="0.25"/>
    <row r="207" s="8" customFormat="1" ht="14.4" customHeight="1" x14ac:dyDescent="0.25"/>
    <row r="208" s="8" customFormat="1" ht="14.4" customHeight="1" x14ac:dyDescent="0.25"/>
    <row r="209" s="8" customFormat="1" ht="14.4" customHeight="1" x14ac:dyDescent="0.25"/>
    <row r="210" s="8" customFormat="1" ht="14.4" customHeight="1" x14ac:dyDescent="0.25"/>
    <row r="211" s="8" customFormat="1" ht="14.4" customHeight="1" x14ac:dyDescent="0.25"/>
    <row r="212" s="8" customFormat="1" ht="14.4" customHeight="1" x14ac:dyDescent="0.25"/>
    <row r="213" s="8" customFormat="1" ht="14.4" customHeight="1" x14ac:dyDescent="0.25"/>
    <row r="214" s="8" customFormat="1" ht="14.4" customHeight="1" x14ac:dyDescent="0.25"/>
    <row r="215" s="8" customFormat="1" ht="14.4" customHeight="1" x14ac:dyDescent="0.25"/>
    <row r="216" s="8" customFormat="1" ht="14.4" customHeight="1" x14ac:dyDescent="0.25"/>
    <row r="217" s="8" customFormat="1" ht="14.4" customHeight="1" x14ac:dyDescent="0.25"/>
    <row r="218" s="8" customFormat="1" ht="14.4" customHeight="1" x14ac:dyDescent="0.25"/>
    <row r="219" s="8" customFormat="1" ht="14.4" customHeight="1" x14ac:dyDescent="0.25"/>
    <row r="220" s="8" customFormat="1" ht="14.4" customHeight="1" x14ac:dyDescent="0.25"/>
    <row r="221" s="8" customFormat="1" ht="14.4" customHeight="1" x14ac:dyDescent="0.25"/>
    <row r="222" s="8" customFormat="1" ht="14.4" customHeight="1" x14ac:dyDescent="0.25"/>
    <row r="223" s="8" customFormat="1" ht="14.4" customHeight="1" x14ac:dyDescent="0.25"/>
    <row r="224" s="8" customFormat="1" ht="14.4" customHeight="1" x14ac:dyDescent="0.25"/>
    <row r="225" spans="17:17" s="8" customFormat="1" ht="14.4" customHeight="1" x14ac:dyDescent="0.25"/>
    <row r="226" spans="17:17" s="8" customFormat="1" ht="14.4" customHeight="1" x14ac:dyDescent="0.25"/>
    <row r="227" spans="17:17" s="8" customFormat="1" ht="14.4" customHeight="1" x14ac:dyDescent="0.25"/>
    <row r="228" spans="17:17" s="8" customFormat="1" ht="14.4" customHeight="1" x14ac:dyDescent="0.25"/>
    <row r="229" spans="17:17" s="8" customFormat="1" ht="14.4" customHeight="1" x14ac:dyDescent="0.25"/>
    <row r="230" spans="17:17" s="8" customFormat="1" ht="14.4" customHeight="1" x14ac:dyDescent="0.25">
      <c r="Q230" s="9"/>
    </row>
    <row r="231" spans="17:17" s="8" customFormat="1" ht="14.4" customHeight="1" x14ac:dyDescent="0.25">
      <c r="Q231" s="9"/>
    </row>
    <row r="232" spans="17:17" s="8" customFormat="1" ht="50.1" customHeight="1" x14ac:dyDescent="0.25">
      <c r="Q232" s="9"/>
    </row>
    <row r="233" spans="17:17" s="8" customFormat="1" ht="20.100000000000001" customHeight="1" x14ac:dyDescent="0.25">
      <c r="Q233" s="9"/>
    </row>
  </sheetData>
  <mergeCells count="16">
    <mergeCell ref="H1:Q1"/>
    <mergeCell ref="H2:L3"/>
    <mergeCell ref="M2:O3"/>
    <mergeCell ref="P2:Q3"/>
    <mergeCell ref="A1:G1"/>
    <mergeCell ref="A2:A6"/>
    <mergeCell ref="B2:F6"/>
    <mergeCell ref="G2:G6"/>
    <mergeCell ref="B7:F7"/>
    <mergeCell ref="B13:F13"/>
    <mergeCell ref="B14:F14"/>
    <mergeCell ref="B10:F10"/>
    <mergeCell ref="B8:F8"/>
    <mergeCell ref="B9:F9"/>
    <mergeCell ref="B11:F11"/>
    <mergeCell ref="B12:F12"/>
  </mergeCells>
  <dataValidations count="10">
    <dataValidation allowBlank="1" showInputMessage="1" showErrorMessage="1" promptTitle="TOTAL COST" prompt="This cell will auto-populate." sqref="Q8:Q14" xr:uid="{8D27CE75-1808-44DC-820A-5D73DDBC90AA}"/>
    <dataValidation allowBlank="1" showInputMessage="1" showErrorMessage="1" promptTitle="COST PER HOUR" prompt="This cell will auto-populate." sqref="P14" xr:uid="{19D48D38-A1ED-4692-82EF-69981C4C37AD}"/>
    <dataValidation allowBlank="1" showInputMessage="1" showErrorMessage="1" promptTitle="TOTAL HOURS RECORD-KEEPING" prompt="This cell will auto-populate." sqref="O8:O14" xr:uid="{7FAF0931-CFF8-468D-A2D0-65315FF8EE50}"/>
    <dataValidation allowBlank="1" showInputMessage="1" showErrorMessage="1" promptTitle="HOURS PER RECORD-KEEPER" prompt="This cell will auto-populate." sqref="N14" xr:uid="{E2703A99-1CBF-4C94-97F0-DA8B0AF3B872}"/>
    <dataValidation allowBlank="1" showInputMessage="1" showErrorMessage="1" promptTitle="RECORD-KEEPERS" prompt="This cell will auto-populate." sqref="M14" xr:uid="{FAC69190-A330-4048-885B-644FF12AFEBB}"/>
    <dataValidation allowBlank="1" showInputMessage="1" showErrorMessage="1" promptTitle="HOURS PER RESPONSE" prompt="This cell will auto-populate." sqref="K14" xr:uid="{4A00F50A-2A5E-407E-8900-D72EBB62E83B}"/>
    <dataValidation allowBlank="1" showInputMessage="1" showErrorMessage="1" promptTitle="RESPONDENTS" prompt="This cell will auto-populate." sqref="H14" xr:uid="{7FE6E69D-B81A-4AF6-A2DD-B03845B8F44A}"/>
    <dataValidation allowBlank="1" showInputMessage="1" showErrorMessage="1" promptTitle="RESPONSES PER RESPONDENT" prompt="This cell will auto-populate." sqref="I14" xr:uid="{BEAA4280-03C1-4726-BBB6-D4F1E2C9F30E}"/>
    <dataValidation allowBlank="1" showInputMessage="1" showErrorMessage="1" promptTitle="TOTAL ANNUAL RESPONSES" prompt="This cell will auto-populate." sqref="J8:J14" xr:uid="{09A03AA8-F68C-44F5-B1D9-A42EA194AE70}"/>
    <dataValidation allowBlank="1" showInputMessage="1" showErrorMessage="1" promptTitle="TOTAL HOURS" prompt="This cell will auto-populate." sqref="L8:L14" xr:uid="{FA591F7B-B6FB-4DCC-8E55-5AB14F029433}"/>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210AD-72A4-44B0-8298-BCB22E2B4590}">
  <dimension ref="A1:Z235"/>
  <sheetViews>
    <sheetView zoomScaleNormal="100" workbookViewId="0">
      <pane ySplit="1" topLeftCell="A2" activePane="bottomLeft" state="frozen"/>
      <selection pane="bottomLeft" activeCell="A15" sqref="A15"/>
    </sheetView>
  </sheetViews>
  <sheetFormatPr defaultColWidth="9.109375" defaultRowHeight="7.8" x14ac:dyDescent="0.15"/>
  <cols>
    <col min="1" max="6" width="12.5546875" style="2" customWidth="1"/>
    <col min="7" max="7" width="12.5546875" style="32" customWidth="1"/>
    <col min="8" max="9" width="12.5546875" style="10" customWidth="1"/>
    <col min="10" max="10" width="12.5546875" style="2" customWidth="1"/>
    <col min="11" max="11" width="12.5546875" style="10" customWidth="1"/>
    <col min="12" max="14" width="12.5546875" style="2" customWidth="1"/>
    <col min="15" max="16" width="12.5546875" style="10" customWidth="1"/>
    <col min="17" max="17" width="12.5546875" style="3" customWidth="1"/>
    <col min="18" max="16384" width="9.109375" style="2"/>
  </cols>
  <sheetData>
    <row r="1" spans="1:26" ht="30" customHeight="1" thickBot="1" x14ac:dyDescent="0.2">
      <c r="A1" s="196" t="s">
        <v>36</v>
      </c>
      <c r="B1" s="197"/>
      <c r="C1" s="197"/>
      <c r="D1" s="197"/>
      <c r="E1" s="197"/>
      <c r="F1" s="197"/>
      <c r="G1" s="198"/>
      <c r="H1" s="194" t="s">
        <v>2</v>
      </c>
      <c r="I1" s="194"/>
      <c r="J1" s="194"/>
      <c r="K1" s="194"/>
      <c r="L1" s="194"/>
      <c r="M1" s="194"/>
      <c r="N1" s="194"/>
      <c r="O1" s="194"/>
      <c r="P1" s="194"/>
      <c r="Q1" s="195"/>
    </row>
    <row r="2" spans="1:26" ht="15" customHeight="1" x14ac:dyDescent="0.15">
      <c r="A2" s="203" t="s">
        <v>50</v>
      </c>
      <c r="B2" s="128" t="s">
        <v>13</v>
      </c>
      <c r="C2" s="129"/>
      <c r="D2" s="129"/>
      <c r="E2" s="129"/>
      <c r="F2" s="130"/>
      <c r="G2" s="201" t="s">
        <v>64</v>
      </c>
      <c r="H2" s="180" t="s">
        <v>58</v>
      </c>
      <c r="I2" s="181"/>
      <c r="J2" s="181"/>
      <c r="K2" s="181"/>
      <c r="L2" s="182"/>
      <c r="M2" s="186" t="s">
        <v>59</v>
      </c>
      <c r="N2" s="187"/>
      <c r="O2" s="188"/>
      <c r="P2" s="192" t="s">
        <v>3</v>
      </c>
      <c r="Q2" s="193"/>
    </row>
    <row r="3" spans="1:26" ht="15" customHeight="1" x14ac:dyDescent="0.15">
      <c r="A3" s="130"/>
      <c r="B3" s="128"/>
      <c r="C3" s="129"/>
      <c r="D3" s="129"/>
      <c r="E3" s="129"/>
      <c r="F3" s="130"/>
      <c r="G3" s="201"/>
      <c r="H3" s="183"/>
      <c r="I3" s="184"/>
      <c r="J3" s="184"/>
      <c r="K3" s="184"/>
      <c r="L3" s="185"/>
      <c r="M3" s="189"/>
      <c r="N3" s="190"/>
      <c r="O3" s="191"/>
      <c r="P3" s="92"/>
      <c r="Q3" s="93"/>
    </row>
    <row r="4" spans="1:26" ht="15" customHeight="1" x14ac:dyDescent="0.15">
      <c r="A4" s="130"/>
      <c r="B4" s="128"/>
      <c r="C4" s="129"/>
      <c r="D4" s="129"/>
      <c r="E4" s="129"/>
      <c r="F4" s="130"/>
      <c r="G4" s="201"/>
      <c r="H4" s="34" t="s">
        <v>5</v>
      </c>
      <c r="I4" s="35" t="s">
        <v>6</v>
      </c>
      <c r="J4" s="35" t="s">
        <v>7</v>
      </c>
      <c r="K4" s="35" t="s">
        <v>37</v>
      </c>
      <c r="L4" s="35" t="s">
        <v>8</v>
      </c>
      <c r="M4" s="36" t="s">
        <v>10</v>
      </c>
      <c r="N4" s="36" t="s">
        <v>11</v>
      </c>
      <c r="O4" s="36" t="s">
        <v>49</v>
      </c>
      <c r="P4" s="37" t="s">
        <v>9</v>
      </c>
      <c r="Q4" s="38" t="s">
        <v>4</v>
      </c>
    </row>
    <row r="5" spans="1:26" ht="15" customHeight="1" x14ac:dyDescent="0.15">
      <c r="A5" s="130"/>
      <c r="B5" s="128"/>
      <c r="C5" s="129"/>
      <c r="D5" s="129"/>
      <c r="E5" s="129"/>
      <c r="F5" s="130"/>
      <c r="G5" s="201"/>
      <c r="H5" s="34" t="s">
        <v>14</v>
      </c>
      <c r="I5" s="35" t="s">
        <v>46</v>
      </c>
      <c r="J5" s="35" t="s">
        <v>15</v>
      </c>
      <c r="K5" s="35" t="s">
        <v>16</v>
      </c>
      <c r="L5" s="35" t="s">
        <v>37</v>
      </c>
      <c r="M5" s="36" t="s">
        <v>12</v>
      </c>
      <c r="N5" s="36" t="s">
        <v>38</v>
      </c>
      <c r="O5" s="36" t="s">
        <v>48</v>
      </c>
      <c r="P5" s="37" t="s">
        <v>17</v>
      </c>
      <c r="Q5" s="38" t="s">
        <v>9</v>
      </c>
    </row>
    <row r="6" spans="1:26" ht="15" customHeight="1" x14ac:dyDescent="0.15">
      <c r="A6" s="133"/>
      <c r="B6" s="131"/>
      <c r="C6" s="132"/>
      <c r="D6" s="132"/>
      <c r="E6" s="132"/>
      <c r="F6" s="133"/>
      <c r="G6" s="202"/>
      <c r="H6" s="34"/>
      <c r="I6" s="35" t="s">
        <v>24</v>
      </c>
      <c r="J6" s="35" t="s">
        <v>18</v>
      </c>
      <c r="K6" s="35" t="s">
        <v>19</v>
      </c>
      <c r="L6" s="35" t="s">
        <v>20</v>
      </c>
      <c r="M6" s="36" t="s">
        <v>22</v>
      </c>
      <c r="N6" s="36" t="s">
        <v>47</v>
      </c>
      <c r="O6" s="36" t="s">
        <v>23</v>
      </c>
      <c r="P6" s="37" t="s">
        <v>39</v>
      </c>
      <c r="Q6" s="38" t="s">
        <v>21</v>
      </c>
    </row>
    <row r="7" spans="1:26" ht="15" customHeight="1" x14ac:dyDescent="0.15">
      <c r="A7" s="20" t="s">
        <v>40</v>
      </c>
      <c r="B7" s="169" t="s">
        <v>25</v>
      </c>
      <c r="C7" s="169"/>
      <c r="D7" s="169"/>
      <c r="E7" s="169"/>
      <c r="F7" s="169"/>
      <c r="G7" s="21" t="s">
        <v>41</v>
      </c>
      <c r="H7" s="23" t="s">
        <v>26</v>
      </c>
      <c r="I7" s="23" t="s">
        <v>27</v>
      </c>
      <c r="J7" s="23" t="s">
        <v>28</v>
      </c>
      <c r="K7" s="23" t="s">
        <v>29</v>
      </c>
      <c r="L7" s="23" t="s">
        <v>30</v>
      </c>
      <c r="M7" s="33" t="s">
        <v>33</v>
      </c>
      <c r="N7" s="33" t="s">
        <v>34</v>
      </c>
      <c r="O7" s="33" t="s">
        <v>35</v>
      </c>
      <c r="P7" s="25" t="s">
        <v>31</v>
      </c>
      <c r="Q7" s="26" t="s">
        <v>32</v>
      </c>
    </row>
    <row r="8" spans="1:26" s="1" customFormat="1" ht="30" customHeight="1" x14ac:dyDescent="0.25">
      <c r="A8" s="47"/>
      <c r="B8" s="169"/>
      <c r="C8" s="169"/>
      <c r="D8" s="169"/>
      <c r="E8" s="169"/>
      <c r="F8" s="169"/>
      <c r="G8" s="16"/>
      <c r="H8" s="44">
        <v>0</v>
      </c>
      <c r="I8" s="44">
        <v>0</v>
      </c>
      <c r="J8" s="57">
        <f t="shared" ref="J8:J13" si="0">H8*I8</f>
        <v>0</v>
      </c>
      <c r="K8" s="44">
        <v>0</v>
      </c>
      <c r="L8" s="44">
        <f t="shared" ref="L8:L13" si="1">J8*K8</f>
        <v>0</v>
      </c>
      <c r="M8" s="45">
        <v>0</v>
      </c>
      <c r="N8" s="45">
        <v>0</v>
      </c>
      <c r="O8" s="45">
        <f>M8*N8</f>
        <v>0</v>
      </c>
      <c r="P8" s="46">
        <v>0</v>
      </c>
      <c r="Q8" s="48">
        <f>L8*P8</f>
        <v>0</v>
      </c>
      <c r="S8" s="2"/>
      <c r="T8" s="2"/>
      <c r="U8" s="2"/>
      <c r="V8" s="2"/>
      <c r="W8" s="2"/>
      <c r="X8" s="4"/>
      <c r="Y8" s="2"/>
      <c r="Z8" s="2"/>
    </row>
    <row r="9" spans="1:26" s="1" customFormat="1" ht="30" customHeight="1" x14ac:dyDescent="0.25">
      <c r="A9" s="47"/>
      <c r="B9" s="169"/>
      <c r="C9" s="169"/>
      <c r="D9" s="169"/>
      <c r="E9" s="169"/>
      <c r="F9" s="169"/>
      <c r="G9" s="16"/>
      <c r="H9" s="44">
        <v>0</v>
      </c>
      <c r="I9" s="44">
        <v>0</v>
      </c>
      <c r="J9" s="44">
        <f t="shared" si="0"/>
        <v>0</v>
      </c>
      <c r="K9" s="44">
        <v>0</v>
      </c>
      <c r="L9" s="44">
        <f t="shared" si="1"/>
        <v>0</v>
      </c>
      <c r="M9" s="45">
        <v>0</v>
      </c>
      <c r="N9" s="45">
        <v>0</v>
      </c>
      <c r="O9" s="45">
        <f t="shared" ref="O9:O13" si="2">M9*N9</f>
        <v>0</v>
      </c>
      <c r="P9" s="46">
        <v>0</v>
      </c>
      <c r="Q9" s="48">
        <f t="shared" ref="Q9:Q13" si="3">L9*P9</f>
        <v>0</v>
      </c>
      <c r="S9" s="2"/>
      <c r="T9" s="2"/>
      <c r="U9" s="2"/>
      <c r="V9" s="2"/>
      <c r="W9" s="2"/>
      <c r="X9" s="4"/>
      <c r="Y9" s="2"/>
      <c r="Z9" s="2"/>
    </row>
    <row r="10" spans="1:26" s="1" customFormat="1" ht="30" customHeight="1" x14ac:dyDescent="0.25">
      <c r="A10" s="47"/>
      <c r="B10" s="169"/>
      <c r="C10" s="169"/>
      <c r="D10" s="169"/>
      <c r="E10" s="169"/>
      <c r="F10" s="169"/>
      <c r="G10" s="16"/>
      <c r="H10" s="44">
        <v>0</v>
      </c>
      <c r="I10" s="44">
        <v>0</v>
      </c>
      <c r="J10" s="44">
        <f t="shared" si="0"/>
        <v>0</v>
      </c>
      <c r="K10" s="44">
        <v>0</v>
      </c>
      <c r="L10" s="44">
        <f t="shared" si="1"/>
        <v>0</v>
      </c>
      <c r="M10" s="45">
        <v>0</v>
      </c>
      <c r="N10" s="45">
        <v>0</v>
      </c>
      <c r="O10" s="45">
        <f t="shared" si="2"/>
        <v>0</v>
      </c>
      <c r="P10" s="46">
        <v>0</v>
      </c>
      <c r="Q10" s="48">
        <f t="shared" si="3"/>
        <v>0</v>
      </c>
      <c r="S10" s="2"/>
      <c r="T10" s="2"/>
      <c r="U10" s="2"/>
      <c r="V10" s="2"/>
      <c r="W10" s="2"/>
      <c r="X10" s="4"/>
      <c r="Y10" s="2"/>
      <c r="Z10" s="2"/>
    </row>
    <row r="11" spans="1:26" s="1" customFormat="1" ht="30" customHeight="1" x14ac:dyDescent="0.25">
      <c r="A11" s="47"/>
      <c r="B11" s="169"/>
      <c r="C11" s="169"/>
      <c r="D11" s="169"/>
      <c r="E11" s="169"/>
      <c r="F11" s="169"/>
      <c r="G11" s="16"/>
      <c r="H11" s="44">
        <v>0</v>
      </c>
      <c r="I11" s="44">
        <v>0</v>
      </c>
      <c r="J11" s="44">
        <f t="shared" si="0"/>
        <v>0</v>
      </c>
      <c r="K11" s="44">
        <v>0</v>
      </c>
      <c r="L11" s="44">
        <f t="shared" si="1"/>
        <v>0</v>
      </c>
      <c r="M11" s="45">
        <v>0</v>
      </c>
      <c r="N11" s="45">
        <v>0</v>
      </c>
      <c r="O11" s="45">
        <f t="shared" si="2"/>
        <v>0</v>
      </c>
      <c r="P11" s="46">
        <v>0</v>
      </c>
      <c r="Q11" s="48">
        <f t="shared" si="3"/>
        <v>0</v>
      </c>
      <c r="S11" s="2"/>
      <c r="T11" s="2"/>
      <c r="U11" s="2"/>
      <c r="V11" s="2"/>
      <c r="W11" s="2"/>
      <c r="X11" s="4"/>
      <c r="Y11" s="2"/>
      <c r="Z11" s="2"/>
    </row>
    <row r="12" spans="1:26" s="1" customFormat="1" ht="30" customHeight="1" x14ac:dyDescent="0.25">
      <c r="A12" s="47"/>
      <c r="B12" s="169"/>
      <c r="C12" s="169"/>
      <c r="D12" s="169"/>
      <c r="E12" s="169"/>
      <c r="F12" s="169"/>
      <c r="G12" s="16"/>
      <c r="H12" s="44">
        <v>0</v>
      </c>
      <c r="I12" s="44">
        <v>0</v>
      </c>
      <c r="J12" s="44">
        <f t="shared" si="0"/>
        <v>0</v>
      </c>
      <c r="K12" s="44">
        <v>0</v>
      </c>
      <c r="L12" s="44">
        <f t="shared" si="1"/>
        <v>0</v>
      </c>
      <c r="M12" s="45">
        <v>0</v>
      </c>
      <c r="N12" s="45">
        <v>0</v>
      </c>
      <c r="O12" s="45">
        <f t="shared" si="2"/>
        <v>0</v>
      </c>
      <c r="P12" s="46">
        <v>0</v>
      </c>
      <c r="Q12" s="48">
        <f t="shared" si="3"/>
        <v>0</v>
      </c>
      <c r="S12" s="2"/>
      <c r="T12" s="2"/>
      <c r="U12" s="2"/>
      <c r="V12" s="2"/>
      <c r="W12" s="2"/>
      <c r="X12" s="4"/>
      <c r="Y12" s="2"/>
      <c r="Z12" s="2"/>
    </row>
    <row r="13" spans="1:26" s="1" customFormat="1" ht="30" customHeight="1" thickBot="1" x14ac:dyDescent="0.3">
      <c r="A13" s="49"/>
      <c r="B13" s="204"/>
      <c r="C13" s="204"/>
      <c r="D13" s="204"/>
      <c r="E13" s="204"/>
      <c r="F13" s="204"/>
      <c r="G13" s="5"/>
      <c r="H13" s="50">
        <v>0</v>
      </c>
      <c r="I13" s="50">
        <v>0</v>
      </c>
      <c r="J13" s="44">
        <f t="shared" si="0"/>
        <v>0</v>
      </c>
      <c r="K13" s="50">
        <v>0</v>
      </c>
      <c r="L13" s="50">
        <f t="shared" si="1"/>
        <v>0</v>
      </c>
      <c r="M13" s="51">
        <v>0</v>
      </c>
      <c r="N13" s="51">
        <v>0</v>
      </c>
      <c r="O13" s="45">
        <f t="shared" si="2"/>
        <v>0</v>
      </c>
      <c r="P13" s="52">
        <v>0</v>
      </c>
      <c r="Q13" s="48">
        <f t="shared" si="3"/>
        <v>0</v>
      </c>
      <c r="S13" s="2"/>
      <c r="T13" s="2"/>
      <c r="U13" s="2"/>
      <c r="V13" s="2"/>
      <c r="W13" s="2"/>
      <c r="X13" s="4"/>
      <c r="Y13" s="2"/>
      <c r="Z13" s="2"/>
    </row>
    <row r="14" spans="1:26" s="1" customFormat="1" ht="30" customHeight="1" thickBot="1" x14ac:dyDescent="0.3">
      <c r="A14" s="6"/>
      <c r="B14" s="160" t="s">
        <v>56</v>
      </c>
      <c r="C14" s="161"/>
      <c r="D14" s="161"/>
      <c r="E14" s="161"/>
      <c r="F14" s="162"/>
      <c r="G14" s="7"/>
      <c r="H14" s="53">
        <f>H8+H9+H10+H11+H12+H13</f>
        <v>0</v>
      </c>
      <c r="I14" s="53">
        <f>I8+I9+I10+I11+I12+I13</f>
        <v>0</v>
      </c>
      <c r="J14" s="53">
        <f>J8+J9+J10+J11+J12+J13</f>
        <v>0</v>
      </c>
      <c r="K14" s="53">
        <f t="shared" ref="K14:Q14" si="4">K8+K9+K10+K11+K12+K13</f>
        <v>0</v>
      </c>
      <c r="L14" s="53">
        <f t="shared" si="4"/>
        <v>0</v>
      </c>
      <c r="M14" s="54">
        <f t="shared" si="4"/>
        <v>0</v>
      </c>
      <c r="N14" s="54">
        <f t="shared" si="4"/>
        <v>0</v>
      </c>
      <c r="O14" s="54">
        <f t="shared" si="4"/>
        <v>0</v>
      </c>
      <c r="P14" s="56">
        <f t="shared" si="4"/>
        <v>0</v>
      </c>
      <c r="Q14" s="58">
        <f t="shared" si="4"/>
        <v>0</v>
      </c>
      <c r="S14" s="2"/>
      <c r="T14" s="2"/>
      <c r="U14" s="2"/>
      <c r="V14" s="2"/>
      <c r="W14" s="2"/>
      <c r="X14" s="4"/>
      <c r="Y14" s="2"/>
      <c r="Z14" s="2"/>
    </row>
    <row r="15" spans="1:26" s="1" customFormat="1" ht="14.4" customHeight="1" x14ac:dyDescent="0.25">
      <c r="S15" s="2"/>
      <c r="T15" s="2"/>
      <c r="U15" s="2"/>
      <c r="V15" s="2"/>
      <c r="W15" s="2"/>
      <c r="X15" s="4"/>
      <c r="Y15" s="2"/>
      <c r="Z15" s="2"/>
    </row>
    <row r="16" spans="1:26" s="8" customFormat="1" ht="14.4" customHeight="1" x14ac:dyDescent="0.25"/>
    <row r="17" s="8" customFormat="1" ht="14.4" customHeight="1" x14ac:dyDescent="0.25"/>
    <row r="18" s="8" customFormat="1" ht="14.4" customHeight="1" x14ac:dyDescent="0.25"/>
    <row r="19" s="8" customFormat="1" ht="14.4" customHeight="1" x14ac:dyDescent="0.25"/>
    <row r="20" s="8" customFormat="1" ht="14.4" customHeight="1" x14ac:dyDescent="0.25"/>
    <row r="21" s="8" customFormat="1" ht="14.4" customHeight="1" thickBot="1" x14ac:dyDescent="0.3"/>
    <row r="22" s="8" customFormat="1" ht="14.4" customHeight="1" x14ac:dyDescent="0.25"/>
    <row r="23" s="8" customFormat="1" ht="14.4" customHeight="1" x14ac:dyDescent="0.25"/>
    <row r="24" s="8" customFormat="1" ht="14.4" customHeight="1" x14ac:dyDescent="0.25"/>
    <row r="25" s="8" customFormat="1" ht="14.4" customHeight="1" x14ac:dyDescent="0.25"/>
    <row r="26" s="8" customFormat="1" ht="14.4" customHeight="1" x14ac:dyDescent="0.25"/>
    <row r="27" s="8" customFormat="1" ht="14.4" customHeight="1" x14ac:dyDescent="0.25"/>
    <row r="28" s="8" customFormat="1" ht="14.4" customHeight="1" x14ac:dyDescent="0.25"/>
    <row r="29" s="8" customFormat="1" ht="14.4" customHeight="1" x14ac:dyDescent="0.25"/>
    <row r="30" s="8" customFormat="1" ht="14.4" customHeight="1" x14ac:dyDescent="0.25"/>
    <row r="31" s="8" customFormat="1" ht="14.4" customHeight="1" x14ac:dyDescent="0.25"/>
    <row r="32" s="8" customFormat="1" ht="14.4" customHeight="1" x14ac:dyDescent="0.25"/>
    <row r="33" s="8" customFormat="1" ht="14.4" customHeight="1" x14ac:dyDescent="0.25"/>
    <row r="34" s="8" customFormat="1" ht="14.4" customHeight="1" x14ac:dyDescent="0.25"/>
    <row r="35" s="8" customFormat="1" ht="14.4" customHeight="1" x14ac:dyDescent="0.25"/>
    <row r="36" s="8" customFormat="1" ht="14.4" customHeight="1" x14ac:dyDescent="0.25"/>
    <row r="37" s="8" customFormat="1" ht="14.4" customHeight="1" x14ac:dyDescent="0.25"/>
    <row r="38" s="8" customFormat="1" ht="14.4" customHeight="1" x14ac:dyDescent="0.25"/>
    <row r="39" s="8" customFormat="1" ht="14.4" customHeight="1" x14ac:dyDescent="0.25"/>
    <row r="40" s="8" customFormat="1" ht="14.4" customHeight="1" x14ac:dyDescent="0.25"/>
    <row r="41" s="8" customFormat="1" ht="14.4" customHeight="1" x14ac:dyDescent="0.25"/>
    <row r="42" s="8" customFormat="1" ht="14.4" customHeight="1" x14ac:dyDescent="0.25"/>
    <row r="43" s="8" customFormat="1" ht="14.4" customHeight="1" x14ac:dyDescent="0.25"/>
    <row r="44" s="8" customFormat="1" ht="14.4" customHeight="1" x14ac:dyDescent="0.25"/>
    <row r="45" s="8" customFormat="1" ht="14.4" customHeight="1" x14ac:dyDescent="0.25"/>
    <row r="46" s="8" customFormat="1" ht="14.4" customHeight="1" x14ac:dyDescent="0.25"/>
    <row r="47" s="8" customFormat="1" ht="14.4" customHeight="1" x14ac:dyDescent="0.25"/>
    <row r="48" s="8" customFormat="1" ht="14.4" customHeight="1" x14ac:dyDescent="0.25"/>
    <row r="49" s="8" customFormat="1" ht="14.4" customHeight="1" x14ac:dyDescent="0.25"/>
    <row r="50" s="8" customFormat="1" ht="14.4" customHeight="1" x14ac:dyDescent="0.25"/>
    <row r="51" s="8" customFormat="1" ht="14.4" customHeight="1" x14ac:dyDescent="0.25"/>
    <row r="52" s="8" customFormat="1" ht="14.4" customHeight="1" x14ac:dyDescent="0.25"/>
    <row r="53" s="8" customFormat="1" ht="14.4" customHeight="1" x14ac:dyDescent="0.25"/>
    <row r="54" s="8" customFormat="1" ht="14.4" customHeight="1" x14ac:dyDescent="0.25"/>
    <row r="55" s="8" customFormat="1" ht="14.4" customHeight="1" x14ac:dyDescent="0.25"/>
    <row r="56" s="8" customFormat="1" ht="14.4" customHeight="1" x14ac:dyDescent="0.25"/>
    <row r="57" s="8" customFormat="1" ht="14.4" customHeight="1" x14ac:dyDescent="0.25"/>
    <row r="58" s="8" customFormat="1" ht="14.4" customHeight="1" x14ac:dyDescent="0.25"/>
    <row r="59" s="8" customFormat="1" ht="14.4" customHeight="1" x14ac:dyDescent="0.25"/>
    <row r="60" s="8" customFormat="1" ht="14.4" customHeight="1" x14ac:dyDescent="0.25"/>
    <row r="61" s="8" customFormat="1" ht="14.4" customHeight="1" x14ac:dyDescent="0.25"/>
    <row r="62" s="8" customFormat="1" ht="14.4" customHeight="1" x14ac:dyDescent="0.25"/>
    <row r="63" s="8" customFormat="1" ht="14.4" customHeight="1" x14ac:dyDescent="0.25"/>
    <row r="64" s="8" customFormat="1" ht="14.4" customHeight="1" x14ac:dyDescent="0.25"/>
    <row r="65" s="8" customFormat="1" ht="14.4" customHeight="1" x14ac:dyDescent="0.25"/>
    <row r="66" s="8" customFormat="1" ht="14.4" customHeight="1" x14ac:dyDescent="0.25"/>
    <row r="67" s="8" customFormat="1" ht="14.4" customHeight="1" x14ac:dyDescent="0.25"/>
    <row r="68" s="8" customFormat="1" ht="14.4" customHeight="1" x14ac:dyDescent="0.25"/>
    <row r="69" s="8" customFormat="1" ht="14.4" customHeight="1" x14ac:dyDescent="0.25"/>
    <row r="70" s="8" customFormat="1" ht="14.4" customHeight="1" x14ac:dyDescent="0.25"/>
    <row r="71" s="8" customFormat="1" ht="14.4" customHeight="1" x14ac:dyDescent="0.25"/>
    <row r="72" s="8" customFormat="1" ht="14.4" customHeight="1" x14ac:dyDescent="0.25"/>
    <row r="73" s="8" customFormat="1" ht="14.4" customHeight="1" x14ac:dyDescent="0.25"/>
    <row r="74" s="8" customFormat="1" ht="14.4" customHeight="1" x14ac:dyDescent="0.25"/>
    <row r="75" s="8" customFormat="1" ht="14.4" customHeight="1" x14ac:dyDescent="0.25"/>
    <row r="76" s="8" customFormat="1" ht="14.4" customHeight="1" x14ac:dyDescent="0.25"/>
    <row r="77" s="8" customFormat="1" ht="14.4" customHeight="1" x14ac:dyDescent="0.25"/>
    <row r="78" s="8" customFormat="1" ht="14.4" customHeight="1" x14ac:dyDescent="0.25"/>
    <row r="79" s="8" customFormat="1" ht="14.4" customHeight="1" x14ac:dyDescent="0.25"/>
    <row r="80" s="8" customFormat="1" ht="14.4" customHeight="1" x14ac:dyDescent="0.25"/>
    <row r="81" s="8" customFormat="1" ht="14.4" customHeight="1" x14ac:dyDescent="0.25"/>
    <row r="82" s="8" customFormat="1" ht="14.4" customHeight="1" x14ac:dyDescent="0.25"/>
    <row r="83" s="8" customFormat="1" ht="14.4" customHeight="1" x14ac:dyDescent="0.25"/>
    <row r="84" s="8" customFormat="1" ht="14.4" customHeight="1" x14ac:dyDescent="0.25"/>
    <row r="85" s="8" customFormat="1" ht="14.4" customHeight="1" x14ac:dyDescent="0.25"/>
    <row r="86" s="8" customFormat="1" ht="14.4" customHeight="1" x14ac:dyDescent="0.25"/>
    <row r="87" s="8" customFormat="1" ht="14.4" customHeight="1" x14ac:dyDescent="0.25"/>
    <row r="88" s="8" customFormat="1" ht="14.4" customHeight="1" x14ac:dyDescent="0.25"/>
    <row r="89" s="8" customFormat="1" ht="14.4" customHeight="1" x14ac:dyDescent="0.25"/>
    <row r="90" s="8" customFormat="1" ht="14.4" customHeight="1" x14ac:dyDescent="0.25"/>
    <row r="91" s="8" customFormat="1" ht="14.4" customHeight="1" x14ac:dyDescent="0.25"/>
    <row r="92" s="8" customFormat="1" ht="14.4" customHeight="1" x14ac:dyDescent="0.25"/>
    <row r="93" s="8" customFormat="1" ht="14.4" customHeight="1" x14ac:dyDescent="0.25"/>
    <row r="94" s="8" customFormat="1" ht="14.4" customHeight="1" x14ac:dyDescent="0.25"/>
    <row r="95" s="8" customFormat="1" ht="14.4" customHeight="1" x14ac:dyDescent="0.25"/>
    <row r="96" s="8" customFormat="1" ht="14.4" customHeight="1" x14ac:dyDescent="0.25"/>
    <row r="97" s="8" customFormat="1" ht="14.4" customHeight="1" x14ac:dyDescent="0.25"/>
    <row r="98" s="8" customFormat="1" ht="14.4" customHeight="1" x14ac:dyDescent="0.25"/>
    <row r="99" s="8" customFormat="1" ht="14.4" customHeight="1" x14ac:dyDescent="0.25"/>
    <row r="100" s="8" customFormat="1" ht="14.4" customHeight="1" x14ac:dyDescent="0.25"/>
    <row r="101" s="8" customFormat="1" ht="14.4" customHeight="1" x14ac:dyDescent="0.25"/>
    <row r="102" s="8" customFormat="1" ht="14.4" customHeight="1" x14ac:dyDescent="0.25"/>
    <row r="103" s="8" customFormat="1" ht="14.4" customHeight="1" x14ac:dyDescent="0.25"/>
    <row r="104" s="8" customFormat="1" ht="14.4" customHeight="1" x14ac:dyDescent="0.25"/>
    <row r="105" s="8" customFormat="1" ht="14.4" customHeight="1" x14ac:dyDescent="0.25"/>
    <row r="106" s="8" customFormat="1" ht="14.4" customHeight="1" x14ac:dyDescent="0.25"/>
    <row r="107" s="8" customFormat="1" ht="14.4" customHeight="1" x14ac:dyDescent="0.25"/>
    <row r="108" s="8" customFormat="1" ht="14.4" customHeight="1" x14ac:dyDescent="0.25"/>
    <row r="109" s="8" customFormat="1" ht="14.4" customHeight="1" x14ac:dyDescent="0.25"/>
    <row r="110" s="8" customFormat="1" ht="14.4" customHeight="1" x14ac:dyDescent="0.25"/>
    <row r="111" s="8" customFormat="1" ht="14.4" customHeight="1" x14ac:dyDescent="0.25"/>
    <row r="112" s="8" customFormat="1" ht="14.4" customHeight="1" x14ac:dyDescent="0.25"/>
    <row r="113" s="8" customFormat="1" ht="14.4" customHeight="1" x14ac:dyDescent="0.25"/>
    <row r="114" s="8" customFormat="1" ht="14.4" customHeight="1" x14ac:dyDescent="0.25"/>
    <row r="115" s="8" customFormat="1" ht="14.4" customHeight="1" x14ac:dyDescent="0.25"/>
    <row r="116" s="8" customFormat="1" ht="14.4" customHeight="1" x14ac:dyDescent="0.25"/>
    <row r="117" s="8" customFormat="1" ht="14.4" customHeight="1" x14ac:dyDescent="0.25"/>
    <row r="118" s="8" customFormat="1" ht="14.4" customHeight="1" x14ac:dyDescent="0.25"/>
    <row r="119" s="8" customFormat="1" ht="14.4" customHeight="1" x14ac:dyDescent="0.25"/>
    <row r="120" s="8" customFormat="1" ht="14.4" customHeight="1" x14ac:dyDescent="0.25"/>
    <row r="121" s="8" customFormat="1" ht="14.4" customHeight="1" x14ac:dyDescent="0.25"/>
    <row r="122" s="8" customFormat="1" ht="14.4" customHeight="1" x14ac:dyDescent="0.25"/>
    <row r="123" s="8" customFormat="1" ht="14.4" customHeight="1" x14ac:dyDescent="0.25"/>
    <row r="124" s="8" customFormat="1" ht="14.4" customHeight="1" x14ac:dyDescent="0.25"/>
    <row r="125" s="8" customFormat="1" ht="14.4" customHeight="1" x14ac:dyDescent="0.25"/>
    <row r="126" s="8" customFormat="1" ht="14.4" customHeight="1" x14ac:dyDescent="0.25"/>
    <row r="127" s="8" customFormat="1" ht="14.4" customHeight="1" x14ac:dyDescent="0.25"/>
    <row r="128" s="8" customFormat="1" ht="14.4" customHeight="1" x14ac:dyDescent="0.25"/>
    <row r="129" s="8" customFormat="1" ht="14.4" customHeight="1" x14ac:dyDescent="0.25"/>
    <row r="130" s="8" customFormat="1" ht="14.4" customHeight="1" x14ac:dyDescent="0.25"/>
    <row r="131" s="8" customFormat="1" ht="14.4" customHeight="1" x14ac:dyDescent="0.25"/>
    <row r="132" s="8" customFormat="1" ht="14.4" customHeight="1" x14ac:dyDescent="0.25"/>
    <row r="133" s="8" customFormat="1" ht="14.4" customHeight="1" x14ac:dyDescent="0.25"/>
    <row r="134" s="8" customFormat="1" ht="14.4" customHeight="1" x14ac:dyDescent="0.25"/>
    <row r="135" s="8" customFormat="1" ht="14.4" customHeight="1" x14ac:dyDescent="0.25"/>
    <row r="136" s="8" customFormat="1" ht="14.4" customHeight="1" x14ac:dyDescent="0.25"/>
    <row r="137" s="8" customFormat="1" ht="14.4" customHeight="1" x14ac:dyDescent="0.25"/>
    <row r="138" s="8" customFormat="1" ht="14.4" customHeight="1" x14ac:dyDescent="0.25"/>
    <row r="139" s="8" customFormat="1" ht="14.4" customHeight="1" x14ac:dyDescent="0.25"/>
    <row r="140" s="8" customFormat="1" ht="14.4" customHeight="1" x14ac:dyDescent="0.25"/>
    <row r="141" s="8" customFormat="1" ht="14.4" customHeight="1" x14ac:dyDescent="0.25"/>
    <row r="142" s="8" customFormat="1" ht="14.4" customHeight="1" x14ac:dyDescent="0.25"/>
    <row r="143" s="8" customFormat="1" ht="14.4" customHeight="1" x14ac:dyDescent="0.25"/>
    <row r="144" s="8" customFormat="1" ht="14.4" customHeight="1" x14ac:dyDescent="0.25"/>
    <row r="145" s="8" customFormat="1" ht="14.4" customHeight="1" x14ac:dyDescent="0.25"/>
    <row r="146" s="8" customFormat="1" ht="14.4" customHeight="1" x14ac:dyDescent="0.25"/>
    <row r="147" s="8" customFormat="1" ht="14.4" customHeight="1" x14ac:dyDescent="0.25"/>
    <row r="148" s="8" customFormat="1" ht="14.4" customHeight="1" x14ac:dyDescent="0.25"/>
    <row r="149" s="8" customFormat="1" ht="14.4" customHeight="1" x14ac:dyDescent="0.25"/>
    <row r="150" s="8" customFormat="1" ht="14.4" customHeight="1" x14ac:dyDescent="0.25"/>
    <row r="151" s="8" customFormat="1" ht="14.4" customHeight="1" x14ac:dyDescent="0.25"/>
    <row r="152" s="8" customFormat="1" ht="14.4" customHeight="1" x14ac:dyDescent="0.25"/>
    <row r="153" s="8" customFormat="1" ht="14.4" customHeight="1" x14ac:dyDescent="0.25"/>
    <row r="154" s="8" customFormat="1" ht="14.4" customHeight="1" x14ac:dyDescent="0.25"/>
    <row r="155" s="8" customFormat="1" ht="14.4" customHeight="1" x14ac:dyDescent="0.25"/>
    <row r="156" s="8" customFormat="1" ht="14.4" customHeight="1" x14ac:dyDescent="0.25"/>
    <row r="157" s="8" customFormat="1" ht="14.4" customHeight="1" x14ac:dyDescent="0.25"/>
    <row r="158" s="8" customFormat="1" ht="14.4" customHeight="1" x14ac:dyDescent="0.25"/>
    <row r="159" s="8" customFormat="1" ht="14.4" customHeight="1" x14ac:dyDescent="0.25"/>
    <row r="160" s="8" customFormat="1" ht="14.4" customHeight="1" x14ac:dyDescent="0.25"/>
    <row r="161" s="8" customFormat="1" ht="14.4" customHeight="1" x14ac:dyDescent="0.25"/>
    <row r="162" s="8" customFormat="1" ht="14.4" customHeight="1" x14ac:dyDescent="0.25"/>
    <row r="163" s="8" customFormat="1" ht="14.4" customHeight="1" x14ac:dyDescent="0.25"/>
    <row r="164" s="8" customFormat="1" ht="14.4" customHeight="1" x14ac:dyDescent="0.25"/>
    <row r="165" s="8" customFormat="1" ht="14.4" customHeight="1" x14ac:dyDescent="0.25"/>
    <row r="166" s="8" customFormat="1" ht="14.4" customHeight="1" x14ac:dyDescent="0.25"/>
    <row r="167" s="8" customFormat="1" ht="14.4" customHeight="1" x14ac:dyDescent="0.25"/>
    <row r="168" s="8" customFormat="1" ht="14.4" customHeight="1" x14ac:dyDescent="0.25"/>
    <row r="169" s="8" customFormat="1" ht="14.4" customHeight="1" x14ac:dyDescent="0.25"/>
    <row r="170" s="8" customFormat="1" ht="14.4" customHeight="1" x14ac:dyDescent="0.25"/>
    <row r="171" s="8" customFormat="1" ht="14.4" customHeight="1" x14ac:dyDescent="0.25"/>
    <row r="172" s="8" customFormat="1" ht="14.4" customHeight="1" x14ac:dyDescent="0.25"/>
    <row r="173" s="8" customFormat="1" ht="14.4" customHeight="1" x14ac:dyDescent="0.25"/>
    <row r="174" s="8" customFormat="1" ht="14.4" customHeight="1" x14ac:dyDescent="0.25"/>
    <row r="175" s="8" customFormat="1" ht="14.4" customHeight="1" x14ac:dyDescent="0.25"/>
    <row r="176" s="8" customFormat="1" ht="14.4" customHeight="1" x14ac:dyDescent="0.25"/>
    <row r="177" s="8" customFormat="1" ht="14.4" customHeight="1" x14ac:dyDescent="0.25"/>
    <row r="178" s="8" customFormat="1" ht="14.4" customHeight="1" x14ac:dyDescent="0.25"/>
    <row r="179" s="8" customFormat="1" ht="14.4" customHeight="1" x14ac:dyDescent="0.25"/>
    <row r="180" s="8" customFormat="1" ht="14.4" customHeight="1" x14ac:dyDescent="0.25"/>
    <row r="181" s="8" customFormat="1" ht="14.4" customHeight="1" x14ac:dyDescent="0.25"/>
    <row r="182" s="8" customFormat="1" ht="14.4" customHeight="1" x14ac:dyDescent="0.25"/>
    <row r="183" s="8" customFormat="1" ht="14.4" customHeight="1" x14ac:dyDescent="0.25"/>
    <row r="184" s="8" customFormat="1" ht="14.4" customHeight="1" x14ac:dyDescent="0.25"/>
    <row r="185" s="8" customFormat="1" ht="14.4" customHeight="1" x14ac:dyDescent="0.25"/>
    <row r="186" s="8" customFormat="1" ht="14.4" customHeight="1" x14ac:dyDescent="0.25"/>
    <row r="187" s="8" customFormat="1" ht="14.4" customHeight="1" x14ac:dyDescent="0.25"/>
    <row r="188" s="8" customFormat="1" ht="14.4" customHeight="1" x14ac:dyDescent="0.25"/>
    <row r="189" s="8" customFormat="1" ht="14.4" customHeight="1" x14ac:dyDescent="0.25"/>
    <row r="190" s="8" customFormat="1" ht="14.4" customHeight="1" x14ac:dyDescent="0.25"/>
    <row r="191" s="8" customFormat="1" ht="14.4" customHeight="1" x14ac:dyDescent="0.25"/>
    <row r="192" s="8" customFormat="1" ht="14.4" customHeight="1" x14ac:dyDescent="0.25"/>
    <row r="193" s="8" customFormat="1" ht="14.4" customHeight="1" x14ac:dyDescent="0.25"/>
    <row r="194" s="8" customFormat="1" ht="14.4" customHeight="1" x14ac:dyDescent="0.25"/>
    <row r="195" s="8" customFormat="1" ht="14.4" customHeight="1" x14ac:dyDescent="0.25"/>
    <row r="196" s="8" customFormat="1" ht="14.4" customHeight="1" x14ac:dyDescent="0.25"/>
    <row r="197" s="8" customFormat="1" ht="14.4" customHeight="1" x14ac:dyDescent="0.25"/>
    <row r="198" s="8" customFormat="1" ht="14.4" customHeight="1" x14ac:dyDescent="0.25"/>
    <row r="199" s="8" customFormat="1" ht="14.4" customHeight="1" x14ac:dyDescent="0.25"/>
    <row r="200" s="8" customFormat="1" ht="14.4" customHeight="1" x14ac:dyDescent="0.25"/>
    <row r="201" s="8" customFormat="1" ht="14.4" customHeight="1" x14ac:dyDescent="0.25"/>
    <row r="202" s="8" customFormat="1" ht="14.4" customHeight="1" x14ac:dyDescent="0.25"/>
    <row r="203" s="8" customFormat="1" ht="14.4" customHeight="1" x14ac:dyDescent="0.25"/>
    <row r="204" s="8" customFormat="1" ht="14.4" customHeight="1" x14ac:dyDescent="0.25"/>
    <row r="205" s="8" customFormat="1" ht="14.4" customHeight="1" x14ac:dyDescent="0.25"/>
    <row r="206" s="8" customFormat="1" ht="14.4" customHeight="1" x14ac:dyDescent="0.25"/>
    <row r="207" s="8" customFormat="1" ht="14.4" customHeight="1" x14ac:dyDescent="0.25"/>
    <row r="208" s="8" customFormat="1" ht="14.4" customHeight="1" x14ac:dyDescent="0.25"/>
    <row r="209" s="8" customFormat="1" ht="14.4" customHeight="1" x14ac:dyDescent="0.25"/>
    <row r="210" s="8" customFormat="1" ht="14.4" customHeight="1" x14ac:dyDescent="0.25"/>
    <row r="211" s="8" customFormat="1" ht="14.4" customHeight="1" x14ac:dyDescent="0.25"/>
    <row r="212" s="8" customFormat="1" ht="14.4" customHeight="1" x14ac:dyDescent="0.25"/>
    <row r="213" s="8" customFormat="1" ht="14.4" customHeight="1" x14ac:dyDescent="0.25"/>
    <row r="214" s="8" customFormat="1" ht="14.4" customHeight="1" x14ac:dyDescent="0.25"/>
    <row r="215" s="8" customFormat="1" ht="14.4" customHeight="1" x14ac:dyDescent="0.25"/>
    <row r="216" s="8" customFormat="1" ht="14.4" customHeight="1" x14ac:dyDescent="0.25"/>
    <row r="217" s="8" customFormat="1" ht="14.4" customHeight="1" x14ac:dyDescent="0.25"/>
    <row r="218" s="8" customFormat="1" ht="14.4" customHeight="1" x14ac:dyDescent="0.25"/>
    <row r="219" s="8" customFormat="1" ht="14.4" customHeight="1" x14ac:dyDescent="0.25"/>
    <row r="220" s="8" customFormat="1" ht="14.4" customHeight="1" x14ac:dyDescent="0.25"/>
    <row r="221" s="8" customFormat="1" ht="14.4" customHeight="1" x14ac:dyDescent="0.25"/>
    <row r="222" s="8" customFormat="1" ht="14.4" customHeight="1" x14ac:dyDescent="0.25"/>
    <row r="223" s="8" customFormat="1" ht="14.4" customHeight="1" x14ac:dyDescent="0.25"/>
    <row r="224" s="8" customFormat="1" ht="14.4" customHeight="1" x14ac:dyDescent="0.25"/>
    <row r="225" spans="17:17" s="8" customFormat="1" ht="14.4" customHeight="1" x14ac:dyDescent="0.25"/>
    <row r="226" spans="17:17" s="8" customFormat="1" ht="14.4" customHeight="1" x14ac:dyDescent="0.25"/>
    <row r="227" spans="17:17" s="8" customFormat="1" ht="14.4" customHeight="1" x14ac:dyDescent="0.25"/>
    <row r="228" spans="17:17" s="8" customFormat="1" ht="14.4" customHeight="1" x14ac:dyDescent="0.25"/>
    <row r="229" spans="17:17" s="8" customFormat="1" ht="14.4" customHeight="1" x14ac:dyDescent="0.25"/>
    <row r="230" spans="17:17" s="8" customFormat="1" ht="14.4" customHeight="1" x14ac:dyDescent="0.25"/>
    <row r="231" spans="17:17" s="8" customFormat="1" ht="14.4" customHeight="1" x14ac:dyDescent="0.25"/>
    <row r="232" spans="17:17" s="8" customFormat="1" ht="14.4" customHeight="1" x14ac:dyDescent="0.25"/>
    <row r="233" spans="17:17" s="8" customFormat="1" ht="14.4" customHeight="1" x14ac:dyDescent="0.25"/>
    <row r="234" spans="17:17" x14ac:dyDescent="0.15">
      <c r="Q234" s="13"/>
    </row>
    <row r="235" spans="17:17" x14ac:dyDescent="0.15">
      <c r="Q235" s="13"/>
    </row>
  </sheetData>
  <mergeCells count="16">
    <mergeCell ref="H1:Q1"/>
    <mergeCell ref="H2:L3"/>
    <mergeCell ref="M2:O3"/>
    <mergeCell ref="P2:Q3"/>
    <mergeCell ref="A1:G1"/>
    <mergeCell ref="A2:A6"/>
    <mergeCell ref="B2:F6"/>
    <mergeCell ref="G2:G6"/>
    <mergeCell ref="B7:F7"/>
    <mergeCell ref="B13:F13"/>
    <mergeCell ref="B14:F14"/>
    <mergeCell ref="B10:F10"/>
    <mergeCell ref="B8:F8"/>
    <mergeCell ref="B9:F9"/>
    <mergeCell ref="B11:F11"/>
    <mergeCell ref="B12:F12"/>
  </mergeCells>
  <dataValidations count="10">
    <dataValidation allowBlank="1" showInputMessage="1" showErrorMessage="1" promptTitle="TOTAL COST" prompt="This cell will auto-populate." sqref="Q8:Q14" xr:uid="{290FE959-8D6B-4BEB-BC0B-04A377D24749}"/>
    <dataValidation allowBlank="1" showInputMessage="1" showErrorMessage="1" promptTitle="COST PER HOUR" prompt="This cell will auto-populate." sqref="P14" xr:uid="{347BB16E-5234-438D-A401-02CD1632C03D}"/>
    <dataValidation allowBlank="1" showInputMessage="1" showErrorMessage="1" promptTitle="TOTAL HOURS RECORD-KEEPING" prompt="This cell will auto-populate." sqref="O8:O14" xr:uid="{A1947BA1-A3CC-4E01-A077-0BB552655ED0}"/>
    <dataValidation allowBlank="1" showInputMessage="1" showErrorMessage="1" promptTitle="HOURS PER RECORD-KEEPER" prompt="This cell will auto-populate." sqref="N14" xr:uid="{6DC01440-BD88-4E42-9FD9-11187738F42B}"/>
    <dataValidation allowBlank="1" showInputMessage="1" showErrorMessage="1" promptTitle="RECORD-KEEPERS" prompt="This cell will auto-populate." sqref="M14" xr:uid="{E649303A-439C-4A01-880B-8BAFEEC2B623}"/>
    <dataValidation allowBlank="1" showInputMessage="1" showErrorMessage="1" promptTitle="HOURS PER RESPONSE" prompt="This cell will auto-populate." sqref="K14" xr:uid="{DFEC8330-5501-4409-BABB-D45522CAF9FC}"/>
    <dataValidation allowBlank="1" showInputMessage="1" showErrorMessage="1" promptTitle="RESPONDENTS" prompt="This cell will auto-populate." sqref="H14" xr:uid="{5EC4CFF8-CF95-44A2-A09B-DA33047442CB}"/>
    <dataValidation allowBlank="1" showInputMessage="1" showErrorMessage="1" promptTitle="RESPONSES PER RESPONDENT" prompt="This cell will auto-populate." sqref="I14" xr:uid="{471838D5-5826-400F-B1B2-4C6B5A9364E3}"/>
    <dataValidation allowBlank="1" showInputMessage="1" showErrorMessage="1" promptTitle="TOTAL ANNUAL RESPONSES" prompt="This cell will auto-populate." sqref="J8:J14" xr:uid="{7FD5561D-6CCC-4F12-9193-C20EB33093A9}"/>
    <dataValidation allowBlank="1" showInputMessage="1" showErrorMessage="1" promptTitle="TOTAL HOURS" prompt="This cell will auto-populate." sqref="L8:L14" xr:uid="{171904AB-ACAF-4766-BCED-7D696927D202}"/>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60C76-82F8-4A4F-A32E-A9836BB740E5}">
  <sheetPr>
    <pageSetUpPr fitToPage="1"/>
  </sheetPr>
  <dimension ref="A1:S55"/>
  <sheetViews>
    <sheetView zoomScaleNormal="100" workbookViewId="0">
      <pane ySplit="1" topLeftCell="A39" activePane="bottomLeft" state="frozen"/>
      <selection pane="bottomLeft" activeCell="I50" sqref="I50"/>
    </sheetView>
  </sheetViews>
  <sheetFormatPr defaultColWidth="9.109375" defaultRowHeight="13.2" x14ac:dyDescent="0.25"/>
  <cols>
    <col min="1" max="1" width="41.5546875" style="73" customWidth="1"/>
    <col min="2" max="2" width="20.88671875" style="73" customWidth="1"/>
    <col min="3" max="3" width="10.5546875" style="73" customWidth="1"/>
    <col min="4" max="5" width="13.44140625" style="73" customWidth="1"/>
    <col min="6" max="6" width="9.109375" style="73" customWidth="1"/>
    <col min="7" max="7" width="13.5546875" style="73" customWidth="1"/>
    <col min="8" max="8" width="10.88671875" style="75" customWidth="1"/>
    <col min="9" max="9" width="14.44140625" style="73" customWidth="1"/>
    <col min="10" max="10" width="9.109375" style="73"/>
    <col min="11" max="11" width="9.109375" style="74"/>
    <col min="12" max="12" width="13.44140625" style="73" customWidth="1"/>
    <col min="13" max="13" width="9.109375" style="73" customWidth="1"/>
    <col min="14" max="16384" width="9.109375" style="73"/>
  </cols>
  <sheetData>
    <row r="1" spans="1:19" s="87" customFormat="1" ht="66" x14ac:dyDescent="0.25">
      <c r="A1" s="87" t="s">
        <v>231</v>
      </c>
      <c r="B1" s="87" t="s">
        <v>230</v>
      </c>
      <c r="C1" s="87" t="s">
        <v>229</v>
      </c>
      <c r="D1" s="87" t="s">
        <v>228</v>
      </c>
      <c r="E1" s="87" t="s">
        <v>227</v>
      </c>
      <c r="F1" s="87" t="s">
        <v>220</v>
      </c>
      <c r="G1" s="87" t="s">
        <v>226</v>
      </c>
      <c r="H1" s="89" t="s">
        <v>225</v>
      </c>
      <c r="I1" s="87" t="s">
        <v>224</v>
      </c>
      <c r="J1" s="87" t="s">
        <v>223</v>
      </c>
      <c r="K1" s="88" t="s">
        <v>222</v>
      </c>
      <c r="L1" s="87" t="s">
        <v>221</v>
      </c>
      <c r="M1" s="87" t="s">
        <v>220</v>
      </c>
    </row>
    <row r="2" spans="1:19" ht="26.4" x14ac:dyDescent="0.25">
      <c r="A2" s="83" t="s">
        <v>219</v>
      </c>
      <c r="B2" s="83" t="s">
        <v>218</v>
      </c>
      <c r="C2" s="83" t="s">
        <v>103</v>
      </c>
      <c r="D2" s="83" t="s">
        <v>119</v>
      </c>
      <c r="E2" s="83" t="s">
        <v>217</v>
      </c>
      <c r="F2" s="83">
        <v>1659</v>
      </c>
      <c r="G2" s="83">
        <v>0.05</v>
      </c>
      <c r="H2" s="86">
        <f t="shared" ref="H2:H23" si="0">(G2*F2)</f>
        <v>82.95</v>
      </c>
      <c r="I2" s="83">
        <v>0.5</v>
      </c>
      <c r="J2" s="85">
        <f t="shared" ref="J2:J24" si="1">I2*H2</f>
        <v>41.475000000000001</v>
      </c>
      <c r="K2" s="84">
        <v>47.22</v>
      </c>
      <c r="L2" s="84">
        <f t="shared" ref="L2:L24" si="2">K2*J2</f>
        <v>1958.4494999999999</v>
      </c>
      <c r="M2" s="83">
        <v>2080</v>
      </c>
      <c r="Q2" s="82"/>
      <c r="R2" s="82"/>
      <c r="S2" s="82"/>
    </row>
    <row r="3" spans="1:19" x14ac:dyDescent="0.25">
      <c r="A3" s="83" t="s">
        <v>216</v>
      </c>
      <c r="B3" s="83" t="s">
        <v>215</v>
      </c>
      <c r="C3" s="83" t="s">
        <v>103</v>
      </c>
      <c r="D3" s="83" t="s">
        <v>119</v>
      </c>
      <c r="E3" s="83" t="s">
        <v>122</v>
      </c>
      <c r="F3" s="83">
        <f>M3*1.04</f>
        <v>2838.1600000000003</v>
      </c>
      <c r="G3" s="83">
        <v>4.0000000000000001E-3</v>
      </c>
      <c r="H3" s="86">
        <f t="shared" si="0"/>
        <v>11.352640000000001</v>
      </c>
      <c r="I3" s="83">
        <v>0.5</v>
      </c>
      <c r="J3" s="85">
        <f t="shared" si="1"/>
        <v>5.6763200000000005</v>
      </c>
      <c r="K3" s="84">
        <v>47.22</v>
      </c>
      <c r="L3" s="84">
        <f t="shared" si="2"/>
        <v>268.03583040000001</v>
      </c>
      <c r="M3" s="83">
        <v>2729</v>
      </c>
      <c r="Q3" s="82"/>
      <c r="R3" s="82"/>
      <c r="S3" s="82"/>
    </row>
    <row r="4" spans="1:19" x14ac:dyDescent="0.25">
      <c r="A4" s="83" t="s">
        <v>214</v>
      </c>
      <c r="B4" s="83" t="s">
        <v>213</v>
      </c>
      <c r="C4" s="83" t="s">
        <v>103</v>
      </c>
      <c r="D4" s="83" t="s">
        <v>119</v>
      </c>
      <c r="E4" s="83" t="s">
        <v>122</v>
      </c>
      <c r="F4" s="83">
        <f>M4*1.04</f>
        <v>2838.1600000000003</v>
      </c>
      <c r="G4" s="83">
        <v>4.0000000000000001E-3</v>
      </c>
      <c r="H4" s="86">
        <f t="shared" si="0"/>
        <v>11.352640000000001</v>
      </c>
      <c r="I4" s="83">
        <v>0.5</v>
      </c>
      <c r="J4" s="85">
        <f t="shared" si="1"/>
        <v>5.6763200000000005</v>
      </c>
      <c r="K4" s="84">
        <v>47.22</v>
      </c>
      <c r="L4" s="84">
        <f t="shared" si="2"/>
        <v>268.03583040000001</v>
      </c>
      <c r="M4" s="83">
        <v>2729</v>
      </c>
      <c r="Q4" s="82"/>
      <c r="R4" s="82"/>
      <c r="S4" s="82"/>
    </row>
    <row r="5" spans="1:19" ht="26.4" x14ac:dyDescent="0.25">
      <c r="A5" s="83" t="s">
        <v>212</v>
      </c>
      <c r="B5" s="83" t="s">
        <v>211</v>
      </c>
      <c r="C5" s="83" t="s">
        <v>103</v>
      </c>
      <c r="D5" s="83" t="s">
        <v>119</v>
      </c>
      <c r="E5" s="83" t="s">
        <v>122</v>
      </c>
      <c r="F5" s="83">
        <f>M5*1.04</f>
        <v>2838.1600000000003</v>
      </c>
      <c r="G5" s="83">
        <v>0.01</v>
      </c>
      <c r="H5" s="86">
        <f t="shared" si="0"/>
        <v>28.381600000000002</v>
      </c>
      <c r="I5" s="83">
        <v>4</v>
      </c>
      <c r="J5" s="85">
        <f t="shared" si="1"/>
        <v>113.52640000000001</v>
      </c>
      <c r="K5" s="84">
        <v>47.22</v>
      </c>
      <c r="L5" s="84">
        <f t="shared" si="2"/>
        <v>5360.7166080000006</v>
      </c>
      <c r="M5" s="83">
        <v>2729</v>
      </c>
      <c r="Q5" s="82"/>
      <c r="R5" s="82"/>
      <c r="S5" s="82"/>
    </row>
    <row r="6" spans="1:19" ht="26.4" x14ac:dyDescent="0.25">
      <c r="A6" s="83" t="s">
        <v>210</v>
      </c>
      <c r="B6" s="83" t="s">
        <v>209</v>
      </c>
      <c r="C6" s="83" t="s">
        <v>103</v>
      </c>
      <c r="D6" s="83" t="s">
        <v>208</v>
      </c>
      <c r="E6" s="83" t="s">
        <v>101</v>
      </c>
      <c r="F6" s="83">
        <v>2485</v>
      </c>
      <c r="G6" s="83">
        <v>0.05</v>
      </c>
      <c r="H6" s="86">
        <f t="shared" si="0"/>
        <v>124.25</v>
      </c>
      <c r="I6" s="83">
        <v>0.5</v>
      </c>
      <c r="J6" s="85">
        <f t="shared" si="1"/>
        <v>62.125</v>
      </c>
      <c r="K6" s="84">
        <v>47.22</v>
      </c>
      <c r="L6" s="84">
        <f t="shared" si="2"/>
        <v>2933.5425</v>
      </c>
      <c r="M6" s="83">
        <v>2898</v>
      </c>
      <c r="Q6" s="82"/>
      <c r="R6" s="82"/>
      <c r="S6" s="82"/>
    </row>
    <row r="7" spans="1:19" ht="26.4" x14ac:dyDescent="0.25">
      <c r="A7" s="83" t="s">
        <v>70</v>
      </c>
      <c r="B7" s="83" t="s">
        <v>207</v>
      </c>
      <c r="C7" s="83" t="s">
        <v>103</v>
      </c>
      <c r="D7" s="83" t="s">
        <v>206</v>
      </c>
      <c r="E7" s="83" t="s">
        <v>101</v>
      </c>
      <c r="F7" s="83">
        <v>2485</v>
      </c>
      <c r="G7" s="83">
        <v>0.05</v>
      </c>
      <c r="H7" s="86">
        <f t="shared" si="0"/>
        <v>124.25</v>
      </c>
      <c r="I7" s="83">
        <v>2</v>
      </c>
      <c r="J7" s="85">
        <f t="shared" si="1"/>
        <v>248.5</v>
      </c>
      <c r="K7" s="84">
        <v>47.22</v>
      </c>
      <c r="L7" s="84">
        <f t="shared" si="2"/>
        <v>11734.17</v>
      </c>
      <c r="M7" s="83">
        <v>2898</v>
      </c>
      <c r="Q7" s="82"/>
      <c r="R7" s="82"/>
      <c r="S7" s="82"/>
    </row>
    <row r="8" spans="1:19" x14ac:dyDescent="0.25">
      <c r="A8" s="83" t="s">
        <v>205</v>
      </c>
      <c r="B8" s="83" t="s">
        <v>82</v>
      </c>
      <c r="C8" s="83" t="s">
        <v>111</v>
      </c>
      <c r="D8" s="83" t="s">
        <v>81</v>
      </c>
      <c r="E8" s="83" t="s">
        <v>101</v>
      </c>
      <c r="F8" s="83">
        <v>2485</v>
      </c>
      <c r="G8" s="83">
        <v>0.3</v>
      </c>
      <c r="H8" s="86">
        <f t="shared" si="0"/>
        <v>745.5</v>
      </c>
      <c r="I8" s="83">
        <v>1</v>
      </c>
      <c r="J8" s="85">
        <f t="shared" si="1"/>
        <v>745.5</v>
      </c>
      <c r="K8" s="84">
        <v>47.22</v>
      </c>
      <c r="L8" s="84">
        <f t="shared" si="2"/>
        <v>35202.51</v>
      </c>
      <c r="M8" s="83">
        <v>2898</v>
      </c>
      <c r="Q8" s="82"/>
      <c r="R8" s="82"/>
      <c r="S8" s="82"/>
    </row>
    <row r="9" spans="1:19" x14ac:dyDescent="0.25">
      <c r="A9" s="83" t="s">
        <v>204</v>
      </c>
      <c r="B9" s="83" t="s">
        <v>83</v>
      </c>
      <c r="C9" s="83" t="s">
        <v>111</v>
      </c>
      <c r="D9" s="83" t="s">
        <v>80</v>
      </c>
      <c r="E9" s="83" t="s">
        <v>101</v>
      </c>
      <c r="F9" s="83">
        <v>2485</v>
      </c>
      <c r="G9" s="83">
        <v>0.25</v>
      </c>
      <c r="H9" s="86">
        <f t="shared" si="0"/>
        <v>621.25</v>
      </c>
      <c r="I9" s="83">
        <v>1</v>
      </c>
      <c r="J9" s="85">
        <f t="shared" si="1"/>
        <v>621.25</v>
      </c>
      <c r="K9" s="84">
        <v>47.22</v>
      </c>
      <c r="L9" s="84">
        <f t="shared" si="2"/>
        <v>29335.424999999999</v>
      </c>
      <c r="M9" s="83">
        <v>2898</v>
      </c>
      <c r="Q9" s="82"/>
      <c r="R9" s="82"/>
      <c r="S9" s="82"/>
    </row>
    <row r="10" spans="1:19" ht="26.4" x14ac:dyDescent="0.25">
      <c r="A10" s="83" t="s">
        <v>203</v>
      </c>
      <c r="B10" s="83" t="s">
        <v>202</v>
      </c>
      <c r="C10" s="83" t="s">
        <v>103</v>
      </c>
      <c r="D10" s="83" t="s">
        <v>119</v>
      </c>
      <c r="E10" s="83" t="s">
        <v>193</v>
      </c>
      <c r="F10" s="83">
        <v>1280</v>
      </c>
      <c r="G10" s="83">
        <v>0.01</v>
      </c>
      <c r="H10" s="86">
        <f t="shared" si="0"/>
        <v>12.8</v>
      </c>
      <c r="I10" s="83">
        <v>0.5</v>
      </c>
      <c r="J10" s="85">
        <f t="shared" si="1"/>
        <v>6.4</v>
      </c>
      <c r="K10" s="84">
        <v>47.22</v>
      </c>
      <c r="L10" s="84">
        <f t="shared" si="2"/>
        <v>302.20800000000003</v>
      </c>
      <c r="M10" s="83">
        <v>1116</v>
      </c>
      <c r="Q10" s="82"/>
      <c r="R10" s="82"/>
      <c r="S10" s="82"/>
    </row>
    <row r="11" spans="1:19" ht="26.4" x14ac:dyDescent="0.25">
      <c r="A11" s="83" t="s">
        <v>201</v>
      </c>
      <c r="B11" s="83" t="s">
        <v>200</v>
      </c>
      <c r="C11" s="83" t="s">
        <v>116</v>
      </c>
      <c r="D11" s="83" t="s">
        <v>115</v>
      </c>
      <c r="E11" s="83" t="s">
        <v>193</v>
      </c>
      <c r="F11" s="83">
        <v>1280</v>
      </c>
      <c r="G11" s="83">
        <v>0.5</v>
      </c>
      <c r="H11" s="86">
        <f t="shared" si="0"/>
        <v>640</v>
      </c>
      <c r="I11" s="83">
        <v>0.5</v>
      </c>
      <c r="J11" s="85">
        <f t="shared" si="1"/>
        <v>320</v>
      </c>
      <c r="K11" s="84">
        <v>35.86</v>
      </c>
      <c r="L11" s="84">
        <f t="shared" si="2"/>
        <v>11475.2</v>
      </c>
      <c r="M11" s="83">
        <v>1116</v>
      </c>
      <c r="Q11" s="82"/>
      <c r="R11" s="82"/>
      <c r="S11" s="82"/>
    </row>
    <row r="12" spans="1:19" ht="26.4" x14ac:dyDescent="0.25">
      <c r="A12" s="83" t="s">
        <v>199</v>
      </c>
      <c r="B12" s="83" t="s">
        <v>198</v>
      </c>
      <c r="C12" s="83" t="s">
        <v>103</v>
      </c>
      <c r="D12" s="83" t="s">
        <v>119</v>
      </c>
      <c r="E12" s="83" t="s">
        <v>193</v>
      </c>
      <c r="F12" s="83">
        <v>1280</v>
      </c>
      <c r="G12" s="83">
        <v>0.05</v>
      </c>
      <c r="H12" s="86">
        <f t="shared" si="0"/>
        <v>64</v>
      </c>
      <c r="I12" s="83">
        <v>0.5</v>
      </c>
      <c r="J12" s="85">
        <f t="shared" si="1"/>
        <v>32</v>
      </c>
      <c r="K12" s="84">
        <v>47.22</v>
      </c>
      <c r="L12" s="84">
        <f t="shared" si="2"/>
        <v>1511.04</v>
      </c>
      <c r="M12" s="83">
        <v>1116</v>
      </c>
      <c r="Q12" s="82"/>
      <c r="R12" s="82"/>
      <c r="S12" s="82"/>
    </row>
    <row r="13" spans="1:19" ht="26.4" x14ac:dyDescent="0.25">
      <c r="A13" s="83" t="s">
        <v>197</v>
      </c>
      <c r="B13" s="83" t="s">
        <v>196</v>
      </c>
      <c r="C13" s="83" t="s">
        <v>195</v>
      </c>
      <c r="D13" s="83" t="s">
        <v>194</v>
      </c>
      <c r="E13" s="83" t="s">
        <v>193</v>
      </c>
      <c r="F13" s="83">
        <v>1280</v>
      </c>
      <c r="G13" s="83">
        <v>0.02</v>
      </c>
      <c r="H13" s="86">
        <f t="shared" si="0"/>
        <v>25.6</v>
      </c>
      <c r="I13" s="83">
        <v>0.5</v>
      </c>
      <c r="J13" s="85">
        <f t="shared" si="1"/>
        <v>12.8</v>
      </c>
      <c r="K13" s="84">
        <v>35.86</v>
      </c>
      <c r="L13" s="84">
        <f t="shared" si="2"/>
        <v>459.00800000000004</v>
      </c>
      <c r="M13" s="83">
        <v>1116</v>
      </c>
      <c r="Q13" s="82"/>
      <c r="R13" s="82"/>
      <c r="S13" s="82"/>
    </row>
    <row r="14" spans="1:19" ht="26.4" x14ac:dyDescent="0.25">
      <c r="A14" s="83" t="s">
        <v>192</v>
      </c>
      <c r="B14" s="83" t="s">
        <v>191</v>
      </c>
      <c r="C14" s="83" t="s">
        <v>103</v>
      </c>
      <c r="D14" s="83" t="s">
        <v>119</v>
      </c>
      <c r="E14" s="83" t="s">
        <v>122</v>
      </c>
      <c r="F14" s="83">
        <f>M14*1.04</f>
        <v>2838.1600000000003</v>
      </c>
      <c r="G14" s="83">
        <v>0.25</v>
      </c>
      <c r="H14" s="86">
        <f t="shared" si="0"/>
        <v>709.54000000000008</v>
      </c>
      <c r="I14" s="83">
        <v>0.5</v>
      </c>
      <c r="J14" s="85">
        <f t="shared" si="1"/>
        <v>354.77000000000004</v>
      </c>
      <c r="K14" s="84">
        <v>47.22</v>
      </c>
      <c r="L14" s="84">
        <f t="shared" si="2"/>
        <v>16752.239400000002</v>
      </c>
      <c r="M14" s="83">
        <v>2729</v>
      </c>
      <c r="Q14" s="82"/>
      <c r="R14" s="82"/>
      <c r="S14" s="82"/>
    </row>
    <row r="15" spans="1:19" ht="26.4" x14ac:dyDescent="0.25">
      <c r="A15" s="83" t="s">
        <v>190</v>
      </c>
      <c r="B15" s="83" t="s">
        <v>189</v>
      </c>
      <c r="C15" s="83" t="s">
        <v>103</v>
      </c>
      <c r="D15" s="83" t="s">
        <v>119</v>
      </c>
      <c r="E15" s="83" t="s">
        <v>122</v>
      </c>
      <c r="F15" s="83">
        <f>M15*1.04</f>
        <v>2838.1600000000003</v>
      </c>
      <c r="G15" s="83">
        <v>0.01</v>
      </c>
      <c r="H15" s="86">
        <f t="shared" si="0"/>
        <v>28.381600000000002</v>
      </c>
      <c r="I15" s="83">
        <v>1</v>
      </c>
      <c r="J15" s="85">
        <f t="shared" si="1"/>
        <v>28.381600000000002</v>
      </c>
      <c r="K15" s="84">
        <v>47.22</v>
      </c>
      <c r="L15" s="84">
        <f t="shared" si="2"/>
        <v>1340.1791520000002</v>
      </c>
      <c r="M15" s="83">
        <v>2729</v>
      </c>
      <c r="Q15" s="82"/>
      <c r="R15" s="82"/>
      <c r="S15" s="82"/>
    </row>
    <row r="16" spans="1:19" ht="26.4" x14ac:dyDescent="0.25">
      <c r="A16" s="83" t="s">
        <v>188</v>
      </c>
      <c r="B16" s="83" t="s">
        <v>187</v>
      </c>
      <c r="C16" s="83" t="s">
        <v>103</v>
      </c>
      <c r="D16" s="83" t="s">
        <v>119</v>
      </c>
      <c r="E16" s="83" t="s">
        <v>122</v>
      </c>
      <c r="F16" s="83">
        <f>M16*1.04</f>
        <v>2838.1600000000003</v>
      </c>
      <c r="G16" s="83">
        <v>0.1</v>
      </c>
      <c r="H16" s="86">
        <f t="shared" si="0"/>
        <v>283.81600000000003</v>
      </c>
      <c r="I16" s="83">
        <v>1</v>
      </c>
      <c r="J16" s="85">
        <f t="shared" si="1"/>
        <v>283.81600000000003</v>
      </c>
      <c r="K16" s="84">
        <v>47.22</v>
      </c>
      <c r="L16" s="84">
        <f t="shared" si="2"/>
        <v>13401.791520000001</v>
      </c>
      <c r="M16" s="83">
        <v>2729</v>
      </c>
      <c r="Q16" s="82"/>
      <c r="R16" s="82"/>
      <c r="S16" s="82"/>
    </row>
    <row r="17" spans="1:19" ht="26.4" x14ac:dyDescent="0.25">
      <c r="A17" s="83" t="s">
        <v>186</v>
      </c>
      <c r="B17" s="83" t="s">
        <v>185</v>
      </c>
      <c r="C17" s="83" t="s">
        <v>103</v>
      </c>
      <c r="D17" s="83" t="s">
        <v>119</v>
      </c>
      <c r="E17" s="83" t="s">
        <v>122</v>
      </c>
      <c r="F17" s="83">
        <f>M17*1.04</f>
        <v>2838.1600000000003</v>
      </c>
      <c r="G17" s="83">
        <v>5.0000000000000001E-3</v>
      </c>
      <c r="H17" s="86">
        <f t="shared" si="0"/>
        <v>14.190800000000001</v>
      </c>
      <c r="I17" s="83">
        <v>1</v>
      </c>
      <c r="J17" s="85">
        <f t="shared" si="1"/>
        <v>14.190800000000001</v>
      </c>
      <c r="K17" s="84">
        <v>47.22</v>
      </c>
      <c r="L17" s="84">
        <f t="shared" si="2"/>
        <v>670.08957600000008</v>
      </c>
      <c r="M17" s="83">
        <v>2729</v>
      </c>
      <c r="Q17" s="82"/>
      <c r="R17" s="82"/>
      <c r="S17" s="82"/>
    </row>
    <row r="18" spans="1:19" ht="26.4" x14ac:dyDescent="0.25">
      <c r="A18" s="83" t="s">
        <v>184</v>
      </c>
      <c r="B18" s="83" t="s">
        <v>183</v>
      </c>
      <c r="C18" s="83" t="s">
        <v>103</v>
      </c>
      <c r="D18" s="83" t="s">
        <v>119</v>
      </c>
      <c r="E18" s="83" t="s">
        <v>182</v>
      </c>
      <c r="F18" s="83">
        <v>2827</v>
      </c>
      <c r="G18" s="83">
        <v>0.02</v>
      </c>
      <c r="H18" s="86">
        <f t="shared" si="0"/>
        <v>56.54</v>
      </c>
      <c r="I18" s="83">
        <v>0.5</v>
      </c>
      <c r="J18" s="85">
        <f t="shared" si="1"/>
        <v>28.27</v>
      </c>
      <c r="K18" s="84">
        <v>47.22</v>
      </c>
      <c r="L18" s="84">
        <f t="shared" si="2"/>
        <v>1334.9094</v>
      </c>
      <c r="M18" s="83">
        <v>3315</v>
      </c>
      <c r="Q18" s="82"/>
      <c r="R18" s="82"/>
      <c r="S18" s="82"/>
    </row>
    <row r="19" spans="1:19" ht="26.4" x14ac:dyDescent="0.25">
      <c r="A19" s="83" t="s">
        <v>181</v>
      </c>
      <c r="B19" s="83" t="s">
        <v>180</v>
      </c>
      <c r="C19" s="83" t="s">
        <v>116</v>
      </c>
      <c r="D19" s="83" t="s">
        <v>179</v>
      </c>
      <c r="E19" s="83" t="s">
        <v>101</v>
      </c>
      <c r="F19" s="83">
        <v>2485</v>
      </c>
      <c r="G19" s="83">
        <v>1</v>
      </c>
      <c r="H19" s="86">
        <f t="shared" si="0"/>
        <v>2485</v>
      </c>
      <c r="I19" s="83">
        <v>0.1</v>
      </c>
      <c r="J19" s="85">
        <f t="shared" si="1"/>
        <v>248.5</v>
      </c>
      <c r="K19" s="84">
        <v>47.22</v>
      </c>
      <c r="L19" s="84">
        <f t="shared" si="2"/>
        <v>11734.17</v>
      </c>
      <c r="M19" s="83">
        <v>2898</v>
      </c>
      <c r="Q19" s="82"/>
      <c r="R19" s="82"/>
      <c r="S19" s="82"/>
    </row>
    <row r="20" spans="1:19" ht="26.4" x14ac:dyDescent="0.25">
      <c r="A20" s="83" t="s">
        <v>178</v>
      </c>
      <c r="B20" s="83" t="s">
        <v>177</v>
      </c>
      <c r="C20" s="83" t="s">
        <v>103</v>
      </c>
      <c r="D20" s="83" t="s">
        <v>176</v>
      </c>
      <c r="E20" s="83" t="s">
        <v>101</v>
      </c>
      <c r="F20" s="83">
        <v>2485</v>
      </c>
      <c r="G20" s="83">
        <v>0.01</v>
      </c>
      <c r="H20" s="86">
        <f t="shared" si="0"/>
        <v>24.85</v>
      </c>
      <c r="I20" s="83">
        <v>0.1</v>
      </c>
      <c r="J20" s="85">
        <f t="shared" si="1"/>
        <v>2.4850000000000003</v>
      </c>
      <c r="K20" s="84">
        <v>35.86</v>
      </c>
      <c r="L20" s="84">
        <f t="shared" si="2"/>
        <v>89.112100000000012</v>
      </c>
      <c r="M20" s="83">
        <v>2898</v>
      </c>
      <c r="Q20" s="82"/>
      <c r="R20" s="82"/>
      <c r="S20" s="82"/>
    </row>
    <row r="21" spans="1:19" ht="26.4" x14ac:dyDescent="0.25">
      <c r="A21" s="83" t="s">
        <v>175</v>
      </c>
      <c r="B21" s="83" t="s">
        <v>174</v>
      </c>
      <c r="C21" s="83" t="s">
        <v>116</v>
      </c>
      <c r="D21" s="83" t="s">
        <v>173</v>
      </c>
      <c r="E21" s="83" t="s">
        <v>101</v>
      </c>
      <c r="F21" s="83">
        <v>2485</v>
      </c>
      <c r="G21" s="83">
        <v>1</v>
      </c>
      <c r="H21" s="86">
        <f t="shared" si="0"/>
        <v>2485</v>
      </c>
      <c r="I21" s="83">
        <v>0.5</v>
      </c>
      <c r="J21" s="85">
        <f t="shared" si="1"/>
        <v>1242.5</v>
      </c>
      <c r="K21" s="84">
        <v>35.86</v>
      </c>
      <c r="L21" s="84">
        <f t="shared" si="2"/>
        <v>44556.05</v>
      </c>
      <c r="M21" s="83">
        <v>2898</v>
      </c>
      <c r="Q21" s="82"/>
      <c r="R21" s="82"/>
      <c r="S21" s="82"/>
    </row>
    <row r="22" spans="1:19" ht="26.4" x14ac:dyDescent="0.25">
      <c r="A22" s="83" t="s">
        <v>172</v>
      </c>
      <c r="B22" s="83" t="s">
        <v>171</v>
      </c>
      <c r="C22" s="83" t="s">
        <v>116</v>
      </c>
      <c r="D22" s="83" t="s">
        <v>170</v>
      </c>
      <c r="E22" s="83" t="s">
        <v>169</v>
      </c>
      <c r="F22" s="83">
        <v>2005</v>
      </c>
      <c r="G22" s="83">
        <v>0.5</v>
      </c>
      <c r="H22" s="86">
        <f t="shared" si="0"/>
        <v>1002.5</v>
      </c>
      <c r="I22" s="83">
        <v>0.5</v>
      </c>
      <c r="J22" s="85">
        <f t="shared" si="1"/>
        <v>501.25</v>
      </c>
      <c r="K22" s="84">
        <v>47.22</v>
      </c>
      <c r="L22" s="84">
        <f t="shared" si="2"/>
        <v>23669.024999999998</v>
      </c>
      <c r="M22" s="83">
        <v>2514</v>
      </c>
      <c r="Q22" s="82"/>
      <c r="R22" s="82"/>
      <c r="S22" s="82"/>
    </row>
    <row r="23" spans="1:19" ht="26.4" x14ac:dyDescent="0.25">
      <c r="A23" s="83" t="s">
        <v>168</v>
      </c>
      <c r="B23" s="83" t="s">
        <v>167</v>
      </c>
      <c r="C23" s="83" t="s">
        <v>116</v>
      </c>
      <c r="D23" s="83" t="s">
        <v>166</v>
      </c>
      <c r="E23" s="83" t="s">
        <v>122</v>
      </c>
      <c r="F23" s="83">
        <f>M23*1.04</f>
        <v>2838.1600000000003</v>
      </c>
      <c r="G23" s="83">
        <v>0.1</v>
      </c>
      <c r="H23" s="86">
        <f t="shared" si="0"/>
        <v>283.81600000000003</v>
      </c>
      <c r="I23" s="83">
        <v>0.1</v>
      </c>
      <c r="J23" s="85">
        <f t="shared" si="1"/>
        <v>28.381600000000006</v>
      </c>
      <c r="K23" s="84">
        <v>47.22</v>
      </c>
      <c r="L23" s="84">
        <f t="shared" si="2"/>
        <v>1340.1791520000002</v>
      </c>
      <c r="M23" s="83">
        <v>2729</v>
      </c>
      <c r="Q23" s="82"/>
      <c r="R23" s="82"/>
      <c r="S23" s="82"/>
    </row>
    <row r="24" spans="1:19" ht="12.75" customHeight="1" x14ac:dyDescent="0.25">
      <c r="A24" s="205" t="s">
        <v>91</v>
      </c>
      <c r="B24" s="83" t="s">
        <v>90</v>
      </c>
      <c r="C24" s="205" t="s">
        <v>111</v>
      </c>
      <c r="D24" s="205" t="s">
        <v>165</v>
      </c>
      <c r="E24" s="205" t="s">
        <v>109</v>
      </c>
      <c r="F24" s="83">
        <f>M24*1.04</f>
        <v>2227.6800000000003</v>
      </c>
      <c r="G24" s="205">
        <v>79.400000000000006</v>
      </c>
      <c r="H24" s="207">
        <v>170000</v>
      </c>
      <c r="I24" s="205">
        <v>2.5000000000000001E-2</v>
      </c>
      <c r="J24" s="209">
        <f t="shared" si="1"/>
        <v>4250</v>
      </c>
      <c r="K24" s="211">
        <v>32.56</v>
      </c>
      <c r="L24" s="211">
        <f t="shared" si="2"/>
        <v>138380</v>
      </c>
      <c r="M24" s="205">
        <v>2142</v>
      </c>
      <c r="Q24" s="82"/>
      <c r="R24" s="82"/>
    </row>
    <row r="25" spans="1:19" x14ac:dyDescent="0.25">
      <c r="A25" s="206"/>
      <c r="B25" s="83" t="s">
        <v>164</v>
      </c>
      <c r="C25" s="206"/>
      <c r="D25" s="206"/>
      <c r="E25" s="206"/>
      <c r="F25" s="83">
        <f>M25*1.04</f>
        <v>0</v>
      </c>
      <c r="G25" s="206"/>
      <c r="H25" s="208"/>
      <c r="I25" s="206"/>
      <c r="J25" s="210"/>
      <c r="K25" s="212"/>
      <c r="L25" s="212"/>
      <c r="M25" s="206"/>
      <c r="Q25" s="82"/>
      <c r="R25" s="82"/>
    </row>
    <row r="26" spans="1:19" ht="26.4" x14ac:dyDescent="0.25">
      <c r="A26" s="83" t="s">
        <v>163</v>
      </c>
      <c r="B26" s="83" t="s">
        <v>162</v>
      </c>
      <c r="C26" s="83" t="s">
        <v>103</v>
      </c>
      <c r="D26" s="83" t="s">
        <v>161</v>
      </c>
      <c r="E26" s="83" t="s">
        <v>101</v>
      </c>
      <c r="F26" s="83">
        <v>2485</v>
      </c>
      <c r="G26" s="83">
        <v>0.1</v>
      </c>
      <c r="H26" s="86">
        <f t="shared" ref="H26:H46" si="3">(G26*F26)</f>
        <v>248.5</v>
      </c>
      <c r="I26" s="83">
        <v>0.2</v>
      </c>
      <c r="J26" s="85">
        <f t="shared" ref="J26:J46" si="4">I26*H26</f>
        <v>49.7</v>
      </c>
      <c r="K26" s="84">
        <v>35.86</v>
      </c>
      <c r="L26" s="84">
        <f t="shared" ref="L26:L46" si="5">K26*J26</f>
        <v>1782.242</v>
      </c>
      <c r="M26" s="83">
        <v>2898</v>
      </c>
      <c r="Q26" s="82"/>
      <c r="R26" s="82"/>
    </row>
    <row r="27" spans="1:19" ht="39.6" x14ac:dyDescent="0.25">
      <c r="A27" s="83" t="s">
        <v>160</v>
      </c>
      <c r="B27" s="83" t="s">
        <v>159</v>
      </c>
      <c r="C27" s="83" t="s">
        <v>103</v>
      </c>
      <c r="D27" s="83" t="s">
        <v>158</v>
      </c>
      <c r="E27" s="83" t="s">
        <v>157</v>
      </c>
      <c r="F27" s="83">
        <v>2879</v>
      </c>
      <c r="G27" s="83">
        <v>0.25</v>
      </c>
      <c r="H27" s="86">
        <f t="shared" si="3"/>
        <v>719.75</v>
      </c>
      <c r="I27" s="83">
        <v>0.5</v>
      </c>
      <c r="J27" s="85">
        <f t="shared" si="4"/>
        <v>359.875</v>
      </c>
      <c r="K27" s="84">
        <v>47.22</v>
      </c>
      <c r="L27" s="84">
        <f t="shared" si="5"/>
        <v>16993.297500000001</v>
      </c>
      <c r="M27" s="83">
        <v>3394</v>
      </c>
      <c r="Q27" s="82"/>
      <c r="R27" s="82"/>
    </row>
    <row r="28" spans="1:19" ht="52.8" x14ac:dyDescent="0.25">
      <c r="A28" s="83" t="s">
        <v>156</v>
      </c>
      <c r="B28" s="83" t="s">
        <v>155</v>
      </c>
      <c r="C28" s="83" t="s">
        <v>103</v>
      </c>
      <c r="D28" s="83" t="s">
        <v>152</v>
      </c>
      <c r="E28" s="83" t="s">
        <v>101</v>
      </c>
      <c r="F28" s="83">
        <v>2485</v>
      </c>
      <c r="G28" s="83">
        <v>4.0000000000000001E-3</v>
      </c>
      <c r="H28" s="86">
        <f t="shared" si="3"/>
        <v>9.94</v>
      </c>
      <c r="I28" s="83">
        <v>0.5</v>
      </c>
      <c r="J28" s="85">
        <f t="shared" si="4"/>
        <v>4.97</v>
      </c>
      <c r="K28" s="84">
        <v>47.22</v>
      </c>
      <c r="L28" s="84">
        <f t="shared" si="5"/>
        <v>234.68339999999998</v>
      </c>
      <c r="M28" s="83">
        <v>2898</v>
      </c>
      <c r="Q28" s="82"/>
      <c r="R28" s="82"/>
    </row>
    <row r="29" spans="1:19" ht="39.6" x14ac:dyDescent="0.25">
      <c r="A29" s="83" t="s">
        <v>154</v>
      </c>
      <c r="B29" s="83" t="s">
        <v>153</v>
      </c>
      <c r="C29" s="83" t="s">
        <v>103</v>
      </c>
      <c r="D29" s="83" t="s">
        <v>152</v>
      </c>
      <c r="E29" s="83" t="s">
        <v>122</v>
      </c>
      <c r="F29" s="83">
        <f>M29*1.04</f>
        <v>2838.1600000000003</v>
      </c>
      <c r="G29" s="83">
        <v>0.1</v>
      </c>
      <c r="H29" s="86">
        <f t="shared" si="3"/>
        <v>283.81600000000003</v>
      </c>
      <c r="I29" s="83">
        <v>1</v>
      </c>
      <c r="J29" s="85">
        <f t="shared" si="4"/>
        <v>283.81600000000003</v>
      </c>
      <c r="K29" s="84">
        <v>47.22</v>
      </c>
      <c r="L29" s="84">
        <f t="shared" si="5"/>
        <v>13401.791520000001</v>
      </c>
      <c r="M29" s="83">
        <v>2729</v>
      </c>
      <c r="Q29" s="82"/>
      <c r="R29" s="82"/>
    </row>
    <row r="30" spans="1:19" ht="39.6" x14ac:dyDescent="0.25">
      <c r="A30" s="83" t="s">
        <v>151</v>
      </c>
      <c r="B30" s="83" t="s">
        <v>150</v>
      </c>
      <c r="C30" s="83" t="s">
        <v>103</v>
      </c>
      <c r="D30" s="83" t="s">
        <v>147</v>
      </c>
      <c r="E30" s="83" t="s">
        <v>105</v>
      </c>
      <c r="F30" s="83">
        <v>2879</v>
      </c>
      <c r="G30" s="83">
        <v>0.05</v>
      </c>
      <c r="H30" s="86">
        <f t="shared" si="3"/>
        <v>143.95000000000002</v>
      </c>
      <c r="I30" s="83">
        <v>3</v>
      </c>
      <c r="J30" s="85">
        <f t="shared" si="4"/>
        <v>431.85</v>
      </c>
      <c r="K30" s="84">
        <v>47.22</v>
      </c>
      <c r="L30" s="84">
        <f t="shared" si="5"/>
        <v>20391.957000000002</v>
      </c>
      <c r="M30" s="83">
        <v>3394</v>
      </c>
      <c r="Q30" s="82"/>
      <c r="R30" s="82"/>
    </row>
    <row r="31" spans="1:19" ht="26.4" x14ac:dyDescent="0.25">
      <c r="A31" s="83" t="s">
        <v>149</v>
      </c>
      <c r="B31" s="83" t="s">
        <v>148</v>
      </c>
      <c r="C31" s="83" t="s">
        <v>103</v>
      </c>
      <c r="D31" s="83" t="s">
        <v>147</v>
      </c>
      <c r="E31" s="83" t="s">
        <v>105</v>
      </c>
      <c r="F31" s="83">
        <v>2879</v>
      </c>
      <c r="G31" s="83">
        <v>3.0000000000000001E-3</v>
      </c>
      <c r="H31" s="86">
        <f t="shared" si="3"/>
        <v>8.6370000000000005</v>
      </c>
      <c r="I31" s="83">
        <v>1</v>
      </c>
      <c r="J31" s="85">
        <f t="shared" si="4"/>
        <v>8.6370000000000005</v>
      </c>
      <c r="K31" s="84">
        <v>47.22</v>
      </c>
      <c r="L31" s="84">
        <f t="shared" si="5"/>
        <v>407.83913999999999</v>
      </c>
      <c r="M31" s="83">
        <v>3394</v>
      </c>
      <c r="Q31" s="82"/>
      <c r="R31" s="82"/>
    </row>
    <row r="32" spans="1:19" ht="26.4" x14ac:dyDescent="0.25">
      <c r="A32" s="83" t="s">
        <v>146</v>
      </c>
      <c r="B32" s="83" t="s">
        <v>145</v>
      </c>
      <c r="C32" s="83" t="s">
        <v>103</v>
      </c>
      <c r="D32" s="83" t="s">
        <v>133</v>
      </c>
      <c r="E32" s="83" t="s">
        <v>101</v>
      </c>
      <c r="F32" s="83">
        <v>2485</v>
      </c>
      <c r="G32" s="83">
        <v>4.0000000000000001E-3</v>
      </c>
      <c r="H32" s="86">
        <f t="shared" si="3"/>
        <v>9.94</v>
      </c>
      <c r="I32" s="83">
        <v>1</v>
      </c>
      <c r="J32" s="85">
        <f t="shared" si="4"/>
        <v>9.94</v>
      </c>
      <c r="K32" s="84">
        <v>47.22</v>
      </c>
      <c r="L32" s="84">
        <f t="shared" si="5"/>
        <v>469.36679999999996</v>
      </c>
      <c r="M32" s="83">
        <v>2898</v>
      </c>
      <c r="Q32" s="82"/>
      <c r="R32" s="82"/>
    </row>
    <row r="33" spans="1:18" ht="26.4" x14ac:dyDescent="0.25">
      <c r="A33" s="83" t="s">
        <v>144</v>
      </c>
      <c r="B33" s="83" t="s">
        <v>143</v>
      </c>
      <c r="C33" s="83" t="s">
        <v>103</v>
      </c>
      <c r="D33" s="83" t="s">
        <v>133</v>
      </c>
      <c r="E33" s="83" t="s">
        <v>101</v>
      </c>
      <c r="F33" s="83">
        <v>2485</v>
      </c>
      <c r="G33" s="83">
        <v>2.5000000000000001E-2</v>
      </c>
      <c r="H33" s="86">
        <f t="shared" si="3"/>
        <v>62.125</v>
      </c>
      <c r="I33" s="83">
        <v>2</v>
      </c>
      <c r="J33" s="85">
        <f t="shared" si="4"/>
        <v>124.25</v>
      </c>
      <c r="K33" s="84">
        <v>47.22</v>
      </c>
      <c r="L33" s="84">
        <f t="shared" si="5"/>
        <v>5867.085</v>
      </c>
      <c r="M33" s="83">
        <v>2898</v>
      </c>
      <c r="Q33" s="82"/>
      <c r="R33" s="82"/>
    </row>
    <row r="34" spans="1:18" ht="39.6" x14ac:dyDescent="0.25">
      <c r="A34" s="83" t="s">
        <v>142</v>
      </c>
      <c r="B34" s="83" t="s">
        <v>141</v>
      </c>
      <c r="C34" s="83" t="s">
        <v>103</v>
      </c>
      <c r="D34" s="83" t="s">
        <v>133</v>
      </c>
      <c r="E34" s="83" t="s">
        <v>101</v>
      </c>
      <c r="F34" s="83">
        <v>2485</v>
      </c>
      <c r="G34" s="83">
        <v>2.5000000000000001E-2</v>
      </c>
      <c r="H34" s="86">
        <f t="shared" si="3"/>
        <v>62.125</v>
      </c>
      <c r="I34" s="83">
        <v>4</v>
      </c>
      <c r="J34" s="85">
        <f t="shared" si="4"/>
        <v>248.5</v>
      </c>
      <c r="K34" s="84">
        <v>47.22</v>
      </c>
      <c r="L34" s="84">
        <f t="shared" si="5"/>
        <v>11734.17</v>
      </c>
      <c r="M34" s="83">
        <v>2898</v>
      </c>
      <c r="Q34" s="82"/>
      <c r="R34" s="82"/>
    </row>
    <row r="35" spans="1:18" ht="26.4" x14ac:dyDescent="0.25">
      <c r="A35" s="83" t="s">
        <v>140</v>
      </c>
      <c r="B35" s="83" t="s">
        <v>139</v>
      </c>
      <c r="C35" s="83" t="s">
        <v>103</v>
      </c>
      <c r="D35" s="83" t="s">
        <v>138</v>
      </c>
      <c r="E35" s="83" t="s">
        <v>122</v>
      </c>
      <c r="F35" s="83">
        <f>M35*1.04</f>
        <v>2838.1600000000003</v>
      </c>
      <c r="G35" s="83">
        <v>4.0000000000000001E-3</v>
      </c>
      <c r="H35" s="86">
        <f t="shared" si="3"/>
        <v>11.352640000000001</v>
      </c>
      <c r="I35" s="83">
        <v>2</v>
      </c>
      <c r="J35" s="85">
        <f t="shared" si="4"/>
        <v>22.705280000000002</v>
      </c>
      <c r="K35" s="84">
        <v>47.22</v>
      </c>
      <c r="L35" s="84">
        <f t="shared" si="5"/>
        <v>1072.1433216</v>
      </c>
      <c r="M35" s="83">
        <v>2729</v>
      </c>
      <c r="Q35" s="82"/>
      <c r="R35" s="82"/>
    </row>
    <row r="36" spans="1:18" ht="26.4" x14ac:dyDescent="0.25">
      <c r="A36" s="83" t="s">
        <v>137</v>
      </c>
      <c r="B36" s="83" t="s">
        <v>136</v>
      </c>
      <c r="C36" s="83" t="s">
        <v>111</v>
      </c>
      <c r="D36" s="83" t="s">
        <v>102</v>
      </c>
      <c r="E36" s="83" t="s">
        <v>101</v>
      </c>
      <c r="F36" s="83">
        <v>2485</v>
      </c>
      <c r="G36" s="83">
        <v>0.2</v>
      </c>
      <c r="H36" s="86">
        <f t="shared" si="3"/>
        <v>497</v>
      </c>
      <c r="I36" s="83">
        <v>1</v>
      </c>
      <c r="J36" s="85">
        <f t="shared" si="4"/>
        <v>497</v>
      </c>
      <c r="K36" s="84">
        <v>47.22</v>
      </c>
      <c r="L36" s="84">
        <f t="shared" si="5"/>
        <v>23468.34</v>
      </c>
      <c r="M36" s="83">
        <v>2898</v>
      </c>
      <c r="Q36" s="82"/>
      <c r="R36" s="82"/>
    </row>
    <row r="37" spans="1:18" ht="26.4" x14ac:dyDescent="0.25">
      <c r="A37" s="83" t="s">
        <v>135</v>
      </c>
      <c r="B37" s="83" t="s">
        <v>134</v>
      </c>
      <c r="C37" s="83" t="s">
        <v>103</v>
      </c>
      <c r="D37" s="83" t="s">
        <v>133</v>
      </c>
      <c r="E37" s="83" t="s">
        <v>101</v>
      </c>
      <c r="F37" s="83">
        <v>2485</v>
      </c>
      <c r="G37" s="83">
        <v>0.01</v>
      </c>
      <c r="H37" s="86">
        <f t="shared" si="3"/>
        <v>24.85</v>
      </c>
      <c r="I37" s="83">
        <v>0.5</v>
      </c>
      <c r="J37" s="85">
        <f t="shared" si="4"/>
        <v>12.425000000000001</v>
      </c>
      <c r="K37" s="84">
        <v>47.22</v>
      </c>
      <c r="L37" s="84">
        <f t="shared" si="5"/>
        <v>586.70850000000007</v>
      </c>
      <c r="M37" s="83">
        <v>2898</v>
      </c>
      <c r="Q37" s="82"/>
      <c r="R37" s="82"/>
    </row>
    <row r="38" spans="1:18" ht="39.6" x14ac:dyDescent="0.25">
      <c r="A38" s="83" t="s">
        <v>132</v>
      </c>
      <c r="B38" s="83" t="s">
        <v>131</v>
      </c>
      <c r="C38" s="83" t="s">
        <v>103</v>
      </c>
      <c r="D38" s="83" t="s">
        <v>130</v>
      </c>
      <c r="E38" s="83" t="s">
        <v>122</v>
      </c>
      <c r="F38" s="83">
        <f>M38*1.04</f>
        <v>2838.1600000000003</v>
      </c>
      <c r="G38" s="83">
        <v>0.05</v>
      </c>
      <c r="H38" s="86">
        <f t="shared" si="3"/>
        <v>141.90800000000002</v>
      </c>
      <c r="I38" s="83">
        <v>0.5</v>
      </c>
      <c r="J38" s="85">
        <f t="shared" si="4"/>
        <v>70.954000000000008</v>
      </c>
      <c r="K38" s="84">
        <v>47.22</v>
      </c>
      <c r="L38" s="84">
        <f t="shared" si="5"/>
        <v>3350.4478800000002</v>
      </c>
      <c r="M38" s="83">
        <v>2729</v>
      </c>
      <c r="Q38" s="82"/>
      <c r="R38" s="82"/>
    </row>
    <row r="39" spans="1:18" ht="39.6" x14ac:dyDescent="0.25">
      <c r="A39" s="83" t="s">
        <v>129</v>
      </c>
      <c r="B39" s="83" t="s">
        <v>128</v>
      </c>
      <c r="C39" s="83" t="s">
        <v>127</v>
      </c>
      <c r="D39" s="83" t="s">
        <v>119</v>
      </c>
      <c r="E39" s="83" t="s">
        <v>122</v>
      </c>
      <c r="F39" s="83">
        <f>M39*1.04</f>
        <v>2838.1600000000003</v>
      </c>
      <c r="G39" s="83">
        <v>5.0000000000000001E-3</v>
      </c>
      <c r="H39" s="86">
        <f t="shared" si="3"/>
        <v>14.190800000000001</v>
      </c>
      <c r="I39" s="83">
        <v>0.5</v>
      </c>
      <c r="J39" s="85">
        <f t="shared" si="4"/>
        <v>7.0954000000000006</v>
      </c>
      <c r="K39" s="84">
        <v>47.22</v>
      </c>
      <c r="L39" s="84">
        <f t="shared" si="5"/>
        <v>335.04478800000004</v>
      </c>
      <c r="M39" s="83">
        <v>2729</v>
      </c>
      <c r="Q39" s="82"/>
      <c r="R39" s="82"/>
    </row>
    <row r="40" spans="1:18" ht="26.4" x14ac:dyDescent="0.25">
      <c r="A40" s="83" t="s">
        <v>126</v>
      </c>
      <c r="B40" s="83" t="s">
        <v>125</v>
      </c>
      <c r="C40" s="83" t="s">
        <v>103</v>
      </c>
      <c r="D40" s="83" t="s">
        <v>119</v>
      </c>
      <c r="E40" s="83" t="s">
        <v>122</v>
      </c>
      <c r="F40" s="83">
        <f>M40*1.04</f>
        <v>2838.1600000000003</v>
      </c>
      <c r="G40" s="83">
        <v>0.01</v>
      </c>
      <c r="H40" s="86">
        <f t="shared" si="3"/>
        <v>28.381600000000002</v>
      </c>
      <c r="I40" s="83">
        <v>0.5</v>
      </c>
      <c r="J40" s="85">
        <f t="shared" si="4"/>
        <v>14.190800000000001</v>
      </c>
      <c r="K40" s="84">
        <v>47.22</v>
      </c>
      <c r="L40" s="84">
        <f t="shared" si="5"/>
        <v>670.08957600000008</v>
      </c>
      <c r="M40" s="83">
        <v>2729</v>
      </c>
      <c r="Q40" s="82"/>
      <c r="R40" s="82"/>
    </row>
    <row r="41" spans="1:18" ht="26.4" x14ac:dyDescent="0.25">
      <c r="A41" s="83" t="s">
        <v>124</v>
      </c>
      <c r="B41" s="83" t="s">
        <v>123</v>
      </c>
      <c r="C41" s="83" t="s">
        <v>103</v>
      </c>
      <c r="D41" s="83" t="s">
        <v>119</v>
      </c>
      <c r="E41" s="83" t="s">
        <v>122</v>
      </c>
      <c r="F41" s="83">
        <f>M41*1.04</f>
        <v>2838.1600000000003</v>
      </c>
      <c r="G41" s="83">
        <v>0.01</v>
      </c>
      <c r="H41" s="86">
        <f t="shared" si="3"/>
        <v>28.381600000000002</v>
      </c>
      <c r="I41" s="83">
        <v>0.5</v>
      </c>
      <c r="J41" s="85">
        <f t="shared" si="4"/>
        <v>14.190800000000001</v>
      </c>
      <c r="K41" s="84">
        <v>47.22</v>
      </c>
      <c r="L41" s="84">
        <f t="shared" si="5"/>
        <v>670.08957600000008</v>
      </c>
      <c r="M41" s="83">
        <v>2729</v>
      </c>
      <c r="Q41" s="82"/>
      <c r="R41" s="82"/>
    </row>
    <row r="42" spans="1:18" ht="26.4" x14ac:dyDescent="0.25">
      <c r="A42" s="83" t="s">
        <v>121</v>
      </c>
      <c r="B42" s="83" t="s">
        <v>120</v>
      </c>
      <c r="C42" s="83" t="s">
        <v>103</v>
      </c>
      <c r="D42" s="83" t="s">
        <v>119</v>
      </c>
      <c r="E42" s="83" t="s">
        <v>101</v>
      </c>
      <c r="F42" s="83">
        <v>2485</v>
      </c>
      <c r="G42" s="83">
        <v>0.05</v>
      </c>
      <c r="H42" s="86">
        <f t="shared" si="3"/>
        <v>124.25</v>
      </c>
      <c r="I42" s="83">
        <v>0.5</v>
      </c>
      <c r="J42" s="85">
        <f t="shared" si="4"/>
        <v>62.125</v>
      </c>
      <c r="K42" s="84">
        <v>47.22</v>
      </c>
      <c r="L42" s="84">
        <f t="shared" si="5"/>
        <v>2933.5425</v>
      </c>
      <c r="M42" s="83">
        <v>2898</v>
      </c>
      <c r="Q42" s="82"/>
      <c r="R42" s="82"/>
    </row>
    <row r="43" spans="1:18" ht="26.4" x14ac:dyDescent="0.25">
      <c r="A43" s="83" t="s">
        <v>118</v>
      </c>
      <c r="B43" s="83" t="s">
        <v>117</v>
      </c>
      <c r="C43" s="83" t="s">
        <v>116</v>
      </c>
      <c r="D43" s="83" t="s">
        <v>115</v>
      </c>
      <c r="E43" s="83" t="s">
        <v>114</v>
      </c>
      <c r="F43" s="83">
        <v>850</v>
      </c>
      <c r="G43" s="83">
        <v>1.4999999999999999E-2</v>
      </c>
      <c r="H43" s="86">
        <f t="shared" si="3"/>
        <v>12.75</v>
      </c>
      <c r="I43" s="83">
        <v>0.5</v>
      </c>
      <c r="J43" s="85">
        <f t="shared" si="4"/>
        <v>6.375</v>
      </c>
      <c r="K43" s="84">
        <v>47.22</v>
      </c>
      <c r="L43" s="84">
        <f t="shared" si="5"/>
        <v>301.02749999999997</v>
      </c>
      <c r="M43" s="83">
        <v>818</v>
      </c>
      <c r="Q43" s="82"/>
      <c r="R43" s="82"/>
    </row>
    <row r="44" spans="1:18" ht="26.4" x14ac:dyDescent="0.25">
      <c r="A44" s="83" t="s">
        <v>113</v>
      </c>
      <c r="B44" s="83" t="s">
        <v>112</v>
      </c>
      <c r="C44" s="83" t="s">
        <v>111</v>
      </c>
      <c r="D44" s="83" t="s">
        <v>110</v>
      </c>
      <c r="E44" s="83" t="s">
        <v>109</v>
      </c>
      <c r="F44" s="83">
        <f>M44*1.04</f>
        <v>2227.6800000000003</v>
      </c>
      <c r="G44" s="83">
        <v>1</v>
      </c>
      <c r="H44" s="86">
        <f t="shared" si="3"/>
        <v>2227.6800000000003</v>
      </c>
      <c r="I44" s="83">
        <v>0.5</v>
      </c>
      <c r="J44" s="85">
        <f t="shared" si="4"/>
        <v>1113.8400000000001</v>
      </c>
      <c r="K44" s="84">
        <v>35.86</v>
      </c>
      <c r="L44" s="84">
        <f t="shared" si="5"/>
        <v>39942.302400000008</v>
      </c>
      <c r="M44" s="83">
        <v>2142</v>
      </c>
      <c r="Q44" s="82"/>
      <c r="R44" s="82"/>
    </row>
    <row r="45" spans="1:18" ht="39.6" x14ac:dyDescent="0.25">
      <c r="A45" s="83" t="s">
        <v>108</v>
      </c>
      <c r="B45" s="83" t="s">
        <v>107</v>
      </c>
      <c r="C45" s="83" t="s">
        <v>103</v>
      </c>
      <c r="D45" s="83" t="s">
        <v>106</v>
      </c>
      <c r="E45" s="83" t="s">
        <v>105</v>
      </c>
      <c r="F45" s="83">
        <v>2879</v>
      </c>
      <c r="G45" s="83">
        <v>3.0000000000000001E-3</v>
      </c>
      <c r="H45" s="86">
        <f t="shared" si="3"/>
        <v>8.6370000000000005</v>
      </c>
      <c r="I45" s="83">
        <v>0.5</v>
      </c>
      <c r="J45" s="85">
        <f t="shared" si="4"/>
        <v>4.3185000000000002</v>
      </c>
      <c r="K45" s="84">
        <v>47.22</v>
      </c>
      <c r="L45" s="84">
        <f t="shared" si="5"/>
        <v>203.91956999999999</v>
      </c>
      <c r="M45" s="83">
        <v>3394</v>
      </c>
      <c r="Q45" s="82"/>
      <c r="R45" s="82"/>
    </row>
    <row r="46" spans="1:18" ht="26.4" x14ac:dyDescent="0.25">
      <c r="A46" s="83" t="s">
        <v>104</v>
      </c>
      <c r="B46" s="83" t="s">
        <v>72</v>
      </c>
      <c r="C46" s="83" t="s">
        <v>103</v>
      </c>
      <c r="D46" s="83" t="s">
        <v>102</v>
      </c>
      <c r="E46" s="83" t="s">
        <v>101</v>
      </c>
      <c r="F46" s="83">
        <v>2485</v>
      </c>
      <c r="G46" s="83">
        <v>0.01</v>
      </c>
      <c r="H46" s="86">
        <f t="shared" si="3"/>
        <v>24.85</v>
      </c>
      <c r="I46" s="83">
        <v>1</v>
      </c>
      <c r="J46" s="85">
        <f t="shared" si="4"/>
        <v>24.85</v>
      </c>
      <c r="K46" s="84">
        <v>47.22</v>
      </c>
      <c r="L46" s="84">
        <f t="shared" si="5"/>
        <v>1173.4170000000001</v>
      </c>
      <c r="M46" s="83">
        <v>2889</v>
      </c>
      <c r="Q46" s="82"/>
      <c r="R46" s="82"/>
    </row>
    <row r="47" spans="1:18" ht="13.8" thickBot="1" x14ac:dyDescent="0.3">
      <c r="A47" s="81" t="s">
        <v>100</v>
      </c>
      <c r="B47" s="81"/>
      <c r="C47" s="81"/>
      <c r="D47" s="81"/>
      <c r="E47" s="81"/>
      <c r="F47" s="76" t="s">
        <v>99</v>
      </c>
      <c r="G47" s="76" t="s">
        <v>99</v>
      </c>
      <c r="H47" s="80">
        <f>SUM(H2:H46)</f>
        <v>184558.33591999998</v>
      </c>
      <c r="I47" s="76" t="s">
        <v>99</v>
      </c>
      <c r="J47" s="79">
        <f>SUM(J2:J46)</f>
        <v>12569.081820000003</v>
      </c>
      <c r="K47" s="78" t="s">
        <v>99</v>
      </c>
      <c r="L47" s="77">
        <f>SUM(L2:L46)</f>
        <v>500065.59154040011</v>
      </c>
      <c r="M47" s="76" t="s">
        <v>99</v>
      </c>
    </row>
    <row r="50" spans="1:11" x14ac:dyDescent="0.25">
      <c r="A50" s="73" t="s">
        <v>98</v>
      </c>
      <c r="H50" s="73"/>
      <c r="K50" s="73"/>
    </row>
    <row r="51" spans="1:11" x14ac:dyDescent="0.25">
      <c r="A51" s="73" t="s">
        <v>97</v>
      </c>
      <c r="H51" s="73"/>
      <c r="K51" s="73"/>
    </row>
    <row r="52" spans="1:11" x14ac:dyDescent="0.25">
      <c r="A52" s="73" t="s">
        <v>96</v>
      </c>
      <c r="H52" s="73"/>
      <c r="K52" s="73"/>
    </row>
    <row r="53" spans="1:11" x14ac:dyDescent="0.25">
      <c r="A53" s="73" t="s">
        <v>95</v>
      </c>
      <c r="H53" s="73"/>
      <c r="K53" s="73"/>
    </row>
    <row r="55" spans="1:11" ht="105.6" x14ac:dyDescent="0.25">
      <c r="A55" s="73" t="s">
        <v>94</v>
      </c>
      <c r="H55" s="73"/>
      <c r="K55" s="73"/>
    </row>
  </sheetData>
  <autoFilter ref="A1:M47" xr:uid="{00000000-0001-0000-0200-000000000000}"/>
  <mergeCells count="11">
    <mergeCell ref="M24:M25"/>
    <mergeCell ref="A24:A25"/>
    <mergeCell ref="C24:C25"/>
    <mergeCell ref="D24:D25"/>
    <mergeCell ref="E24:E25"/>
    <mergeCell ref="G24:G25"/>
    <mergeCell ref="H24:H25"/>
    <mergeCell ref="I24:I25"/>
    <mergeCell ref="J24:J25"/>
    <mergeCell ref="K24:K25"/>
    <mergeCell ref="L24:L25"/>
  </mergeCells>
  <printOptions gridLines="1"/>
  <pageMargins left="0.75" right="0.75" top="1" bottom="1" header="0.5" footer="0.5"/>
  <pageSetup paperSize="5" scale="79" fitToHeight="5" orientation="landscape" r:id="rId1"/>
  <headerFooter alignWithMargins="0">
    <oddHeader>&amp;LAppendix C:  Government's Estimated Costs&amp;C&amp;"Times New Roman,Regular"&amp;16 02/21/2018</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A9BBA-31F7-40F6-83DD-DECA43BEA993}">
  <dimension ref="A1"/>
  <sheetViews>
    <sheetView workbookViewId="0">
      <selection activeCell="G33" sqref="G33"/>
    </sheetView>
  </sheetViews>
  <sheetFormatPr defaultRowHeight="14.4" x14ac:dyDescent="0.3"/>
  <cols>
    <col min="6" max="6" width="23.5546875" customWidth="1"/>
    <col min="7" max="7" width="14.88671875" bestFit="1" customWidth="1"/>
    <col min="8" max="8" width="8.88671875" customWidth="1"/>
    <col min="10" max="10" width="12.6640625" bestFit="1" customWidth="1"/>
    <col min="12" max="12" width="18.109375" bestFit="1" customWidth="1"/>
    <col min="13" max="13" width="11" bestFit="1" customWidth="1"/>
  </cols>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CE67D-DCA1-4EF5-B2B6-569EAC9B056B}">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Info and Totals</vt:lpstr>
      <vt:lpstr>Private Sector</vt:lpstr>
      <vt:lpstr>Households and Individuals</vt:lpstr>
      <vt:lpstr>State, Tribal, Local Govt</vt:lpstr>
      <vt:lpstr>Federal Govt</vt:lpstr>
      <vt:lpstr>Appendix A</vt:lpstr>
      <vt:lpstr>Sheet4</vt:lpstr>
      <vt:lpstr>Sheet1</vt:lpstr>
      <vt:lpstr>'Appendix 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Morse, Stephen E -FS</dc:creator>
  <cp:lastModifiedBy>Info Collections Specialist</cp:lastModifiedBy>
  <dcterms:created xsi:type="dcterms:W3CDTF">2021-12-03T22:14:58Z</dcterms:created>
  <dcterms:modified xsi:type="dcterms:W3CDTF">2025-03-14T19:40:32Z</dcterms:modified>
</cp:coreProperties>
</file>