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codeName="{00000000-0000-0000-0000-000000000000}"/>
  <workbookPr codeName="ThisWorkbook" defaultThemeVersion="124226"/>
  <mc:AlternateContent xmlns:mc="http://schemas.openxmlformats.org/markup-compatibility/2006">
    <mc:Choice Requires="x15">
      <x15ac:absPath xmlns:x15ac="http://schemas.microsoft.com/office/spreadsheetml/2010/11/ac" url="\\cdc.gov\project\NCIPC_OMB_IRB\OMB\1365 Core SIIP Evaluation\Revision 2024\CORE SIIP updated Documents\"/>
    </mc:Choice>
  </mc:AlternateContent>
  <xr:revisionPtr revIDLastSave="0" documentId="13_ncr:1_{02A0C7D6-C571-45AE-9335-21B2D4880BBA}" xr6:coauthVersionLast="47" xr6:coauthVersionMax="47" xr10:uidLastSave="{00000000-0000-0000-0000-000000000000}"/>
  <workbookProtection workbookAlgorithmName="SHA-256" workbookHashValue="WEBViNIZ8y8rEXFBQmbTYTwhh37HZP1zh1N6CdtlMSk=" workbookSaltValue="2nLZNQl1szlzsOsSHvliKA==" workbookSpinCount="100000" lockStructure="1"/>
  <bookViews>
    <workbookView xWindow="31140" yWindow="2460" windowWidth="25920" windowHeight="13995" tabRatio="901" xr2:uid="{00000000-000D-0000-FFFF-FFFF00000000}"/>
  </bookViews>
  <sheets>
    <sheet name="1. Program Details" sheetId="10" r:id="rId1"/>
    <sheet name="2.Total Allocated Program Funds" sheetId="11" r:id="rId2"/>
    <sheet name="3A. In-Kind Labor " sheetId="4" r:id="rId3"/>
    <sheet name="3B. In-Kind Non-Labor" sheetId="20" r:id="rId4"/>
    <sheet name="4. Personnel " sheetId="1" r:id="rId5"/>
    <sheet name="5. Personnel Strategies" sheetId="12" r:id="rId6"/>
    <sheet name="6. Personnel Topics" sheetId="18" r:id="rId7"/>
    <sheet name="7. Consultant Costs" sheetId="13" r:id="rId8"/>
    <sheet name="8. Contracts" sheetId="2" r:id="rId9"/>
    <sheet name="9. Supplies" sheetId="16" r:id="rId10"/>
    <sheet name="10a. Travel (Local)" sheetId="17" r:id="rId11"/>
    <sheet name="10b. Travel (Non-Local)" sheetId="27" r:id="rId12"/>
    <sheet name="11. Administrative" sheetId="14" r:id="rId13"/>
    <sheet name="12.Partner Involvement" sheetId="23" r:id="rId14"/>
    <sheet name="Check" sheetId="29" r:id="rId15"/>
    <sheet name="Inputs" sheetId="15" r:id="rId16"/>
    <sheet name="Validation Rules" sheetId="24" r:id="rId17"/>
    <sheet name="Master" sheetId="21" r:id="rId18"/>
    <sheet name="Personnel Master" sheetId="22" r:id="rId19"/>
    <sheet name="Strategy &amp; Topic Master" sheetId="28" r:id="rId20"/>
    <sheet name="BLS Wage Rates" sheetId="30" r:id="rId21"/>
  </sheets>
  <definedNames>
    <definedName name="_GoBack" localSheetId="15">Inputs!$A$3</definedName>
    <definedName name="_xlnm.Print_Area" localSheetId="0">'1. Program Details'!$A$1:$F$14</definedName>
    <definedName name="_xlnm.Print_Area" localSheetId="11">'10b. Travel (Non-Local)'!$B$1:$J$41</definedName>
    <definedName name="_xlnm.Print_Area" localSheetId="2">'3A. In-Kind Labor '!$B$1:$H$36</definedName>
    <definedName name="_xlnm.Print_Area" localSheetId="3">'3B. In-Kind Non-Labor'!$B$1:$H$37</definedName>
    <definedName name="_xlnm.Print_Area" localSheetId="4">'4. Personnel '!$A$1:$K$41</definedName>
    <definedName name="_xlnm.Print_Area" localSheetId="9">'9. Supplies'!$B$1:$K$59</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1" i="21" l="1"/>
  <c r="E208" i="28" l="1"/>
  <c r="F208" i="28"/>
  <c r="G208" i="28"/>
  <c r="H208" i="28"/>
  <c r="E209" i="28"/>
  <c r="F209" i="28"/>
  <c r="G209" i="28"/>
  <c r="H209" i="28"/>
  <c r="E210" i="28"/>
  <c r="F210" i="28"/>
  <c r="G210" i="28"/>
  <c r="H210" i="28"/>
  <c r="E211" i="28"/>
  <c r="F211" i="28"/>
  <c r="G211" i="28"/>
  <c r="H211" i="28"/>
  <c r="E212" i="28"/>
  <c r="F212" i="28"/>
  <c r="G212" i="28"/>
  <c r="H212" i="28"/>
  <c r="E213" i="28"/>
  <c r="F213" i="28"/>
  <c r="G213" i="28"/>
  <c r="H213" i="28"/>
  <c r="E214" i="28"/>
  <c r="F214" i="28"/>
  <c r="G214" i="28"/>
  <c r="H214" i="28"/>
  <c r="E215" i="28"/>
  <c r="F215" i="28"/>
  <c r="G215" i="28"/>
  <c r="H215" i="28"/>
  <c r="E216" i="28"/>
  <c r="F216" i="28"/>
  <c r="G216" i="28"/>
  <c r="H216" i="28"/>
  <c r="E217" i="28"/>
  <c r="F217" i="28"/>
  <c r="G217" i="28"/>
  <c r="H217" i="28"/>
  <c r="E218" i="28"/>
  <c r="F218" i="28"/>
  <c r="G218" i="28"/>
  <c r="H218" i="28"/>
  <c r="E219" i="28"/>
  <c r="F219" i="28"/>
  <c r="G219" i="28"/>
  <c r="H219" i="28"/>
  <c r="E220" i="28"/>
  <c r="F220" i="28"/>
  <c r="G220" i="28"/>
  <c r="H220" i="28"/>
  <c r="E221" i="28"/>
  <c r="F221" i="28"/>
  <c r="G221" i="28"/>
  <c r="H221" i="28"/>
  <c r="E222" i="28"/>
  <c r="F222" i="28"/>
  <c r="G222" i="28"/>
  <c r="H222" i="28"/>
  <c r="E223" i="28"/>
  <c r="F223" i="28"/>
  <c r="G223" i="28"/>
  <c r="H223" i="28"/>
  <c r="E224" i="28"/>
  <c r="F224" i="28"/>
  <c r="G224" i="28"/>
  <c r="H224" i="28"/>
  <c r="E225" i="28"/>
  <c r="F225" i="28"/>
  <c r="G225" i="28"/>
  <c r="H225" i="28"/>
  <c r="E226" i="28"/>
  <c r="F226" i="28"/>
  <c r="G226" i="28"/>
  <c r="H226" i="28"/>
  <c r="E227" i="28"/>
  <c r="F227" i="28"/>
  <c r="G227" i="28"/>
  <c r="H227" i="28"/>
  <c r="E228" i="28"/>
  <c r="F228" i="28"/>
  <c r="G228" i="28"/>
  <c r="H228" i="28"/>
  <c r="E229" i="28"/>
  <c r="F229" i="28"/>
  <c r="G229" i="28"/>
  <c r="H229" i="28"/>
  <c r="E230" i="28"/>
  <c r="F230" i="28"/>
  <c r="G230" i="28"/>
  <c r="H230" i="28"/>
  <c r="E231" i="28"/>
  <c r="F231" i="28"/>
  <c r="G231" i="28"/>
  <c r="H231" i="28"/>
  <c r="E232" i="28"/>
  <c r="F232" i="28"/>
  <c r="G232" i="28"/>
  <c r="H232" i="28"/>
  <c r="E233" i="28"/>
  <c r="F233" i="28"/>
  <c r="G233" i="28"/>
  <c r="H233" i="28"/>
  <c r="E234" i="28"/>
  <c r="F234" i="28"/>
  <c r="G234" i="28"/>
  <c r="H234" i="28"/>
  <c r="E235" i="28"/>
  <c r="F235" i="28"/>
  <c r="G235" i="28"/>
  <c r="H235" i="28"/>
  <c r="E236" i="28"/>
  <c r="F236" i="28"/>
  <c r="G236" i="28"/>
  <c r="H236" i="28"/>
  <c r="E237" i="28"/>
  <c r="F237" i="28"/>
  <c r="G237" i="28"/>
  <c r="H237" i="28"/>
  <c r="E238" i="28"/>
  <c r="F238" i="28"/>
  <c r="G238" i="28"/>
  <c r="H238" i="28"/>
  <c r="E239" i="28"/>
  <c r="F239" i="28"/>
  <c r="G239" i="28"/>
  <c r="H239" i="28"/>
  <c r="E240" i="28"/>
  <c r="F240" i="28"/>
  <c r="G240" i="28"/>
  <c r="H240" i="28"/>
  <c r="E241" i="28"/>
  <c r="F241" i="28"/>
  <c r="G241" i="28"/>
  <c r="H241" i="28"/>
  <c r="E242" i="28"/>
  <c r="F242" i="28"/>
  <c r="G242" i="28"/>
  <c r="H242" i="28"/>
  <c r="E243" i="28"/>
  <c r="F243" i="28"/>
  <c r="G243" i="28"/>
  <c r="H243" i="28"/>
  <c r="E244" i="28"/>
  <c r="F244" i="28"/>
  <c r="G244" i="28"/>
  <c r="H244" i="28"/>
  <c r="E245" i="28"/>
  <c r="F245" i="28"/>
  <c r="G245" i="28"/>
  <c r="H245" i="28"/>
  <c r="E246" i="28"/>
  <c r="F246" i="28"/>
  <c r="G246" i="28"/>
  <c r="H246" i="28"/>
  <c r="E247" i="28"/>
  <c r="F247" i="28"/>
  <c r="G247" i="28"/>
  <c r="H247" i="28"/>
  <c r="E248" i="28"/>
  <c r="F248" i="28"/>
  <c r="G248" i="28"/>
  <c r="H248" i="28"/>
  <c r="E249" i="28"/>
  <c r="F249" i="28"/>
  <c r="G249" i="28"/>
  <c r="H249" i="28"/>
  <c r="E250" i="28"/>
  <c r="F250" i="28"/>
  <c r="G250" i="28"/>
  <c r="H250" i="28"/>
  <c r="E251" i="28"/>
  <c r="F251" i="28"/>
  <c r="G251" i="28"/>
  <c r="H251" i="28"/>
  <c r="E252" i="28"/>
  <c r="F252" i="28"/>
  <c r="G252" i="28"/>
  <c r="H252" i="28"/>
  <c r="E253" i="28"/>
  <c r="F253" i="28"/>
  <c r="G253" i="28"/>
  <c r="H253" i="28"/>
  <c r="E254" i="28"/>
  <c r="F254" i="28"/>
  <c r="G254" i="28"/>
  <c r="H254" i="28"/>
  <c r="E255" i="28"/>
  <c r="F255" i="28"/>
  <c r="G255" i="28"/>
  <c r="H255" i="28"/>
  <c r="E256" i="28"/>
  <c r="F256" i="28"/>
  <c r="G256" i="28"/>
  <c r="H256" i="28"/>
  <c r="E257" i="28"/>
  <c r="F257" i="28"/>
  <c r="G257" i="28"/>
  <c r="H257" i="28"/>
  <c r="E258" i="28"/>
  <c r="F258" i="28"/>
  <c r="G258" i="28"/>
  <c r="H258" i="28"/>
  <c r="E259" i="28"/>
  <c r="F259" i="28"/>
  <c r="G259" i="28"/>
  <c r="H259" i="28"/>
  <c r="E260" i="28"/>
  <c r="F260" i="28"/>
  <c r="G260" i="28"/>
  <c r="H260" i="28"/>
  <c r="E261" i="28"/>
  <c r="F261" i="28"/>
  <c r="G261" i="28"/>
  <c r="H261" i="28"/>
  <c r="E262" i="28"/>
  <c r="F262" i="28"/>
  <c r="G262" i="28"/>
  <c r="H262" i="28"/>
  <c r="E263" i="28"/>
  <c r="F263" i="28"/>
  <c r="G263" i="28"/>
  <c r="H263" i="28"/>
  <c r="E264" i="28"/>
  <c r="F264" i="28"/>
  <c r="G264" i="28"/>
  <c r="H264" i="28"/>
  <c r="E265" i="28"/>
  <c r="F265" i="28"/>
  <c r="G265" i="28"/>
  <c r="H265" i="28"/>
  <c r="E266" i="28"/>
  <c r="F266" i="28"/>
  <c r="G266" i="28"/>
  <c r="H266" i="28"/>
  <c r="E267" i="28"/>
  <c r="F267" i="28"/>
  <c r="G267" i="28"/>
  <c r="H267" i="28"/>
  <c r="E268" i="28"/>
  <c r="F268" i="28"/>
  <c r="G268" i="28"/>
  <c r="H268" i="28"/>
  <c r="E269" i="28"/>
  <c r="F269" i="28"/>
  <c r="G269" i="28"/>
  <c r="H269" i="28"/>
  <c r="E270" i="28"/>
  <c r="F270" i="28"/>
  <c r="G270" i="28"/>
  <c r="H270" i="28"/>
  <c r="E271" i="28"/>
  <c r="F271" i="28"/>
  <c r="G271" i="28"/>
  <c r="H271" i="28"/>
  <c r="E272" i="28"/>
  <c r="F272" i="28"/>
  <c r="G272" i="28"/>
  <c r="H272" i="28"/>
  <c r="E273" i="28"/>
  <c r="F273" i="28"/>
  <c r="G273" i="28"/>
  <c r="H273" i="28"/>
  <c r="E274" i="28"/>
  <c r="F274" i="28"/>
  <c r="G274" i="28"/>
  <c r="H274" i="28"/>
  <c r="E275" i="28"/>
  <c r="F275" i="28"/>
  <c r="G275" i="28"/>
  <c r="H275" i="28"/>
  <c r="E276" i="28"/>
  <c r="F276" i="28"/>
  <c r="G276" i="28"/>
  <c r="H276" i="28"/>
  <c r="E277" i="28"/>
  <c r="F277" i="28"/>
  <c r="G277" i="28"/>
  <c r="H277" i="28"/>
  <c r="E278" i="28"/>
  <c r="F278" i="28"/>
  <c r="G278" i="28"/>
  <c r="H278" i="28"/>
  <c r="E279" i="28"/>
  <c r="F279" i="28"/>
  <c r="G279" i="28"/>
  <c r="H279" i="28"/>
  <c r="E280" i="28"/>
  <c r="F280" i="28"/>
  <c r="G280" i="28"/>
  <c r="H280" i="28"/>
  <c r="E281" i="28"/>
  <c r="F281" i="28"/>
  <c r="G281" i="28"/>
  <c r="H281" i="28"/>
  <c r="E282" i="28"/>
  <c r="F282" i="28"/>
  <c r="G282" i="28"/>
  <c r="H282" i="28"/>
  <c r="E283" i="28"/>
  <c r="F283" i="28"/>
  <c r="G283" i="28"/>
  <c r="H283" i="28"/>
  <c r="E284" i="28"/>
  <c r="F284" i="28"/>
  <c r="G284" i="28"/>
  <c r="H284" i="28"/>
  <c r="E285" i="28"/>
  <c r="F285" i="28"/>
  <c r="G285" i="28"/>
  <c r="H285" i="28"/>
  <c r="E286" i="28"/>
  <c r="F286" i="28"/>
  <c r="G286" i="28"/>
  <c r="H286" i="28"/>
  <c r="E287" i="28"/>
  <c r="F287" i="28"/>
  <c r="G287" i="28"/>
  <c r="H287" i="28"/>
  <c r="E288" i="28"/>
  <c r="F288" i="28"/>
  <c r="G288" i="28"/>
  <c r="H288" i="28"/>
  <c r="E289" i="28"/>
  <c r="F289" i="28"/>
  <c r="G289" i="28"/>
  <c r="H289" i="28"/>
  <c r="E290" i="28"/>
  <c r="F290" i="28"/>
  <c r="G290" i="28"/>
  <c r="H290" i="28"/>
  <c r="E291" i="28"/>
  <c r="F291" i="28"/>
  <c r="G291" i="28"/>
  <c r="H291" i="28"/>
  <c r="E292" i="28"/>
  <c r="F292" i="28"/>
  <c r="G292" i="28"/>
  <c r="H292" i="28"/>
  <c r="E293" i="28"/>
  <c r="F293" i="28"/>
  <c r="G293" i="28"/>
  <c r="H293" i="28"/>
  <c r="E294" i="28"/>
  <c r="F294" i="28"/>
  <c r="G294" i="28"/>
  <c r="H294" i="28"/>
  <c r="E295" i="28"/>
  <c r="F295" i="28"/>
  <c r="G295" i="28"/>
  <c r="H295" i="28"/>
  <c r="E296" i="28"/>
  <c r="F296" i="28"/>
  <c r="G296" i="28"/>
  <c r="H296" i="28"/>
  <c r="E297" i="28"/>
  <c r="F297" i="28"/>
  <c r="G297" i="28"/>
  <c r="H297" i="28"/>
  <c r="E298" i="28"/>
  <c r="F298" i="28"/>
  <c r="G298" i="28"/>
  <c r="H298" i="28"/>
  <c r="E299" i="28"/>
  <c r="F299" i="28"/>
  <c r="G299" i="28"/>
  <c r="H299" i="28"/>
  <c r="E300" i="28"/>
  <c r="F300" i="28"/>
  <c r="G300" i="28"/>
  <c r="H300" i="28"/>
  <c r="E301" i="28"/>
  <c r="F301" i="28"/>
  <c r="G301" i="28"/>
  <c r="H301" i="28"/>
  <c r="E302" i="28"/>
  <c r="F302" i="28"/>
  <c r="G302" i="28"/>
  <c r="H302" i="28"/>
  <c r="E303" i="28"/>
  <c r="F303" i="28"/>
  <c r="G303" i="28"/>
  <c r="H303" i="28"/>
  <c r="E304" i="28"/>
  <c r="F304" i="28"/>
  <c r="G304" i="28"/>
  <c r="H304" i="28"/>
  <c r="E305" i="28"/>
  <c r="F305" i="28"/>
  <c r="G305" i="28"/>
  <c r="H305" i="28"/>
  <c r="E306" i="28"/>
  <c r="F306" i="28"/>
  <c r="G306" i="28"/>
  <c r="H306" i="28"/>
  <c r="E307" i="28"/>
  <c r="F307" i="28"/>
  <c r="G307" i="28"/>
  <c r="H307" i="28"/>
  <c r="E308" i="28"/>
  <c r="F308" i="28"/>
  <c r="G308" i="28"/>
  <c r="H308" i="28"/>
  <c r="E309" i="28"/>
  <c r="F309" i="28"/>
  <c r="G309" i="28"/>
  <c r="H309" i="28"/>
  <c r="E310" i="28"/>
  <c r="F310" i="28"/>
  <c r="G310" i="28"/>
  <c r="H310" i="28"/>
  <c r="E311" i="28"/>
  <c r="F311" i="28"/>
  <c r="G311" i="28"/>
  <c r="H311" i="28"/>
  <c r="E312" i="28"/>
  <c r="F312" i="28"/>
  <c r="G312" i="28"/>
  <c r="H312" i="28"/>
  <c r="E313" i="28"/>
  <c r="F313" i="28"/>
  <c r="G313" i="28"/>
  <c r="H313" i="28"/>
  <c r="E314" i="28"/>
  <c r="F314" i="28"/>
  <c r="G314" i="28"/>
  <c r="H314" i="28"/>
  <c r="E315" i="28"/>
  <c r="F315" i="28"/>
  <c r="G315" i="28"/>
  <c r="H315" i="28"/>
  <c r="E316" i="28"/>
  <c r="F316" i="28"/>
  <c r="G316" i="28"/>
  <c r="H316" i="28"/>
  <c r="E317" i="28"/>
  <c r="F317" i="28"/>
  <c r="G317" i="28"/>
  <c r="H317" i="28"/>
  <c r="E318" i="28"/>
  <c r="F318" i="28"/>
  <c r="G318" i="28"/>
  <c r="H318" i="28"/>
  <c r="E319" i="28"/>
  <c r="F319" i="28"/>
  <c r="G319" i="28"/>
  <c r="H319" i="28"/>
  <c r="E320" i="28"/>
  <c r="F320" i="28"/>
  <c r="G320" i="28"/>
  <c r="H320" i="28"/>
  <c r="E321" i="28"/>
  <c r="F321" i="28"/>
  <c r="G321" i="28"/>
  <c r="H321" i="28"/>
  <c r="E322" i="28"/>
  <c r="F322" i="28"/>
  <c r="G322" i="28"/>
  <c r="H322" i="28"/>
  <c r="E323" i="28"/>
  <c r="F323" i="28"/>
  <c r="G323" i="28"/>
  <c r="H323" i="28"/>
  <c r="E324" i="28"/>
  <c r="F324" i="28"/>
  <c r="G324" i="28"/>
  <c r="H324" i="28"/>
  <c r="E325" i="28"/>
  <c r="F325" i="28"/>
  <c r="G325" i="28"/>
  <c r="H325" i="28"/>
  <c r="E326" i="28"/>
  <c r="F326" i="28"/>
  <c r="G326" i="28"/>
  <c r="H326" i="28"/>
  <c r="E327" i="28"/>
  <c r="F327" i="28"/>
  <c r="G327" i="28"/>
  <c r="H327" i="28"/>
  <c r="E328" i="28"/>
  <c r="F328" i="28"/>
  <c r="G328" i="28"/>
  <c r="H328" i="28"/>
  <c r="E329" i="28"/>
  <c r="F329" i="28"/>
  <c r="G329" i="28"/>
  <c r="H329" i="28"/>
  <c r="E330" i="28"/>
  <c r="F330" i="28"/>
  <c r="G330" i="28"/>
  <c r="H330" i="28"/>
  <c r="E331" i="28"/>
  <c r="F331" i="28"/>
  <c r="G331" i="28"/>
  <c r="H331" i="28"/>
  <c r="E332" i="28"/>
  <c r="F332" i="28"/>
  <c r="G332" i="28"/>
  <c r="H332" i="28"/>
  <c r="E333" i="28"/>
  <c r="F333" i="28"/>
  <c r="G333" i="28"/>
  <c r="H333" i="28"/>
  <c r="E334" i="28"/>
  <c r="F334" i="28"/>
  <c r="G334" i="28"/>
  <c r="H334" i="28"/>
  <c r="E335" i="28"/>
  <c r="F335" i="28"/>
  <c r="G335" i="28"/>
  <c r="H335" i="28"/>
  <c r="E336" i="28"/>
  <c r="F336" i="28"/>
  <c r="G336" i="28"/>
  <c r="H336" i="28"/>
  <c r="E337" i="28"/>
  <c r="F337" i="28"/>
  <c r="G337" i="28"/>
  <c r="H337" i="28"/>
  <c r="E338" i="28"/>
  <c r="F338" i="28"/>
  <c r="G338" i="28"/>
  <c r="H338" i="28"/>
  <c r="E339" i="28"/>
  <c r="F339" i="28"/>
  <c r="G339" i="28"/>
  <c r="H339" i="28"/>
  <c r="E340" i="28"/>
  <c r="F340" i="28"/>
  <c r="G340" i="28"/>
  <c r="H340" i="28"/>
  <c r="E341" i="28"/>
  <c r="F341" i="28"/>
  <c r="G341" i="28"/>
  <c r="H341" i="28"/>
  <c r="E342" i="28"/>
  <c r="F342" i="28"/>
  <c r="G342" i="28"/>
  <c r="H342" i="28"/>
  <c r="E343" i="28"/>
  <c r="F343" i="28"/>
  <c r="G343" i="28"/>
  <c r="H343" i="28"/>
  <c r="E344" i="28"/>
  <c r="F344" i="28"/>
  <c r="G344" i="28"/>
  <c r="H344" i="28"/>
  <c r="E345" i="28"/>
  <c r="F345" i="28"/>
  <c r="G345" i="28"/>
  <c r="H345" i="28"/>
  <c r="E346" i="28"/>
  <c r="F346" i="28"/>
  <c r="G346" i="28"/>
  <c r="H346" i="28"/>
  <c r="E347" i="28"/>
  <c r="F347" i="28"/>
  <c r="G347" i="28"/>
  <c r="H347" i="28"/>
  <c r="E348" i="28"/>
  <c r="F348" i="28"/>
  <c r="G348" i="28"/>
  <c r="H348" i="28"/>
  <c r="E349" i="28"/>
  <c r="F349" i="28"/>
  <c r="G349" i="28"/>
  <c r="H349" i="28"/>
  <c r="E350" i="28"/>
  <c r="F350" i="28"/>
  <c r="G350" i="28"/>
  <c r="H350" i="28"/>
  <c r="E351" i="28"/>
  <c r="F351" i="28"/>
  <c r="G351" i="28"/>
  <c r="H351" i="28"/>
  <c r="E352" i="28"/>
  <c r="F352" i="28"/>
  <c r="G352" i="28"/>
  <c r="H352" i="28"/>
  <c r="E353" i="28"/>
  <c r="F353" i="28"/>
  <c r="G353" i="28"/>
  <c r="H353" i="28"/>
  <c r="E354" i="28"/>
  <c r="F354" i="28"/>
  <c r="G354" i="28"/>
  <c r="H354" i="28"/>
  <c r="E355" i="28"/>
  <c r="F355" i="28"/>
  <c r="G355" i="28"/>
  <c r="H355" i="28"/>
  <c r="E356" i="28"/>
  <c r="F356" i="28"/>
  <c r="G356" i="28"/>
  <c r="H356" i="28"/>
  <c r="E357" i="28"/>
  <c r="F357" i="28"/>
  <c r="G357" i="28"/>
  <c r="H357" i="28"/>
  <c r="E358" i="28"/>
  <c r="F358" i="28"/>
  <c r="G358" i="28"/>
  <c r="H358" i="28"/>
  <c r="E359" i="28"/>
  <c r="F359" i="28"/>
  <c r="G359" i="28"/>
  <c r="H359" i="28"/>
  <c r="E360" i="28"/>
  <c r="F360" i="28"/>
  <c r="G360" i="28"/>
  <c r="H360" i="28"/>
  <c r="E361" i="28"/>
  <c r="F361" i="28"/>
  <c r="G361" i="28"/>
  <c r="H361" i="28"/>
  <c r="E362" i="28"/>
  <c r="F362" i="28"/>
  <c r="G362" i="28"/>
  <c r="H362" i="28"/>
  <c r="E363" i="28"/>
  <c r="F363" i="28"/>
  <c r="G363" i="28"/>
  <c r="H363" i="28"/>
  <c r="E364" i="28"/>
  <c r="F364" i="28"/>
  <c r="G364" i="28"/>
  <c r="H364" i="28"/>
  <c r="E365" i="28"/>
  <c r="F365" i="28"/>
  <c r="G365" i="28"/>
  <c r="H365" i="28"/>
  <c r="E366" i="28"/>
  <c r="F366" i="28"/>
  <c r="G366" i="28"/>
  <c r="H366" i="28"/>
  <c r="E367" i="28"/>
  <c r="F367" i="28"/>
  <c r="G367" i="28"/>
  <c r="H367" i="28"/>
  <c r="E368" i="28"/>
  <c r="F368" i="28"/>
  <c r="G368" i="28"/>
  <c r="H368" i="28"/>
  <c r="E369" i="28"/>
  <c r="F369" i="28"/>
  <c r="G369" i="28"/>
  <c r="H369" i="28"/>
  <c r="E370" i="28"/>
  <c r="F370" i="28"/>
  <c r="G370" i="28"/>
  <c r="H370" i="28"/>
  <c r="E371" i="28"/>
  <c r="F371" i="28"/>
  <c r="G371" i="28"/>
  <c r="H371" i="28"/>
  <c r="E372" i="28"/>
  <c r="F372" i="28"/>
  <c r="G372" i="28"/>
  <c r="H372" i="28"/>
  <c r="E373" i="28"/>
  <c r="F373" i="28"/>
  <c r="G373" i="28"/>
  <c r="H373" i="28"/>
  <c r="E374" i="28"/>
  <c r="F374" i="28"/>
  <c r="G374" i="28"/>
  <c r="H374" i="28"/>
  <c r="E375" i="28"/>
  <c r="F375" i="28"/>
  <c r="G375" i="28"/>
  <c r="H375" i="28"/>
  <c r="E376" i="28"/>
  <c r="F376" i="28"/>
  <c r="G376" i="28"/>
  <c r="H376" i="28"/>
  <c r="E377" i="28"/>
  <c r="F377" i="28"/>
  <c r="G377" i="28"/>
  <c r="H377" i="28"/>
  <c r="E378" i="28"/>
  <c r="F378" i="28"/>
  <c r="G378" i="28"/>
  <c r="H378" i="28"/>
  <c r="E379" i="28"/>
  <c r="F379" i="28"/>
  <c r="G379" i="28"/>
  <c r="H379" i="28"/>
  <c r="E380" i="28"/>
  <c r="F380" i="28"/>
  <c r="G380" i="28"/>
  <c r="H380" i="28"/>
  <c r="E381" i="28"/>
  <c r="F381" i="28"/>
  <c r="G381" i="28"/>
  <c r="H381" i="28"/>
  <c r="E382" i="28"/>
  <c r="F382" i="28"/>
  <c r="G382" i="28"/>
  <c r="H382" i="28"/>
  <c r="E383" i="28"/>
  <c r="F383" i="28"/>
  <c r="G383" i="28"/>
  <c r="H383" i="28"/>
  <c r="E384" i="28"/>
  <c r="F384" i="28"/>
  <c r="G384" i="28"/>
  <c r="H384" i="28"/>
  <c r="E385" i="28"/>
  <c r="F385" i="28"/>
  <c r="G385" i="28"/>
  <c r="H385" i="28"/>
  <c r="E386" i="28"/>
  <c r="F386" i="28"/>
  <c r="G386" i="28"/>
  <c r="H386" i="28"/>
  <c r="E387" i="28"/>
  <c r="F387" i="28"/>
  <c r="G387" i="28"/>
  <c r="H387" i="28"/>
  <c r="E388" i="28"/>
  <c r="F388" i="28"/>
  <c r="G388" i="28"/>
  <c r="H388" i="28"/>
  <c r="E389" i="28"/>
  <c r="F389" i="28"/>
  <c r="G389" i="28"/>
  <c r="H389" i="28"/>
  <c r="E390" i="28"/>
  <c r="F390" i="28"/>
  <c r="G390" i="28"/>
  <c r="H390" i="28"/>
  <c r="E391" i="28"/>
  <c r="F391" i="28"/>
  <c r="G391" i="28"/>
  <c r="H391" i="28"/>
  <c r="E392" i="28"/>
  <c r="F392" i="28"/>
  <c r="G392" i="28"/>
  <c r="H392" i="28"/>
  <c r="E393" i="28"/>
  <c r="F393" i="28"/>
  <c r="G393" i="28"/>
  <c r="H393" i="28"/>
  <c r="E394" i="28"/>
  <c r="F394" i="28"/>
  <c r="G394" i="28"/>
  <c r="H394" i="28"/>
  <c r="E395" i="28"/>
  <c r="F395" i="28"/>
  <c r="G395" i="28"/>
  <c r="H395" i="28"/>
  <c r="E396" i="28"/>
  <c r="F396" i="28"/>
  <c r="G396" i="28"/>
  <c r="H396" i="28"/>
  <c r="E397" i="28"/>
  <c r="F397" i="28"/>
  <c r="G397" i="28"/>
  <c r="H397" i="28"/>
  <c r="E398" i="28"/>
  <c r="F398" i="28"/>
  <c r="G398" i="28"/>
  <c r="H398" i="28"/>
  <c r="E399" i="28"/>
  <c r="F399" i="28"/>
  <c r="G399" i="28"/>
  <c r="H399" i="28"/>
  <c r="E400" i="28"/>
  <c r="F400" i="28"/>
  <c r="G400" i="28"/>
  <c r="H400" i="28"/>
  <c r="E401" i="28"/>
  <c r="F401" i="28"/>
  <c r="G401" i="28"/>
  <c r="H401" i="28"/>
  <c r="E402" i="28"/>
  <c r="F402" i="28"/>
  <c r="G402" i="28"/>
  <c r="H402" i="28"/>
  <c r="E403" i="28"/>
  <c r="F403" i="28"/>
  <c r="G403" i="28"/>
  <c r="H403" i="28"/>
  <c r="E404" i="28"/>
  <c r="F404" i="28"/>
  <c r="G404" i="28"/>
  <c r="H404" i="28"/>
  <c r="E405" i="28"/>
  <c r="F405" i="28"/>
  <c r="G405" i="28"/>
  <c r="H405" i="28"/>
  <c r="E406" i="28"/>
  <c r="F406" i="28"/>
  <c r="G406" i="28"/>
  <c r="H406" i="28"/>
  <c r="E407" i="28"/>
  <c r="F407" i="28"/>
  <c r="G407" i="28"/>
  <c r="H407" i="28"/>
  <c r="E408" i="28"/>
  <c r="F408" i="28"/>
  <c r="G408" i="28"/>
  <c r="H408" i="28"/>
  <c r="E409" i="28"/>
  <c r="F409" i="28"/>
  <c r="G409" i="28"/>
  <c r="H409" i="28"/>
  <c r="E410" i="28"/>
  <c r="F410" i="28"/>
  <c r="G410" i="28"/>
  <c r="H410" i="28"/>
  <c r="E411" i="28"/>
  <c r="F411" i="28"/>
  <c r="G411" i="28"/>
  <c r="H411" i="28"/>
  <c r="E412" i="28"/>
  <c r="F412" i="28"/>
  <c r="G412" i="28"/>
  <c r="H412" i="28"/>
  <c r="E413" i="28"/>
  <c r="F413" i="28"/>
  <c r="G413" i="28"/>
  <c r="H413" i="28"/>
  <c r="E414" i="28"/>
  <c r="F414" i="28"/>
  <c r="G414" i="28"/>
  <c r="H414" i="28"/>
  <c r="E415" i="28"/>
  <c r="F415" i="28"/>
  <c r="G415" i="28"/>
  <c r="H415" i="28"/>
  <c r="E416" i="28"/>
  <c r="F416" i="28"/>
  <c r="G416" i="28"/>
  <c r="H416" i="28"/>
  <c r="E417" i="28"/>
  <c r="F417" i="28"/>
  <c r="G417" i="28"/>
  <c r="H417" i="28"/>
  <c r="E418" i="28"/>
  <c r="F418" i="28"/>
  <c r="G418" i="28"/>
  <c r="H418" i="28"/>
  <c r="E419" i="28"/>
  <c r="F419" i="28"/>
  <c r="G419" i="28"/>
  <c r="H419" i="28"/>
  <c r="E420" i="28"/>
  <c r="F420" i="28"/>
  <c r="G420" i="28"/>
  <c r="H420" i="28"/>
  <c r="E421" i="28"/>
  <c r="F421" i="28"/>
  <c r="G421" i="28"/>
  <c r="H421" i="28"/>
  <c r="E422" i="28"/>
  <c r="F422" i="28"/>
  <c r="G422" i="28"/>
  <c r="H422" i="28"/>
  <c r="E423" i="28"/>
  <c r="F423" i="28"/>
  <c r="G423" i="28"/>
  <c r="H423" i="28"/>
  <c r="E424" i="28"/>
  <c r="F424" i="28"/>
  <c r="G424" i="28"/>
  <c r="H424" i="28"/>
  <c r="E425" i="28"/>
  <c r="F425" i="28"/>
  <c r="G425" i="28"/>
  <c r="H425" i="28"/>
  <c r="E426" i="28"/>
  <c r="F426" i="28"/>
  <c r="G426" i="28"/>
  <c r="H426" i="28"/>
  <c r="E427" i="28"/>
  <c r="F427" i="28"/>
  <c r="G427" i="28"/>
  <c r="H427" i="28"/>
  <c r="E428" i="28"/>
  <c r="F428" i="28"/>
  <c r="G428" i="28"/>
  <c r="H428" i="28"/>
  <c r="E429" i="28"/>
  <c r="F429" i="28"/>
  <c r="G429" i="28"/>
  <c r="H429" i="28"/>
  <c r="E430" i="28"/>
  <c r="F430" i="28"/>
  <c r="G430" i="28"/>
  <c r="H430" i="28"/>
  <c r="E431" i="28"/>
  <c r="F431" i="28"/>
  <c r="G431" i="28"/>
  <c r="H431" i="28"/>
  <c r="E432" i="28"/>
  <c r="F432" i="28"/>
  <c r="G432" i="28"/>
  <c r="H432" i="28"/>
  <c r="E433" i="28"/>
  <c r="F433" i="28"/>
  <c r="G433" i="28"/>
  <c r="H433" i="28"/>
  <c r="E434" i="28"/>
  <c r="F434" i="28"/>
  <c r="G434" i="28"/>
  <c r="H434" i="28"/>
  <c r="E435" i="28"/>
  <c r="F435" i="28"/>
  <c r="G435" i="28"/>
  <c r="H435" i="28"/>
  <c r="E436" i="28"/>
  <c r="F436" i="28"/>
  <c r="G436" i="28"/>
  <c r="H436" i="28"/>
  <c r="E437" i="28"/>
  <c r="F437" i="28"/>
  <c r="G437" i="28"/>
  <c r="H437" i="28"/>
  <c r="E438" i="28"/>
  <c r="F438" i="28"/>
  <c r="G438" i="28"/>
  <c r="H438" i="28"/>
  <c r="E439" i="28"/>
  <c r="F439" i="28"/>
  <c r="G439" i="28"/>
  <c r="H439" i="28"/>
  <c r="E440" i="28"/>
  <c r="F440" i="28"/>
  <c r="G440" i="28"/>
  <c r="H440" i="28"/>
  <c r="E441" i="28"/>
  <c r="F441" i="28"/>
  <c r="G441" i="28"/>
  <c r="H441" i="28"/>
  <c r="E442" i="28"/>
  <c r="F442" i="28"/>
  <c r="G442" i="28"/>
  <c r="H442" i="28"/>
  <c r="E443" i="28"/>
  <c r="F443" i="28"/>
  <c r="G443" i="28"/>
  <c r="H443" i="28"/>
  <c r="E444" i="28"/>
  <c r="F444" i="28"/>
  <c r="G444" i="28"/>
  <c r="H444" i="28"/>
  <c r="E445" i="28"/>
  <c r="F445" i="28"/>
  <c r="G445" i="28"/>
  <c r="H445" i="28"/>
  <c r="E446" i="28"/>
  <c r="F446" i="28"/>
  <c r="G446" i="28"/>
  <c r="H446" i="28"/>
  <c r="E447" i="28"/>
  <c r="F447" i="28"/>
  <c r="G447" i="28"/>
  <c r="H447" i="28"/>
  <c r="E448" i="28"/>
  <c r="F448" i="28"/>
  <c r="G448" i="28"/>
  <c r="H448" i="28"/>
  <c r="E449" i="28"/>
  <c r="F449" i="28"/>
  <c r="G449" i="28"/>
  <c r="H449" i="28"/>
  <c r="E450" i="28"/>
  <c r="F450" i="28"/>
  <c r="G450" i="28"/>
  <c r="H450" i="28"/>
  <c r="E451" i="28"/>
  <c r="F451" i="28"/>
  <c r="G451" i="28"/>
  <c r="H451" i="28"/>
  <c r="E452" i="28"/>
  <c r="F452" i="28"/>
  <c r="G452" i="28"/>
  <c r="H452" i="28"/>
  <c r="E453" i="28"/>
  <c r="F453" i="28"/>
  <c r="G453" i="28"/>
  <c r="H453" i="28"/>
  <c r="E454" i="28"/>
  <c r="F454" i="28"/>
  <c r="G454" i="28"/>
  <c r="H454" i="28"/>
  <c r="E455" i="28"/>
  <c r="F455" i="28"/>
  <c r="G455" i="28"/>
  <c r="H455" i="28"/>
  <c r="E456" i="28"/>
  <c r="F456" i="28"/>
  <c r="G456" i="28"/>
  <c r="H456" i="28"/>
  <c r="E457" i="28"/>
  <c r="F457" i="28"/>
  <c r="G457" i="28"/>
  <c r="H457" i="28"/>
  <c r="E458" i="28"/>
  <c r="F458" i="28"/>
  <c r="G458" i="28"/>
  <c r="H458" i="28"/>
  <c r="E459" i="28"/>
  <c r="F459" i="28"/>
  <c r="G459" i="28"/>
  <c r="H459" i="28"/>
  <c r="E460" i="28"/>
  <c r="F460" i="28"/>
  <c r="G460" i="28"/>
  <c r="H460" i="28"/>
  <c r="E461" i="28"/>
  <c r="F461" i="28"/>
  <c r="G461" i="28"/>
  <c r="H461" i="28"/>
  <c r="E462" i="28"/>
  <c r="F462" i="28"/>
  <c r="G462" i="28"/>
  <c r="H462" i="28"/>
  <c r="E463" i="28"/>
  <c r="F463" i="28"/>
  <c r="G463" i="28"/>
  <c r="H463" i="28"/>
  <c r="E464" i="28"/>
  <c r="F464" i="28"/>
  <c r="G464" i="28"/>
  <c r="H464" i="28"/>
  <c r="E465" i="28"/>
  <c r="F465" i="28"/>
  <c r="G465" i="28"/>
  <c r="H465" i="28"/>
  <c r="E466" i="28"/>
  <c r="F466" i="28"/>
  <c r="G466" i="28"/>
  <c r="H466" i="28"/>
  <c r="E467" i="28"/>
  <c r="F467" i="28"/>
  <c r="G467" i="28"/>
  <c r="H467" i="28"/>
  <c r="E468" i="28"/>
  <c r="F468" i="28"/>
  <c r="G468" i="28"/>
  <c r="H468" i="28"/>
  <c r="E469" i="28"/>
  <c r="F469" i="28"/>
  <c r="G469" i="28"/>
  <c r="H469" i="28"/>
  <c r="E470" i="28"/>
  <c r="F470" i="28"/>
  <c r="G470" i="28"/>
  <c r="H470" i="28"/>
  <c r="E471" i="28"/>
  <c r="F471" i="28"/>
  <c r="G471" i="28"/>
  <c r="H471" i="28"/>
  <c r="E472" i="28"/>
  <c r="F472" i="28"/>
  <c r="G472" i="28"/>
  <c r="H472" i="28"/>
  <c r="E473" i="28"/>
  <c r="F473" i="28"/>
  <c r="G473" i="28"/>
  <c r="H473" i="28"/>
  <c r="E474" i="28"/>
  <c r="F474" i="28"/>
  <c r="G474" i="28"/>
  <c r="H474" i="28"/>
  <c r="E475" i="28"/>
  <c r="F475" i="28"/>
  <c r="G475" i="28"/>
  <c r="H475" i="28"/>
  <c r="E476" i="28"/>
  <c r="F476" i="28"/>
  <c r="G476" i="28"/>
  <c r="H476" i="28"/>
  <c r="E477" i="28"/>
  <c r="F477" i="28"/>
  <c r="G477" i="28"/>
  <c r="H477" i="28"/>
  <c r="E478" i="28"/>
  <c r="F478" i="28"/>
  <c r="G478" i="28"/>
  <c r="H478" i="28"/>
  <c r="E479" i="28"/>
  <c r="F479" i="28"/>
  <c r="G479" i="28"/>
  <c r="H479" i="28"/>
  <c r="E480" i="28"/>
  <c r="F480" i="28"/>
  <c r="G480" i="28"/>
  <c r="H480" i="28"/>
  <c r="E481" i="28"/>
  <c r="F481" i="28"/>
  <c r="G481" i="28"/>
  <c r="H481" i="28"/>
  <c r="E482" i="28"/>
  <c r="F482" i="28"/>
  <c r="G482" i="28"/>
  <c r="H482" i="28"/>
  <c r="E483" i="28"/>
  <c r="F483" i="28"/>
  <c r="G483" i="28"/>
  <c r="H483" i="28"/>
  <c r="E484" i="28"/>
  <c r="F484" i="28"/>
  <c r="G484" i="28"/>
  <c r="H484" i="28"/>
  <c r="E485" i="28"/>
  <c r="F485" i="28"/>
  <c r="G485" i="28"/>
  <c r="H485" i="28"/>
  <c r="E486" i="28"/>
  <c r="F486" i="28"/>
  <c r="G486" i="28"/>
  <c r="H486" i="28"/>
  <c r="E487" i="28"/>
  <c r="F487" i="28"/>
  <c r="G487" i="28"/>
  <c r="H487" i="28"/>
  <c r="E488" i="28"/>
  <c r="F488" i="28"/>
  <c r="G488" i="28"/>
  <c r="H488" i="28"/>
  <c r="E489" i="28"/>
  <c r="F489" i="28"/>
  <c r="G489" i="28"/>
  <c r="H489" i="28"/>
  <c r="E490" i="28"/>
  <c r="F490" i="28"/>
  <c r="G490" i="28"/>
  <c r="H490" i="28"/>
  <c r="E491" i="28"/>
  <c r="F491" i="28"/>
  <c r="G491" i="28"/>
  <c r="H491" i="28"/>
  <c r="E492" i="28"/>
  <c r="F492" i="28"/>
  <c r="G492" i="28"/>
  <c r="H492" i="28"/>
  <c r="E493" i="28"/>
  <c r="F493" i="28"/>
  <c r="G493" i="28"/>
  <c r="H493" i="28"/>
  <c r="E494" i="28"/>
  <c r="F494" i="28"/>
  <c r="G494" i="28"/>
  <c r="H494" i="28"/>
  <c r="E495" i="28"/>
  <c r="F495" i="28"/>
  <c r="G495" i="28"/>
  <c r="H495" i="28"/>
  <c r="E496" i="28"/>
  <c r="F496" i="28"/>
  <c r="G496" i="28"/>
  <c r="H496" i="28"/>
  <c r="E497" i="28"/>
  <c r="F497" i="28"/>
  <c r="G497" i="28"/>
  <c r="H497" i="28"/>
  <c r="E498" i="28"/>
  <c r="F498" i="28"/>
  <c r="G498" i="28"/>
  <c r="H498" i="28"/>
  <c r="E499" i="28"/>
  <c r="F499" i="28"/>
  <c r="G499" i="28"/>
  <c r="H499" i="28"/>
  <c r="E500" i="28"/>
  <c r="F500" i="28"/>
  <c r="G500" i="28"/>
  <c r="H500" i="28"/>
  <c r="E501" i="28"/>
  <c r="F501" i="28"/>
  <c r="G501" i="28"/>
  <c r="H501" i="28"/>
  <c r="E502" i="28"/>
  <c r="F502" i="28"/>
  <c r="G502" i="28"/>
  <c r="H502" i="28"/>
  <c r="E503" i="28"/>
  <c r="F503" i="28"/>
  <c r="G503" i="28"/>
  <c r="H503" i="28"/>
  <c r="E504" i="28"/>
  <c r="F504" i="28"/>
  <c r="G504" i="28"/>
  <c r="H504" i="28"/>
  <c r="E505" i="28"/>
  <c r="F505" i="28"/>
  <c r="G505" i="28"/>
  <c r="H505" i="28"/>
  <c r="E506" i="28"/>
  <c r="F506" i="28"/>
  <c r="G506" i="28"/>
  <c r="H506" i="28"/>
  <c r="E507" i="28"/>
  <c r="F507" i="28"/>
  <c r="G507" i="28"/>
  <c r="H507" i="28"/>
  <c r="E508" i="28"/>
  <c r="F508" i="28"/>
  <c r="G508" i="28"/>
  <c r="H508" i="28"/>
  <c r="E509" i="28"/>
  <c r="F509" i="28"/>
  <c r="G509" i="28"/>
  <c r="H509" i="28"/>
  <c r="E510" i="28"/>
  <c r="F510" i="28"/>
  <c r="G510" i="28"/>
  <c r="H510" i="28"/>
  <c r="E511" i="28"/>
  <c r="F511" i="28"/>
  <c r="G511" i="28"/>
  <c r="H511" i="28"/>
  <c r="E512" i="28"/>
  <c r="F512" i="28"/>
  <c r="G512" i="28"/>
  <c r="H512" i="28"/>
  <c r="E513" i="28"/>
  <c r="F513" i="28"/>
  <c r="G513" i="28"/>
  <c r="H513" i="28"/>
  <c r="E514" i="28"/>
  <c r="F514" i="28"/>
  <c r="G514" i="28"/>
  <c r="H514" i="28"/>
  <c r="E515" i="28"/>
  <c r="F515" i="28"/>
  <c r="G515" i="28"/>
  <c r="H515" i="28"/>
  <c r="E516" i="28"/>
  <c r="F516" i="28"/>
  <c r="G516" i="28"/>
  <c r="H516" i="28"/>
  <c r="E517" i="28"/>
  <c r="F517" i="28"/>
  <c r="G517" i="28"/>
  <c r="H517" i="28"/>
  <c r="E518" i="28"/>
  <c r="F518" i="28"/>
  <c r="G518" i="28"/>
  <c r="H518" i="28"/>
  <c r="E519" i="28"/>
  <c r="F519" i="28"/>
  <c r="G519" i="28"/>
  <c r="H519" i="28"/>
  <c r="E520" i="28"/>
  <c r="F520" i="28"/>
  <c r="G520" i="28"/>
  <c r="H520" i="28"/>
  <c r="E521" i="28"/>
  <c r="F521" i="28"/>
  <c r="G521" i="28"/>
  <c r="H521" i="28"/>
  <c r="E522" i="28"/>
  <c r="F522" i="28"/>
  <c r="G522" i="28"/>
  <c r="H522" i="28"/>
  <c r="E523" i="28"/>
  <c r="F523" i="28"/>
  <c r="G523" i="28"/>
  <c r="H523" i="28"/>
  <c r="E524" i="28"/>
  <c r="F524" i="28"/>
  <c r="G524" i="28"/>
  <c r="H524" i="28"/>
  <c r="E525" i="28"/>
  <c r="F525" i="28"/>
  <c r="G525" i="28"/>
  <c r="H525" i="28"/>
  <c r="E526" i="28"/>
  <c r="F526" i="28"/>
  <c r="G526" i="28"/>
  <c r="H526" i="28"/>
  <c r="E527" i="28"/>
  <c r="F527" i="28"/>
  <c r="G527" i="28"/>
  <c r="H527" i="28"/>
  <c r="E528" i="28"/>
  <c r="F528" i="28"/>
  <c r="G528" i="28"/>
  <c r="H528" i="28"/>
  <c r="E529" i="28"/>
  <c r="F529" i="28"/>
  <c r="G529" i="28"/>
  <c r="H529" i="28"/>
  <c r="E530" i="28"/>
  <c r="F530" i="28"/>
  <c r="G530" i="28"/>
  <c r="H530" i="28"/>
  <c r="E531" i="28"/>
  <c r="F531" i="28"/>
  <c r="G531" i="28"/>
  <c r="H531" i="28"/>
  <c r="E532" i="28"/>
  <c r="F532" i="28"/>
  <c r="G532" i="28"/>
  <c r="H532" i="28"/>
  <c r="E533" i="28"/>
  <c r="F533" i="28"/>
  <c r="G533" i="28"/>
  <c r="H533" i="28"/>
  <c r="E534" i="28"/>
  <c r="F534" i="28"/>
  <c r="G534" i="28"/>
  <c r="H534" i="28"/>
  <c r="E535" i="28"/>
  <c r="F535" i="28"/>
  <c r="G535" i="28"/>
  <c r="H535" i="28"/>
  <c r="E536" i="28"/>
  <c r="F536" i="28"/>
  <c r="G536" i="28"/>
  <c r="H536" i="28"/>
  <c r="E537" i="28"/>
  <c r="F537" i="28"/>
  <c r="G537" i="28"/>
  <c r="H537" i="28"/>
  <c r="E538" i="28"/>
  <c r="F538" i="28"/>
  <c r="G538" i="28"/>
  <c r="H538" i="28"/>
  <c r="E539" i="28"/>
  <c r="F539" i="28"/>
  <c r="G539" i="28"/>
  <c r="H539" i="28"/>
  <c r="E540" i="28"/>
  <c r="F540" i="28"/>
  <c r="G540" i="28"/>
  <c r="H540" i="28"/>
  <c r="E541" i="28"/>
  <c r="F541" i="28"/>
  <c r="G541" i="28"/>
  <c r="H541" i="28"/>
  <c r="E542" i="28"/>
  <c r="F542" i="28"/>
  <c r="G542" i="28"/>
  <c r="H542" i="28"/>
  <c r="E543" i="28"/>
  <c r="F543" i="28"/>
  <c r="G543" i="28"/>
  <c r="H543" i="28"/>
  <c r="E544" i="28"/>
  <c r="F544" i="28"/>
  <c r="G544" i="28"/>
  <c r="H544" i="28"/>
  <c r="E545" i="28"/>
  <c r="F545" i="28"/>
  <c r="G545" i="28"/>
  <c r="H545" i="28"/>
  <c r="E546" i="28"/>
  <c r="F546" i="28"/>
  <c r="G546" i="28"/>
  <c r="H546" i="28"/>
  <c r="E547" i="28"/>
  <c r="F547" i="28"/>
  <c r="G547" i="28"/>
  <c r="H547" i="28"/>
  <c r="E548" i="28"/>
  <c r="F548" i="28"/>
  <c r="G548" i="28"/>
  <c r="H548" i="28"/>
  <c r="E549" i="28"/>
  <c r="F549" i="28"/>
  <c r="G549" i="28"/>
  <c r="H549" i="28"/>
  <c r="E550" i="28"/>
  <c r="F550" i="28"/>
  <c r="G550" i="28"/>
  <c r="H550" i="28"/>
  <c r="E551" i="28"/>
  <c r="F551" i="28"/>
  <c r="G551" i="28"/>
  <c r="H551" i="28"/>
  <c r="E552" i="28"/>
  <c r="F552" i="28"/>
  <c r="G552" i="28"/>
  <c r="H552" i="28"/>
  <c r="E553" i="28"/>
  <c r="F553" i="28"/>
  <c r="G553" i="28"/>
  <c r="H553" i="28"/>
  <c r="E554" i="28"/>
  <c r="F554" i="28"/>
  <c r="G554" i="28"/>
  <c r="H554" i="28"/>
  <c r="E555" i="28"/>
  <c r="F555" i="28"/>
  <c r="G555" i="28"/>
  <c r="H555" i="28"/>
  <c r="E556" i="28"/>
  <c r="F556" i="28"/>
  <c r="G556" i="28"/>
  <c r="H556" i="28"/>
  <c r="E557" i="28"/>
  <c r="F557" i="28"/>
  <c r="G557" i="28"/>
  <c r="H557" i="28"/>
  <c r="E558" i="28"/>
  <c r="F558" i="28"/>
  <c r="G558" i="28"/>
  <c r="H558" i="28"/>
  <c r="E559" i="28"/>
  <c r="F559" i="28"/>
  <c r="G559" i="28"/>
  <c r="H559" i="28"/>
  <c r="E560" i="28"/>
  <c r="F560" i="28"/>
  <c r="G560" i="28"/>
  <c r="H560" i="28"/>
  <c r="E561" i="28"/>
  <c r="F561" i="28"/>
  <c r="G561" i="28"/>
  <c r="H561" i="28"/>
  <c r="E562" i="28"/>
  <c r="F562" i="28"/>
  <c r="G562" i="28"/>
  <c r="H562" i="28"/>
  <c r="E563" i="28"/>
  <c r="F563" i="28"/>
  <c r="G563" i="28"/>
  <c r="H563" i="28"/>
  <c r="E564" i="28"/>
  <c r="F564" i="28"/>
  <c r="G564" i="28"/>
  <c r="H564" i="28"/>
  <c r="E565" i="28"/>
  <c r="F565" i="28"/>
  <c r="G565" i="28"/>
  <c r="H565" i="28"/>
  <c r="E566" i="28"/>
  <c r="F566" i="28"/>
  <c r="G566" i="28"/>
  <c r="H566" i="28"/>
  <c r="E567" i="28"/>
  <c r="F567" i="28"/>
  <c r="G567" i="28"/>
  <c r="H567" i="28"/>
  <c r="E568" i="28"/>
  <c r="F568" i="28"/>
  <c r="G568" i="28"/>
  <c r="H568" i="28"/>
  <c r="E569" i="28"/>
  <c r="F569" i="28"/>
  <c r="G569" i="28"/>
  <c r="H569" i="28"/>
  <c r="E570" i="28"/>
  <c r="F570" i="28"/>
  <c r="G570" i="28"/>
  <c r="H570" i="28"/>
  <c r="E571" i="28"/>
  <c r="F571" i="28"/>
  <c r="G571" i="28"/>
  <c r="H571" i="28"/>
  <c r="E572" i="28"/>
  <c r="F572" i="28"/>
  <c r="G572" i="28"/>
  <c r="H572" i="28"/>
  <c r="E573" i="28"/>
  <c r="F573" i="28"/>
  <c r="G573" i="28"/>
  <c r="H573" i="28"/>
  <c r="E574" i="28"/>
  <c r="F574" i="28"/>
  <c r="G574" i="28"/>
  <c r="H574" i="28"/>
  <c r="E575" i="28"/>
  <c r="F575" i="28"/>
  <c r="G575" i="28"/>
  <c r="H575" i="28"/>
  <c r="E576" i="28"/>
  <c r="F576" i="28"/>
  <c r="G576" i="28"/>
  <c r="H576" i="28"/>
  <c r="E577" i="28"/>
  <c r="F577" i="28"/>
  <c r="G577" i="28"/>
  <c r="H577" i="28"/>
  <c r="E578" i="28"/>
  <c r="F578" i="28"/>
  <c r="G578" i="28"/>
  <c r="H578" i="28"/>
  <c r="E579" i="28"/>
  <c r="F579" i="28"/>
  <c r="G579" i="28"/>
  <c r="H579" i="28"/>
  <c r="E580" i="28"/>
  <c r="F580" i="28"/>
  <c r="G580" i="28"/>
  <c r="H580" i="28"/>
  <c r="E581" i="28"/>
  <c r="F581" i="28"/>
  <c r="G581" i="28"/>
  <c r="H581" i="28"/>
  <c r="E582" i="28"/>
  <c r="F582" i="28"/>
  <c r="G582" i="28"/>
  <c r="H582" i="28"/>
  <c r="E583" i="28"/>
  <c r="F583" i="28"/>
  <c r="G583" i="28"/>
  <c r="H583" i="28"/>
  <c r="E584" i="28"/>
  <c r="F584" i="28"/>
  <c r="G584" i="28"/>
  <c r="H584" i="28"/>
  <c r="E585" i="28"/>
  <c r="F585" i="28"/>
  <c r="G585" i="28"/>
  <c r="H585" i="28"/>
  <c r="E586" i="28"/>
  <c r="F586" i="28"/>
  <c r="G586" i="28"/>
  <c r="H586" i="28"/>
  <c r="E587" i="28"/>
  <c r="F587" i="28"/>
  <c r="G587" i="28"/>
  <c r="H587" i="28"/>
  <c r="E588" i="28"/>
  <c r="F588" i="28"/>
  <c r="G588" i="28"/>
  <c r="H588" i="28"/>
  <c r="E589" i="28"/>
  <c r="F589" i="28"/>
  <c r="G589" i="28"/>
  <c r="H589" i="28"/>
  <c r="E590" i="28"/>
  <c r="F590" i="28"/>
  <c r="G590" i="28"/>
  <c r="H590" i="28"/>
  <c r="E591" i="28"/>
  <c r="F591" i="28"/>
  <c r="G591" i="28"/>
  <c r="H591" i="28"/>
  <c r="E592" i="28"/>
  <c r="F592" i="28"/>
  <c r="G592" i="28"/>
  <c r="H592" i="28"/>
  <c r="E593" i="28"/>
  <c r="F593" i="28"/>
  <c r="G593" i="28"/>
  <c r="H593" i="28"/>
  <c r="E594" i="28"/>
  <c r="F594" i="28"/>
  <c r="G594" i="28"/>
  <c r="H594" i="28"/>
  <c r="E595" i="28"/>
  <c r="F595" i="28"/>
  <c r="G595" i="28"/>
  <c r="H595" i="28"/>
  <c r="E596" i="28"/>
  <c r="F596" i="28"/>
  <c r="G596" i="28"/>
  <c r="H596" i="28"/>
  <c r="E597" i="28"/>
  <c r="F597" i="28"/>
  <c r="G597" i="28"/>
  <c r="H597" i="28"/>
  <c r="E598" i="28"/>
  <c r="F598" i="28"/>
  <c r="G598" i="28"/>
  <c r="H598" i="28"/>
  <c r="E599" i="28"/>
  <c r="F599" i="28"/>
  <c r="G599" i="28"/>
  <c r="H599" i="28"/>
  <c r="E600" i="28"/>
  <c r="F600" i="28"/>
  <c r="G600" i="28"/>
  <c r="H600" i="28"/>
  <c r="E601" i="28"/>
  <c r="F601" i="28"/>
  <c r="G601" i="28"/>
  <c r="H601" i="28"/>
  <c r="E602" i="28"/>
  <c r="F602" i="28"/>
  <c r="G602" i="28"/>
  <c r="H602" i="28"/>
  <c r="E603" i="28"/>
  <c r="F603" i="28"/>
  <c r="G603" i="28"/>
  <c r="H603" i="28"/>
  <c r="E604" i="28"/>
  <c r="F604" i="28"/>
  <c r="G604" i="28"/>
  <c r="H604" i="28"/>
  <c r="E605" i="28"/>
  <c r="F605" i="28"/>
  <c r="G605" i="28"/>
  <c r="H605" i="28"/>
  <c r="E606" i="28"/>
  <c r="F606" i="28"/>
  <c r="G606" i="28"/>
  <c r="H606" i="28"/>
  <c r="E607" i="28"/>
  <c r="F607" i="28"/>
  <c r="G607" i="28"/>
  <c r="H607" i="28"/>
  <c r="E608" i="28"/>
  <c r="F608" i="28"/>
  <c r="G608" i="28"/>
  <c r="H608" i="28"/>
  <c r="E609" i="28"/>
  <c r="F609" i="28"/>
  <c r="G609" i="28"/>
  <c r="H609" i="28"/>
  <c r="E610" i="28"/>
  <c r="F610" i="28"/>
  <c r="G610" i="28"/>
  <c r="H610" i="28"/>
  <c r="E611" i="28"/>
  <c r="F611" i="28"/>
  <c r="G611" i="28"/>
  <c r="H611" i="28"/>
  <c r="E612" i="28"/>
  <c r="F612" i="28"/>
  <c r="G612" i="28"/>
  <c r="H612" i="28"/>
  <c r="E613" i="28"/>
  <c r="F613" i="28"/>
  <c r="G613" i="28"/>
  <c r="H613" i="28"/>
  <c r="E614" i="28"/>
  <c r="F614" i="28"/>
  <c r="G614" i="28"/>
  <c r="H614" i="28"/>
  <c r="E615" i="28"/>
  <c r="F615" i="28"/>
  <c r="G615" i="28"/>
  <c r="H615" i="28"/>
  <c r="E616" i="28"/>
  <c r="F616" i="28"/>
  <c r="G616" i="28"/>
  <c r="H616" i="28"/>
  <c r="E617" i="28"/>
  <c r="F617" i="28"/>
  <c r="G617" i="28"/>
  <c r="H617" i="28"/>
  <c r="E618" i="28"/>
  <c r="F618" i="28"/>
  <c r="G618" i="28"/>
  <c r="H618" i="28"/>
  <c r="E619" i="28"/>
  <c r="F619" i="28"/>
  <c r="G619" i="28"/>
  <c r="H619" i="28"/>
  <c r="E620" i="28"/>
  <c r="F620" i="28"/>
  <c r="G620" i="28"/>
  <c r="H620" i="28"/>
  <c r="E621" i="28"/>
  <c r="F621" i="28"/>
  <c r="G621" i="28"/>
  <c r="H621" i="28"/>
  <c r="E622" i="28"/>
  <c r="F622" i="28"/>
  <c r="G622" i="28"/>
  <c r="H622" i="28"/>
  <c r="E623" i="28"/>
  <c r="F623" i="28"/>
  <c r="G623" i="28"/>
  <c r="H623" i="28"/>
  <c r="E624" i="28"/>
  <c r="F624" i="28"/>
  <c r="G624" i="28"/>
  <c r="H624" i="28"/>
  <c r="E625" i="28"/>
  <c r="F625" i="28"/>
  <c r="G625" i="28"/>
  <c r="H625" i="28"/>
  <c r="E626" i="28"/>
  <c r="F626" i="28"/>
  <c r="G626" i="28"/>
  <c r="H626" i="28"/>
  <c r="E627" i="28"/>
  <c r="F627" i="28"/>
  <c r="G627" i="28"/>
  <c r="H627" i="28"/>
  <c r="E628" i="28"/>
  <c r="F628" i="28"/>
  <c r="G628" i="28"/>
  <c r="H628" i="28"/>
  <c r="E629" i="28"/>
  <c r="F629" i="28"/>
  <c r="G629" i="28"/>
  <c r="H629" i="28"/>
  <c r="E630" i="28"/>
  <c r="F630" i="28"/>
  <c r="G630" i="28"/>
  <c r="H630" i="28"/>
  <c r="E631" i="28"/>
  <c r="F631" i="28"/>
  <c r="G631" i="28"/>
  <c r="H631" i="28"/>
  <c r="E632" i="28"/>
  <c r="F632" i="28"/>
  <c r="G632" i="28"/>
  <c r="H632" i="28"/>
  <c r="E633" i="28"/>
  <c r="F633" i="28"/>
  <c r="G633" i="28"/>
  <c r="H633" i="28"/>
  <c r="E634" i="28"/>
  <c r="F634" i="28"/>
  <c r="G634" i="28"/>
  <c r="H634" i="28"/>
  <c r="E635" i="28"/>
  <c r="F635" i="28"/>
  <c r="G635" i="28"/>
  <c r="H635" i="28"/>
  <c r="E636" i="28"/>
  <c r="F636" i="28"/>
  <c r="G636" i="28"/>
  <c r="H636" i="28"/>
  <c r="E637" i="28"/>
  <c r="F637" i="28"/>
  <c r="G637" i="28"/>
  <c r="H637" i="28"/>
  <c r="E638" i="28"/>
  <c r="F638" i="28"/>
  <c r="G638" i="28"/>
  <c r="H638" i="28"/>
  <c r="E639" i="28"/>
  <c r="F639" i="28"/>
  <c r="G639" i="28"/>
  <c r="H639" i="28"/>
  <c r="E640" i="28"/>
  <c r="F640" i="28"/>
  <c r="G640" i="28"/>
  <c r="H640" i="28"/>
  <c r="E641" i="28"/>
  <c r="F641" i="28"/>
  <c r="G641" i="28"/>
  <c r="H641" i="28"/>
  <c r="E642" i="28"/>
  <c r="F642" i="28"/>
  <c r="G642" i="28"/>
  <c r="H642" i="28"/>
  <c r="E643" i="28"/>
  <c r="F643" i="28"/>
  <c r="G643" i="28"/>
  <c r="H643" i="28"/>
  <c r="E644" i="28"/>
  <c r="F644" i="28"/>
  <c r="G644" i="28"/>
  <c r="H644" i="28"/>
  <c r="E645" i="28"/>
  <c r="F645" i="28"/>
  <c r="G645" i="28"/>
  <c r="H645" i="28"/>
  <c r="E646" i="28"/>
  <c r="F646" i="28"/>
  <c r="G646" i="28"/>
  <c r="H646" i="28"/>
  <c r="E647" i="28"/>
  <c r="F647" i="28"/>
  <c r="G647" i="28"/>
  <c r="H647" i="28"/>
  <c r="E648" i="28"/>
  <c r="F648" i="28"/>
  <c r="G648" i="28"/>
  <c r="H648" i="28"/>
  <c r="E649" i="28"/>
  <c r="F649" i="28"/>
  <c r="G649" i="28"/>
  <c r="H649" i="28"/>
  <c r="E650" i="28"/>
  <c r="F650" i="28"/>
  <c r="G650" i="28"/>
  <c r="H650" i="28"/>
  <c r="E651" i="28"/>
  <c r="F651" i="28"/>
  <c r="G651" i="28"/>
  <c r="H651" i="28"/>
  <c r="E652" i="28"/>
  <c r="F652" i="28"/>
  <c r="G652" i="28"/>
  <c r="H652" i="28"/>
  <c r="E653" i="28"/>
  <c r="F653" i="28"/>
  <c r="G653" i="28"/>
  <c r="H653" i="28"/>
  <c r="E654" i="28"/>
  <c r="F654" i="28"/>
  <c r="G654" i="28"/>
  <c r="H654" i="28"/>
  <c r="E655" i="28"/>
  <c r="F655" i="28"/>
  <c r="G655" i="28"/>
  <c r="H655" i="28"/>
  <c r="E656" i="28"/>
  <c r="F656" i="28"/>
  <c r="G656" i="28"/>
  <c r="H656" i="28"/>
  <c r="E657" i="28"/>
  <c r="F657" i="28"/>
  <c r="G657" i="28"/>
  <c r="H657" i="28"/>
  <c r="E658" i="28"/>
  <c r="F658" i="28"/>
  <c r="G658" i="28"/>
  <c r="H658" i="28"/>
  <c r="E659" i="28"/>
  <c r="F659" i="28"/>
  <c r="G659" i="28"/>
  <c r="H659" i="28"/>
  <c r="E660" i="28"/>
  <c r="F660" i="28"/>
  <c r="G660" i="28"/>
  <c r="H660" i="28"/>
  <c r="E661" i="28"/>
  <c r="F661" i="28"/>
  <c r="G661" i="28"/>
  <c r="H661" i="28"/>
  <c r="E662" i="28"/>
  <c r="F662" i="28"/>
  <c r="G662" i="28"/>
  <c r="H662" i="28"/>
  <c r="E663" i="28"/>
  <c r="F663" i="28"/>
  <c r="G663" i="28"/>
  <c r="H663" i="28"/>
  <c r="E664" i="28"/>
  <c r="F664" i="28"/>
  <c r="G664" i="28"/>
  <c r="H664" i="28"/>
  <c r="E665" i="28"/>
  <c r="F665" i="28"/>
  <c r="G665" i="28"/>
  <c r="H665" i="28"/>
  <c r="E666" i="28"/>
  <c r="F666" i="28"/>
  <c r="G666" i="28"/>
  <c r="H666" i="28"/>
  <c r="E667" i="28"/>
  <c r="F667" i="28"/>
  <c r="G667" i="28"/>
  <c r="H667" i="28"/>
  <c r="E668" i="28"/>
  <c r="F668" i="28"/>
  <c r="G668" i="28"/>
  <c r="H668" i="28"/>
  <c r="E669" i="28"/>
  <c r="F669" i="28"/>
  <c r="G669" i="28"/>
  <c r="H669" i="28"/>
  <c r="E670" i="28"/>
  <c r="F670" i="28"/>
  <c r="G670" i="28"/>
  <c r="H670" i="28"/>
  <c r="E671" i="28"/>
  <c r="F671" i="28"/>
  <c r="G671" i="28"/>
  <c r="H671" i="28"/>
  <c r="E672" i="28"/>
  <c r="F672" i="28"/>
  <c r="G672" i="28"/>
  <c r="H672" i="28"/>
  <c r="E673" i="28"/>
  <c r="F673" i="28"/>
  <c r="G673" i="28"/>
  <c r="H673" i="28"/>
  <c r="E674" i="28"/>
  <c r="F674" i="28"/>
  <c r="G674" i="28"/>
  <c r="H674" i="28"/>
  <c r="E675" i="28"/>
  <c r="F675" i="28"/>
  <c r="G675" i="28"/>
  <c r="H675" i="28"/>
  <c r="E676" i="28"/>
  <c r="F676" i="28"/>
  <c r="G676" i="28"/>
  <c r="H676" i="28"/>
  <c r="E677" i="28"/>
  <c r="F677" i="28"/>
  <c r="G677" i="28"/>
  <c r="H677" i="28"/>
  <c r="E678" i="28"/>
  <c r="F678" i="28"/>
  <c r="G678" i="28"/>
  <c r="H678" i="28"/>
  <c r="E679" i="28"/>
  <c r="F679" i="28"/>
  <c r="G679" i="28"/>
  <c r="H679" i="28"/>
  <c r="E680" i="28"/>
  <c r="F680" i="28"/>
  <c r="G680" i="28"/>
  <c r="H680" i="28"/>
  <c r="E681" i="28"/>
  <c r="F681" i="28"/>
  <c r="G681" i="28"/>
  <c r="H681" i="28"/>
  <c r="E682" i="28"/>
  <c r="F682" i="28"/>
  <c r="G682" i="28"/>
  <c r="H682" i="28"/>
  <c r="E683" i="28"/>
  <c r="F683" i="28"/>
  <c r="G683" i="28"/>
  <c r="H683" i="28"/>
  <c r="E684" i="28"/>
  <c r="F684" i="28"/>
  <c r="G684" i="28"/>
  <c r="H684" i="28"/>
  <c r="E685" i="28"/>
  <c r="F685" i="28"/>
  <c r="G685" i="28"/>
  <c r="H685" i="28"/>
  <c r="E686" i="28"/>
  <c r="F686" i="28"/>
  <c r="G686" i="28"/>
  <c r="H686" i="28"/>
  <c r="E687" i="28"/>
  <c r="F687" i="28"/>
  <c r="G687" i="28"/>
  <c r="H687" i="28"/>
  <c r="E688" i="28"/>
  <c r="F688" i="28"/>
  <c r="G688" i="28"/>
  <c r="H688" i="28"/>
  <c r="E689" i="28"/>
  <c r="F689" i="28"/>
  <c r="G689" i="28"/>
  <c r="H689" i="28"/>
  <c r="E690" i="28"/>
  <c r="F690" i="28"/>
  <c r="G690" i="28"/>
  <c r="H690" i="28"/>
  <c r="E691" i="28"/>
  <c r="F691" i="28"/>
  <c r="G691" i="28"/>
  <c r="H691" i="28"/>
  <c r="E692" i="28"/>
  <c r="F692" i="28"/>
  <c r="G692" i="28"/>
  <c r="H692" i="28"/>
  <c r="E693" i="28"/>
  <c r="F693" i="28"/>
  <c r="G693" i="28"/>
  <c r="H693" i="28"/>
  <c r="E694" i="28"/>
  <c r="F694" i="28"/>
  <c r="G694" i="28"/>
  <c r="H694" i="28"/>
  <c r="E695" i="28"/>
  <c r="F695" i="28"/>
  <c r="G695" i="28"/>
  <c r="H695" i="28"/>
  <c r="E696" i="28"/>
  <c r="F696" i="28"/>
  <c r="G696" i="28"/>
  <c r="H696" i="28"/>
  <c r="E697" i="28"/>
  <c r="F697" i="28"/>
  <c r="G697" i="28"/>
  <c r="H697" i="28"/>
  <c r="E698" i="28"/>
  <c r="F698" i="28"/>
  <c r="G698" i="28"/>
  <c r="H698" i="28"/>
  <c r="E699" i="28"/>
  <c r="F699" i="28"/>
  <c r="G699" i="28"/>
  <c r="H699" i="28"/>
  <c r="E700" i="28"/>
  <c r="F700" i="28"/>
  <c r="G700" i="28"/>
  <c r="H700" i="28"/>
  <c r="E701" i="28"/>
  <c r="F701" i="28"/>
  <c r="G701" i="28"/>
  <c r="H701" i="28"/>
  <c r="E702" i="28"/>
  <c r="F702" i="28"/>
  <c r="G702" i="28"/>
  <c r="H702" i="28"/>
  <c r="E703" i="28"/>
  <c r="F703" i="28"/>
  <c r="G703" i="28"/>
  <c r="H703" i="28"/>
  <c r="E704" i="28"/>
  <c r="F704" i="28"/>
  <c r="G704" i="28"/>
  <c r="H704" i="28"/>
  <c r="E705" i="28"/>
  <c r="F705" i="28"/>
  <c r="G705" i="28"/>
  <c r="H705" i="28"/>
  <c r="E706" i="28"/>
  <c r="F706" i="28"/>
  <c r="G706" i="28"/>
  <c r="H706" i="28"/>
  <c r="E707" i="28"/>
  <c r="F707" i="28"/>
  <c r="G707" i="28"/>
  <c r="H707" i="28"/>
  <c r="E708" i="28"/>
  <c r="F708" i="28"/>
  <c r="G708" i="28"/>
  <c r="H708" i="28"/>
  <c r="E709" i="28"/>
  <c r="F709" i="28"/>
  <c r="G709" i="28"/>
  <c r="H709" i="28"/>
  <c r="E710" i="28"/>
  <c r="F710" i="28"/>
  <c r="G710" i="28"/>
  <c r="H710" i="28"/>
  <c r="E711" i="28"/>
  <c r="F711" i="28"/>
  <c r="G711" i="28"/>
  <c r="H711" i="28"/>
  <c r="E712" i="28"/>
  <c r="F712" i="28"/>
  <c r="G712" i="28"/>
  <c r="H712" i="28"/>
  <c r="E713" i="28"/>
  <c r="F713" i="28"/>
  <c r="G713" i="28"/>
  <c r="H713" i="28"/>
  <c r="E714" i="28"/>
  <c r="F714" i="28"/>
  <c r="G714" i="28"/>
  <c r="H714" i="28"/>
  <c r="E715" i="28"/>
  <c r="F715" i="28"/>
  <c r="G715" i="28"/>
  <c r="H715" i="28"/>
  <c r="E716" i="28"/>
  <c r="F716" i="28"/>
  <c r="G716" i="28"/>
  <c r="H716" i="28"/>
  <c r="E717" i="28"/>
  <c r="F717" i="28"/>
  <c r="G717" i="28"/>
  <c r="H717" i="28"/>
  <c r="E718" i="28"/>
  <c r="F718" i="28"/>
  <c r="G718" i="28"/>
  <c r="H718" i="28"/>
  <c r="E719" i="28"/>
  <c r="F719" i="28"/>
  <c r="G719" i="28"/>
  <c r="H719" i="28"/>
  <c r="E720" i="28"/>
  <c r="F720" i="28"/>
  <c r="G720" i="28"/>
  <c r="H720" i="28"/>
  <c r="E721" i="28"/>
  <c r="F721" i="28"/>
  <c r="G721" i="28"/>
  <c r="H721" i="28"/>
  <c r="E722" i="28"/>
  <c r="F722" i="28"/>
  <c r="G722" i="28"/>
  <c r="H722" i="28"/>
  <c r="E723" i="28"/>
  <c r="F723" i="28"/>
  <c r="G723" i="28"/>
  <c r="H723" i="28"/>
  <c r="E724" i="28"/>
  <c r="F724" i="28"/>
  <c r="G724" i="28"/>
  <c r="H724" i="28"/>
  <c r="E725" i="28"/>
  <c r="F725" i="28"/>
  <c r="G725" i="28"/>
  <c r="H725" i="28"/>
  <c r="E726" i="28"/>
  <c r="F726" i="28"/>
  <c r="G726" i="28"/>
  <c r="H726" i="28"/>
  <c r="E727" i="28"/>
  <c r="F727" i="28"/>
  <c r="G727" i="28"/>
  <c r="H727" i="28"/>
  <c r="E728" i="28"/>
  <c r="F728" i="28"/>
  <c r="G728" i="28"/>
  <c r="H728" i="28"/>
  <c r="E729" i="28"/>
  <c r="F729" i="28"/>
  <c r="G729" i="28"/>
  <c r="H729" i="28"/>
  <c r="E730" i="28"/>
  <c r="F730" i="28"/>
  <c r="G730" i="28"/>
  <c r="H730" i="28"/>
  <c r="E731" i="28"/>
  <c r="F731" i="28"/>
  <c r="G731" i="28"/>
  <c r="H731" i="28"/>
  <c r="E732" i="28"/>
  <c r="F732" i="28"/>
  <c r="G732" i="28"/>
  <c r="H732" i="28"/>
  <c r="E733" i="28"/>
  <c r="F733" i="28"/>
  <c r="G733" i="28"/>
  <c r="H733" i="28"/>
  <c r="E734" i="28"/>
  <c r="F734" i="28"/>
  <c r="G734" i="28"/>
  <c r="H734" i="28"/>
  <c r="E735" i="28"/>
  <c r="F735" i="28"/>
  <c r="G735" i="28"/>
  <c r="H735" i="28"/>
  <c r="E736" i="28"/>
  <c r="F736" i="28"/>
  <c r="G736" i="28"/>
  <c r="H736" i="28"/>
  <c r="E737" i="28"/>
  <c r="F737" i="28"/>
  <c r="G737" i="28"/>
  <c r="H737" i="28"/>
  <c r="E738" i="28"/>
  <c r="F738" i="28"/>
  <c r="G738" i="28"/>
  <c r="H738" i="28"/>
  <c r="E739" i="28"/>
  <c r="F739" i="28"/>
  <c r="G739" i="28"/>
  <c r="H739" i="28"/>
  <c r="E740" i="28"/>
  <c r="F740" i="28"/>
  <c r="G740" i="28"/>
  <c r="H740" i="28"/>
  <c r="E741" i="28"/>
  <c r="F741" i="28"/>
  <c r="G741" i="28"/>
  <c r="H741" i="28"/>
  <c r="E742" i="28"/>
  <c r="F742" i="28"/>
  <c r="G742" i="28"/>
  <c r="H742" i="28"/>
  <c r="E743" i="28"/>
  <c r="F743" i="28"/>
  <c r="G743" i="28"/>
  <c r="H743" i="28"/>
  <c r="E744" i="28"/>
  <c r="F744" i="28"/>
  <c r="G744" i="28"/>
  <c r="H744" i="28"/>
  <c r="E745" i="28"/>
  <c r="F745" i="28"/>
  <c r="G745" i="28"/>
  <c r="H745" i="28"/>
  <c r="E746" i="28"/>
  <c r="F746" i="28"/>
  <c r="G746" i="28"/>
  <c r="H746" i="28"/>
  <c r="E747" i="28"/>
  <c r="F747" i="28"/>
  <c r="G747" i="28"/>
  <c r="H747" i="28"/>
  <c r="E748" i="28"/>
  <c r="F748" i="28"/>
  <c r="G748" i="28"/>
  <c r="H748" i="28"/>
  <c r="E749" i="28"/>
  <c r="F749" i="28"/>
  <c r="G749" i="28"/>
  <c r="H749" i="28"/>
  <c r="E750" i="28"/>
  <c r="F750" i="28"/>
  <c r="G750" i="28"/>
  <c r="H750" i="28"/>
  <c r="E751" i="28"/>
  <c r="F751" i="28"/>
  <c r="G751" i="28"/>
  <c r="H751" i="28"/>
  <c r="E752" i="28"/>
  <c r="F752" i="28"/>
  <c r="G752" i="28"/>
  <c r="H752" i="28"/>
  <c r="E753" i="28"/>
  <c r="F753" i="28"/>
  <c r="G753" i="28"/>
  <c r="H753" i="28"/>
  <c r="E754" i="28"/>
  <c r="F754" i="28"/>
  <c r="G754" i="28"/>
  <c r="H754" i="28"/>
  <c r="E755" i="28"/>
  <c r="F755" i="28"/>
  <c r="G755" i="28"/>
  <c r="H755" i="28"/>
  <c r="E756" i="28"/>
  <c r="F756" i="28"/>
  <c r="G756" i="28"/>
  <c r="H756" i="28"/>
  <c r="E757" i="28"/>
  <c r="F757" i="28"/>
  <c r="G757" i="28"/>
  <c r="H757" i="28"/>
  <c r="E758" i="28"/>
  <c r="F758" i="28"/>
  <c r="G758" i="28"/>
  <c r="H758" i="28"/>
  <c r="E759" i="28"/>
  <c r="F759" i="28"/>
  <c r="G759" i="28"/>
  <c r="H759" i="28"/>
  <c r="E760" i="28"/>
  <c r="F760" i="28"/>
  <c r="G760" i="28"/>
  <c r="H760" i="28"/>
  <c r="E761" i="28"/>
  <c r="F761" i="28"/>
  <c r="G761" i="28"/>
  <c r="H761" i="28"/>
  <c r="E762" i="28"/>
  <c r="F762" i="28"/>
  <c r="G762" i="28"/>
  <c r="H762" i="28"/>
  <c r="E763" i="28"/>
  <c r="F763" i="28"/>
  <c r="G763" i="28"/>
  <c r="H763" i="28"/>
  <c r="E764" i="28"/>
  <c r="F764" i="28"/>
  <c r="G764" i="28"/>
  <c r="H764" i="28"/>
  <c r="E765" i="28"/>
  <c r="F765" i="28"/>
  <c r="G765" i="28"/>
  <c r="H765" i="28"/>
  <c r="E766" i="28"/>
  <c r="F766" i="28"/>
  <c r="G766" i="28"/>
  <c r="H766" i="28"/>
  <c r="E767" i="28"/>
  <c r="F767" i="28"/>
  <c r="G767" i="28"/>
  <c r="H767" i="28"/>
  <c r="E768" i="28"/>
  <c r="F768" i="28"/>
  <c r="G768" i="28"/>
  <c r="H768" i="28"/>
  <c r="E769" i="28"/>
  <c r="F769" i="28"/>
  <c r="G769" i="28"/>
  <c r="H769" i="28"/>
  <c r="E770" i="28"/>
  <c r="F770" i="28"/>
  <c r="G770" i="28"/>
  <c r="H770" i="28"/>
  <c r="E771" i="28"/>
  <c r="F771" i="28"/>
  <c r="G771" i="28"/>
  <c r="H771" i="28"/>
  <c r="E772" i="28"/>
  <c r="F772" i="28"/>
  <c r="G772" i="28"/>
  <c r="H772" i="28"/>
  <c r="E773" i="28"/>
  <c r="F773" i="28"/>
  <c r="G773" i="28"/>
  <c r="H773" i="28"/>
  <c r="E774" i="28"/>
  <c r="F774" i="28"/>
  <c r="G774" i="28"/>
  <c r="H774" i="28"/>
  <c r="E775" i="28"/>
  <c r="F775" i="28"/>
  <c r="G775" i="28"/>
  <c r="H775" i="28"/>
  <c r="E776" i="28"/>
  <c r="F776" i="28"/>
  <c r="G776" i="28"/>
  <c r="H776" i="28"/>
  <c r="E777" i="28"/>
  <c r="F777" i="28"/>
  <c r="G777" i="28"/>
  <c r="H777" i="28"/>
  <c r="E778" i="28"/>
  <c r="F778" i="28"/>
  <c r="G778" i="28"/>
  <c r="H778" i="28"/>
  <c r="E779" i="28"/>
  <c r="F779" i="28"/>
  <c r="G779" i="28"/>
  <c r="H779" i="28"/>
  <c r="E780" i="28"/>
  <c r="F780" i="28"/>
  <c r="G780" i="28"/>
  <c r="H780" i="28"/>
  <c r="E781" i="28"/>
  <c r="F781" i="28"/>
  <c r="G781" i="28"/>
  <c r="H781" i="28"/>
  <c r="E782" i="28"/>
  <c r="F782" i="28"/>
  <c r="G782" i="28"/>
  <c r="H782" i="28"/>
  <c r="E783" i="28"/>
  <c r="F783" i="28"/>
  <c r="G783" i="28"/>
  <c r="H783" i="28"/>
  <c r="E784" i="28"/>
  <c r="F784" i="28"/>
  <c r="G784" i="28"/>
  <c r="H784" i="28"/>
  <c r="E785" i="28"/>
  <c r="F785" i="28"/>
  <c r="G785" i="28"/>
  <c r="H785" i="28"/>
  <c r="E786" i="28"/>
  <c r="F786" i="28"/>
  <c r="G786" i="28"/>
  <c r="H786" i="28"/>
  <c r="E787" i="28"/>
  <c r="F787" i="28"/>
  <c r="G787" i="28"/>
  <c r="H787" i="28"/>
  <c r="E788" i="28"/>
  <c r="F788" i="28"/>
  <c r="G788" i="28"/>
  <c r="H788" i="28"/>
  <c r="E789" i="28"/>
  <c r="F789" i="28"/>
  <c r="G789" i="28"/>
  <c r="H789" i="28"/>
  <c r="E790" i="28"/>
  <c r="F790" i="28"/>
  <c r="G790" i="28"/>
  <c r="H790" i="28"/>
  <c r="E791" i="28"/>
  <c r="F791" i="28"/>
  <c r="G791" i="28"/>
  <c r="H791" i="28"/>
  <c r="E792" i="28"/>
  <c r="F792" i="28"/>
  <c r="G792" i="28"/>
  <c r="H792" i="28"/>
  <c r="E793" i="28"/>
  <c r="F793" i="28"/>
  <c r="G793" i="28"/>
  <c r="H793" i="28"/>
  <c r="E794" i="28"/>
  <c r="F794" i="28"/>
  <c r="G794" i="28"/>
  <c r="H794" i="28"/>
  <c r="E795" i="28"/>
  <c r="F795" i="28"/>
  <c r="G795" i="28"/>
  <c r="H795" i="28"/>
  <c r="E796" i="28"/>
  <c r="F796" i="28"/>
  <c r="G796" i="28"/>
  <c r="H796" i="28"/>
  <c r="E797" i="28"/>
  <c r="F797" i="28"/>
  <c r="G797" i="28"/>
  <c r="H797" i="28"/>
  <c r="E798" i="28"/>
  <c r="F798" i="28"/>
  <c r="G798" i="28"/>
  <c r="H798" i="28"/>
  <c r="E799" i="28"/>
  <c r="F799" i="28"/>
  <c r="G799" i="28"/>
  <c r="H799" i="28"/>
  <c r="E800" i="28"/>
  <c r="F800" i="28"/>
  <c r="G800" i="28"/>
  <c r="H800" i="28"/>
  <c r="E801" i="28"/>
  <c r="F801" i="28"/>
  <c r="G801" i="28"/>
  <c r="H801" i="28"/>
  <c r="E802" i="28"/>
  <c r="F802" i="28"/>
  <c r="G802" i="28"/>
  <c r="H802" i="28"/>
  <c r="E803" i="28"/>
  <c r="F803" i="28"/>
  <c r="G803" i="28"/>
  <c r="H803" i="28"/>
  <c r="E804" i="28"/>
  <c r="F804" i="28"/>
  <c r="G804" i="28"/>
  <c r="H804" i="28"/>
  <c r="E805" i="28"/>
  <c r="F805" i="28"/>
  <c r="G805" i="28"/>
  <c r="H805" i="28"/>
  <c r="E806" i="28"/>
  <c r="F806" i="28"/>
  <c r="G806" i="28"/>
  <c r="H806" i="28"/>
  <c r="E807" i="28"/>
  <c r="F807" i="28"/>
  <c r="G807" i="28"/>
  <c r="H807" i="28"/>
  <c r="E808" i="28"/>
  <c r="F808" i="28"/>
  <c r="G808" i="28"/>
  <c r="H808" i="28"/>
  <c r="E809" i="28"/>
  <c r="F809" i="28"/>
  <c r="G809" i="28"/>
  <c r="H809" i="28"/>
  <c r="E810" i="28"/>
  <c r="F810" i="28"/>
  <c r="G810" i="28"/>
  <c r="H810" i="28"/>
  <c r="E811" i="28"/>
  <c r="F811" i="28"/>
  <c r="G811" i="28"/>
  <c r="H811" i="28"/>
  <c r="E812" i="28"/>
  <c r="F812" i="28"/>
  <c r="G812" i="28"/>
  <c r="H812" i="28"/>
  <c r="E813" i="28"/>
  <c r="F813" i="28"/>
  <c r="G813" i="28"/>
  <c r="H813" i="28"/>
  <c r="E814" i="28"/>
  <c r="F814" i="28"/>
  <c r="G814" i="28"/>
  <c r="H814" i="28"/>
  <c r="E815" i="28"/>
  <c r="F815" i="28"/>
  <c r="G815" i="28"/>
  <c r="H815" i="28"/>
  <c r="E816" i="28"/>
  <c r="F816" i="28"/>
  <c r="G816" i="28"/>
  <c r="H816" i="28"/>
  <c r="E817" i="28"/>
  <c r="F817" i="28"/>
  <c r="G817" i="28"/>
  <c r="H817" i="28"/>
  <c r="E818" i="28"/>
  <c r="F818" i="28"/>
  <c r="G818" i="28"/>
  <c r="H818" i="28"/>
  <c r="E819" i="28"/>
  <c r="F819" i="28"/>
  <c r="G819" i="28"/>
  <c r="H819" i="28"/>
  <c r="E820" i="28"/>
  <c r="F820" i="28"/>
  <c r="G820" i="28"/>
  <c r="H820" i="28"/>
  <c r="E821" i="28"/>
  <c r="F821" i="28"/>
  <c r="G821" i="28"/>
  <c r="H821" i="28"/>
  <c r="E822" i="28"/>
  <c r="F822" i="28"/>
  <c r="G822" i="28"/>
  <c r="H822" i="28"/>
  <c r="E823" i="28"/>
  <c r="F823" i="28"/>
  <c r="G823" i="28"/>
  <c r="H823" i="28"/>
  <c r="E824" i="28"/>
  <c r="F824" i="28"/>
  <c r="G824" i="28"/>
  <c r="H824" i="28"/>
  <c r="E825" i="28"/>
  <c r="F825" i="28"/>
  <c r="G825" i="28"/>
  <c r="H825" i="28"/>
  <c r="E826" i="28"/>
  <c r="F826" i="28"/>
  <c r="G826" i="28"/>
  <c r="H826" i="28"/>
  <c r="E827" i="28"/>
  <c r="F827" i="28"/>
  <c r="G827" i="28"/>
  <c r="H827" i="28"/>
  <c r="E828" i="28"/>
  <c r="F828" i="28"/>
  <c r="G828" i="28"/>
  <c r="H828" i="28"/>
  <c r="E829" i="28"/>
  <c r="F829" i="28"/>
  <c r="G829" i="28"/>
  <c r="H829" i="28"/>
  <c r="E830" i="28"/>
  <c r="F830" i="28"/>
  <c r="G830" i="28"/>
  <c r="H830" i="28"/>
  <c r="E831" i="28"/>
  <c r="F831" i="28"/>
  <c r="G831" i="28"/>
  <c r="H831" i="28"/>
  <c r="E832" i="28"/>
  <c r="F832" i="28"/>
  <c r="G832" i="28"/>
  <c r="H832" i="28"/>
  <c r="E833" i="28"/>
  <c r="F833" i="28"/>
  <c r="G833" i="28"/>
  <c r="H833" i="28"/>
  <c r="E834" i="28"/>
  <c r="F834" i="28"/>
  <c r="G834" i="28"/>
  <c r="H834" i="28"/>
  <c r="E835" i="28"/>
  <c r="F835" i="28"/>
  <c r="G835" i="28"/>
  <c r="H835" i="28"/>
  <c r="E836" i="28"/>
  <c r="F836" i="28"/>
  <c r="G836" i="28"/>
  <c r="H836" i="28"/>
  <c r="E837" i="28"/>
  <c r="F837" i="28"/>
  <c r="G837" i="28"/>
  <c r="H837" i="28"/>
  <c r="E838" i="28"/>
  <c r="F838" i="28"/>
  <c r="G838" i="28"/>
  <c r="H838" i="28"/>
  <c r="E839" i="28"/>
  <c r="F839" i="28"/>
  <c r="G839" i="28"/>
  <c r="H839" i="28"/>
  <c r="E840" i="28"/>
  <c r="F840" i="28"/>
  <c r="G840" i="28"/>
  <c r="H840" i="28"/>
  <c r="E841" i="28"/>
  <c r="F841" i="28"/>
  <c r="G841" i="28"/>
  <c r="H841" i="28"/>
  <c r="E842" i="28"/>
  <c r="F842" i="28"/>
  <c r="G842" i="28"/>
  <c r="H842" i="28"/>
  <c r="E843" i="28"/>
  <c r="F843" i="28"/>
  <c r="G843" i="28"/>
  <c r="H843" i="28"/>
  <c r="E844" i="28"/>
  <c r="F844" i="28"/>
  <c r="G844" i="28"/>
  <c r="H844" i="28"/>
  <c r="E845" i="28"/>
  <c r="F845" i="28"/>
  <c r="G845" i="28"/>
  <c r="H845" i="28"/>
  <c r="E846" i="28"/>
  <c r="F846" i="28"/>
  <c r="G846" i="28"/>
  <c r="H846" i="28"/>
  <c r="E847" i="28"/>
  <c r="F847" i="28"/>
  <c r="G847" i="28"/>
  <c r="H847" i="28"/>
  <c r="E848" i="28"/>
  <c r="F848" i="28"/>
  <c r="G848" i="28"/>
  <c r="H848" i="28"/>
  <c r="E849" i="28"/>
  <c r="F849" i="28"/>
  <c r="G849" i="28"/>
  <c r="H849" i="28"/>
  <c r="E850" i="28"/>
  <c r="F850" i="28"/>
  <c r="G850" i="28"/>
  <c r="H850" i="28"/>
  <c r="E851" i="28"/>
  <c r="F851" i="28"/>
  <c r="G851" i="28"/>
  <c r="H851" i="28"/>
  <c r="E852" i="28"/>
  <c r="F852" i="28"/>
  <c r="G852" i="28"/>
  <c r="H852" i="28"/>
  <c r="E853" i="28"/>
  <c r="F853" i="28"/>
  <c r="G853" i="28"/>
  <c r="H853" i="28"/>
  <c r="E854" i="28"/>
  <c r="F854" i="28"/>
  <c r="G854" i="28"/>
  <c r="H854" i="28"/>
  <c r="E855" i="28"/>
  <c r="F855" i="28"/>
  <c r="G855" i="28"/>
  <c r="H855" i="28"/>
  <c r="E856" i="28"/>
  <c r="F856" i="28"/>
  <c r="G856" i="28"/>
  <c r="H856" i="28"/>
  <c r="E857" i="28"/>
  <c r="F857" i="28"/>
  <c r="G857" i="28"/>
  <c r="H857" i="28"/>
  <c r="E858" i="28"/>
  <c r="F858" i="28"/>
  <c r="G858" i="28"/>
  <c r="H858" i="28"/>
  <c r="E859" i="28"/>
  <c r="F859" i="28"/>
  <c r="G859" i="28"/>
  <c r="H859" i="28"/>
  <c r="E860" i="28"/>
  <c r="F860" i="28"/>
  <c r="G860" i="28"/>
  <c r="H860" i="28"/>
  <c r="E861" i="28"/>
  <c r="F861" i="28"/>
  <c r="G861" i="28"/>
  <c r="H861" i="28"/>
  <c r="E862" i="28"/>
  <c r="F862" i="28"/>
  <c r="G862" i="28"/>
  <c r="H862" i="28"/>
  <c r="E863" i="28"/>
  <c r="F863" i="28"/>
  <c r="G863" i="28"/>
  <c r="H863" i="28"/>
  <c r="E864" i="28"/>
  <c r="F864" i="28"/>
  <c r="G864" i="28"/>
  <c r="H864" i="28"/>
  <c r="E865" i="28"/>
  <c r="F865" i="28"/>
  <c r="G865" i="28"/>
  <c r="H865" i="28"/>
  <c r="E866" i="28"/>
  <c r="F866" i="28"/>
  <c r="G866" i="28"/>
  <c r="H866" i="28"/>
  <c r="E867" i="28"/>
  <c r="F867" i="28"/>
  <c r="G867" i="28"/>
  <c r="H867" i="28"/>
  <c r="E868" i="28"/>
  <c r="F868" i="28"/>
  <c r="G868" i="28"/>
  <c r="H868" i="28"/>
  <c r="E869" i="28"/>
  <c r="F869" i="28"/>
  <c r="G869" i="28"/>
  <c r="H869" i="28"/>
  <c r="E870" i="28"/>
  <c r="F870" i="28"/>
  <c r="G870" i="28"/>
  <c r="H870" i="28"/>
  <c r="E871" i="28"/>
  <c r="F871" i="28"/>
  <c r="G871" i="28"/>
  <c r="H871" i="28"/>
  <c r="E872" i="28"/>
  <c r="F872" i="28"/>
  <c r="G872" i="28"/>
  <c r="H872" i="28"/>
  <c r="E873" i="28"/>
  <c r="F873" i="28"/>
  <c r="G873" i="28"/>
  <c r="H873" i="28"/>
  <c r="E874" i="28"/>
  <c r="F874" i="28"/>
  <c r="G874" i="28"/>
  <c r="H874" i="28"/>
  <c r="E875" i="28"/>
  <c r="F875" i="28"/>
  <c r="G875" i="28"/>
  <c r="H875" i="28"/>
  <c r="E876" i="28"/>
  <c r="F876" i="28"/>
  <c r="G876" i="28"/>
  <c r="H876" i="28"/>
  <c r="E877" i="28"/>
  <c r="F877" i="28"/>
  <c r="G877" i="28"/>
  <c r="H877" i="28"/>
  <c r="E878" i="28"/>
  <c r="F878" i="28"/>
  <c r="G878" i="28"/>
  <c r="H878" i="28"/>
  <c r="E879" i="28"/>
  <c r="F879" i="28"/>
  <c r="G879" i="28"/>
  <c r="H879" i="28"/>
  <c r="E880" i="28"/>
  <c r="F880" i="28"/>
  <c r="G880" i="28"/>
  <c r="H880" i="28"/>
  <c r="E881" i="28"/>
  <c r="F881" i="28"/>
  <c r="G881" i="28"/>
  <c r="H881" i="28"/>
  <c r="E882" i="28"/>
  <c r="F882" i="28"/>
  <c r="G882" i="28"/>
  <c r="H882" i="28"/>
  <c r="E883" i="28"/>
  <c r="F883" i="28"/>
  <c r="G883" i="28"/>
  <c r="H883" i="28"/>
  <c r="E884" i="28"/>
  <c r="F884" i="28"/>
  <c r="G884" i="28"/>
  <c r="H884" i="28"/>
  <c r="E885" i="28"/>
  <c r="F885" i="28"/>
  <c r="G885" i="28"/>
  <c r="H885" i="28"/>
  <c r="E886" i="28"/>
  <c r="F886" i="28"/>
  <c r="G886" i="28"/>
  <c r="H886" i="28"/>
  <c r="E887" i="28"/>
  <c r="F887" i="28"/>
  <c r="G887" i="28"/>
  <c r="H887" i="28"/>
  <c r="E888" i="28"/>
  <c r="F888" i="28"/>
  <c r="G888" i="28"/>
  <c r="H888" i="28"/>
  <c r="E889" i="28"/>
  <c r="F889" i="28"/>
  <c r="G889" i="28"/>
  <c r="H889" i="28"/>
  <c r="E890" i="28"/>
  <c r="F890" i="28"/>
  <c r="G890" i="28"/>
  <c r="H890" i="28"/>
  <c r="E891" i="28"/>
  <c r="F891" i="28"/>
  <c r="G891" i="28"/>
  <c r="H891" i="28"/>
  <c r="E892" i="28"/>
  <c r="F892" i="28"/>
  <c r="G892" i="28"/>
  <c r="H892" i="28"/>
  <c r="E893" i="28"/>
  <c r="F893" i="28"/>
  <c r="G893" i="28"/>
  <c r="H893" i="28"/>
  <c r="E894" i="28"/>
  <c r="F894" i="28"/>
  <c r="G894" i="28"/>
  <c r="H894" i="28"/>
  <c r="E895" i="28"/>
  <c r="F895" i="28"/>
  <c r="G895" i="28"/>
  <c r="H895" i="28"/>
  <c r="E896" i="28"/>
  <c r="F896" i="28"/>
  <c r="G896" i="28"/>
  <c r="H896" i="28"/>
  <c r="E897" i="28"/>
  <c r="F897" i="28"/>
  <c r="G897" i="28"/>
  <c r="H897" i="28"/>
  <c r="E898" i="28"/>
  <c r="F898" i="28"/>
  <c r="G898" i="28"/>
  <c r="H898" i="28"/>
  <c r="E899" i="28"/>
  <c r="F899" i="28"/>
  <c r="G899" i="28"/>
  <c r="H899" i="28"/>
  <c r="E900" i="28"/>
  <c r="F900" i="28"/>
  <c r="G900" i="28"/>
  <c r="H900" i="28"/>
  <c r="E901" i="28"/>
  <c r="F901" i="28"/>
  <c r="G901" i="28"/>
  <c r="H901" i="28"/>
  <c r="E902" i="28"/>
  <c r="F902" i="28"/>
  <c r="G902" i="28"/>
  <c r="H902" i="28"/>
  <c r="E903" i="28"/>
  <c r="F903" i="28"/>
  <c r="G903" i="28"/>
  <c r="H903" i="28"/>
  <c r="E904" i="28"/>
  <c r="F904" i="28"/>
  <c r="G904" i="28"/>
  <c r="H904" i="28"/>
  <c r="E905" i="28"/>
  <c r="F905" i="28"/>
  <c r="G905" i="28"/>
  <c r="H905" i="28"/>
  <c r="E906" i="28"/>
  <c r="F906" i="28"/>
  <c r="G906" i="28"/>
  <c r="H906" i="28"/>
  <c r="E907" i="28"/>
  <c r="F907" i="28"/>
  <c r="G907" i="28"/>
  <c r="H907" i="28"/>
  <c r="E908" i="28"/>
  <c r="F908" i="28"/>
  <c r="G908" i="28"/>
  <c r="H908" i="28"/>
  <c r="E909" i="28"/>
  <c r="F909" i="28"/>
  <c r="G909" i="28"/>
  <c r="H909" i="28"/>
  <c r="E910" i="28"/>
  <c r="F910" i="28"/>
  <c r="G910" i="28"/>
  <c r="H910" i="28"/>
  <c r="E911" i="28"/>
  <c r="F911" i="28"/>
  <c r="G911" i="28"/>
  <c r="H911" i="28"/>
  <c r="E912" i="28"/>
  <c r="F912" i="28"/>
  <c r="G912" i="28"/>
  <c r="H912" i="28"/>
  <c r="E913" i="28"/>
  <c r="F913" i="28"/>
  <c r="G913" i="28"/>
  <c r="H913" i="28"/>
  <c r="E914" i="28"/>
  <c r="F914" i="28"/>
  <c r="G914" i="28"/>
  <c r="H914" i="28"/>
  <c r="E915" i="28"/>
  <c r="F915" i="28"/>
  <c r="G915" i="28"/>
  <c r="H915" i="28"/>
  <c r="E916" i="28"/>
  <c r="F916" i="28"/>
  <c r="G916" i="28"/>
  <c r="H916" i="28"/>
  <c r="E917" i="28"/>
  <c r="F917" i="28"/>
  <c r="G917" i="28"/>
  <c r="H917" i="28"/>
  <c r="E918" i="28"/>
  <c r="F918" i="28"/>
  <c r="G918" i="28"/>
  <c r="H918" i="28"/>
  <c r="E919" i="28"/>
  <c r="F919" i="28"/>
  <c r="G919" i="28"/>
  <c r="H919" i="28"/>
  <c r="E920" i="28"/>
  <c r="F920" i="28"/>
  <c r="G920" i="28"/>
  <c r="H920" i="28"/>
  <c r="E921" i="28"/>
  <c r="F921" i="28"/>
  <c r="G921" i="28"/>
  <c r="H921" i="28"/>
  <c r="E922" i="28"/>
  <c r="F922" i="28"/>
  <c r="G922" i="28"/>
  <c r="H922" i="28"/>
  <c r="E923" i="28"/>
  <c r="F923" i="28"/>
  <c r="G923" i="28"/>
  <c r="H923" i="28"/>
  <c r="E924" i="28"/>
  <c r="F924" i="28"/>
  <c r="G924" i="28"/>
  <c r="H924" i="28"/>
  <c r="E925" i="28"/>
  <c r="F925" i="28"/>
  <c r="G925" i="28"/>
  <c r="H925" i="28"/>
  <c r="E926" i="28"/>
  <c r="F926" i="28"/>
  <c r="G926" i="28"/>
  <c r="H926" i="28"/>
  <c r="E927" i="28"/>
  <c r="F927" i="28"/>
  <c r="G927" i="28"/>
  <c r="H927" i="28"/>
  <c r="E928" i="28"/>
  <c r="F928" i="28"/>
  <c r="G928" i="28"/>
  <c r="H928" i="28"/>
  <c r="E929" i="28"/>
  <c r="F929" i="28"/>
  <c r="G929" i="28"/>
  <c r="H929" i="28"/>
  <c r="E930" i="28"/>
  <c r="F930" i="28"/>
  <c r="G930" i="28"/>
  <c r="H930" i="28"/>
  <c r="E931" i="28"/>
  <c r="F931" i="28"/>
  <c r="G931" i="28"/>
  <c r="H931" i="28"/>
  <c r="E932" i="28"/>
  <c r="F932" i="28"/>
  <c r="G932" i="28"/>
  <c r="H932" i="28"/>
  <c r="E933" i="28"/>
  <c r="F933" i="28"/>
  <c r="G933" i="28"/>
  <c r="H933" i="28"/>
  <c r="E934" i="28"/>
  <c r="F934" i="28"/>
  <c r="G934" i="28"/>
  <c r="H934" i="28"/>
  <c r="E935" i="28"/>
  <c r="F935" i="28"/>
  <c r="G935" i="28"/>
  <c r="H935" i="28"/>
  <c r="E936" i="28"/>
  <c r="F936" i="28"/>
  <c r="G936" i="28"/>
  <c r="H936" i="28"/>
  <c r="E937" i="28"/>
  <c r="F937" i="28"/>
  <c r="G937" i="28"/>
  <c r="H937" i="28"/>
  <c r="E938" i="28"/>
  <c r="F938" i="28"/>
  <c r="G938" i="28"/>
  <c r="H938" i="28"/>
  <c r="E939" i="28"/>
  <c r="F939" i="28"/>
  <c r="G939" i="28"/>
  <c r="H939" i="28"/>
  <c r="E940" i="28"/>
  <c r="F940" i="28"/>
  <c r="G940" i="28"/>
  <c r="H940" i="28"/>
  <c r="E941" i="28"/>
  <c r="F941" i="28"/>
  <c r="G941" i="28"/>
  <c r="H941" i="28"/>
  <c r="E942" i="28"/>
  <c r="F942" i="28"/>
  <c r="G942" i="28"/>
  <c r="H942" i="28"/>
  <c r="E943" i="28"/>
  <c r="F943" i="28"/>
  <c r="G943" i="28"/>
  <c r="H943" i="28"/>
  <c r="E944" i="28"/>
  <c r="F944" i="28"/>
  <c r="G944" i="28"/>
  <c r="H944" i="28"/>
  <c r="E945" i="28"/>
  <c r="F945" i="28"/>
  <c r="G945" i="28"/>
  <c r="H945" i="28"/>
  <c r="E946" i="28"/>
  <c r="F946" i="28"/>
  <c r="G946" i="28"/>
  <c r="H946" i="28"/>
  <c r="E947" i="28"/>
  <c r="F947" i="28"/>
  <c r="G947" i="28"/>
  <c r="H947" i="28"/>
  <c r="E948" i="28"/>
  <c r="F948" i="28"/>
  <c r="G948" i="28"/>
  <c r="H948" i="28"/>
  <c r="E949" i="28"/>
  <c r="F949" i="28"/>
  <c r="G949" i="28"/>
  <c r="H949" i="28"/>
  <c r="E950" i="28"/>
  <c r="F950" i="28"/>
  <c r="G950" i="28"/>
  <c r="H950" i="28"/>
  <c r="E951" i="28"/>
  <c r="F951" i="28"/>
  <c r="G951" i="28"/>
  <c r="H951" i="28"/>
  <c r="E952" i="28"/>
  <c r="F952" i="28"/>
  <c r="G952" i="28"/>
  <c r="H952" i="28"/>
  <c r="E953" i="28"/>
  <c r="F953" i="28"/>
  <c r="G953" i="28"/>
  <c r="H953" i="28"/>
  <c r="E954" i="28"/>
  <c r="F954" i="28"/>
  <c r="G954" i="28"/>
  <c r="H954" i="28"/>
  <c r="E955" i="28"/>
  <c r="F955" i="28"/>
  <c r="G955" i="28"/>
  <c r="H955" i="28"/>
  <c r="E956" i="28"/>
  <c r="F956" i="28"/>
  <c r="G956" i="28"/>
  <c r="H956" i="28"/>
  <c r="E957" i="28"/>
  <c r="F957" i="28"/>
  <c r="G957" i="28"/>
  <c r="H957" i="28"/>
  <c r="E958" i="28"/>
  <c r="F958" i="28"/>
  <c r="G958" i="28"/>
  <c r="H958" i="28"/>
  <c r="E959" i="28"/>
  <c r="F959" i="28"/>
  <c r="G959" i="28"/>
  <c r="H959" i="28"/>
  <c r="E960" i="28"/>
  <c r="F960" i="28"/>
  <c r="G960" i="28"/>
  <c r="H960" i="28"/>
  <c r="E961" i="28"/>
  <c r="F961" i="28"/>
  <c r="G961" i="28"/>
  <c r="H961" i="28"/>
  <c r="E962" i="28"/>
  <c r="F962" i="28"/>
  <c r="G962" i="28"/>
  <c r="H962" i="28"/>
  <c r="E963" i="28"/>
  <c r="F963" i="28"/>
  <c r="G963" i="28"/>
  <c r="H963" i="28"/>
  <c r="E964" i="28"/>
  <c r="F964" i="28"/>
  <c r="G964" i="28"/>
  <c r="H964" i="28"/>
  <c r="E965" i="28"/>
  <c r="F965" i="28"/>
  <c r="G965" i="28"/>
  <c r="H965" i="28"/>
  <c r="E966" i="28"/>
  <c r="F966" i="28"/>
  <c r="G966" i="28"/>
  <c r="H966" i="28"/>
  <c r="E967" i="28"/>
  <c r="F967" i="28"/>
  <c r="G967" i="28"/>
  <c r="H967" i="28"/>
  <c r="E968" i="28"/>
  <c r="F968" i="28"/>
  <c r="G968" i="28"/>
  <c r="H968" i="28"/>
  <c r="E969" i="28"/>
  <c r="F969" i="28"/>
  <c r="G969" i="28"/>
  <c r="H969" i="28"/>
  <c r="E970" i="28"/>
  <c r="F970" i="28"/>
  <c r="G970" i="28"/>
  <c r="H970" i="28"/>
  <c r="E971" i="28"/>
  <c r="F971" i="28"/>
  <c r="G971" i="28"/>
  <c r="H971" i="28"/>
  <c r="E972" i="28"/>
  <c r="F972" i="28"/>
  <c r="G972" i="28"/>
  <c r="H972" i="28"/>
  <c r="E973" i="28"/>
  <c r="F973" i="28"/>
  <c r="G973" i="28"/>
  <c r="H973" i="28"/>
  <c r="E974" i="28"/>
  <c r="F974" i="28"/>
  <c r="G974" i="28"/>
  <c r="H974" i="28"/>
  <c r="E975" i="28"/>
  <c r="F975" i="28"/>
  <c r="G975" i="28"/>
  <c r="H975" i="28"/>
  <c r="E976" i="28"/>
  <c r="F976" i="28"/>
  <c r="G976" i="28"/>
  <c r="H976" i="28"/>
  <c r="E977" i="28"/>
  <c r="F977" i="28"/>
  <c r="G977" i="28"/>
  <c r="H977" i="28"/>
  <c r="E978" i="28"/>
  <c r="F978" i="28"/>
  <c r="G978" i="28"/>
  <c r="H978" i="28"/>
  <c r="E979" i="28"/>
  <c r="F979" i="28"/>
  <c r="G979" i="28"/>
  <c r="H979" i="28"/>
  <c r="E980" i="28"/>
  <c r="F980" i="28"/>
  <c r="G980" i="28"/>
  <c r="H980" i="28"/>
  <c r="E981" i="28"/>
  <c r="F981" i="28"/>
  <c r="G981" i="28"/>
  <c r="H981" i="28"/>
  <c r="E982" i="28"/>
  <c r="F982" i="28"/>
  <c r="G982" i="28"/>
  <c r="H982" i="28"/>
  <c r="E983" i="28"/>
  <c r="F983" i="28"/>
  <c r="G983" i="28"/>
  <c r="H983" i="28"/>
  <c r="E984" i="28"/>
  <c r="F984" i="28"/>
  <c r="G984" i="28"/>
  <c r="H984" i="28"/>
  <c r="E985" i="28"/>
  <c r="F985" i="28"/>
  <c r="G985" i="28"/>
  <c r="H985" i="28"/>
  <c r="E986" i="28"/>
  <c r="F986" i="28"/>
  <c r="G986" i="28"/>
  <c r="H986" i="28"/>
  <c r="E987" i="28"/>
  <c r="F987" i="28"/>
  <c r="G987" i="28"/>
  <c r="H987" i="28"/>
  <c r="E988" i="28"/>
  <c r="F988" i="28"/>
  <c r="G988" i="28"/>
  <c r="H988" i="28"/>
  <c r="E989" i="28"/>
  <c r="F989" i="28"/>
  <c r="G989" i="28"/>
  <c r="H989" i="28"/>
  <c r="E990" i="28"/>
  <c r="F990" i="28"/>
  <c r="G990" i="28"/>
  <c r="H990" i="28"/>
  <c r="E991" i="28"/>
  <c r="F991" i="28"/>
  <c r="G991" i="28"/>
  <c r="H991" i="28"/>
  <c r="E992" i="28"/>
  <c r="F992" i="28"/>
  <c r="G992" i="28"/>
  <c r="H992" i="28"/>
  <c r="E993" i="28"/>
  <c r="F993" i="28"/>
  <c r="G993" i="28"/>
  <c r="H993" i="28"/>
  <c r="E994" i="28"/>
  <c r="F994" i="28"/>
  <c r="G994" i="28"/>
  <c r="H994" i="28"/>
  <c r="E995" i="28"/>
  <c r="F995" i="28"/>
  <c r="G995" i="28"/>
  <c r="H995" i="28"/>
  <c r="E996" i="28"/>
  <c r="F996" i="28"/>
  <c r="G996" i="28"/>
  <c r="H996" i="28"/>
  <c r="E997" i="28"/>
  <c r="F997" i="28"/>
  <c r="G997" i="28"/>
  <c r="H997" i="28"/>
  <c r="E998" i="28"/>
  <c r="F998" i="28"/>
  <c r="G998" i="28"/>
  <c r="H998" i="28"/>
  <c r="E999" i="28"/>
  <c r="F999" i="28"/>
  <c r="G999" i="28"/>
  <c r="H999" i="28"/>
  <c r="E1000" i="28"/>
  <c r="F1000" i="28"/>
  <c r="G1000" i="28"/>
  <c r="H1000" i="28"/>
  <c r="E1001" i="28"/>
  <c r="F1001" i="28"/>
  <c r="G1001" i="28"/>
  <c r="H1001" i="28"/>
  <c r="E1002" i="28"/>
  <c r="F1002" i="28"/>
  <c r="G1002" i="28"/>
  <c r="H1002" i="28"/>
  <c r="E1003" i="28"/>
  <c r="F1003" i="28"/>
  <c r="G1003" i="28"/>
  <c r="H1003" i="28"/>
  <c r="E1004" i="28"/>
  <c r="F1004" i="28"/>
  <c r="G1004" i="28"/>
  <c r="H1004" i="28"/>
  <c r="E1005" i="28"/>
  <c r="F1005" i="28"/>
  <c r="G1005" i="28"/>
  <c r="H1005" i="28"/>
  <c r="E1006" i="28"/>
  <c r="F1006" i="28"/>
  <c r="G1006" i="28"/>
  <c r="H1006" i="28"/>
  <c r="E1007" i="28"/>
  <c r="F1007" i="28"/>
  <c r="G1007" i="28"/>
  <c r="H1007" i="28"/>
  <c r="E1008" i="28"/>
  <c r="F1008" i="28"/>
  <c r="G1008" i="28"/>
  <c r="H1008" i="28"/>
  <c r="E1009" i="28"/>
  <c r="F1009" i="28"/>
  <c r="G1009" i="28"/>
  <c r="H1009" i="28"/>
  <c r="E1010" i="28"/>
  <c r="F1010" i="28"/>
  <c r="G1010" i="28"/>
  <c r="H1010" i="28"/>
  <c r="E1011" i="28"/>
  <c r="F1011" i="28"/>
  <c r="G1011" i="28"/>
  <c r="H1011" i="28"/>
  <c r="E1012" i="28"/>
  <c r="F1012" i="28"/>
  <c r="G1012" i="28"/>
  <c r="H1012" i="28"/>
  <c r="E1013" i="28"/>
  <c r="F1013" i="28"/>
  <c r="G1013" i="28"/>
  <c r="H1013" i="28"/>
  <c r="E1014" i="28"/>
  <c r="F1014" i="28"/>
  <c r="G1014" i="28"/>
  <c r="H1014" i="28"/>
  <c r="E1015" i="28"/>
  <c r="F1015" i="28"/>
  <c r="G1015" i="28"/>
  <c r="H1015" i="28"/>
  <c r="E1016" i="28"/>
  <c r="F1016" i="28"/>
  <c r="G1016" i="28"/>
  <c r="H1016" i="28"/>
  <c r="E1017" i="28"/>
  <c r="F1017" i="28"/>
  <c r="G1017" i="28"/>
  <c r="H1017" i="28"/>
  <c r="E1018" i="28"/>
  <c r="F1018" i="28"/>
  <c r="G1018" i="28"/>
  <c r="H1018" i="28"/>
  <c r="E1019" i="28"/>
  <c r="F1019" i="28"/>
  <c r="G1019" i="28"/>
  <c r="H1019" i="28"/>
  <c r="E1020" i="28"/>
  <c r="F1020" i="28"/>
  <c r="G1020" i="28"/>
  <c r="H1020" i="28"/>
  <c r="E1021" i="28"/>
  <c r="F1021" i="28"/>
  <c r="G1021" i="28"/>
  <c r="H1021" i="28"/>
  <c r="E1022" i="28"/>
  <c r="F1022" i="28"/>
  <c r="G1022" i="28"/>
  <c r="H1022" i="28"/>
  <c r="E1023" i="28"/>
  <c r="F1023" i="28"/>
  <c r="G1023" i="28"/>
  <c r="H1023" i="28"/>
  <c r="E1024" i="28"/>
  <c r="F1024" i="28"/>
  <c r="G1024" i="28"/>
  <c r="H1024" i="28"/>
  <c r="E1025" i="28"/>
  <c r="F1025" i="28"/>
  <c r="G1025" i="28"/>
  <c r="H1025" i="28"/>
  <c r="E1026" i="28"/>
  <c r="F1026" i="28"/>
  <c r="G1026" i="28"/>
  <c r="H1026" i="28"/>
  <c r="E1027" i="28"/>
  <c r="F1027" i="28"/>
  <c r="G1027" i="28"/>
  <c r="H1027" i="28"/>
  <c r="E1028" i="28"/>
  <c r="F1028" i="28"/>
  <c r="G1028" i="28"/>
  <c r="H1028" i="28"/>
  <c r="E1029" i="28"/>
  <c r="F1029" i="28"/>
  <c r="G1029" i="28"/>
  <c r="H1029" i="28"/>
  <c r="E1030" i="28"/>
  <c r="F1030" i="28"/>
  <c r="G1030" i="28"/>
  <c r="H1030" i="28"/>
  <c r="E1031" i="28"/>
  <c r="F1031" i="28"/>
  <c r="G1031" i="28"/>
  <c r="H1031" i="28"/>
  <c r="E1032" i="28"/>
  <c r="F1032" i="28"/>
  <c r="G1032" i="28"/>
  <c r="H1032" i="28"/>
  <c r="E1033" i="28"/>
  <c r="F1033" i="28"/>
  <c r="G1033" i="28"/>
  <c r="H1033" i="28"/>
  <c r="E1034" i="28"/>
  <c r="F1034" i="28"/>
  <c r="G1034" i="28"/>
  <c r="H1034" i="28"/>
  <c r="E1035" i="28"/>
  <c r="F1035" i="28"/>
  <c r="G1035" i="28"/>
  <c r="H1035" i="28"/>
  <c r="E1036" i="28"/>
  <c r="F1036" i="28"/>
  <c r="G1036" i="28"/>
  <c r="H1036" i="28"/>
  <c r="E1037" i="28"/>
  <c r="F1037" i="28"/>
  <c r="G1037" i="28"/>
  <c r="H1037" i="28"/>
  <c r="E1038" i="28"/>
  <c r="F1038" i="28"/>
  <c r="G1038" i="28"/>
  <c r="H1038" i="28"/>
  <c r="E1039" i="28"/>
  <c r="F1039" i="28"/>
  <c r="G1039" i="28"/>
  <c r="H1039" i="28"/>
  <c r="E1040" i="28"/>
  <c r="F1040" i="28"/>
  <c r="G1040" i="28"/>
  <c r="H1040" i="28"/>
  <c r="E1041" i="28"/>
  <c r="F1041" i="28"/>
  <c r="G1041" i="28"/>
  <c r="H1041" i="28"/>
  <c r="E1042" i="28"/>
  <c r="F1042" i="28"/>
  <c r="G1042" i="28"/>
  <c r="H1042" i="28"/>
  <c r="E1043" i="28"/>
  <c r="F1043" i="28"/>
  <c r="G1043" i="28"/>
  <c r="H1043" i="28"/>
  <c r="E1044" i="28"/>
  <c r="F1044" i="28"/>
  <c r="G1044" i="28"/>
  <c r="H1044" i="28"/>
  <c r="E1045" i="28"/>
  <c r="F1045" i="28"/>
  <c r="G1045" i="28"/>
  <c r="H1045" i="28"/>
  <c r="E1046" i="28"/>
  <c r="F1046" i="28"/>
  <c r="G1046" i="28"/>
  <c r="H1046" i="28"/>
  <c r="E1047" i="28"/>
  <c r="F1047" i="28"/>
  <c r="G1047" i="28"/>
  <c r="H1047" i="28"/>
  <c r="E1048" i="28"/>
  <c r="F1048" i="28"/>
  <c r="G1048" i="28"/>
  <c r="H1048" i="28"/>
  <c r="E1049" i="28"/>
  <c r="F1049" i="28"/>
  <c r="G1049" i="28"/>
  <c r="H1049" i="28"/>
  <c r="E1050" i="28"/>
  <c r="F1050" i="28"/>
  <c r="G1050" i="28"/>
  <c r="H1050" i="28"/>
  <c r="E1051" i="28"/>
  <c r="F1051" i="28"/>
  <c r="G1051" i="28"/>
  <c r="H1051" i="28"/>
  <c r="E1052" i="28"/>
  <c r="F1052" i="28"/>
  <c r="G1052" i="28"/>
  <c r="H1052" i="28"/>
  <c r="E1053" i="28"/>
  <c r="F1053" i="28"/>
  <c r="G1053" i="28"/>
  <c r="H1053" i="28"/>
  <c r="E1054" i="28"/>
  <c r="F1054" i="28"/>
  <c r="G1054" i="28"/>
  <c r="H1054" i="28"/>
  <c r="E1055" i="28"/>
  <c r="F1055" i="28"/>
  <c r="G1055" i="28"/>
  <c r="H1055" i="28"/>
  <c r="E1056" i="28"/>
  <c r="F1056" i="28"/>
  <c r="G1056" i="28"/>
  <c r="H1056" i="28"/>
  <c r="E1057" i="28"/>
  <c r="F1057" i="28"/>
  <c r="G1057" i="28"/>
  <c r="H1057" i="28"/>
  <c r="E1058" i="28"/>
  <c r="F1058" i="28"/>
  <c r="G1058" i="28"/>
  <c r="H1058" i="28"/>
  <c r="E1059" i="28"/>
  <c r="F1059" i="28"/>
  <c r="G1059" i="28"/>
  <c r="H1059" i="28"/>
  <c r="E1060" i="28"/>
  <c r="F1060" i="28"/>
  <c r="G1060" i="28"/>
  <c r="H1060" i="28"/>
  <c r="E1061" i="28"/>
  <c r="F1061" i="28"/>
  <c r="G1061" i="28"/>
  <c r="H1061" i="28"/>
  <c r="E1062" i="28"/>
  <c r="F1062" i="28"/>
  <c r="G1062" i="28"/>
  <c r="H1062" i="28"/>
  <c r="E1063" i="28"/>
  <c r="F1063" i="28"/>
  <c r="G1063" i="28"/>
  <c r="H1063" i="28"/>
  <c r="E1064" i="28"/>
  <c r="F1064" i="28"/>
  <c r="G1064" i="28"/>
  <c r="H1064" i="28"/>
  <c r="E1065" i="28"/>
  <c r="F1065" i="28"/>
  <c r="G1065" i="28"/>
  <c r="H1065" i="28"/>
  <c r="E1066" i="28"/>
  <c r="F1066" i="28"/>
  <c r="G1066" i="28"/>
  <c r="H1066" i="28"/>
  <c r="E1067" i="28"/>
  <c r="F1067" i="28"/>
  <c r="G1067" i="28"/>
  <c r="H1067" i="28"/>
  <c r="E1068" i="28"/>
  <c r="F1068" i="28"/>
  <c r="G1068" i="28"/>
  <c r="H1068" i="28"/>
  <c r="E1069" i="28"/>
  <c r="F1069" i="28"/>
  <c r="G1069" i="28"/>
  <c r="H1069" i="28"/>
  <c r="E1070" i="28"/>
  <c r="F1070" i="28"/>
  <c r="G1070" i="28"/>
  <c r="H1070" i="28"/>
  <c r="E1071" i="28"/>
  <c r="F1071" i="28"/>
  <c r="G1071" i="28"/>
  <c r="H1071" i="28"/>
  <c r="E1072" i="28"/>
  <c r="F1072" i="28"/>
  <c r="G1072" i="28"/>
  <c r="H1072" i="28"/>
  <c r="E1073" i="28"/>
  <c r="F1073" i="28"/>
  <c r="G1073" i="28"/>
  <c r="H1073" i="28"/>
  <c r="E1074" i="28"/>
  <c r="F1074" i="28"/>
  <c r="G1074" i="28"/>
  <c r="H1074" i="28"/>
  <c r="E1075" i="28"/>
  <c r="F1075" i="28"/>
  <c r="G1075" i="28"/>
  <c r="H1075" i="28"/>
  <c r="E1076" i="28"/>
  <c r="F1076" i="28"/>
  <c r="G1076" i="28"/>
  <c r="H1076" i="28"/>
  <c r="E1077" i="28"/>
  <c r="F1077" i="28"/>
  <c r="G1077" i="28"/>
  <c r="H1077" i="28"/>
  <c r="E1078" i="28"/>
  <c r="F1078" i="28"/>
  <c r="G1078" i="28"/>
  <c r="H1078" i="28"/>
  <c r="E1079" i="28"/>
  <c r="F1079" i="28"/>
  <c r="G1079" i="28"/>
  <c r="H1079" i="28"/>
  <c r="E1080" i="28"/>
  <c r="F1080" i="28"/>
  <c r="G1080" i="28"/>
  <c r="H1080" i="28"/>
  <c r="E1081" i="28"/>
  <c r="F1081" i="28"/>
  <c r="G1081" i="28"/>
  <c r="H1081" i="28"/>
  <c r="E1082" i="28"/>
  <c r="F1082" i="28"/>
  <c r="G1082" i="28"/>
  <c r="H1082" i="28"/>
  <c r="E1083" i="28"/>
  <c r="F1083" i="28"/>
  <c r="G1083" i="28"/>
  <c r="H1083" i="28"/>
  <c r="E1084" i="28"/>
  <c r="F1084" i="28"/>
  <c r="G1084" i="28"/>
  <c r="H1084" i="28"/>
  <c r="E1085" i="28"/>
  <c r="F1085" i="28"/>
  <c r="G1085" i="28"/>
  <c r="H1085" i="28"/>
  <c r="E1086" i="28"/>
  <c r="F1086" i="28"/>
  <c r="G1086" i="28"/>
  <c r="H1086" i="28"/>
  <c r="E1087" i="28"/>
  <c r="F1087" i="28"/>
  <c r="G1087" i="28"/>
  <c r="H1087" i="28"/>
  <c r="E1088" i="28"/>
  <c r="F1088" i="28"/>
  <c r="G1088" i="28"/>
  <c r="H1088" i="28"/>
  <c r="E1089" i="28"/>
  <c r="F1089" i="28"/>
  <c r="G1089" i="28"/>
  <c r="H1089" i="28"/>
  <c r="E1090" i="28"/>
  <c r="F1090" i="28"/>
  <c r="G1090" i="28"/>
  <c r="H1090" i="28"/>
  <c r="E1091" i="28"/>
  <c r="F1091" i="28"/>
  <c r="G1091" i="28"/>
  <c r="H1091" i="28"/>
  <c r="E1092" i="28"/>
  <c r="F1092" i="28"/>
  <c r="G1092" i="28"/>
  <c r="H1092" i="28"/>
  <c r="E1093" i="28"/>
  <c r="F1093" i="28"/>
  <c r="G1093" i="28"/>
  <c r="H1093" i="28"/>
  <c r="E1094" i="28"/>
  <c r="F1094" i="28"/>
  <c r="G1094" i="28"/>
  <c r="H1094" i="28"/>
  <c r="E1095" i="28"/>
  <c r="F1095" i="28"/>
  <c r="G1095" i="28"/>
  <c r="H1095" i="28"/>
  <c r="E1096" i="28"/>
  <c r="F1096" i="28"/>
  <c r="G1096" i="28"/>
  <c r="H1096" i="28"/>
  <c r="E1097" i="28"/>
  <c r="F1097" i="28"/>
  <c r="G1097" i="28"/>
  <c r="H1097" i="28"/>
  <c r="E1098" i="28"/>
  <c r="F1098" i="28"/>
  <c r="G1098" i="28"/>
  <c r="H1098" i="28"/>
  <c r="E1099" i="28"/>
  <c r="F1099" i="28"/>
  <c r="G1099" i="28"/>
  <c r="H1099" i="28"/>
  <c r="E1100" i="28"/>
  <c r="F1100" i="28"/>
  <c r="G1100" i="28"/>
  <c r="H1100" i="28"/>
  <c r="E1101" i="28"/>
  <c r="F1101" i="28"/>
  <c r="G1101" i="28"/>
  <c r="H1101" i="28"/>
  <c r="E1102" i="28"/>
  <c r="F1102" i="28"/>
  <c r="G1102" i="28"/>
  <c r="H1102" i="28"/>
  <c r="E1103" i="28"/>
  <c r="F1103" i="28"/>
  <c r="G1103" i="28"/>
  <c r="H1103" i="28"/>
  <c r="E1104" i="28"/>
  <c r="F1104" i="28"/>
  <c r="G1104" i="28"/>
  <c r="H1104" i="28"/>
  <c r="E1105" i="28"/>
  <c r="F1105" i="28"/>
  <c r="G1105" i="28"/>
  <c r="H1105" i="28"/>
  <c r="E1106" i="28"/>
  <c r="F1106" i="28"/>
  <c r="G1106" i="28"/>
  <c r="H1106" i="28"/>
  <c r="E1107" i="28"/>
  <c r="F1107" i="28"/>
  <c r="G1107" i="28"/>
  <c r="H1107" i="28"/>
  <c r="E1108" i="28"/>
  <c r="F1108" i="28"/>
  <c r="G1108" i="28"/>
  <c r="H1108" i="28"/>
  <c r="E1109" i="28"/>
  <c r="F1109" i="28"/>
  <c r="G1109" i="28"/>
  <c r="H1109" i="28"/>
  <c r="E1110" i="28"/>
  <c r="F1110" i="28"/>
  <c r="G1110" i="28"/>
  <c r="H1110" i="28"/>
  <c r="E1111" i="28"/>
  <c r="F1111" i="28"/>
  <c r="G1111" i="28"/>
  <c r="H1111" i="28"/>
  <c r="E1112" i="28"/>
  <c r="F1112" i="28"/>
  <c r="G1112" i="28"/>
  <c r="H1112" i="28"/>
  <c r="E1113" i="28"/>
  <c r="F1113" i="28"/>
  <c r="G1113" i="28"/>
  <c r="H1113" i="28"/>
  <c r="E1114" i="28"/>
  <c r="F1114" i="28"/>
  <c r="G1114" i="28"/>
  <c r="H1114" i="28"/>
  <c r="E1115" i="28"/>
  <c r="F1115" i="28"/>
  <c r="G1115" i="28"/>
  <c r="H1115" i="28"/>
  <c r="E1116" i="28"/>
  <c r="F1116" i="28"/>
  <c r="G1116" i="28"/>
  <c r="H1116" i="28"/>
  <c r="E1117" i="28"/>
  <c r="F1117" i="28"/>
  <c r="G1117" i="28"/>
  <c r="H1117" i="28"/>
  <c r="E1118" i="28"/>
  <c r="F1118" i="28"/>
  <c r="G1118" i="28"/>
  <c r="H1118" i="28"/>
  <c r="E1119" i="28"/>
  <c r="F1119" i="28"/>
  <c r="G1119" i="28"/>
  <c r="H1119" i="28"/>
  <c r="E1120" i="28"/>
  <c r="F1120" i="28"/>
  <c r="G1120" i="28"/>
  <c r="H1120" i="28"/>
  <c r="E1121" i="28"/>
  <c r="F1121" i="28"/>
  <c r="G1121" i="28"/>
  <c r="H1121" i="28"/>
  <c r="E1122" i="28"/>
  <c r="F1122" i="28"/>
  <c r="G1122" i="28"/>
  <c r="H1122" i="28"/>
  <c r="E1123" i="28"/>
  <c r="F1123" i="28"/>
  <c r="G1123" i="28"/>
  <c r="H1123" i="28"/>
  <c r="E1124" i="28"/>
  <c r="F1124" i="28"/>
  <c r="G1124" i="28"/>
  <c r="H1124" i="28"/>
  <c r="E1125" i="28"/>
  <c r="F1125" i="28"/>
  <c r="G1125" i="28"/>
  <c r="H1125" i="28"/>
  <c r="E1126" i="28"/>
  <c r="F1126" i="28"/>
  <c r="G1126" i="28"/>
  <c r="H1126" i="28"/>
  <c r="E1127" i="28"/>
  <c r="F1127" i="28"/>
  <c r="G1127" i="28"/>
  <c r="H1127" i="28"/>
  <c r="E1128" i="28"/>
  <c r="F1128" i="28"/>
  <c r="G1128" i="28"/>
  <c r="H1128" i="28"/>
  <c r="E1129" i="28"/>
  <c r="F1129" i="28"/>
  <c r="G1129" i="28"/>
  <c r="H1129" i="28"/>
  <c r="E1130" i="28"/>
  <c r="F1130" i="28"/>
  <c r="G1130" i="28"/>
  <c r="H1130" i="28"/>
  <c r="E1131" i="28"/>
  <c r="F1131" i="28"/>
  <c r="G1131" i="28"/>
  <c r="H1131" i="28"/>
  <c r="E1132" i="28"/>
  <c r="F1132" i="28"/>
  <c r="G1132" i="28"/>
  <c r="H1132" i="28"/>
  <c r="E1133" i="28"/>
  <c r="F1133" i="28"/>
  <c r="G1133" i="28"/>
  <c r="H1133" i="28"/>
  <c r="E1134" i="28"/>
  <c r="F1134" i="28"/>
  <c r="G1134" i="28"/>
  <c r="H1134" i="28"/>
  <c r="E1135" i="28"/>
  <c r="F1135" i="28"/>
  <c r="G1135" i="28"/>
  <c r="H1135" i="28"/>
  <c r="E1136" i="28"/>
  <c r="F1136" i="28"/>
  <c r="G1136" i="28"/>
  <c r="H1136" i="28"/>
  <c r="E1137" i="28"/>
  <c r="F1137" i="28"/>
  <c r="G1137" i="28"/>
  <c r="H1137" i="28"/>
  <c r="E1138" i="28"/>
  <c r="F1138" i="28"/>
  <c r="G1138" i="28"/>
  <c r="H1138" i="28"/>
  <c r="E1139" i="28"/>
  <c r="F1139" i="28"/>
  <c r="G1139" i="28"/>
  <c r="H1139" i="28"/>
  <c r="E1140" i="28"/>
  <c r="F1140" i="28"/>
  <c r="G1140" i="28"/>
  <c r="H1140" i="28"/>
  <c r="E1141" i="28"/>
  <c r="F1141" i="28"/>
  <c r="G1141" i="28"/>
  <c r="H1141" i="28"/>
  <c r="E1142" i="28"/>
  <c r="F1142" i="28"/>
  <c r="G1142" i="28"/>
  <c r="H1142" i="28"/>
  <c r="E1143" i="28"/>
  <c r="F1143" i="28"/>
  <c r="G1143" i="28"/>
  <c r="H1143" i="28"/>
  <c r="E1144" i="28"/>
  <c r="F1144" i="28"/>
  <c r="G1144" i="28"/>
  <c r="H1144" i="28"/>
  <c r="E1145" i="28"/>
  <c r="F1145" i="28"/>
  <c r="G1145" i="28"/>
  <c r="H1145" i="28"/>
  <c r="E1146" i="28"/>
  <c r="F1146" i="28"/>
  <c r="G1146" i="28"/>
  <c r="H1146" i="28"/>
  <c r="E1147" i="28"/>
  <c r="F1147" i="28"/>
  <c r="G1147" i="28"/>
  <c r="H1147" i="28"/>
  <c r="E1148" i="28"/>
  <c r="F1148" i="28"/>
  <c r="G1148" i="28"/>
  <c r="H1148" i="28"/>
  <c r="E1149" i="28"/>
  <c r="F1149" i="28"/>
  <c r="G1149" i="28"/>
  <c r="H1149" i="28"/>
  <c r="E1150" i="28"/>
  <c r="F1150" i="28"/>
  <c r="G1150" i="28"/>
  <c r="H1150" i="28"/>
  <c r="E1151" i="28"/>
  <c r="F1151" i="28"/>
  <c r="G1151" i="28"/>
  <c r="H1151" i="28"/>
  <c r="E1152" i="28"/>
  <c r="F1152" i="28"/>
  <c r="G1152" i="28"/>
  <c r="H1152" i="28"/>
  <c r="E1153" i="28"/>
  <c r="F1153" i="28"/>
  <c r="G1153" i="28"/>
  <c r="H1153" i="28"/>
  <c r="E1154" i="28"/>
  <c r="F1154" i="28"/>
  <c r="G1154" i="28"/>
  <c r="H1154" i="28"/>
  <c r="E1155" i="28"/>
  <c r="F1155" i="28"/>
  <c r="G1155" i="28"/>
  <c r="H1155" i="28"/>
  <c r="E1156" i="28"/>
  <c r="F1156" i="28"/>
  <c r="G1156" i="28"/>
  <c r="H1156" i="28"/>
  <c r="E1157" i="28"/>
  <c r="F1157" i="28"/>
  <c r="G1157" i="28"/>
  <c r="H1157" i="28"/>
  <c r="E1158" i="28"/>
  <c r="F1158" i="28"/>
  <c r="G1158" i="28"/>
  <c r="H1158" i="28"/>
  <c r="E1159" i="28"/>
  <c r="F1159" i="28"/>
  <c r="G1159" i="28"/>
  <c r="H1159" i="28"/>
  <c r="E1160" i="28"/>
  <c r="F1160" i="28"/>
  <c r="G1160" i="28"/>
  <c r="H1160" i="28"/>
  <c r="E1161" i="28"/>
  <c r="F1161" i="28"/>
  <c r="G1161" i="28"/>
  <c r="H1161" i="28"/>
  <c r="E1162" i="28"/>
  <c r="F1162" i="28"/>
  <c r="G1162" i="28"/>
  <c r="H1162" i="28"/>
  <c r="E1163" i="28"/>
  <c r="F1163" i="28"/>
  <c r="G1163" i="28"/>
  <c r="H1163" i="28"/>
  <c r="E1164" i="28"/>
  <c r="F1164" i="28"/>
  <c r="G1164" i="28"/>
  <c r="H1164" i="28"/>
  <c r="E1165" i="28"/>
  <c r="F1165" i="28"/>
  <c r="G1165" i="28"/>
  <c r="H1165" i="28"/>
  <c r="E1166" i="28"/>
  <c r="F1166" i="28"/>
  <c r="G1166" i="28"/>
  <c r="H1166" i="28"/>
  <c r="E1167" i="28"/>
  <c r="F1167" i="28"/>
  <c r="G1167" i="28"/>
  <c r="H1167" i="28"/>
  <c r="E1168" i="28"/>
  <c r="F1168" i="28"/>
  <c r="G1168" i="28"/>
  <c r="H1168" i="28"/>
  <c r="E1169" i="28"/>
  <c r="F1169" i="28"/>
  <c r="G1169" i="28"/>
  <c r="H1169" i="28"/>
  <c r="E1170" i="28"/>
  <c r="F1170" i="28"/>
  <c r="G1170" i="28"/>
  <c r="H1170" i="28"/>
  <c r="E1171" i="28"/>
  <c r="F1171" i="28"/>
  <c r="G1171" i="28"/>
  <c r="H1171" i="28"/>
  <c r="E1172" i="28"/>
  <c r="F1172" i="28"/>
  <c r="G1172" i="28"/>
  <c r="H1172" i="28"/>
  <c r="E1173" i="28"/>
  <c r="F1173" i="28"/>
  <c r="G1173" i="28"/>
  <c r="H1173" i="28"/>
  <c r="E1174" i="28"/>
  <c r="F1174" i="28"/>
  <c r="G1174" i="28"/>
  <c r="H1174" i="28"/>
  <c r="E1175" i="28"/>
  <c r="F1175" i="28"/>
  <c r="G1175" i="28"/>
  <c r="H1175" i="28"/>
  <c r="E1176" i="28"/>
  <c r="F1176" i="28"/>
  <c r="G1176" i="28"/>
  <c r="H1176" i="28"/>
  <c r="E1177" i="28"/>
  <c r="F1177" i="28"/>
  <c r="G1177" i="28"/>
  <c r="H1177" i="28"/>
  <c r="E1178" i="28"/>
  <c r="F1178" i="28"/>
  <c r="G1178" i="28"/>
  <c r="H1178" i="28"/>
  <c r="E1179" i="28"/>
  <c r="F1179" i="28"/>
  <c r="G1179" i="28"/>
  <c r="H1179" i="28"/>
  <c r="E1180" i="28"/>
  <c r="F1180" i="28"/>
  <c r="G1180" i="28"/>
  <c r="H1180" i="28"/>
  <c r="E1181" i="28"/>
  <c r="F1181" i="28"/>
  <c r="G1181" i="28"/>
  <c r="H1181" i="28"/>
  <c r="E1182" i="28"/>
  <c r="F1182" i="28"/>
  <c r="G1182" i="28"/>
  <c r="H1182" i="28"/>
  <c r="E1183" i="28"/>
  <c r="F1183" i="28"/>
  <c r="G1183" i="28"/>
  <c r="H1183" i="28"/>
  <c r="E1184" i="28"/>
  <c r="F1184" i="28"/>
  <c r="G1184" i="28"/>
  <c r="H1184" i="28"/>
  <c r="E1185" i="28"/>
  <c r="F1185" i="28"/>
  <c r="G1185" i="28"/>
  <c r="H1185" i="28"/>
  <c r="E1186" i="28"/>
  <c r="F1186" i="28"/>
  <c r="G1186" i="28"/>
  <c r="H1186" i="28"/>
  <c r="E1187" i="28"/>
  <c r="F1187" i="28"/>
  <c r="G1187" i="28"/>
  <c r="H1187" i="28"/>
  <c r="E1188" i="28"/>
  <c r="F1188" i="28"/>
  <c r="G1188" i="28"/>
  <c r="H1188" i="28"/>
  <c r="E1189" i="28"/>
  <c r="F1189" i="28"/>
  <c r="G1189" i="28"/>
  <c r="H1189" i="28"/>
  <c r="E1190" i="28"/>
  <c r="F1190" i="28"/>
  <c r="G1190" i="28"/>
  <c r="H1190" i="28"/>
  <c r="E1191" i="28"/>
  <c r="F1191" i="28"/>
  <c r="G1191" i="28"/>
  <c r="H1191" i="28"/>
  <c r="E1192" i="28"/>
  <c r="F1192" i="28"/>
  <c r="G1192" i="28"/>
  <c r="H1192" i="28"/>
  <c r="E1193" i="28"/>
  <c r="F1193" i="28"/>
  <c r="G1193" i="28"/>
  <c r="H1193" i="28"/>
  <c r="E1194" i="28"/>
  <c r="F1194" i="28"/>
  <c r="G1194" i="28"/>
  <c r="H1194" i="28"/>
  <c r="E1195" i="28"/>
  <c r="F1195" i="28"/>
  <c r="G1195" i="28"/>
  <c r="H1195" i="28"/>
  <c r="E1196" i="28"/>
  <c r="F1196" i="28"/>
  <c r="G1196" i="28"/>
  <c r="H1196" i="28"/>
  <c r="E1197" i="28"/>
  <c r="F1197" i="28"/>
  <c r="G1197" i="28"/>
  <c r="H1197" i="28"/>
  <c r="E1198" i="28"/>
  <c r="F1198" i="28"/>
  <c r="G1198" i="28"/>
  <c r="H1198" i="28"/>
  <c r="E1199" i="28"/>
  <c r="F1199" i="28"/>
  <c r="G1199" i="28"/>
  <c r="H1199" i="28"/>
  <c r="E1200" i="28"/>
  <c r="F1200" i="28"/>
  <c r="G1200" i="28"/>
  <c r="H1200" i="28"/>
  <c r="E1201" i="28"/>
  <c r="F1201" i="28"/>
  <c r="G1201" i="28"/>
  <c r="H1201" i="28"/>
  <c r="A208" i="28"/>
  <c r="B208" i="28"/>
  <c r="C208" i="28"/>
  <c r="A209" i="28"/>
  <c r="B209" i="28"/>
  <c r="C209" i="28"/>
  <c r="A210" i="28"/>
  <c r="B210" i="28"/>
  <c r="C210" i="28"/>
  <c r="A211" i="28"/>
  <c r="B211" i="28"/>
  <c r="C211" i="28"/>
  <c r="A212" i="28"/>
  <c r="B212" i="28"/>
  <c r="C212" i="28"/>
  <c r="A213" i="28"/>
  <c r="B213" i="28"/>
  <c r="C213" i="28"/>
  <c r="A214" i="28"/>
  <c r="B214" i="28"/>
  <c r="C214" i="28"/>
  <c r="A215" i="28"/>
  <c r="B215" i="28"/>
  <c r="C215" i="28"/>
  <c r="A216" i="28"/>
  <c r="B216" i="28"/>
  <c r="C216" i="28"/>
  <c r="A217" i="28"/>
  <c r="B217" i="28"/>
  <c r="C217" i="28"/>
  <c r="A218" i="28"/>
  <c r="B218" i="28"/>
  <c r="C218" i="28"/>
  <c r="A219" i="28"/>
  <c r="B219" i="28"/>
  <c r="C219" i="28"/>
  <c r="A220" i="28"/>
  <c r="B220" i="28"/>
  <c r="C220" i="28"/>
  <c r="A221" i="28"/>
  <c r="B221" i="28"/>
  <c r="C221" i="28"/>
  <c r="A222" i="28"/>
  <c r="B222" i="28"/>
  <c r="C222" i="28"/>
  <c r="A223" i="28"/>
  <c r="B223" i="28"/>
  <c r="C223" i="28"/>
  <c r="A224" i="28"/>
  <c r="B224" i="28"/>
  <c r="C224" i="28"/>
  <c r="A225" i="28"/>
  <c r="B225" i="28"/>
  <c r="C225" i="28"/>
  <c r="A226" i="28"/>
  <c r="B226" i="28"/>
  <c r="C226" i="28"/>
  <c r="A227" i="28"/>
  <c r="B227" i="28"/>
  <c r="C227" i="28"/>
  <c r="A228" i="28"/>
  <c r="B228" i="28"/>
  <c r="C228" i="28"/>
  <c r="A229" i="28"/>
  <c r="B229" i="28"/>
  <c r="C229" i="28"/>
  <c r="A230" i="28"/>
  <c r="B230" i="28"/>
  <c r="C230" i="28"/>
  <c r="A231" i="28"/>
  <c r="B231" i="28"/>
  <c r="C231" i="28"/>
  <c r="A232" i="28"/>
  <c r="B232" i="28"/>
  <c r="C232" i="28"/>
  <c r="A233" i="28"/>
  <c r="B233" i="28"/>
  <c r="C233" i="28"/>
  <c r="A234" i="28"/>
  <c r="B234" i="28"/>
  <c r="C234" i="28"/>
  <c r="A235" i="28"/>
  <c r="B235" i="28"/>
  <c r="C235" i="28"/>
  <c r="A236" i="28"/>
  <c r="B236" i="28"/>
  <c r="C236" i="28"/>
  <c r="A237" i="28"/>
  <c r="B237" i="28"/>
  <c r="C237" i="28"/>
  <c r="A238" i="28"/>
  <c r="B238" i="28"/>
  <c r="C238" i="28"/>
  <c r="A239" i="28"/>
  <c r="B239" i="28"/>
  <c r="C239" i="28"/>
  <c r="A240" i="28"/>
  <c r="B240" i="28"/>
  <c r="C240" i="28"/>
  <c r="A241" i="28"/>
  <c r="B241" i="28"/>
  <c r="C241" i="28"/>
  <c r="A242" i="28"/>
  <c r="B242" i="28"/>
  <c r="C242" i="28"/>
  <c r="A243" i="28"/>
  <c r="B243" i="28"/>
  <c r="C243" i="28"/>
  <c r="A244" i="28"/>
  <c r="B244" i="28"/>
  <c r="C244" i="28"/>
  <c r="A245" i="28"/>
  <c r="B245" i="28"/>
  <c r="C245" i="28"/>
  <c r="A246" i="28"/>
  <c r="B246" i="28"/>
  <c r="C246" i="28"/>
  <c r="A247" i="28"/>
  <c r="B247" i="28"/>
  <c r="C247" i="28"/>
  <c r="A248" i="28"/>
  <c r="B248" i="28"/>
  <c r="C248" i="28"/>
  <c r="A249" i="28"/>
  <c r="B249" i="28"/>
  <c r="C249" i="28"/>
  <c r="A250" i="28"/>
  <c r="B250" i="28"/>
  <c r="C250" i="28"/>
  <c r="A251" i="28"/>
  <c r="B251" i="28"/>
  <c r="C251" i="28"/>
  <c r="A252" i="28"/>
  <c r="B252" i="28"/>
  <c r="C252" i="28"/>
  <c r="A253" i="28"/>
  <c r="B253" i="28"/>
  <c r="C253" i="28"/>
  <c r="A254" i="28"/>
  <c r="B254" i="28"/>
  <c r="C254" i="28"/>
  <c r="A255" i="28"/>
  <c r="B255" i="28"/>
  <c r="C255" i="28"/>
  <c r="A256" i="28"/>
  <c r="B256" i="28"/>
  <c r="C256" i="28"/>
  <c r="A257" i="28"/>
  <c r="B257" i="28"/>
  <c r="C257" i="28"/>
  <c r="A258" i="28"/>
  <c r="B258" i="28"/>
  <c r="C258" i="28"/>
  <c r="A259" i="28"/>
  <c r="B259" i="28"/>
  <c r="C259" i="28"/>
  <c r="A260" i="28"/>
  <c r="B260" i="28"/>
  <c r="C260" i="28"/>
  <c r="A261" i="28"/>
  <c r="B261" i="28"/>
  <c r="C261" i="28"/>
  <c r="A262" i="28"/>
  <c r="B262" i="28"/>
  <c r="C262" i="28"/>
  <c r="A263" i="28"/>
  <c r="B263" i="28"/>
  <c r="C263" i="28"/>
  <c r="A264" i="28"/>
  <c r="B264" i="28"/>
  <c r="C264" i="28"/>
  <c r="A265" i="28"/>
  <c r="B265" i="28"/>
  <c r="C265" i="28"/>
  <c r="A266" i="28"/>
  <c r="B266" i="28"/>
  <c r="C266" i="28"/>
  <c r="A267" i="28"/>
  <c r="B267" i="28"/>
  <c r="C267" i="28"/>
  <c r="A268" i="28"/>
  <c r="B268" i="28"/>
  <c r="C268" i="28"/>
  <c r="A269" i="28"/>
  <c r="B269" i="28"/>
  <c r="C269" i="28"/>
  <c r="A270" i="28"/>
  <c r="B270" i="28"/>
  <c r="C270" i="28"/>
  <c r="A271" i="28"/>
  <c r="B271" i="28"/>
  <c r="C271" i="28"/>
  <c r="A272" i="28"/>
  <c r="B272" i="28"/>
  <c r="C272" i="28"/>
  <c r="A273" i="28"/>
  <c r="B273" i="28"/>
  <c r="C273" i="28"/>
  <c r="A274" i="28"/>
  <c r="B274" i="28"/>
  <c r="C274" i="28"/>
  <c r="A275" i="28"/>
  <c r="B275" i="28"/>
  <c r="C275" i="28"/>
  <c r="A276" i="28"/>
  <c r="B276" i="28"/>
  <c r="C276" i="28"/>
  <c r="A277" i="28"/>
  <c r="B277" i="28"/>
  <c r="C277" i="28"/>
  <c r="A278" i="28"/>
  <c r="B278" i="28"/>
  <c r="C278" i="28"/>
  <c r="A279" i="28"/>
  <c r="B279" i="28"/>
  <c r="C279" i="28"/>
  <c r="A280" i="28"/>
  <c r="B280" i="28"/>
  <c r="C280" i="28"/>
  <c r="A281" i="28"/>
  <c r="B281" i="28"/>
  <c r="C281" i="28"/>
  <c r="A282" i="28"/>
  <c r="B282" i="28"/>
  <c r="C282" i="28"/>
  <c r="A283" i="28"/>
  <c r="B283" i="28"/>
  <c r="C283" i="28"/>
  <c r="A284" i="28"/>
  <c r="B284" i="28"/>
  <c r="C284" i="28"/>
  <c r="A285" i="28"/>
  <c r="B285" i="28"/>
  <c r="C285" i="28"/>
  <c r="A286" i="28"/>
  <c r="B286" i="28"/>
  <c r="C286" i="28"/>
  <c r="A287" i="28"/>
  <c r="B287" i="28"/>
  <c r="C287" i="28"/>
  <c r="A288" i="28"/>
  <c r="B288" i="28"/>
  <c r="C288" i="28"/>
  <c r="A289" i="28"/>
  <c r="B289" i="28"/>
  <c r="C289" i="28"/>
  <c r="A290" i="28"/>
  <c r="B290" i="28"/>
  <c r="C290" i="28"/>
  <c r="A291" i="28"/>
  <c r="B291" i="28"/>
  <c r="C291" i="28"/>
  <c r="A292" i="28"/>
  <c r="B292" i="28"/>
  <c r="C292" i="28"/>
  <c r="A293" i="28"/>
  <c r="B293" i="28"/>
  <c r="C293" i="28"/>
  <c r="A294" i="28"/>
  <c r="B294" i="28"/>
  <c r="C294" i="28"/>
  <c r="A295" i="28"/>
  <c r="B295" i="28"/>
  <c r="C295" i="28"/>
  <c r="A296" i="28"/>
  <c r="B296" i="28"/>
  <c r="C296" i="28"/>
  <c r="A297" i="28"/>
  <c r="B297" i="28"/>
  <c r="C297" i="28"/>
  <c r="A298" i="28"/>
  <c r="B298" i="28"/>
  <c r="C298" i="28"/>
  <c r="A299" i="28"/>
  <c r="B299" i="28"/>
  <c r="C299" i="28"/>
  <c r="A300" i="28"/>
  <c r="B300" i="28"/>
  <c r="C300" i="28"/>
  <c r="A301" i="28"/>
  <c r="B301" i="28"/>
  <c r="C301" i="28"/>
  <c r="A302" i="28"/>
  <c r="B302" i="28"/>
  <c r="C302" i="28"/>
  <c r="A303" i="28"/>
  <c r="B303" i="28"/>
  <c r="C303" i="28"/>
  <c r="A304" i="28"/>
  <c r="B304" i="28"/>
  <c r="C304" i="28"/>
  <c r="A305" i="28"/>
  <c r="B305" i="28"/>
  <c r="C305" i="28"/>
  <c r="A306" i="28"/>
  <c r="B306" i="28"/>
  <c r="C306" i="28"/>
  <c r="A307" i="28"/>
  <c r="B307" i="28"/>
  <c r="C307" i="28"/>
  <c r="A308" i="28"/>
  <c r="B308" i="28"/>
  <c r="C308" i="28"/>
  <c r="A309" i="28"/>
  <c r="B309" i="28"/>
  <c r="C309" i="28"/>
  <c r="A310" i="28"/>
  <c r="B310" i="28"/>
  <c r="C310" i="28"/>
  <c r="A311" i="28"/>
  <c r="B311" i="28"/>
  <c r="C311" i="28"/>
  <c r="A312" i="28"/>
  <c r="B312" i="28"/>
  <c r="C312" i="28"/>
  <c r="A313" i="28"/>
  <c r="B313" i="28"/>
  <c r="C313" i="28"/>
  <c r="A314" i="28"/>
  <c r="B314" i="28"/>
  <c r="C314" i="28"/>
  <c r="A315" i="28"/>
  <c r="B315" i="28"/>
  <c r="C315" i="28"/>
  <c r="A316" i="28"/>
  <c r="B316" i="28"/>
  <c r="C316" i="28"/>
  <c r="A317" i="28"/>
  <c r="B317" i="28"/>
  <c r="C317" i="28"/>
  <c r="A318" i="28"/>
  <c r="B318" i="28"/>
  <c r="C318" i="28"/>
  <c r="A319" i="28"/>
  <c r="B319" i="28"/>
  <c r="C319" i="28"/>
  <c r="A320" i="28"/>
  <c r="B320" i="28"/>
  <c r="C320" i="28"/>
  <c r="A321" i="28"/>
  <c r="B321" i="28"/>
  <c r="C321" i="28"/>
  <c r="A322" i="28"/>
  <c r="B322" i="28"/>
  <c r="C322" i="28"/>
  <c r="A323" i="28"/>
  <c r="B323" i="28"/>
  <c r="C323" i="28"/>
  <c r="A324" i="28"/>
  <c r="B324" i="28"/>
  <c r="C324" i="28"/>
  <c r="A325" i="28"/>
  <c r="B325" i="28"/>
  <c r="C325" i="28"/>
  <c r="A326" i="28"/>
  <c r="B326" i="28"/>
  <c r="C326" i="28"/>
  <c r="A327" i="28"/>
  <c r="B327" i="28"/>
  <c r="C327" i="28"/>
  <c r="A328" i="28"/>
  <c r="B328" i="28"/>
  <c r="C328" i="28"/>
  <c r="A329" i="28"/>
  <c r="B329" i="28"/>
  <c r="C329" i="28"/>
  <c r="A330" i="28"/>
  <c r="B330" i="28"/>
  <c r="C330" i="28"/>
  <c r="A331" i="28"/>
  <c r="B331" i="28"/>
  <c r="C331" i="28"/>
  <c r="A332" i="28"/>
  <c r="B332" i="28"/>
  <c r="C332" i="28"/>
  <c r="A333" i="28"/>
  <c r="B333" i="28"/>
  <c r="C333" i="28"/>
  <c r="A334" i="28"/>
  <c r="B334" i="28"/>
  <c r="C334" i="28"/>
  <c r="A335" i="28"/>
  <c r="B335" i="28"/>
  <c r="C335" i="28"/>
  <c r="A336" i="28"/>
  <c r="B336" i="28"/>
  <c r="C336" i="28"/>
  <c r="A337" i="28"/>
  <c r="B337" i="28"/>
  <c r="C337" i="28"/>
  <c r="A338" i="28"/>
  <c r="B338" i="28"/>
  <c r="C338" i="28"/>
  <c r="A339" i="28"/>
  <c r="B339" i="28"/>
  <c r="C339" i="28"/>
  <c r="A340" i="28"/>
  <c r="B340" i="28"/>
  <c r="C340" i="28"/>
  <c r="A341" i="28"/>
  <c r="B341" i="28"/>
  <c r="C341" i="28"/>
  <c r="A342" i="28"/>
  <c r="B342" i="28"/>
  <c r="C342" i="28"/>
  <c r="A343" i="28"/>
  <c r="B343" i="28"/>
  <c r="C343" i="28"/>
  <c r="A344" i="28"/>
  <c r="B344" i="28"/>
  <c r="C344" i="28"/>
  <c r="A345" i="28"/>
  <c r="B345" i="28"/>
  <c r="C345" i="28"/>
  <c r="A346" i="28"/>
  <c r="B346" i="28"/>
  <c r="C346" i="28"/>
  <c r="A347" i="28"/>
  <c r="B347" i="28"/>
  <c r="C347" i="28"/>
  <c r="A348" i="28"/>
  <c r="B348" i="28"/>
  <c r="C348" i="28"/>
  <c r="A349" i="28"/>
  <c r="B349" i="28"/>
  <c r="C349" i="28"/>
  <c r="A350" i="28"/>
  <c r="B350" i="28"/>
  <c r="C350" i="28"/>
  <c r="A351" i="28"/>
  <c r="B351" i="28"/>
  <c r="C351" i="28"/>
  <c r="A352" i="28"/>
  <c r="B352" i="28"/>
  <c r="C352" i="28"/>
  <c r="A353" i="28"/>
  <c r="B353" i="28"/>
  <c r="C353" i="28"/>
  <c r="A354" i="28"/>
  <c r="B354" i="28"/>
  <c r="C354" i="28"/>
  <c r="A355" i="28"/>
  <c r="B355" i="28"/>
  <c r="C355" i="28"/>
  <c r="A356" i="28"/>
  <c r="B356" i="28"/>
  <c r="C356" i="28"/>
  <c r="A357" i="28"/>
  <c r="B357" i="28"/>
  <c r="C357" i="28"/>
  <c r="A358" i="28"/>
  <c r="B358" i="28"/>
  <c r="C358" i="28"/>
  <c r="A359" i="28"/>
  <c r="B359" i="28"/>
  <c r="C359" i="28"/>
  <c r="A360" i="28"/>
  <c r="B360" i="28"/>
  <c r="C360" i="28"/>
  <c r="A361" i="28"/>
  <c r="B361" i="28"/>
  <c r="C361" i="28"/>
  <c r="A362" i="28"/>
  <c r="B362" i="28"/>
  <c r="C362" i="28"/>
  <c r="A363" i="28"/>
  <c r="B363" i="28"/>
  <c r="C363" i="28"/>
  <c r="A364" i="28"/>
  <c r="B364" i="28"/>
  <c r="C364" i="28"/>
  <c r="A365" i="28"/>
  <c r="B365" i="28"/>
  <c r="C365" i="28"/>
  <c r="A366" i="28"/>
  <c r="B366" i="28"/>
  <c r="C366" i="28"/>
  <c r="A367" i="28"/>
  <c r="B367" i="28"/>
  <c r="C367" i="28"/>
  <c r="A368" i="28"/>
  <c r="B368" i="28"/>
  <c r="C368" i="28"/>
  <c r="A369" i="28"/>
  <c r="B369" i="28"/>
  <c r="C369" i="28"/>
  <c r="A370" i="28"/>
  <c r="B370" i="28"/>
  <c r="C370" i="28"/>
  <c r="A371" i="28"/>
  <c r="B371" i="28"/>
  <c r="C371" i="28"/>
  <c r="A372" i="28"/>
  <c r="B372" i="28"/>
  <c r="C372" i="28"/>
  <c r="A373" i="28"/>
  <c r="B373" i="28"/>
  <c r="C373" i="28"/>
  <c r="A374" i="28"/>
  <c r="B374" i="28"/>
  <c r="C374" i="28"/>
  <c r="A375" i="28"/>
  <c r="B375" i="28"/>
  <c r="C375" i="28"/>
  <c r="A376" i="28"/>
  <c r="B376" i="28"/>
  <c r="C376" i="28"/>
  <c r="A377" i="28"/>
  <c r="B377" i="28"/>
  <c r="C377" i="28"/>
  <c r="A378" i="28"/>
  <c r="B378" i="28"/>
  <c r="C378" i="28"/>
  <c r="A379" i="28"/>
  <c r="B379" i="28"/>
  <c r="C379" i="28"/>
  <c r="A380" i="28"/>
  <c r="B380" i="28"/>
  <c r="C380" i="28"/>
  <c r="A381" i="28"/>
  <c r="B381" i="28"/>
  <c r="C381" i="28"/>
  <c r="A382" i="28"/>
  <c r="B382" i="28"/>
  <c r="C382" i="28"/>
  <c r="A383" i="28"/>
  <c r="B383" i="28"/>
  <c r="C383" i="28"/>
  <c r="A384" i="28"/>
  <c r="B384" i="28"/>
  <c r="C384" i="28"/>
  <c r="A385" i="28"/>
  <c r="B385" i="28"/>
  <c r="C385" i="28"/>
  <c r="A386" i="28"/>
  <c r="B386" i="28"/>
  <c r="C386" i="28"/>
  <c r="A387" i="28"/>
  <c r="B387" i="28"/>
  <c r="C387" i="28"/>
  <c r="A388" i="28"/>
  <c r="B388" i="28"/>
  <c r="C388" i="28"/>
  <c r="A389" i="28"/>
  <c r="B389" i="28"/>
  <c r="C389" i="28"/>
  <c r="A390" i="28"/>
  <c r="B390" i="28"/>
  <c r="C390" i="28"/>
  <c r="A391" i="28"/>
  <c r="B391" i="28"/>
  <c r="C391" i="28"/>
  <c r="A392" i="28"/>
  <c r="B392" i="28"/>
  <c r="C392" i="28"/>
  <c r="A393" i="28"/>
  <c r="B393" i="28"/>
  <c r="C393" i="28"/>
  <c r="A394" i="28"/>
  <c r="B394" i="28"/>
  <c r="C394" i="28"/>
  <c r="A395" i="28"/>
  <c r="B395" i="28"/>
  <c r="C395" i="28"/>
  <c r="A396" i="28"/>
  <c r="B396" i="28"/>
  <c r="C396" i="28"/>
  <c r="A397" i="28"/>
  <c r="B397" i="28"/>
  <c r="C397" i="28"/>
  <c r="A398" i="28"/>
  <c r="B398" i="28"/>
  <c r="C398" i="28"/>
  <c r="A399" i="28"/>
  <c r="B399" i="28"/>
  <c r="C399" i="28"/>
  <c r="A400" i="28"/>
  <c r="B400" i="28"/>
  <c r="C400" i="28"/>
  <c r="A401" i="28"/>
  <c r="B401" i="28"/>
  <c r="C401" i="28"/>
  <c r="A402" i="28"/>
  <c r="B402" i="28"/>
  <c r="C402" i="28"/>
  <c r="A403" i="28"/>
  <c r="B403" i="28"/>
  <c r="C403" i="28"/>
  <c r="A404" i="28"/>
  <c r="B404" i="28"/>
  <c r="C404" i="28"/>
  <c r="A405" i="28"/>
  <c r="B405" i="28"/>
  <c r="C405" i="28"/>
  <c r="A406" i="28"/>
  <c r="B406" i="28"/>
  <c r="C406" i="28"/>
  <c r="A407" i="28"/>
  <c r="B407" i="28"/>
  <c r="C407" i="28"/>
  <c r="A408" i="28"/>
  <c r="B408" i="28"/>
  <c r="C408" i="28"/>
  <c r="A409" i="28"/>
  <c r="B409" i="28"/>
  <c r="C409" i="28"/>
  <c r="A410" i="28"/>
  <c r="B410" i="28"/>
  <c r="C410" i="28"/>
  <c r="A411" i="28"/>
  <c r="B411" i="28"/>
  <c r="C411" i="28"/>
  <c r="A412" i="28"/>
  <c r="B412" i="28"/>
  <c r="C412" i="28"/>
  <c r="A413" i="28"/>
  <c r="B413" i="28"/>
  <c r="C413" i="28"/>
  <c r="A414" i="28"/>
  <c r="B414" i="28"/>
  <c r="C414" i="28"/>
  <c r="A415" i="28"/>
  <c r="B415" i="28"/>
  <c r="C415" i="28"/>
  <c r="A416" i="28"/>
  <c r="B416" i="28"/>
  <c r="C416" i="28"/>
  <c r="A417" i="28"/>
  <c r="B417" i="28"/>
  <c r="C417" i="28"/>
  <c r="A418" i="28"/>
  <c r="B418" i="28"/>
  <c r="C418" i="28"/>
  <c r="A419" i="28"/>
  <c r="B419" i="28"/>
  <c r="C419" i="28"/>
  <c r="A420" i="28"/>
  <c r="B420" i="28"/>
  <c r="C420" i="28"/>
  <c r="A421" i="28"/>
  <c r="B421" i="28"/>
  <c r="C421" i="28"/>
  <c r="A422" i="28"/>
  <c r="B422" i="28"/>
  <c r="C422" i="28"/>
  <c r="A423" i="28"/>
  <c r="B423" i="28"/>
  <c r="C423" i="28"/>
  <c r="A424" i="28"/>
  <c r="B424" i="28"/>
  <c r="C424" i="28"/>
  <c r="A425" i="28"/>
  <c r="B425" i="28"/>
  <c r="C425" i="28"/>
  <c r="A426" i="28"/>
  <c r="B426" i="28"/>
  <c r="C426" i="28"/>
  <c r="A427" i="28"/>
  <c r="B427" i="28"/>
  <c r="C427" i="28"/>
  <c r="A428" i="28"/>
  <c r="B428" i="28"/>
  <c r="C428" i="28"/>
  <c r="A429" i="28"/>
  <c r="B429" i="28"/>
  <c r="C429" i="28"/>
  <c r="A430" i="28"/>
  <c r="B430" i="28"/>
  <c r="C430" i="28"/>
  <c r="A431" i="28"/>
  <c r="B431" i="28"/>
  <c r="C431" i="28"/>
  <c r="A432" i="28"/>
  <c r="B432" i="28"/>
  <c r="C432" i="28"/>
  <c r="A433" i="28"/>
  <c r="B433" i="28"/>
  <c r="C433" i="28"/>
  <c r="A434" i="28"/>
  <c r="B434" i="28"/>
  <c r="C434" i="28"/>
  <c r="A435" i="28"/>
  <c r="B435" i="28"/>
  <c r="C435" i="28"/>
  <c r="A436" i="28"/>
  <c r="B436" i="28"/>
  <c r="C436" i="28"/>
  <c r="A437" i="28"/>
  <c r="B437" i="28"/>
  <c r="C437" i="28"/>
  <c r="A438" i="28"/>
  <c r="B438" i="28"/>
  <c r="C438" i="28"/>
  <c r="A439" i="28"/>
  <c r="B439" i="28"/>
  <c r="C439" i="28"/>
  <c r="A440" i="28"/>
  <c r="B440" i="28"/>
  <c r="C440" i="28"/>
  <c r="A441" i="28"/>
  <c r="B441" i="28"/>
  <c r="C441" i="28"/>
  <c r="A442" i="28"/>
  <c r="B442" i="28"/>
  <c r="C442" i="28"/>
  <c r="A443" i="28"/>
  <c r="B443" i="28"/>
  <c r="C443" i="28"/>
  <c r="A444" i="28"/>
  <c r="B444" i="28"/>
  <c r="C444" i="28"/>
  <c r="A445" i="28"/>
  <c r="B445" i="28"/>
  <c r="C445" i="28"/>
  <c r="A446" i="28"/>
  <c r="B446" i="28"/>
  <c r="C446" i="28"/>
  <c r="A447" i="28"/>
  <c r="B447" i="28"/>
  <c r="C447" i="28"/>
  <c r="A448" i="28"/>
  <c r="B448" i="28"/>
  <c r="C448" i="28"/>
  <c r="A449" i="28"/>
  <c r="B449" i="28"/>
  <c r="C449" i="28"/>
  <c r="A450" i="28"/>
  <c r="B450" i="28"/>
  <c r="C450" i="28"/>
  <c r="A451" i="28"/>
  <c r="B451" i="28"/>
  <c r="C451" i="28"/>
  <c r="A452" i="28"/>
  <c r="B452" i="28"/>
  <c r="C452" i="28"/>
  <c r="A453" i="28"/>
  <c r="B453" i="28"/>
  <c r="C453" i="28"/>
  <c r="A454" i="28"/>
  <c r="B454" i="28"/>
  <c r="C454" i="28"/>
  <c r="A455" i="28"/>
  <c r="B455" i="28"/>
  <c r="C455" i="28"/>
  <c r="A456" i="28"/>
  <c r="B456" i="28"/>
  <c r="C456" i="28"/>
  <c r="A457" i="28"/>
  <c r="B457" i="28"/>
  <c r="C457" i="28"/>
  <c r="A458" i="28"/>
  <c r="B458" i="28"/>
  <c r="C458" i="28"/>
  <c r="A459" i="28"/>
  <c r="B459" i="28"/>
  <c r="C459" i="28"/>
  <c r="A460" i="28"/>
  <c r="B460" i="28"/>
  <c r="C460" i="28"/>
  <c r="A461" i="28"/>
  <c r="B461" i="28"/>
  <c r="C461" i="28"/>
  <c r="A462" i="28"/>
  <c r="B462" i="28"/>
  <c r="C462" i="28"/>
  <c r="A463" i="28"/>
  <c r="B463" i="28"/>
  <c r="C463" i="28"/>
  <c r="A464" i="28"/>
  <c r="B464" i="28"/>
  <c r="C464" i="28"/>
  <c r="A465" i="28"/>
  <c r="B465" i="28"/>
  <c r="C465" i="28"/>
  <c r="A466" i="28"/>
  <c r="B466" i="28"/>
  <c r="C466" i="28"/>
  <c r="A467" i="28"/>
  <c r="B467" i="28"/>
  <c r="C467" i="28"/>
  <c r="A468" i="28"/>
  <c r="B468" i="28"/>
  <c r="C468" i="28"/>
  <c r="A469" i="28"/>
  <c r="B469" i="28"/>
  <c r="C469" i="28"/>
  <c r="A470" i="28"/>
  <c r="B470" i="28"/>
  <c r="C470" i="28"/>
  <c r="A471" i="28"/>
  <c r="B471" i="28"/>
  <c r="C471" i="28"/>
  <c r="A472" i="28"/>
  <c r="B472" i="28"/>
  <c r="C472" i="28"/>
  <c r="A473" i="28"/>
  <c r="B473" i="28"/>
  <c r="C473" i="28"/>
  <c r="A474" i="28"/>
  <c r="B474" i="28"/>
  <c r="C474" i="28"/>
  <c r="A475" i="28"/>
  <c r="B475" i="28"/>
  <c r="C475" i="28"/>
  <c r="A476" i="28"/>
  <c r="B476" i="28"/>
  <c r="C476" i="28"/>
  <c r="A477" i="28"/>
  <c r="B477" i="28"/>
  <c r="C477" i="28"/>
  <c r="A478" i="28"/>
  <c r="B478" i="28"/>
  <c r="C478" i="28"/>
  <c r="A479" i="28"/>
  <c r="B479" i="28"/>
  <c r="C479" i="28"/>
  <c r="A480" i="28"/>
  <c r="B480" i="28"/>
  <c r="C480" i="28"/>
  <c r="A481" i="28"/>
  <c r="B481" i="28"/>
  <c r="C481" i="28"/>
  <c r="A482" i="28"/>
  <c r="B482" i="28"/>
  <c r="C482" i="28"/>
  <c r="A483" i="28"/>
  <c r="B483" i="28"/>
  <c r="C483" i="28"/>
  <c r="A484" i="28"/>
  <c r="B484" i="28"/>
  <c r="C484" i="28"/>
  <c r="A485" i="28"/>
  <c r="B485" i="28"/>
  <c r="C485" i="28"/>
  <c r="A486" i="28"/>
  <c r="B486" i="28"/>
  <c r="C486" i="28"/>
  <c r="A487" i="28"/>
  <c r="B487" i="28"/>
  <c r="C487" i="28"/>
  <c r="A488" i="28"/>
  <c r="B488" i="28"/>
  <c r="C488" i="28"/>
  <c r="A489" i="28"/>
  <c r="B489" i="28"/>
  <c r="C489" i="28"/>
  <c r="A490" i="28"/>
  <c r="B490" i="28"/>
  <c r="C490" i="28"/>
  <c r="A491" i="28"/>
  <c r="B491" i="28"/>
  <c r="C491" i="28"/>
  <c r="A492" i="28"/>
  <c r="B492" i="28"/>
  <c r="C492" i="28"/>
  <c r="A493" i="28"/>
  <c r="B493" i="28"/>
  <c r="C493" i="28"/>
  <c r="A494" i="28"/>
  <c r="B494" i="28"/>
  <c r="C494" i="28"/>
  <c r="A495" i="28"/>
  <c r="B495" i="28"/>
  <c r="C495" i="28"/>
  <c r="A496" i="28"/>
  <c r="B496" i="28"/>
  <c r="C496" i="28"/>
  <c r="A497" i="28"/>
  <c r="B497" i="28"/>
  <c r="C497" i="28"/>
  <c r="A498" i="28"/>
  <c r="B498" i="28"/>
  <c r="C498" i="28"/>
  <c r="A499" i="28"/>
  <c r="B499" i="28"/>
  <c r="C499" i="28"/>
  <c r="A500" i="28"/>
  <c r="B500" i="28"/>
  <c r="C500" i="28"/>
  <c r="A501" i="28"/>
  <c r="B501" i="28"/>
  <c r="C501" i="28"/>
  <c r="A502" i="28"/>
  <c r="B502" i="28"/>
  <c r="C502" i="28"/>
  <c r="A503" i="28"/>
  <c r="B503" i="28"/>
  <c r="C503" i="28"/>
  <c r="A504" i="28"/>
  <c r="B504" i="28"/>
  <c r="C504" i="28"/>
  <c r="A505" i="28"/>
  <c r="B505" i="28"/>
  <c r="C505" i="28"/>
  <c r="A506" i="28"/>
  <c r="B506" i="28"/>
  <c r="C506" i="28"/>
  <c r="A507" i="28"/>
  <c r="B507" i="28"/>
  <c r="C507" i="28"/>
  <c r="A508" i="28"/>
  <c r="B508" i="28"/>
  <c r="C508" i="28"/>
  <c r="A509" i="28"/>
  <c r="B509" i="28"/>
  <c r="C509" i="28"/>
  <c r="A510" i="28"/>
  <c r="B510" i="28"/>
  <c r="C510" i="28"/>
  <c r="A511" i="28"/>
  <c r="B511" i="28"/>
  <c r="C511" i="28"/>
  <c r="A512" i="28"/>
  <c r="B512" i="28"/>
  <c r="C512" i="28"/>
  <c r="A513" i="28"/>
  <c r="B513" i="28"/>
  <c r="C513" i="28"/>
  <c r="A514" i="28"/>
  <c r="B514" i="28"/>
  <c r="C514" i="28"/>
  <c r="A515" i="28"/>
  <c r="B515" i="28"/>
  <c r="C515" i="28"/>
  <c r="A516" i="28"/>
  <c r="B516" i="28"/>
  <c r="C516" i="28"/>
  <c r="A517" i="28"/>
  <c r="B517" i="28"/>
  <c r="C517" i="28"/>
  <c r="A518" i="28"/>
  <c r="B518" i="28"/>
  <c r="C518" i="28"/>
  <c r="A519" i="28"/>
  <c r="B519" i="28"/>
  <c r="C519" i="28"/>
  <c r="A520" i="28"/>
  <c r="B520" i="28"/>
  <c r="C520" i="28"/>
  <c r="A521" i="28"/>
  <c r="B521" i="28"/>
  <c r="C521" i="28"/>
  <c r="A522" i="28"/>
  <c r="B522" i="28"/>
  <c r="C522" i="28"/>
  <c r="A523" i="28"/>
  <c r="B523" i="28"/>
  <c r="C523" i="28"/>
  <c r="A524" i="28"/>
  <c r="B524" i="28"/>
  <c r="C524" i="28"/>
  <c r="A525" i="28"/>
  <c r="B525" i="28"/>
  <c r="C525" i="28"/>
  <c r="A526" i="28"/>
  <c r="B526" i="28"/>
  <c r="C526" i="28"/>
  <c r="A527" i="28"/>
  <c r="B527" i="28"/>
  <c r="C527" i="28"/>
  <c r="A528" i="28"/>
  <c r="B528" i="28"/>
  <c r="C528" i="28"/>
  <c r="A529" i="28"/>
  <c r="B529" i="28"/>
  <c r="C529" i="28"/>
  <c r="A530" i="28"/>
  <c r="B530" i="28"/>
  <c r="C530" i="28"/>
  <c r="A531" i="28"/>
  <c r="B531" i="28"/>
  <c r="C531" i="28"/>
  <c r="A532" i="28"/>
  <c r="B532" i="28"/>
  <c r="C532" i="28"/>
  <c r="A533" i="28"/>
  <c r="B533" i="28"/>
  <c r="C533" i="28"/>
  <c r="A534" i="28"/>
  <c r="B534" i="28"/>
  <c r="C534" i="28"/>
  <c r="A535" i="28"/>
  <c r="B535" i="28"/>
  <c r="C535" i="28"/>
  <c r="A536" i="28"/>
  <c r="B536" i="28"/>
  <c r="C536" i="28"/>
  <c r="A537" i="28"/>
  <c r="B537" i="28"/>
  <c r="C537" i="28"/>
  <c r="A538" i="28"/>
  <c r="B538" i="28"/>
  <c r="C538" i="28"/>
  <c r="A539" i="28"/>
  <c r="B539" i="28"/>
  <c r="C539" i="28"/>
  <c r="A540" i="28"/>
  <c r="B540" i="28"/>
  <c r="C540" i="28"/>
  <c r="A541" i="28"/>
  <c r="B541" i="28"/>
  <c r="C541" i="28"/>
  <c r="A542" i="28"/>
  <c r="B542" i="28"/>
  <c r="C542" i="28"/>
  <c r="A543" i="28"/>
  <c r="B543" i="28"/>
  <c r="C543" i="28"/>
  <c r="A544" i="28"/>
  <c r="B544" i="28"/>
  <c r="C544" i="28"/>
  <c r="A545" i="28"/>
  <c r="B545" i="28"/>
  <c r="C545" i="28"/>
  <c r="A546" i="28"/>
  <c r="B546" i="28"/>
  <c r="C546" i="28"/>
  <c r="A547" i="28"/>
  <c r="B547" i="28"/>
  <c r="C547" i="28"/>
  <c r="A548" i="28"/>
  <c r="B548" i="28"/>
  <c r="C548" i="28"/>
  <c r="A549" i="28"/>
  <c r="B549" i="28"/>
  <c r="C549" i="28"/>
  <c r="A550" i="28"/>
  <c r="B550" i="28"/>
  <c r="C550" i="28"/>
  <c r="A551" i="28"/>
  <c r="B551" i="28"/>
  <c r="C551" i="28"/>
  <c r="A552" i="28"/>
  <c r="B552" i="28"/>
  <c r="C552" i="28"/>
  <c r="A553" i="28"/>
  <c r="B553" i="28"/>
  <c r="C553" i="28"/>
  <c r="A554" i="28"/>
  <c r="B554" i="28"/>
  <c r="C554" i="28"/>
  <c r="A555" i="28"/>
  <c r="B555" i="28"/>
  <c r="C555" i="28"/>
  <c r="A556" i="28"/>
  <c r="B556" i="28"/>
  <c r="C556" i="28"/>
  <c r="A557" i="28"/>
  <c r="B557" i="28"/>
  <c r="C557" i="28"/>
  <c r="A558" i="28"/>
  <c r="B558" i="28"/>
  <c r="C558" i="28"/>
  <c r="A559" i="28"/>
  <c r="B559" i="28"/>
  <c r="C559" i="28"/>
  <c r="A560" i="28"/>
  <c r="B560" i="28"/>
  <c r="C560" i="28"/>
  <c r="A561" i="28"/>
  <c r="B561" i="28"/>
  <c r="C561" i="28"/>
  <c r="A562" i="28"/>
  <c r="B562" i="28"/>
  <c r="C562" i="28"/>
  <c r="A563" i="28"/>
  <c r="B563" i="28"/>
  <c r="C563" i="28"/>
  <c r="A564" i="28"/>
  <c r="B564" i="28"/>
  <c r="C564" i="28"/>
  <c r="A565" i="28"/>
  <c r="B565" i="28"/>
  <c r="C565" i="28"/>
  <c r="A566" i="28"/>
  <c r="B566" i="28"/>
  <c r="C566" i="28"/>
  <c r="A567" i="28"/>
  <c r="B567" i="28"/>
  <c r="C567" i="28"/>
  <c r="A568" i="28"/>
  <c r="B568" i="28"/>
  <c r="C568" i="28"/>
  <c r="A569" i="28"/>
  <c r="B569" i="28"/>
  <c r="C569" i="28"/>
  <c r="A570" i="28"/>
  <c r="B570" i="28"/>
  <c r="C570" i="28"/>
  <c r="A571" i="28"/>
  <c r="B571" i="28"/>
  <c r="C571" i="28"/>
  <c r="A572" i="28"/>
  <c r="B572" i="28"/>
  <c r="C572" i="28"/>
  <c r="A573" i="28"/>
  <c r="B573" i="28"/>
  <c r="C573" i="28"/>
  <c r="A574" i="28"/>
  <c r="B574" i="28"/>
  <c r="C574" i="28"/>
  <c r="A575" i="28"/>
  <c r="B575" i="28"/>
  <c r="C575" i="28"/>
  <c r="A576" i="28"/>
  <c r="B576" i="28"/>
  <c r="C576" i="28"/>
  <c r="A577" i="28"/>
  <c r="B577" i="28"/>
  <c r="C577" i="28"/>
  <c r="A578" i="28"/>
  <c r="B578" i="28"/>
  <c r="C578" i="28"/>
  <c r="A579" i="28"/>
  <c r="B579" i="28"/>
  <c r="C579" i="28"/>
  <c r="A580" i="28"/>
  <c r="B580" i="28"/>
  <c r="C580" i="28"/>
  <c r="A581" i="28"/>
  <c r="B581" i="28"/>
  <c r="C581" i="28"/>
  <c r="A582" i="28"/>
  <c r="B582" i="28"/>
  <c r="C582" i="28"/>
  <c r="A583" i="28"/>
  <c r="B583" i="28"/>
  <c r="C583" i="28"/>
  <c r="A584" i="28"/>
  <c r="B584" i="28"/>
  <c r="C584" i="28"/>
  <c r="A585" i="28"/>
  <c r="B585" i="28"/>
  <c r="C585" i="28"/>
  <c r="A586" i="28"/>
  <c r="B586" i="28"/>
  <c r="C586" i="28"/>
  <c r="A587" i="28"/>
  <c r="B587" i="28"/>
  <c r="C587" i="28"/>
  <c r="A588" i="28"/>
  <c r="B588" i="28"/>
  <c r="C588" i="28"/>
  <c r="A589" i="28"/>
  <c r="B589" i="28"/>
  <c r="C589" i="28"/>
  <c r="A590" i="28"/>
  <c r="B590" i="28"/>
  <c r="C590" i="28"/>
  <c r="A591" i="28"/>
  <c r="B591" i="28"/>
  <c r="C591" i="28"/>
  <c r="A592" i="28"/>
  <c r="B592" i="28"/>
  <c r="C592" i="28"/>
  <c r="A593" i="28"/>
  <c r="B593" i="28"/>
  <c r="C593" i="28"/>
  <c r="A594" i="28"/>
  <c r="B594" i="28"/>
  <c r="C594" i="28"/>
  <c r="A595" i="28"/>
  <c r="B595" i="28"/>
  <c r="C595" i="28"/>
  <c r="A596" i="28"/>
  <c r="B596" i="28"/>
  <c r="C596" i="28"/>
  <c r="A597" i="28"/>
  <c r="B597" i="28"/>
  <c r="C597" i="28"/>
  <c r="A598" i="28"/>
  <c r="B598" i="28"/>
  <c r="C598" i="28"/>
  <c r="A599" i="28"/>
  <c r="B599" i="28"/>
  <c r="C599" i="28"/>
  <c r="A600" i="28"/>
  <c r="B600" i="28"/>
  <c r="C600" i="28"/>
  <c r="A601" i="28"/>
  <c r="B601" i="28"/>
  <c r="C601" i="28"/>
  <c r="A602" i="28"/>
  <c r="B602" i="28"/>
  <c r="C602" i="28"/>
  <c r="A603" i="28"/>
  <c r="B603" i="28"/>
  <c r="C603" i="28"/>
  <c r="A604" i="28"/>
  <c r="B604" i="28"/>
  <c r="C604" i="28"/>
  <c r="A605" i="28"/>
  <c r="B605" i="28"/>
  <c r="C605" i="28"/>
  <c r="A606" i="28"/>
  <c r="B606" i="28"/>
  <c r="C606" i="28"/>
  <c r="A607" i="28"/>
  <c r="B607" i="28"/>
  <c r="C607" i="28"/>
  <c r="A608" i="28"/>
  <c r="B608" i="28"/>
  <c r="C608" i="28"/>
  <c r="A609" i="28"/>
  <c r="B609" i="28"/>
  <c r="C609" i="28"/>
  <c r="A610" i="28"/>
  <c r="B610" i="28"/>
  <c r="C610" i="28"/>
  <c r="A611" i="28"/>
  <c r="B611" i="28"/>
  <c r="C611" i="28"/>
  <c r="A612" i="28"/>
  <c r="B612" i="28"/>
  <c r="C612" i="28"/>
  <c r="A613" i="28"/>
  <c r="B613" i="28"/>
  <c r="C613" i="28"/>
  <c r="A614" i="28"/>
  <c r="B614" i="28"/>
  <c r="C614" i="28"/>
  <c r="A615" i="28"/>
  <c r="B615" i="28"/>
  <c r="C615" i="28"/>
  <c r="A616" i="28"/>
  <c r="B616" i="28"/>
  <c r="C616" i="28"/>
  <c r="A617" i="28"/>
  <c r="B617" i="28"/>
  <c r="C617" i="28"/>
  <c r="A618" i="28"/>
  <c r="B618" i="28"/>
  <c r="C618" i="28"/>
  <c r="A619" i="28"/>
  <c r="B619" i="28"/>
  <c r="C619" i="28"/>
  <c r="A620" i="28"/>
  <c r="B620" i="28"/>
  <c r="C620" i="28"/>
  <c r="A621" i="28"/>
  <c r="B621" i="28"/>
  <c r="C621" i="28"/>
  <c r="A622" i="28"/>
  <c r="B622" i="28"/>
  <c r="C622" i="28"/>
  <c r="A623" i="28"/>
  <c r="B623" i="28"/>
  <c r="C623" i="28"/>
  <c r="A624" i="28"/>
  <c r="B624" i="28"/>
  <c r="C624" i="28"/>
  <c r="A625" i="28"/>
  <c r="B625" i="28"/>
  <c r="C625" i="28"/>
  <c r="A626" i="28"/>
  <c r="B626" i="28"/>
  <c r="C626" i="28"/>
  <c r="A627" i="28"/>
  <c r="B627" i="28"/>
  <c r="C627" i="28"/>
  <c r="A628" i="28"/>
  <c r="B628" i="28"/>
  <c r="C628" i="28"/>
  <c r="A629" i="28"/>
  <c r="B629" i="28"/>
  <c r="C629" i="28"/>
  <c r="A630" i="28"/>
  <c r="B630" i="28"/>
  <c r="C630" i="28"/>
  <c r="A631" i="28"/>
  <c r="B631" i="28"/>
  <c r="C631" i="28"/>
  <c r="A632" i="28"/>
  <c r="B632" i="28"/>
  <c r="C632" i="28"/>
  <c r="A633" i="28"/>
  <c r="B633" i="28"/>
  <c r="C633" i="28"/>
  <c r="A634" i="28"/>
  <c r="B634" i="28"/>
  <c r="C634" i="28"/>
  <c r="A635" i="28"/>
  <c r="B635" i="28"/>
  <c r="C635" i="28"/>
  <c r="A636" i="28"/>
  <c r="B636" i="28"/>
  <c r="C636" i="28"/>
  <c r="A637" i="28"/>
  <c r="B637" i="28"/>
  <c r="C637" i="28"/>
  <c r="A638" i="28"/>
  <c r="B638" i="28"/>
  <c r="C638" i="28"/>
  <c r="A639" i="28"/>
  <c r="B639" i="28"/>
  <c r="C639" i="28"/>
  <c r="A640" i="28"/>
  <c r="B640" i="28"/>
  <c r="C640" i="28"/>
  <c r="A641" i="28"/>
  <c r="B641" i="28"/>
  <c r="C641" i="28"/>
  <c r="A642" i="28"/>
  <c r="B642" i="28"/>
  <c r="C642" i="28"/>
  <c r="A643" i="28"/>
  <c r="B643" i="28"/>
  <c r="C643" i="28"/>
  <c r="A644" i="28"/>
  <c r="B644" i="28"/>
  <c r="C644" i="28"/>
  <c r="A645" i="28"/>
  <c r="B645" i="28"/>
  <c r="C645" i="28"/>
  <c r="A646" i="28"/>
  <c r="B646" i="28"/>
  <c r="C646" i="28"/>
  <c r="A647" i="28"/>
  <c r="B647" i="28"/>
  <c r="C647" i="28"/>
  <c r="A648" i="28"/>
  <c r="B648" i="28"/>
  <c r="C648" i="28"/>
  <c r="A649" i="28"/>
  <c r="B649" i="28"/>
  <c r="C649" i="28"/>
  <c r="A650" i="28"/>
  <c r="B650" i="28"/>
  <c r="C650" i="28"/>
  <c r="A651" i="28"/>
  <c r="B651" i="28"/>
  <c r="C651" i="28"/>
  <c r="A652" i="28"/>
  <c r="B652" i="28"/>
  <c r="C652" i="28"/>
  <c r="A653" i="28"/>
  <c r="B653" i="28"/>
  <c r="C653" i="28"/>
  <c r="A654" i="28"/>
  <c r="B654" i="28"/>
  <c r="C654" i="28"/>
  <c r="A655" i="28"/>
  <c r="B655" i="28"/>
  <c r="C655" i="28"/>
  <c r="A656" i="28"/>
  <c r="B656" i="28"/>
  <c r="C656" i="28"/>
  <c r="A657" i="28"/>
  <c r="B657" i="28"/>
  <c r="C657" i="28"/>
  <c r="A658" i="28"/>
  <c r="B658" i="28"/>
  <c r="C658" i="28"/>
  <c r="A659" i="28"/>
  <c r="B659" i="28"/>
  <c r="C659" i="28"/>
  <c r="A660" i="28"/>
  <c r="B660" i="28"/>
  <c r="C660" i="28"/>
  <c r="A661" i="28"/>
  <c r="B661" i="28"/>
  <c r="C661" i="28"/>
  <c r="A662" i="28"/>
  <c r="B662" i="28"/>
  <c r="C662" i="28"/>
  <c r="A663" i="28"/>
  <c r="B663" i="28"/>
  <c r="C663" i="28"/>
  <c r="A664" i="28"/>
  <c r="B664" i="28"/>
  <c r="C664" i="28"/>
  <c r="A665" i="28"/>
  <c r="B665" i="28"/>
  <c r="C665" i="28"/>
  <c r="A666" i="28"/>
  <c r="B666" i="28"/>
  <c r="C666" i="28"/>
  <c r="A667" i="28"/>
  <c r="B667" i="28"/>
  <c r="C667" i="28"/>
  <c r="A668" i="28"/>
  <c r="B668" i="28"/>
  <c r="C668" i="28"/>
  <c r="A669" i="28"/>
  <c r="B669" i="28"/>
  <c r="C669" i="28"/>
  <c r="A670" i="28"/>
  <c r="B670" i="28"/>
  <c r="C670" i="28"/>
  <c r="A671" i="28"/>
  <c r="B671" i="28"/>
  <c r="C671" i="28"/>
  <c r="A672" i="28"/>
  <c r="B672" i="28"/>
  <c r="C672" i="28"/>
  <c r="A673" i="28"/>
  <c r="B673" i="28"/>
  <c r="C673" i="28"/>
  <c r="A674" i="28"/>
  <c r="B674" i="28"/>
  <c r="C674" i="28"/>
  <c r="A675" i="28"/>
  <c r="B675" i="28"/>
  <c r="C675" i="28"/>
  <c r="A676" i="28"/>
  <c r="B676" i="28"/>
  <c r="C676" i="28"/>
  <c r="A677" i="28"/>
  <c r="B677" i="28"/>
  <c r="C677" i="28"/>
  <c r="A678" i="28"/>
  <c r="B678" i="28"/>
  <c r="C678" i="28"/>
  <c r="A679" i="28"/>
  <c r="B679" i="28"/>
  <c r="C679" i="28"/>
  <c r="A680" i="28"/>
  <c r="B680" i="28"/>
  <c r="C680" i="28"/>
  <c r="A681" i="28"/>
  <c r="B681" i="28"/>
  <c r="C681" i="28"/>
  <c r="A682" i="28"/>
  <c r="B682" i="28"/>
  <c r="C682" i="28"/>
  <c r="A683" i="28"/>
  <c r="B683" i="28"/>
  <c r="C683" i="28"/>
  <c r="A684" i="28"/>
  <c r="B684" i="28"/>
  <c r="C684" i="28"/>
  <c r="A685" i="28"/>
  <c r="B685" i="28"/>
  <c r="C685" i="28"/>
  <c r="A686" i="28"/>
  <c r="B686" i="28"/>
  <c r="C686" i="28"/>
  <c r="A687" i="28"/>
  <c r="B687" i="28"/>
  <c r="C687" i="28"/>
  <c r="A688" i="28"/>
  <c r="B688" i="28"/>
  <c r="C688" i="28"/>
  <c r="A689" i="28"/>
  <c r="B689" i="28"/>
  <c r="C689" i="28"/>
  <c r="A690" i="28"/>
  <c r="B690" i="28"/>
  <c r="C690" i="28"/>
  <c r="A691" i="28"/>
  <c r="B691" i="28"/>
  <c r="C691" i="28"/>
  <c r="A692" i="28"/>
  <c r="B692" i="28"/>
  <c r="C692" i="28"/>
  <c r="A693" i="28"/>
  <c r="B693" i="28"/>
  <c r="C693" i="28"/>
  <c r="A694" i="28"/>
  <c r="B694" i="28"/>
  <c r="C694" i="28"/>
  <c r="A695" i="28"/>
  <c r="B695" i="28"/>
  <c r="C695" i="28"/>
  <c r="A696" i="28"/>
  <c r="B696" i="28"/>
  <c r="C696" i="28"/>
  <c r="A697" i="28"/>
  <c r="B697" i="28"/>
  <c r="C697" i="28"/>
  <c r="A698" i="28"/>
  <c r="B698" i="28"/>
  <c r="C698" i="28"/>
  <c r="A699" i="28"/>
  <c r="B699" i="28"/>
  <c r="C699" i="28"/>
  <c r="A700" i="28"/>
  <c r="B700" i="28"/>
  <c r="C700" i="28"/>
  <c r="A701" i="28"/>
  <c r="B701" i="28"/>
  <c r="C701" i="28"/>
  <c r="A702" i="28"/>
  <c r="B702" i="28"/>
  <c r="C702" i="28"/>
  <c r="A703" i="28"/>
  <c r="B703" i="28"/>
  <c r="C703" i="28"/>
  <c r="A704" i="28"/>
  <c r="B704" i="28"/>
  <c r="C704" i="28"/>
  <c r="A705" i="28"/>
  <c r="B705" i="28"/>
  <c r="C705" i="28"/>
  <c r="A706" i="28"/>
  <c r="B706" i="28"/>
  <c r="C706" i="28"/>
  <c r="A707" i="28"/>
  <c r="B707" i="28"/>
  <c r="C707" i="28"/>
  <c r="A708" i="28"/>
  <c r="B708" i="28"/>
  <c r="C708" i="28"/>
  <c r="A709" i="28"/>
  <c r="B709" i="28"/>
  <c r="C709" i="28"/>
  <c r="A710" i="28"/>
  <c r="B710" i="28"/>
  <c r="C710" i="28"/>
  <c r="A711" i="28"/>
  <c r="B711" i="28"/>
  <c r="C711" i="28"/>
  <c r="A712" i="28"/>
  <c r="B712" i="28"/>
  <c r="C712" i="28"/>
  <c r="A713" i="28"/>
  <c r="B713" i="28"/>
  <c r="C713" i="28"/>
  <c r="A714" i="28"/>
  <c r="B714" i="28"/>
  <c r="C714" i="28"/>
  <c r="A715" i="28"/>
  <c r="B715" i="28"/>
  <c r="C715" i="28"/>
  <c r="A716" i="28"/>
  <c r="B716" i="28"/>
  <c r="C716" i="28"/>
  <c r="A717" i="28"/>
  <c r="B717" i="28"/>
  <c r="C717" i="28"/>
  <c r="A718" i="28"/>
  <c r="B718" i="28"/>
  <c r="C718" i="28"/>
  <c r="A719" i="28"/>
  <c r="B719" i="28"/>
  <c r="C719" i="28"/>
  <c r="A720" i="28"/>
  <c r="B720" i="28"/>
  <c r="C720" i="28"/>
  <c r="A721" i="28"/>
  <c r="B721" i="28"/>
  <c r="C721" i="28"/>
  <c r="A722" i="28"/>
  <c r="B722" i="28"/>
  <c r="C722" i="28"/>
  <c r="A723" i="28"/>
  <c r="B723" i="28"/>
  <c r="C723" i="28"/>
  <c r="A724" i="28"/>
  <c r="B724" i="28"/>
  <c r="C724" i="28"/>
  <c r="A725" i="28"/>
  <c r="B725" i="28"/>
  <c r="C725" i="28"/>
  <c r="A726" i="28"/>
  <c r="B726" i="28"/>
  <c r="C726" i="28"/>
  <c r="A727" i="28"/>
  <c r="B727" i="28"/>
  <c r="C727" i="28"/>
  <c r="A728" i="28"/>
  <c r="B728" i="28"/>
  <c r="C728" i="28"/>
  <c r="A729" i="28"/>
  <c r="B729" i="28"/>
  <c r="C729" i="28"/>
  <c r="A730" i="28"/>
  <c r="B730" i="28"/>
  <c r="C730" i="28"/>
  <c r="A731" i="28"/>
  <c r="B731" i="28"/>
  <c r="C731" i="28"/>
  <c r="A732" i="28"/>
  <c r="B732" i="28"/>
  <c r="C732" i="28"/>
  <c r="A733" i="28"/>
  <c r="B733" i="28"/>
  <c r="C733" i="28"/>
  <c r="A734" i="28"/>
  <c r="B734" i="28"/>
  <c r="C734" i="28"/>
  <c r="A735" i="28"/>
  <c r="B735" i="28"/>
  <c r="C735" i="28"/>
  <c r="A736" i="28"/>
  <c r="B736" i="28"/>
  <c r="C736" i="28"/>
  <c r="A737" i="28"/>
  <c r="B737" i="28"/>
  <c r="C737" i="28"/>
  <c r="A738" i="28"/>
  <c r="B738" i="28"/>
  <c r="C738" i="28"/>
  <c r="A739" i="28"/>
  <c r="B739" i="28"/>
  <c r="C739" i="28"/>
  <c r="A740" i="28"/>
  <c r="B740" i="28"/>
  <c r="C740" i="28"/>
  <c r="A741" i="28"/>
  <c r="B741" i="28"/>
  <c r="C741" i="28"/>
  <c r="A742" i="28"/>
  <c r="B742" i="28"/>
  <c r="C742" i="28"/>
  <c r="A743" i="28"/>
  <c r="B743" i="28"/>
  <c r="C743" i="28"/>
  <c r="A744" i="28"/>
  <c r="B744" i="28"/>
  <c r="C744" i="28"/>
  <c r="A745" i="28"/>
  <c r="B745" i="28"/>
  <c r="C745" i="28"/>
  <c r="A746" i="28"/>
  <c r="B746" i="28"/>
  <c r="C746" i="28"/>
  <c r="A747" i="28"/>
  <c r="B747" i="28"/>
  <c r="C747" i="28"/>
  <c r="A748" i="28"/>
  <c r="B748" i="28"/>
  <c r="C748" i="28"/>
  <c r="A749" i="28"/>
  <c r="B749" i="28"/>
  <c r="C749" i="28"/>
  <c r="A750" i="28"/>
  <c r="B750" i="28"/>
  <c r="C750" i="28"/>
  <c r="A751" i="28"/>
  <c r="B751" i="28"/>
  <c r="C751" i="28"/>
  <c r="A752" i="28"/>
  <c r="B752" i="28"/>
  <c r="C752" i="28"/>
  <c r="A753" i="28"/>
  <c r="B753" i="28"/>
  <c r="C753" i="28"/>
  <c r="A754" i="28"/>
  <c r="B754" i="28"/>
  <c r="C754" i="28"/>
  <c r="A755" i="28"/>
  <c r="B755" i="28"/>
  <c r="C755" i="28"/>
  <c r="A756" i="28"/>
  <c r="B756" i="28"/>
  <c r="C756" i="28"/>
  <c r="A757" i="28"/>
  <c r="B757" i="28"/>
  <c r="C757" i="28"/>
  <c r="A758" i="28"/>
  <c r="B758" i="28"/>
  <c r="C758" i="28"/>
  <c r="A759" i="28"/>
  <c r="B759" i="28"/>
  <c r="C759" i="28"/>
  <c r="A760" i="28"/>
  <c r="B760" i="28"/>
  <c r="C760" i="28"/>
  <c r="A761" i="28"/>
  <c r="B761" i="28"/>
  <c r="C761" i="28"/>
  <c r="A762" i="28"/>
  <c r="B762" i="28"/>
  <c r="C762" i="28"/>
  <c r="A763" i="28"/>
  <c r="B763" i="28"/>
  <c r="C763" i="28"/>
  <c r="A764" i="28"/>
  <c r="B764" i="28"/>
  <c r="C764" i="28"/>
  <c r="A765" i="28"/>
  <c r="B765" i="28"/>
  <c r="C765" i="28"/>
  <c r="A766" i="28"/>
  <c r="B766" i="28"/>
  <c r="C766" i="28"/>
  <c r="A767" i="28"/>
  <c r="B767" i="28"/>
  <c r="C767" i="28"/>
  <c r="A768" i="28"/>
  <c r="B768" i="28"/>
  <c r="C768" i="28"/>
  <c r="A769" i="28"/>
  <c r="B769" i="28"/>
  <c r="C769" i="28"/>
  <c r="A770" i="28"/>
  <c r="B770" i="28"/>
  <c r="C770" i="28"/>
  <c r="A771" i="28"/>
  <c r="B771" i="28"/>
  <c r="C771" i="28"/>
  <c r="A772" i="28"/>
  <c r="B772" i="28"/>
  <c r="C772" i="28"/>
  <c r="A773" i="28"/>
  <c r="B773" i="28"/>
  <c r="C773" i="28"/>
  <c r="A774" i="28"/>
  <c r="B774" i="28"/>
  <c r="C774" i="28"/>
  <c r="A775" i="28"/>
  <c r="B775" i="28"/>
  <c r="C775" i="28"/>
  <c r="A776" i="28"/>
  <c r="B776" i="28"/>
  <c r="C776" i="28"/>
  <c r="A777" i="28"/>
  <c r="B777" i="28"/>
  <c r="C777" i="28"/>
  <c r="A778" i="28"/>
  <c r="B778" i="28"/>
  <c r="C778" i="28"/>
  <c r="A779" i="28"/>
  <c r="B779" i="28"/>
  <c r="C779" i="28"/>
  <c r="A780" i="28"/>
  <c r="B780" i="28"/>
  <c r="C780" i="28"/>
  <c r="A781" i="28"/>
  <c r="B781" i="28"/>
  <c r="C781" i="28"/>
  <c r="A782" i="28"/>
  <c r="B782" i="28"/>
  <c r="C782" i="28"/>
  <c r="A783" i="28"/>
  <c r="B783" i="28"/>
  <c r="C783" i="28"/>
  <c r="A784" i="28"/>
  <c r="B784" i="28"/>
  <c r="C784" i="28"/>
  <c r="A785" i="28"/>
  <c r="B785" i="28"/>
  <c r="C785" i="28"/>
  <c r="A786" i="28"/>
  <c r="B786" i="28"/>
  <c r="C786" i="28"/>
  <c r="A787" i="28"/>
  <c r="B787" i="28"/>
  <c r="C787" i="28"/>
  <c r="A788" i="28"/>
  <c r="B788" i="28"/>
  <c r="C788" i="28"/>
  <c r="A789" i="28"/>
  <c r="B789" i="28"/>
  <c r="C789" i="28"/>
  <c r="A790" i="28"/>
  <c r="B790" i="28"/>
  <c r="C790" i="28"/>
  <c r="A791" i="28"/>
  <c r="B791" i="28"/>
  <c r="C791" i="28"/>
  <c r="A792" i="28"/>
  <c r="B792" i="28"/>
  <c r="C792" i="28"/>
  <c r="A793" i="28"/>
  <c r="B793" i="28"/>
  <c r="C793" i="28"/>
  <c r="A794" i="28"/>
  <c r="B794" i="28"/>
  <c r="C794" i="28"/>
  <c r="A795" i="28"/>
  <c r="B795" i="28"/>
  <c r="C795" i="28"/>
  <c r="A796" i="28"/>
  <c r="B796" i="28"/>
  <c r="C796" i="28"/>
  <c r="A797" i="28"/>
  <c r="B797" i="28"/>
  <c r="C797" i="28"/>
  <c r="A798" i="28"/>
  <c r="B798" i="28"/>
  <c r="C798" i="28"/>
  <c r="A799" i="28"/>
  <c r="B799" i="28"/>
  <c r="C799" i="28"/>
  <c r="A800" i="28"/>
  <c r="B800" i="28"/>
  <c r="C800" i="28"/>
  <c r="A801" i="28"/>
  <c r="B801" i="28"/>
  <c r="C801" i="28"/>
  <c r="A802" i="28"/>
  <c r="B802" i="28"/>
  <c r="C802" i="28"/>
  <c r="A803" i="28"/>
  <c r="B803" i="28"/>
  <c r="C803" i="28"/>
  <c r="A804" i="28"/>
  <c r="B804" i="28"/>
  <c r="C804" i="28"/>
  <c r="A805" i="28"/>
  <c r="B805" i="28"/>
  <c r="C805" i="28"/>
  <c r="A806" i="28"/>
  <c r="B806" i="28"/>
  <c r="C806" i="28"/>
  <c r="A807" i="28"/>
  <c r="B807" i="28"/>
  <c r="C807" i="28"/>
  <c r="A808" i="28"/>
  <c r="B808" i="28"/>
  <c r="C808" i="28"/>
  <c r="A809" i="28"/>
  <c r="B809" i="28"/>
  <c r="C809" i="28"/>
  <c r="A810" i="28"/>
  <c r="B810" i="28"/>
  <c r="C810" i="28"/>
  <c r="A811" i="28"/>
  <c r="B811" i="28"/>
  <c r="C811" i="28"/>
  <c r="A812" i="28"/>
  <c r="B812" i="28"/>
  <c r="C812" i="28"/>
  <c r="A813" i="28"/>
  <c r="B813" i="28"/>
  <c r="C813" i="28"/>
  <c r="A814" i="28"/>
  <c r="B814" i="28"/>
  <c r="C814" i="28"/>
  <c r="A815" i="28"/>
  <c r="B815" i="28"/>
  <c r="C815" i="28"/>
  <c r="A816" i="28"/>
  <c r="B816" i="28"/>
  <c r="C816" i="28"/>
  <c r="A817" i="28"/>
  <c r="B817" i="28"/>
  <c r="C817" i="28"/>
  <c r="A818" i="28"/>
  <c r="B818" i="28"/>
  <c r="C818" i="28"/>
  <c r="A819" i="28"/>
  <c r="B819" i="28"/>
  <c r="C819" i="28"/>
  <c r="A820" i="28"/>
  <c r="B820" i="28"/>
  <c r="C820" i="28"/>
  <c r="A821" i="28"/>
  <c r="B821" i="28"/>
  <c r="C821" i="28"/>
  <c r="A822" i="28"/>
  <c r="B822" i="28"/>
  <c r="C822" i="28"/>
  <c r="A823" i="28"/>
  <c r="B823" i="28"/>
  <c r="C823" i="28"/>
  <c r="A824" i="28"/>
  <c r="B824" i="28"/>
  <c r="C824" i="28"/>
  <c r="A825" i="28"/>
  <c r="B825" i="28"/>
  <c r="C825" i="28"/>
  <c r="A826" i="28"/>
  <c r="B826" i="28"/>
  <c r="C826" i="28"/>
  <c r="A827" i="28"/>
  <c r="B827" i="28"/>
  <c r="C827" i="28"/>
  <c r="A828" i="28"/>
  <c r="B828" i="28"/>
  <c r="C828" i="28"/>
  <c r="A829" i="28"/>
  <c r="B829" i="28"/>
  <c r="C829" i="28"/>
  <c r="A830" i="28"/>
  <c r="B830" i="28"/>
  <c r="C830" i="28"/>
  <c r="A831" i="28"/>
  <c r="B831" i="28"/>
  <c r="C831" i="28"/>
  <c r="A832" i="28"/>
  <c r="B832" i="28"/>
  <c r="C832" i="28"/>
  <c r="A833" i="28"/>
  <c r="B833" i="28"/>
  <c r="C833" i="28"/>
  <c r="A834" i="28"/>
  <c r="B834" i="28"/>
  <c r="C834" i="28"/>
  <c r="A835" i="28"/>
  <c r="B835" i="28"/>
  <c r="C835" i="28"/>
  <c r="A836" i="28"/>
  <c r="B836" i="28"/>
  <c r="C836" i="28"/>
  <c r="A837" i="28"/>
  <c r="B837" i="28"/>
  <c r="C837" i="28"/>
  <c r="A838" i="28"/>
  <c r="B838" i="28"/>
  <c r="C838" i="28"/>
  <c r="A839" i="28"/>
  <c r="B839" i="28"/>
  <c r="C839" i="28"/>
  <c r="A840" i="28"/>
  <c r="B840" i="28"/>
  <c r="C840" i="28"/>
  <c r="A841" i="28"/>
  <c r="B841" i="28"/>
  <c r="C841" i="28"/>
  <c r="A842" i="28"/>
  <c r="B842" i="28"/>
  <c r="C842" i="28"/>
  <c r="A843" i="28"/>
  <c r="B843" i="28"/>
  <c r="C843" i="28"/>
  <c r="A844" i="28"/>
  <c r="B844" i="28"/>
  <c r="C844" i="28"/>
  <c r="A845" i="28"/>
  <c r="B845" i="28"/>
  <c r="C845" i="28"/>
  <c r="A846" i="28"/>
  <c r="B846" i="28"/>
  <c r="C846" i="28"/>
  <c r="A847" i="28"/>
  <c r="B847" i="28"/>
  <c r="C847" i="28"/>
  <c r="A848" i="28"/>
  <c r="B848" i="28"/>
  <c r="C848" i="28"/>
  <c r="A849" i="28"/>
  <c r="B849" i="28"/>
  <c r="C849" i="28"/>
  <c r="A850" i="28"/>
  <c r="B850" i="28"/>
  <c r="C850" i="28"/>
  <c r="A851" i="28"/>
  <c r="B851" i="28"/>
  <c r="C851" i="28"/>
  <c r="A852" i="28"/>
  <c r="B852" i="28"/>
  <c r="C852" i="28"/>
  <c r="A853" i="28"/>
  <c r="B853" i="28"/>
  <c r="C853" i="28"/>
  <c r="A854" i="28"/>
  <c r="B854" i="28"/>
  <c r="C854" i="28"/>
  <c r="A855" i="28"/>
  <c r="B855" i="28"/>
  <c r="C855" i="28"/>
  <c r="A856" i="28"/>
  <c r="B856" i="28"/>
  <c r="C856" i="28"/>
  <c r="A857" i="28"/>
  <c r="B857" i="28"/>
  <c r="C857" i="28"/>
  <c r="A858" i="28"/>
  <c r="B858" i="28"/>
  <c r="C858" i="28"/>
  <c r="A859" i="28"/>
  <c r="B859" i="28"/>
  <c r="C859" i="28"/>
  <c r="A860" i="28"/>
  <c r="B860" i="28"/>
  <c r="C860" i="28"/>
  <c r="A861" i="28"/>
  <c r="B861" i="28"/>
  <c r="C861" i="28"/>
  <c r="A862" i="28"/>
  <c r="B862" i="28"/>
  <c r="C862" i="28"/>
  <c r="A863" i="28"/>
  <c r="B863" i="28"/>
  <c r="C863" i="28"/>
  <c r="A864" i="28"/>
  <c r="B864" i="28"/>
  <c r="C864" i="28"/>
  <c r="A865" i="28"/>
  <c r="B865" i="28"/>
  <c r="C865" i="28"/>
  <c r="A866" i="28"/>
  <c r="B866" i="28"/>
  <c r="C866" i="28"/>
  <c r="A867" i="28"/>
  <c r="B867" i="28"/>
  <c r="C867" i="28"/>
  <c r="A868" i="28"/>
  <c r="B868" i="28"/>
  <c r="C868" i="28"/>
  <c r="A869" i="28"/>
  <c r="B869" i="28"/>
  <c r="C869" i="28"/>
  <c r="A870" i="28"/>
  <c r="B870" i="28"/>
  <c r="C870" i="28"/>
  <c r="A871" i="28"/>
  <c r="B871" i="28"/>
  <c r="C871" i="28"/>
  <c r="A872" i="28"/>
  <c r="B872" i="28"/>
  <c r="C872" i="28"/>
  <c r="A873" i="28"/>
  <c r="B873" i="28"/>
  <c r="C873" i="28"/>
  <c r="A874" i="28"/>
  <c r="B874" i="28"/>
  <c r="C874" i="28"/>
  <c r="A875" i="28"/>
  <c r="B875" i="28"/>
  <c r="C875" i="28"/>
  <c r="A876" i="28"/>
  <c r="B876" i="28"/>
  <c r="C876" i="28"/>
  <c r="A877" i="28"/>
  <c r="B877" i="28"/>
  <c r="C877" i="28"/>
  <c r="A878" i="28"/>
  <c r="B878" i="28"/>
  <c r="C878" i="28"/>
  <c r="A879" i="28"/>
  <c r="B879" i="28"/>
  <c r="C879" i="28"/>
  <c r="A880" i="28"/>
  <c r="B880" i="28"/>
  <c r="C880" i="28"/>
  <c r="A881" i="28"/>
  <c r="B881" i="28"/>
  <c r="C881" i="28"/>
  <c r="A882" i="28"/>
  <c r="B882" i="28"/>
  <c r="C882" i="28"/>
  <c r="A883" i="28"/>
  <c r="B883" i="28"/>
  <c r="C883" i="28"/>
  <c r="A884" i="28"/>
  <c r="B884" i="28"/>
  <c r="C884" i="28"/>
  <c r="A885" i="28"/>
  <c r="B885" i="28"/>
  <c r="C885" i="28"/>
  <c r="A886" i="28"/>
  <c r="B886" i="28"/>
  <c r="C886" i="28"/>
  <c r="A887" i="28"/>
  <c r="B887" i="28"/>
  <c r="C887" i="28"/>
  <c r="A888" i="28"/>
  <c r="B888" i="28"/>
  <c r="C888" i="28"/>
  <c r="A889" i="28"/>
  <c r="B889" i="28"/>
  <c r="C889" i="28"/>
  <c r="A890" i="28"/>
  <c r="B890" i="28"/>
  <c r="C890" i="28"/>
  <c r="A891" i="28"/>
  <c r="B891" i="28"/>
  <c r="C891" i="28"/>
  <c r="A892" i="28"/>
  <c r="B892" i="28"/>
  <c r="C892" i="28"/>
  <c r="A893" i="28"/>
  <c r="B893" i="28"/>
  <c r="C893" i="28"/>
  <c r="A894" i="28"/>
  <c r="B894" i="28"/>
  <c r="C894" i="28"/>
  <c r="A895" i="28"/>
  <c r="B895" i="28"/>
  <c r="C895" i="28"/>
  <c r="A896" i="28"/>
  <c r="B896" i="28"/>
  <c r="C896" i="28"/>
  <c r="A897" i="28"/>
  <c r="B897" i="28"/>
  <c r="C897" i="28"/>
  <c r="A898" i="28"/>
  <c r="B898" i="28"/>
  <c r="C898" i="28"/>
  <c r="A899" i="28"/>
  <c r="B899" i="28"/>
  <c r="C899" i="28"/>
  <c r="A900" i="28"/>
  <c r="B900" i="28"/>
  <c r="C900" i="28"/>
  <c r="A901" i="28"/>
  <c r="B901" i="28"/>
  <c r="C901" i="28"/>
  <c r="A902" i="28"/>
  <c r="B902" i="28"/>
  <c r="C902" i="28"/>
  <c r="A903" i="28"/>
  <c r="B903" i="28"/>
  <c r="C903" i="28"/>
  <c r="A904" i="28"/>
  <c r="B904" i="28"/>
  <c r="C904" i="28"/>
  <c r="A905" i="28"/>
  <c r="B905" i="28"/>
  <c r="C905" i="28"/>
  <c r="A906" i="28"/>
  <c r="B906" i="28"/>
  <c r="C906" i="28"/>
  <c r="A907" i="28"/>
  <c r="B907" i="28"/>
  <c r="C907" i="28"/>
  <c r="A908" i="28"/>
  <c r="B908" i="28"/>
  <c r="C908" i="28"/>
  <c r="A909" i="28"/>
  <c r="B909" i="28"/>
  <c r="C909" i="28"/>
  <c r="A910" i="28"/>
  <c r="B910" i="28"/>
  <c r="C910" i="28"/>
  <c r="A911" i="28"/>
  <c r="B911" i="28"/>
  <c r="C911" i="28"/>
  <c r="A912" i="28"/>
  <c r="B912" i="28"/>
  <c r="C912" i="28"/>
  <c r="A913" i="28"/>
  <c r="B913" i="28"/>
  <c r="C913" i="28"/>
  <c r="A914" i="28"/>
  <c r="B914" i="28"/>
  <c r="C914" i="28"/>
  <c r="A915" i="28"/>
  <c r="B915" i="28"/>
  <c r="C915" i="28"/>
  <c r="A916" i="28"/>
  <c r="B916" i="28"/>
  <c r="C916" i="28"/>
  <c r="A917" i="28"/>
  <c r="B917" i="28"/>
  <c r="C917" i="28"/>
  <c r="A918" i="28"/>
  <c r="B918" i="28"/>
  <c r="C918" i="28"/>
  <c r="A919" i="28"/>
  <c r="B919" i="28"/>
  <c r="C919" i="28"/>
  <c r="A920" i="28"/>
  <c r="B920" i="28"/>
  <c r="C920" i="28"/>
  <c r="A921" i="28"/>
  <c r="B921" i="28"/>
  <c r="C921" i="28"/>
  <c r="A922" i="28"/>
  <c r="B922" i="28"/>
  <c r="C922" i="28"/>
  <c r="A923" i="28"/>
  <c r="B923" i="28"/>
  <c r="C923" i="28"/>
  <c r="A924" i="28"/>
  <c r="B924" i="28"/>
  <c r="C924" i="28"/>
  <c r="A925" i="28"/>
  <c r="B925" i="28"/>
  <c r="C925" i="28"/>
  <c r="A926" i="28"/>
  <c r="B926" i="28"/>
  <c r="C926" i="28"/>
  <c r="A927" i="28"/>
  <c r="B927" i="28"/>
  <c r="C927" i="28"/>
  <c r="A928" i="28"/>
  <c r="B928" i="28"/>
  <c r="C928" i="28"/>
  <c r="A929" i="28"/>
  <c r="B929" i="28"/>
  <c r="C929" i="28"/>
  <c r="A930" i="28"/>
  <c r="B930" i="28"/>
  <c r="C930" i="28"/>
  <c r="A931" i="28"/>
  <c r="B931" i="28"/>
  <c r="C931" i="28"/>
  <c r="A932" i="28"/>
  <c r="B932" i="28"/>
  <c r="C932" i="28"/>
  <c r="A933" i="28"/>
  <c r="B933" i="28"/>
  <c r="C933" i="28"/>
  <c r="A934" i="28"/>
  <c r="B934" i="28"/>
  <c r="C934" i="28"/>
  <c r="A935" i="28"/>
  <c r="B935" i="28"/>
  <c r="C935" i="28"/>
  <c r="A936" i="28"/>
  <c r="B936" i="28"/>
  <c r="C936" i="28"/>
  <c r="A937" i="28"/>
  <c r="B937" i="28"/>
  <c r="C937" i="28"/>
  <c r="A938" i="28"/>
  <c r="B938" i="28"/>
  <c r="C938" i="28"/>
  <c r="A939" i="28"/>
  <c r="B939" i="28"/>
  <c r="C939" i="28"/>
  <c r="A940" i="28"/>
  <c r="B940" i="28"/>
  <c r="C940" i="28"/>
  <c r="A941" i="28"/>
  <c r="B941" i="28"/>
  <c r="C941" i="28"/>
  <c r="A942" i="28"/>
  <c r="B942" i="28"/>
  <c r="C942" i="28"/>
  <c r="A943" i="28"/>
  <c r="B943" i="28"/>
  <c r="C943" i="28"/>
  <c r="A944" i="28"/>
  <c r="B944" i="28"/>
  <c r="C944" i="28"/>
  <c r="A945" i="28"/>
  <c r="B945" i="28"/>
  <c r="C945" i="28"/>
  <c r="A946" i="28"/>
  <c r="B946" i="28"/>
  <c r="C946" i="28"/>
  <c r="A947" i="28"/>
  <c r="B947" i="28"/>
  <c r="C947" i="28"/>
  <c r="A948" i="28"/>
  <c r="B948" i="28"/>
  <c r="C948" i="28"/>
  <c r="A949" i="28"/>
  <c r="B949" i="28"/>
  <c r="C949" i="28"/>
  <c r="A950" i="28"/>
  <c r="B950" i="28"/>
  <c r="C950" i="28"/>
  <c r="A951" i="28"/>
  <c r="B951" i="28"/>
  <c r="C951" i="28"/>
  <c r="A952" i="28"/>
  <c r="B952" i="28"/>
  <c r="C952" i="28"/>
  <c r="A953" i="28"/>
  <c r="B953" i="28"/>
  <c r="C953" i="28"/>
  <c r="A954" i="28"/>
  <c r="B954" i="28"/>
  <c r="C954" i="28"/>
  <c r="A955" i="28"/>
  <c r="B955" i="28"/>
  <c r="C955" i="28"/>
  <c r="A956" i="28"/>
  <c r="B956" i="28"/>
  <c r="C956" i="28"/>
  <c r="A957" i="28"/>
  <c r="B957" i="28"/>
  <c r="C957" i="28"/>
  <c r="A958" i="28"/>
  <c r="B958" i="28"/>
  <c r="C958" i="28"/>
  <c r="A959" i="28"/>
  <c r="B959" i="28"/>
  <c r="C959" i="28"/>
  <c r="A960" i="28"/>
  <c r="B960" i="28"/>
  <c r="C960" i="28"/>
  <c r="A961" i="28"/>
  <c r="B961" i="28"/>
  <c r="C961" i="28"/>
  <c r="A962" i="28"/>
  <c r="B962" i="28"/>
  <c r="C962" i="28"/>
  <c r="A963" i="28"/>
  <c r="B963" i="28"/>
  <c r="C963" i="28"/>
  <c r="A964" i="28"/>
  <c r="B964" i="28"/>
  <c r="C964" i="28"/>
  <c r="A965" i="28"/>
  <c r="B965" i="28"/>
  <c r="C965" i="28"/>
  <c r="A966" i="28"/>
  <c r="B966" i="28"/>
  <c r="C966" i="28"/>
  <c r="A967" i="28"/>
  <c r="B967" i="28"/>
  <c r="C967" i="28"/>
  <c r="A968" i="28"/>
  <c r="B968" i="28"/>
  <c r="C968" i="28"/>
  <c r="A969" i="28"/>
  <c r="B969" i="28"/>
  <c r="C969" i="28"/>
  <c r="A970" i="28"/>
  <c r="B970" i="28"/>
  <c r="C970" i="28"/>
  <c r="A971" i="28"/>
  <c r="B971" i="28"/>
  <c r="C971" i="28"/>
  <c r="A972" i="28"/>
  <c r="B972" i="28"/>
  <c r="C972" i="28"/>
  <c r="A973" i="28"/>
  <c r="B973" i="28"/>
  <c r="C973" i="28"/>
  <c r="A974" i="28"/>
  <c r="B974" i="28"/>
  <c r="C974" i="28"/>
  <c r="A975" i="28"/>
  <c r="B975" i="28"/>
  <c r="C975" i="28"/>
  <c r="A976" i="28"/>
  <c r="B976" i="28"/>
  <c r="C976" i="28"/>
  <c r="A977" i="28"/>
  <c r="B977" i="28"/>
  <c r="C977" i="28"/>
  <c r="A978" i="28"/>
  <c r="B978" i="28"/>
  <c r="C978" i="28"/>
  <c r="A979" i="28"/>
  <c r="B979" i="28"/>
  <c r="C979" i="28"/>
  <c r="A980" i="28"/>
  <c r="B980" i="28"/>
  <c r="C980" i="28"/>
  <c r="A981" i="28"/>
  <c r="B981" i="28"/>
  <c r="C981" i="28"/>
  <c r="A982" i="28"/>
  <c r="B982" i="28"/>
  <c r="C982" i="28"/>
  <c r="A983" i="28"/>
  <c r="B983" i="28"/>
  <c r="C983" i="28"/>
  <c r="A984" i="28"/>
  <c r="B984" i="28"/>
  <c r="C984" i="28"/>
  <c r="A985" i="28"/>
  <c r="B985" i="28"/>
  <c r="C985" i="28"/>
  <c r="A986" i="28"/>
  <c r="B986" i="28"/>
  <c r="C986" i="28"/>
  <c r="A987" i="28"/>
  <c r="B987" i="28"/>
  <c r="C987" i="28"/>
  <c r="A988" i="28"/>
  <c r="B988" i="28"/>
  <c r="C988" i="28"/>
  <c r="A989" i="28"/>
  <c r="B989" i="28"/>
  <c r="C989" i="28"/>
  <c r="A990" i="28"/>
  <c r="B990" i="28"/>
  <c r="C990" i="28"/>
  <c r="A991" i="28"/>
  <c r="B991" i="28"/>
  <c r="C991" i="28"/>
  <c r="A992" i="28"/>
  <c r="B992" i="28"/>
  <c r="C992" i="28"/>
  <c r="A993" i="28"/>
  <c r="B993" i="28"/>
  <c r="C993" i="28"/>
  <c r="A994" i="28"/>
  <c r="B994" i="28"/>
  <c r="C994" i="28"/>
  <c r="A995" i="28"/>
  <c r="B995" i="28"/>
  <c r="C995" i="28"/>
  <c r="A996" i="28"/>
  <c r="B996" i="28"/>
  <c r="C996" i="28"/>
  <c r="A997" i="28"/>
  <c r="B997" i="28"/>
  <c r="C997" i="28"/>
  <c r="A998" i="28"/>
  <c r="B998" i="28"/>
  <c r="C998" i="28"/>
  <c r="A999" i="28"/>
  <c r="B999" i="28"/>
  <c r="C999" i="28"/>
  <c r="A1000" i="28"/>
  <c r="B1000" i="28"/>
  <c r="C1000" i="28"/>
  <c r="A1001" i="28"/>
  <c r="B1001" i="28"/>
  <c r="C1001" i="28"/>
  <c r="A1002" i="28"/>
  <c r="B1002" i="28"/>
  <c r="C1002" i="28"/>
  <c r="A1003" i="28"/>
  <c r="B1003" i="28"/>
  <c r="C1003" i="28"/>
  <c r="A1004" i="28"/>
  <c r="B1004" i="28"/>
  <c r="C1004" i="28"/>
  <c r="A1005" i="28"/>
  <c r="B1005" i="28"/>
  <c r="C1005" i="28"/>
  <c r="A1006" i="28"/>
  <c r="B1006" i="28"/>
  <c r="C1006" i="28"/>
  <c r="A1007" i="28"/>
  <c r="B1007" i="28"/>
  <c r="C1007" i="28"/>
  <c r="A1008" i="28"/>
  <c r="B1008" i="28"/>
  <c r="C1008" i="28"/>
  <c r="A1009" i="28"/>
  <c r="B1009" i="28"/>
  <c r="C1009" i="28"/>
  <c r="A1010" i="28"/>
  <c r="B1010" i="28"/>
  <c r="C1010" i="28"/>
  <c r="A1011" i="28"/>
  <c r="B1011" i="28"/>
  <c r="C1011" i="28"/>
  <c r="A1012" i="28"/>
  <c r="B1012" i="28"/>
  <c r="C1012" i="28"/>
  <c r="A1013" i="28"/>
  <c r="B1013" i="28"/>
  <c r="C1013" i="28"/>
  <c r="A1014" i="28"/>
  <c r="B1014" i="28"/>
  <c r="C1014" i="28"/>
  <c r="A1015" i="28"/>
  <c r="B1015" i="28"/>
  <c r="C1015" i="28"/>
  <c r="A1016" i="28"/>
  <c r="B1016" i="28"/>
  <c r="C1016" i="28"/>
  <c r="A1017" i="28"/>
  <c r="B1017" i="28"/>
  <c r="C1017" i="28"/>
  <c r="A1018" i="28"/>
  <c r="B1018" i="28"/>
  <c r="C1018" i="28"/>
  <c r="A1019" i="28"/>
  <c r="B1019" i="28"/>
  <c r="C1019" i="28"/>
  <c r="A1020" i="28"/>
  <c r="B1020" i="28"/>
  <c r="C1020" i="28"/>
  <c r="A1021" i="28"/>
  <c r="B1021" i="28"/>
  <c r="C1021" i="28"/>
  <c r="A1022" i="28"/>
  <c r="B1022" i="28"/>
  <c r="C1022" i="28"/>
  <c r="A1023" i="28"/>
  <c r="B1023" i="28"/>
  <c r="C1023" i="28"/>
  <c r="A1024" i="28"/>
  <c r="B1024" i="28"/>
  <c r="C1024" i="28"/>
  <c r="A1025" i="28"/>
  <c r="B1025" i="28"/>
  <c r="C1025" i="28"/>
  <c r="A1026" i="28"/>
  <c r="B1026" i="28"/>
  <c r="C1026" i="28"/>
  <c r="A1027" i="28"/>
  <c r="B1027" i="28"/>
  <c r="C1027" i="28"/>
  <c r="A1028" i="28"/>
  <c r="B1028" i="28"/>
  <c r="C1028" i="28"/>
  <c r="A1029" i="28"/>
  <c r="B1029" i="28"/>
  <c r="C1029" i="28"/>
  <c r="A1030" i="28"/>
  <c r="B1030" i="28"/>
  <c r="C1030" i="28"/>
  <c r="A1031" i="28"/>
  <c r="B1031" i="28"/>
  <c r="C1031" i="28"/>
  <c r="A1032" i="28"/>
  <c r="B1032" i="28"/>
  <c r="C1032" i="28"/>
  <c r="A1033" i="28"/>
  <c r="B1033" i="28"/>
  <c r="C1033" i="28"/>
  <c r="A1034" i="28"/>
  <c r="B1034" i="28"/>
  <c r="C1034" i="28"/>
  <c r="A1035" i="28"/>
  <c r="B1035" i="28"/>
  <c r="C1035" i="28"/>
  <c r="A1036" i="28"/>
  <c r="B1036" i="28"/>
  <c r="C1036" i="28"/>
  <c r="A1037" i="28"/>
  <c r="B1037" i="28"/>
  <c r="C1037" i="28"/>
  <c r="A1038" i="28"/>
  <c r="B1038" i="28"/>
  <c r="C1038" i="28"/>
  <c r="A1039" i="28"/>
  <c r="B1039" i="28"/>
  <c r="C1039" i="28"/>
  <c r="A1040" i="28"/>
  <c r="B1040" i="28"/>
  <c r="C1040" i="28"/>
  <c r="A1041" i="28"/>
  <c r="B1041" i="28"/>
  <c r="C1041" i="28"/>
  <c r="A1042" i="28"/>
  <c r="B1042" i="28"/>
  <c r="C1042" i="28"/>
  <c r="A1043" i="28"/>
  <c r="B1043" i="28"/>
  <c r="C1043" i="28"/>
  <c r="A1044" i="28"/>
  <c r="B1044" i="28"/>
  <c r="C1044" i="28"/>
  <c r="A1045" i="28"/>
  <c r="B1045" i="28"/>
  <c r="C1045" i="28"/>
  <c r="A1046" i="28"/>
  <c r="B1046" i="28"/>
  <c r="C1046" i="28"/>
  <c r="A1047" i="28"/>
  <c r="B1047" i="28"/>
  <c r="C1047" i="28"/>
  <c r="A1048" i="28"/>
  <c r="B1048" i="28"/>
  <c r="C1048" i="28"/>
  <c r="A1049" i="28"/>
  <c r="B1049" i="28"/>
  <c r="C1049" i="28"/>
  <c r="A1050" i="28"/>
  <c r="B1050" i="28"/>
  <c r="C1050" i="28"/>
  <c r="A1051" i="28"/>
  <c r="B1051" i="28"/>
  <c r="C1051" i="28"/>
  <c r="A1052" i="28"/>
  <c r="B1052" i="28"/>
  <c r="C1052" i="28"/>
  <c r="A1053" i="28"/>
  <c r="B1053" i="28"/>
  <c r="C1053" i="28"/>
  <c r="A1054" i="28"/>
  <c r="B1054" i="28"/>
  <c r="C1054" i="28"/>
  <c r="A1055" i="28"/>
  <c r="B1055" i="28"/>
  <c r="C1055" i="28"/>
  <c r="A1056" i="28"/>
  <c r="B1056" i="28"/>
  <c r="C1056" i="28"/>
  <c r="A1057" i="28"/>
  <c r="B1057" i="28"/>
  <c r="C1057" i="28"/>
  <c r="A1058" i="28"/>
  <c r="B1058" i="28"/>
  <c r="C1058" i="28"/>
  <c r="A1059" i="28"/>
  <c r="B1059" i="28"/>
  <c r="C1059" i="28"/>
  <c r="A1060" i="28"/>
  <c r="B1060" i="28"/>
  <c r="C1060" i="28"/>
  <c r="A1061" i="28"/>
  <c r="B1061" i="28"/>
  <c r="C1061" i="28"/>
  <c r="A1062" i="28"/>
  <c r="B1062" i="28"/>
  <c r="C1062" i="28"/>
  <c r="A1063" i="28"/>
  <c r="B1063" i="28"/>
  <c r="C1063" i="28"/>
  <c r="A1064" i="28"/>
  <c r="B1064" i="28"/>
  <c r="C1064" i="28"/>
  <c r="A1065" i="28"/>
  <c r="B1065" i="28"/>
  <c r="C1065" i="28"/>
  <c r="A1066" i="28"/>
  <c r="B1066" i="28"/>
  <c r="C1066" i="28"/>
  <c r="A1067" i="28"/>
  <c r="B1067" i="28"/>
  <c r="C1067" i="28"/>
  <c r="A1068" i="28"/>
  <c r="B1068" i="28"/>
  <c r="C1068" i="28"/>
  <c r="A1069" i="28"/>
  <c r="B1069" i="28"/>
  <c r="C1069" i="28"/>
  <c r="A1070" i="28"/>
  <c r="B1070" i="28"/>
  <c r="C1070" i="28"/>
  <c r="A1071" i="28"/>
  <c r="B1071" i="28"/>
  <c r="C1071" i="28"/>
  <c r="A1072" i="28"/>
  <c r="B1072" i="28"/>
  <c r="C1072" i="28"/>
  <c r="A1073" i="28"/>
  <c r="B1073" i="28"/>
  <c r="C1073" i="28"/>
  <c r="A1074" i="28"/>
  <c r="B1074" i="28"/>
  <c r="C1074" i="28"/>
  <c r="A1075" i="28"/>
  <c r="B1075" i="28"/>
  <c r="C1075" i="28"/>
  <c r="A1076" i="28"/>
  <c r="B1076" i="28"/>
  <c r="C1076" i="28"/>
  <c r="A1077" i="28"/>
  <c r="B1077" i="28"/>
  <c r="C1077" i="28"/>
  <c r="A1078" i="28"/>
  <c r="B1078" i="28"/>
  <c r="C1078" i="28"/>
  <c r="A1079" i="28"/>
  <c r="B1079" i="28"/>
  <c r="C1079" i="28"/>
  <c r="A1080" i="28"/>
  <c r="B1080" i="28"/>
  <c r="C1080" i="28"/>
  <c r="A1081" i="28"/>
  <c r="B1081" i="28"/>
  <c r="C1081" i="28"/>
  <c r="A1082" i="28"/>
  <c r="B1082" i="28"/>
  <c r="C1082" i="28"/>
  <c r="A1083" i="28"/>
  <c r="B1083" i="28"/>
  <c r="C1083" i="28"/>
  <c r="A1084" i="28"/>
  <c r="B1084" i="28"/>
  <c r="C1084" i="28"/>
  <c r="A1085" i="28"/>
  <c r="B1085" i="28"/>
  <c r="C1085" i="28"/>
  <c r="A1086" i="28"/>
  <c r="B1086" i="28"/>
  <c r="C1086" i="28"/>
  <c r="A1087" i="28"/>
  <c r="B1087" i="28"/>
  <c r="C1087" i="28"/>
  <c r="A1088" i="28"/>
  <c r="B1088" i="28"/>
  <c r="C1088" i="28"/>
  <c r="A1089" i="28"/>
  <c r="B1089" i="28"/>
  <c r="C1089" i="28"/>
  <c r="A1090" i="28"/>
  <c r="B1090" i="28"/>
  <c r="C1090" i="28"/>
  <c r="A1091" i="28"/>
  <c r="B1091" i="28"/>
  <c r="C1091" i="28"/>
  <c r="A1092" i="28"/>
  <c r="B1092" i="28"/>
  <c r="C1092" i="28"/>
  <c r="A1093" i="28"/>
  <c r="B1093" i="28"/>
  <c r="C1093" i="28"/>
  <c r="A1094" i="28"/>
  <c r="B1094" i="28"/>
  <c r="C1094" i="28"/>
  <c r="A1095" i="28"/>
  <c r="B1095" i="28"/>
  <c r="C1095" i="28"/>
  <c r="A1096" i="28"/>
  <c r="B1096" i="28"/>
  <c r="C1096" i="28"/>
  <c r="A1097" i="28"/>
  <c r="B1097" i="28"/>
  <c r="C1097" i="28"/>
  <c r="A1098" i="28"/>
  <c r="B1098" i="28"/>
  <c r="C1098" i="28"/>
  <c r="A1099" i="28"/>
  <c r="B1099" i="28"/>
  <c r="C1099" i="28"/>
  <c r="A1100" i="28"/>
  <c r="B1100" i="28"/>
  <c r="C1100" i="28"/>
  <c r="A1101" i="28"/>
  <c r="B1101" i="28"/>
  <c r="C1101" i="28"/>
  <c r="A1102" i="28"/>
  <c r="B1102" i="28"/>
  <c r="C1102" i="28"/>
  <c r="A1103" i="28"/>
  <c r="B1103" i="28"/>
  <c r="C1103" i="28"/>
  <c r="A1104" i="28"/>
  <c r="B1104" i="28"/>
  <c r="C1104" i="28"/>
  <c r="A1105" i="28"/>
  <c r="B1105" i="28"/>
  <c r="C1105" i="28"/>
  <c r="A1106" i="28"/>
  <c r="B1106" i="28"/>
  <c r="C1106" i="28"/>
  <c r="A1107" i="28"/>
  <c r="B1107" i="28"/>
  <c r="C1107" i="28"/>
  <c r="A1108" i="28"/>
  <c r="B1108" i="28"/>
  <c r="C1108" i="28"/>
  <c r="A1109" i="28"/>
  <c r="B1109" i="28"/>
  <c r="C1109" i="28"/>
  <c r="A1110" i="28"/>
  <c r="B1110" i="28"/>
  <c r="C1110" i="28"/>
  <c r="A1111" i="28"/>
  <c r="B1111" i="28"/>
  <c r="C1111" i="28"/>
  <c r="A1112" i="28"/>
  <c r="B1112" i="28"/>
  <c r="C1112" i="28"/>
  <c r="A1113" i="28"/>
  <c r="B1113" i="28"/>
  <c r="C1113" i="28"/>
  <c r="A1114" i="28"/>
  <c r="B1114" i="28"/>
  <c r="C1114" i="28"/>
  <c r="A1115" i="28"/>
  <c r="B1115" i="28"/>
  <c r="C1115" i="28"/>
  <c r="A1116" i="28"/>
  <c r="B1116" i="28"/>
  <c r="C1116" i="28"/>
  <c r="A1117" i="28"/>
  <c r="B1117" i="28"/>
  <c r="C1117" i="28"/>
  <c r="A1118" i="28"/>
  <c r="B1118" i="28"/>
  <c r="C1118" i="28"/>
  <c r="A1119" i="28"/>
  <c r="B1119" i="28"/>
  <c r="C1119" i="28"/>
  <c r="A1120" i="28"/>
  <c r="B1120" i="28"/>
  <c r="C1120" i="28"/>
  <c r="A1121" i="28"/>
  <c r="B1121" i="28"/>
  <c r="C1121" i="28"/>
  <c r="A1122" i="28"/>
  <c r="B1122" i="28"/>
  <c r="C1122" i="28"/>
  <c r="A1123" i="28"/>
  <c r="B1123" i="28"/>
  <c r="C1123" i="28"/>
  <c r="A1124" i="28"/>
  <c r="B1124" i="28"/>
  <c r="C1124" i="28"/>
  <c r="A1125" i="28"/>
  <c r="B1125" i="28"/>
  <c r="C1125" i="28"/>
  <c r="A1126" i="28"/>
  <c r="B1126" i="28"/>
  <c r="C1126" i="28"/>
  <c r="A1127" i="28"/>
  <c r="B1127" i="28"/>
  <c r="C1127" i="28"/>
  <c r="A1128" i="28"/>
  <c r="B1128" i="28"/>
  <c r="C1128" i="28"/>
  <c r="A1129" i="28"/>
  <c r="B1129" i="28"/>
  <c r="C1129" i="28"/>
  <c r="A1130" i="28"/>
  <c r="B1130" i="28"/>
  <c r="C1130" i="28"/>
  <c r="A1131" i="28"/>
  <c r="B1131" i="28"/>
  <c r="C1131" i="28"/>
  <c r="A1132" i="28"/>
  <c r="B1132" i="28"/>
  <c r="C1132" i="28"/>
  <c r="A1133" i="28"/>
  <c r="B1133" i="28"/>
  <c r="C1133" i="28"/>
  <c r="A1134" i="28"/>
  <c r="B1134" i="28"/>
  <c r="C1134" i="28"/>
  <c r="A1135" i="28"/>
  <c r="B1135" i="28"/>
  <c r="C1135" i="28"/>
  <c r="A1136" i="28"/>
  <c r="B1136" i="28"/>
  <c r="C1136" i="28"/>
  <c r="A1137" i="28"/>
  <c r="B1137" i="28"/>
  <c r="C1137" i="28"/>
  <c r="A1138" i="28"/>
  <c r="B1138" i="28"/>
  <c r="C1138" i="28"/>
  <c r="A1139" i="28"/>
  <c r="B1139" i="28"/>
  <c r="C1139" i="28"/>
  <c r="A1140" i="28"/>
  <c r="B1140" i="28"/>
  <c r="C1140" i="28"/>
  <c r="A1141" i="28"/>
  <c r="B1141" i="28"/>
  <c r="C1141" i="28"/>
  <c r="A1142" i="28"/>
  <c r="B1142" i="28"/>
  <c r="C1142" i="28"/>
  <c r="A1143" i="28"/>
  <c r="B1143" i="28"/>
  <c r="C1143" i="28"/>
  <c r="A1144" i="28"/>
  <c r="B1144" i="28"/>
  <c r="C1144" i="28"/>
  <c r="A1145" i="28"/>
  <c r="B1145" i="28"/>
  <c r="C1145" i="28"/>
  <c r="A1146" i="28"/>
  <c r="B1146" i="28"/>
  <c r="C1146" i="28"/>
  <c r="A1147" i="28"/>
  <c r="B1147" i="28"/>
  <c r="C1147" i="28"/>
  <c r="A1148" i="28"/>
  <c r="B1148" i="28"/>
  <c r="C1148" i="28"/>
  <c r="A1149" i="28"/>
  <c r="B1149" i="28"/>
  <c r="C1149" i="28"/>
  <c r="A1150" i="28"/>
  <c r="B1150" i="28"/>
  <c r="C1150" i="28"/>
  <c r="A1151" i="28"/>
  <c r="B1151" i="28"/>
  <c r="C1151" i="28"/>
  <c r="A1152" i="28"/>
  <c r="B1152" i="28"/>
  <c r="C1152" i="28"/>
  <c r="A1153" i="28"/>
  <c r="B1153" i="28"/>
  <c r="C1153" i="28"/>
  <c r="A1154" i="28"/>
  <c r="B1154" i="28"/>
  <c r="C1154" i="28"/>
  <c r="A1155" i="28"/>
  <c r="B1155" i="28"/>
  <c r="C1155" i="28"/>
  <c r="A1156" i="28"/>
  <c r="B1156" i="28"/>
  <c r="C1156" i="28"/>
  <c r="A1157" i="28"/>
  <c r="B1157" i="28"/>
  <c r="C1157" i="28"/>
  <c r="A1158" i="28"/>
  <c r="B1158" i="28"/>
  <c r="C1158" i="28"/>
  <c r="A1159" i="28"/>
  <c r="B1159" i="28"/>
  <c r="C1159" i="28"/>
  <c r="A1160" i="28"/>
  <c r="B1160" i="28"/>
  <c r="C1160" i="28"/>
  <c r="A1161" i="28"/>
  <c r="B1161" i="28"/>
  <c r="C1161" i="28"/>
  <c r="A1162" i="28"/>
  <c r="B1162" i="28"/>
  <c r="C1162" i="28"/>
  <c r="A1163" i="28"/>
  <c r="B1163" i="28"/>
  <c r="C1163" i="28"/>
  <c r="A1164" i="28"/>
  <c r="B1164" i="28"/>
  <c r="C1164" i="28"/>
  <c r="A1165" i="28"/>
  <c r="B1165" i="28"/>
  <c r="C1165" i="28"/>
  <c r="A1166" i="28"/>
  <c r="B1166" i="28"/>
  <c r="C1166" i="28"/>
  <c r="A1167" i="28"/>
  <c r="B1167" i="28"/>
  <c r="C1167" i="28"/>
  <c r="A1168" i="28"/>
  <c r="B1168" i="28"/>
  <c r="C1168" i="28"/>
  <c r="A1169" i="28"/>
  <c r="B1169" i="28"/>
  <c r="C1169" i="28"/>
  <c r="A1170" i="28"/>
  <c r="B1170" i="28"/>
  <c r="C1170" i="28"/>
  <c r="A1171" i="28"/>
  <c r="B1171" i="28"/>
  <c r="C1171" i="28"/>
  <c r="A1172" i="28"/>
  <c r="B1172" i="28"/>
  <c r="C1172" i="28"/>
  <c r="A1173" i="28"/>
  <c r="B1173" i="28"/>
  <c r="C1173" i="28"/>
  <c r="A1174" i="28"/>
  <c r="B1174" i="28"/>
  <c r="C1174" i="28"/>
  <c r="A1175" i="28"/>
  <c r="B1175" i="28"/>
  <c r="C1175" i="28"/>
  <c r="A1176" i="28"/>
  <c r="B1176" i="28"/>
  <c r="C1176" i="28"/>
  <c r="A1177" i="28"/>
  <c r="B1177" i="28"/>
  <c r="C1177" i="28"/>
  <c r="A1178" i="28"/>
  <c r="B1178" i="28"/>
  <c r="C1178" i="28"/>
  <c r="A1179" i="28"/>
  <c r="B1179" i="28"/>
  <c r="C1179" i="28"/>
  <c r="A1180" i="28"/>
  <c r="B1180" i="28"/>
  <c r="C1180" i="28"/>
  <c r="A1181" i="28"/>
  <c r="B1181" i="28"/>
  <c r="C1181" i="28"/>
  <c r="A1182" i="28"/>
  <c r="B1182" i="28"/>
  <c r="C1182" i="28"/>
  <c r="A1183" i="28"/>
  <c r="B1183" i="28"/>
  <c r="C1183" i="28"/>
  <c r="A1184" i="28"/>
  <c r="B1184" i="28"/>
  <c r="C1184" i="28"/>
  <c r="A1185" i="28"/>
  <c r="B1185" i="28"/>
  <c r="C1185" i="28"/>
  <c r="A1186" i="28"/>
  <c r="B1186" i="28"/>
  <c r="C1186" i="28"/>
  <c r="A1187" i="28"/>
  <c r="B1187" i="28"/>
  <c r="C1187" i="28"/>
  <c r="A1188" i="28"/>
  <c r="B1188" i="28"/>
  <c r="C1188" i="28"/>
  <c r="A1189" i="28"/>
  <c r="B1189" i="28"/>
  <c r="C1189" i="28"/>
  <c r="A1190" i="28"/>
  <c r="B1190" i="28"/>
  <c r="C1190" i="28"/>
  <c r="A1191" i="28"/>
  <c r="B1191" i="28"/>
  <c r="C1191" i="28"/>
  <c r="A1192" i="28"/>
  <c r="B1192" i="28"/>
  <c r="C1192" i="28"/>
  <c r="A1193" i="28"/>
  <c r="B1193" i="28"/>
  <c r="C1193" i="28"/>
  <c r="A1194" i="28"/>
  <c r="B1194" i="28"/>
  <c r="C1194" i="28"/>
  <c r="A1195" i="28"/>
  <c r="B1195" i="28"/>
  <c r="C1195" i="28"/>
  <c r="A1196" i="28"/>
  <c r="B1196" i="28"/>
  <c r="C1196" i="28"/>
  <c r="A1197" i="28"/>
  <c r="B1197" i="28"/>
  <c r="C1197" i="28"/>
  <c r="A1198" i="28"/>
  <c r="B1198" i="28"/>
  <c r="C1198" i="28"/>
  <c r="A1199" i="28"/>
  <c r="B1199" i="28"/>
  <c r="C1199" i="28"/>
  <c r="A1200" i="28"/>
  <c r="B1200" i="28"/>
  <c r="C1200" i="28"/>
  <c r="A1201" i="28"/>
  <c r="B1201" i="28"/>
  <c r="C1201" i="28"/>
  <c r="F207" i="28"/>
  <c r="B130" i="21" s="1"/>
  <c r="G207" i="28"/>
  <c r="H207" i="28"/>
  <c r="E207" i="28"/>
  <c r="B207" i="28"/>
  <c r="B125" i="21" s="1"/>
  <c r="C207" i="28"/>
  <c r="B126" i="21" s="1"/>
  <c r="A207" i="28"/>
  <c r="B124" i="21" l="1"/>
  <c r="B132" i="21"/>
  <c r="B131" i="21"/>
  <c r="B129" i="21"/>
  <c r="M10" i="22"/>
  <c r="M36" i="22"/>
  <c r="M35" i="22"/>
  <c r="M34" i="22"/>
  <c r="M33" i="22"/>
  <c r="M32" i="22"/>
  <c r="M31" i="22"/>
  <c r="M30" i="22"/>
  <c r="M29" i="22"/>
  <c r="M28" i="22"/>
  <c r="M27" i="22"/>
  <c r="M26" i="22"/>
  <c r="M25" i="22"/>
  <c r="M24" i="22"/>
  <c r="M23" i="22"/>
  <c r="M22" i="22"/>
  <c r="M21" i="22"/>
  <c r="M20" i="22"/>
  <c r="M19" i="22"/>
  <c r="M18" i="22"/>
  <c r="M17" i="22"/>
  <c r="M16" i="22"/>
  <c r="M15" i="22"/>
  <c r="M14" i="22"/>
  <c r="M13" i="22"/>
  <c r="M12" i="22"/>
  <c r="M11" i="22"/>
  <c r="M9" i="22"/>
  <c r="M8" i="22"/>
  <c r="M7" i="22"/>
  <c r="M6" i="22"/>
  <c r="M5" i="22"/>
  <c r="M4" i="22"/>
  <c r="M3" i="22"/>
  <c r="M2" i="22"/>
  <c r="L29" i="22"/>
  <c r="L19" i="22"/>
  <c r="L9" i="22"/>
  <c r="L36" i="22"/>
  <c r="L35" i="22"/>
  <c r="L34" i="22"/>
  <c r="L33" i="22"/>
  <c r="L32" i="22"/>
  <c r="L31" i="22"/>
  <c r="L30" i="22"/>
  <c r="L28" i="22"/>
  <c r="L27" i="22"/>
  <c r="L26" i="22"/>
  <c r="L25" i="22"/>
  <c r="L24" i="22"/>
  <c r="L23" i="22"/>
  <c r="L22" i="22"/>
  <c r="L21" i="22"/>
  <c r="L20" i="22"/>
  <c r="L18" i="22"/>
  <c r="L17" i="22"/>
  <c r="L16" i="22"/>
  <c r="L15" i="22"/>
  <c r="L14" i="22"/>
  <c r="L13" i="22"/>
  <c r="L12" i="22"/>
  <c r="L11" i="22"/>
  <c r="L10" i="22"/>
  <c r="L8" i="22"/>
  <c r="L7" i="22"/>
  <c r="L6" i="22"/>
  <c r="L5" i="22"/>
  <c r="L4" i="22"/>
  <c r="L3" i="22"/>
  <c r="L2" i="22"/>
  <c r="K28" i="22"/>
  <c r="K18" i="22"/>
  <c r="K8" i="22"/>
  <c r="K36" i="22"/>
  <c r="K35" i="22"/>
  <c r="K34" i="22"/>
  <c r="K33" i="22"/>
  <c r="K32" i="22"/>
  <c r="K31" i="22"/>
  <c r="K30" i="22"/>
  <c r="K29" i="22"/>
  <c r="K27" i="22"/>
  <c r="K26" i="22"/>
  <c r="K25" i="22"/>
  <c r="K24" i="22"/>
  <c r="K23" i="22"/>
  <c r="K22" i="22"/>
  <c r="K21" i="22"/>
  <c r="K20" i="22"/>
  <c r="K19" i="22"/>
  <c r="K17" i="22"/>
  <c r="K16" i="22"/>
  <c r="K15" i="22"/>
  <c r="K14" i="22"/>
  <c r="K13" i="22"/>
  <c r="K12" i="22"/>
  <c r="K11" i="22"/>
  <c r="K10" i="22"/>
  <c r="K9" i="22"/>
  <c r="K7" i="22"/>
  <c r="K6" i="22"/>
  <c r="K5" i="22"/>
  <c r="K4" i="22"/>
  <c r="K3" i="22"/>
  <c r="K2" i="22"/>
  <c r="J27" i="22"/>
  <c r="J17" i="22"/>
  <c r="J7" i="22"/>
  <c r="J36" i="22"/>
  <c r="J35" i="22"/>
  <c r="J34" i="22"/>
  <c r="J33" i="22"/>
  <c r="J32" i="22"/>
  <c r="J31" i="22"/>
  <c r="J30" i="22"/>
  <c r="J29" i="22"/>
  <c r="J28" i="22"/>
  <c r="J26" i="22"/>
  <c r="J25" i="22"/>
  <c r="J24" i="22"/>
  <c r="J23" i="22"/>
  <c r="J22" i="22"/>
  <c r="J21" i="22"/>
  <c r="J20" i="22"/>
  <c r="J19" i="22"/>
  <c r="J18" i="22"/>
  <c r="J16" i="22"/>
  <c r="J15" i="22"/>
  <c r="J14" i="22"/>
  <c r="J13" i="22"/>
  <c r="J12" i="22"/>
  <c r="J11" i="22"/>
  <c r="J10" i="22"/>
  <c r="J9" i="22"/>
  <c r="J8" i="22"/>
  <c r="J6" i="22"/>
  <c r="J5" i="22"/>
  <c r="J4" i="22"/>
  <c r="J3" i="22"/>
  <c r="J2" i="22"/>
  <c r="I36" i="22"/>
  <c r="I35" i="22"/>
  <c r="I34" i="22"/>
  <c r="I33" i="22"/>
  <c r="I32" i="22"/>
  <c r="I31" i="22"/>
  <c r="I30" i="22"/>
  <c r="I29" i="22"/>
  <c r="I28" i="22"/>
  <c r="I27" i="22"/>
  <c r="I26" i="22"/>
  <c r="I25" i="22"/>
  <c r="I24" i="22"/>
  <c r="I23" i="22"/>
  <c r="I22" i="22"/>
  <c r="I21" i="22"/>
  <c r="I20" i="22"/>
  <c r="I19" i="22"/>
  <c r="I18" i="22"/>
  <c r="I17" i="22"/>
  <c r="I16" i="22"/>
  <c r="I15" i="22"/>
  <c r="I14" i="22"/>
  <c r="I13" i="22"/>
  <c r="I12" i="22"/>
  <c r="I11" i="22"/>
  <c r="I10" i="22"/>
  <c r="I9" i="22"/>
  <c r="I8" i="22"/>
  <c r="I7" i="22"/>
  <c r="I6" i="22"/>
  <c r="I5" i="22"/>
  <c r="I4" i="22"/>
  <c r="I3" i="22"/>
  <c r="I2" i="22"/>
  <c r="H35" i="22"/>
  <c r="H25" i="22"/>
  <c r="H15" i="22"/>
  <c r="H5" i="22"/>
  <c r="H36" i="22"/>
  <c r="H34" i="22"/>
  <c r="H33" i="22"/>
  <c r="H32" i="22"/>
  <c r="H31" i="22"/>
  <c r="H30" i="22"/>
  <c r="H29" i="22"/>
  <c r="H28" i="22"/>
  <c r="H27" i="22"/>
  <c r="H26" i="22"/>
  <c r="H24" i="22"/>
  <c r="H23" i="22"/>
  <c r="H22" i="22"/>
  <c r="H21" i="22"/>
  <c r="H20" i="22"/>
  <c r="H19" i="22"/>
  <c r="H18" i="22"/>
  <c r="H17" i="22"/>
  <c r="H16" i="22"/>
  <c r="H14" i="22"/>
  <c r="H13" i="22"/>
  <c r="H12" i="22"/>
  <c r="H11" i="22"/>
  <c r="H10" i="22"/>
  <c r="H9" i="22"/>
  <c r="H8" i="22"/>
  <c r="H7" i="22"/>
  <c r="H6" i="22"/>
  <c r="H4" i="22"/>
  <c r="H3" i="22"/>
  <c r="H2" i="22"/>
  <c r="F36" i="22"/>
  <c r="F35" i="22"/>
  <c r="F34" i="22"/>
  <c r="F33" i="22"/>
  <c r="F32" i="22"/>
  <c r="F31" i="22"/>
  <c r="F30" i="22"/>
  <c r="F29" i="22"/>
  <c r="F28" i="22"/>
  <c r="F27" i="22"/>
  <c r="F26" i="22"/>
  <c r="F25" i="22"/>
  <c r="F24" i="22"/>
  <c r="F23" i="22"/>
  <c r="F22" i="22"/>
  <c r="F21" i="22"/>
  <c r="F20" i="22"/>
  <c r="F19" i="22"/>
  <c r="F18" i="22"/>
  <c r="F17" i="22"/>
  <c r="F16" i="22"/>
  <c r="F15" i="22"/>
  <c r="F14" i="22"/>
  <c r="F13" i="22"/>
  <c r="F12" i="22"/>
  <c r="F11" i="22"/>
  <c r="F10" i="22"/>
  <c r="F9" i="22"/>
  <c r="F8" i="22"/>
  <c r="F7" i="22"/>
  <c r="F6" i="22"/>
  <c r="F5" i="22"/>
  <c r="F4" i="22"/>
  <c r="F3" i="22"/>
  <c r="F2" i="22"/>
  <c r="E36" i="22"/>
  <c r="E26" i="22"/>
  <c r="E16" i="22"/>
  <c r="E6" i="22"/>
  <c r="E35" i="22"/>
  <c r="E34" i="22"/>
  <c r="E33" i="22"/>
  <c r="E32" i="22"/>
  <c r="E31" i="22"/>
  <c r="E30" i="22"/>
  <c r="E29" i="22"/>
  <c r="E28" i="22"/>
  <c r="E27" i="22"/>
  <c r="E25" i="22"/>
  <c r="E24" i="22"/>
  <c r="E23" i="22"/>
  <c r="E22" i="22"/>
  <c r="E21" i="22"/>
  <c r="E20" i="22"/>
  <c r="E19" i="22"/>
  <c r="E18" i="22"/>
  <c r="E17" i="22"/>
  <c r="E15" i="22"/>
  <c r="E14" i="22"/>
  <c r="E13" i="22"/>
  <c r="E12" i="22"/>
  <c r="E11" i="22"/>
  <c r="E10" i="22"/>
  <c r="E9" i="22"/>
  <c r="E8" i="22"/>
  <c r="E7" i="22"/>
  <c r="E5" i="22"/>
  <c r="E4" i="22"/>
  <c r="E3" i="22"/>
  <c r="E2" i="22"/>
  <c r="D36" i="22"/>
  <c r="D35" i="22"/>
  <c r="D34" i="22"/>
  <c r="D33" i="22"/>
  <c r="D32" i="22"/>
  <c r="D31" i="22"/>
  <c r="D30" i="22"/>
  <c r="D29" i="22"/>
  <c r="D28" i="22"/>
  <c r="D27" i="22"/>
  <c r="D26" i="22"/>
  <c r="D25" i="22"/>
  <c r="D24" i="22"/>
  <c r="D23" i="22"/>
  <c r="D22" i="22"/>
  <c r="D21" i="22"/>
  <c r="D20" i="22"/>
  <c r="D19" i="22"/>
  <c r="D18" i="22"/>
  <c r="D17" i="22"/>
  <c r="D16" i="22"/>
  <c r="D15" i="22"/>
  <c r="D14" i="22"/>
  <c r="D13" i="22"/>
  <c r="D12" i="22"/>
  <c r="D11" i="22"/>
  <c r="D10" i="22"/>
  <c r="D9" i="22"/>
  <c r="D8" i="22"/>
  <c r="D7" i="22"/>
  <c r="D6" i="22"/>
  <c r="D5" i="22"/>
  <c r="D4" i="22"/>
  <c r="D3" i="22"/>
  <c r="D2" i="22"/>
  <c r="D6" i="4" l="1"/>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5" i="4"/>
  <c r="C13" i="29" l="1"/>
  <c r="C12" i="29" s="1"/>
  <c r="D13" i="29"/>
  <c r="B13" i="29"/>
  <c r="C10" i="29"/>
  <c r="B10" i="29"/>
  <c r="D10" i="29" s="1"/>
  <c r="I6" i="1"/>
  <c r="E60" i="28"/>
  <c r="E8" i="4"/>
  <c r="E9" i="4"/>
  <c r="E10" i="4"/>
  <c r="E11" i="4"/>
  <c r="E12" i="4"/>
  <c r="E13" i="4"/>
  <c r="E17" i="4"/>
  <c r="E18" i="4"/>
  <c r="E19" i="4"/>
  <c r="E20" i="4"/>
  <c r="E21" i="4"/>
  <c r="E25" i="4"/>
  <c r="E27" i="4"/>
  <c r="E28" i="4"/>
  <c r="E29" i="4"/>
  <c r="E33" i="4"/>
  <c r="E5" i="4"/>
  <c r="B7" i="11"/>
  <c r="L35" i="17"/>
  <c r="L36" i="17"/>
  <c r="L37" i="17"/>
  <c r="L38" i="17"/>
  <c r="L39" i="17"/>
  <c r="A35" i="17"/>
  <c r="A36" i="17"/>
  <c r="A37" i="17"/>
  <c r="A38" i="17"/>
  <c r="A39" i="17"/>
  <c r="A40" i="17"/>
  <c r="D3" i="18" a="1"/>
  <c r="V3" i="18" s="1"/>
  <c r="V12" i="18" s="1"/>
  <c r="D3" i="12" a="1"/>
  <c r="H3" i="12" s="1"/>
  <c r="H9" i="12" s="1"/>
  <c r="H26" i="28"/>
  <c r="F27" i="28"/>
  <c r="G27" i="28"/>
  <c r="H27" i="28"/>
  <c r="F28" i="28"/>
  <c r="G28" i="28"/>
  <c r="H28" i="28"/>
  <c r="F29" i="28"/>
  <c r="G29" i="28"/>
  <c r="H29" i="28"/>
  <c r="F30" i="28"/>
  <c r="G30" i="28"/>
  <c r="H30" i="28"/>
  <c r="F31" i="28"/>
  <c r="G31" i="28"/>
  <c r="H31" i="28"/>
  <c r="F32" i="28"/>
  <c r="G32" i="28"/>
  <c r="H32" i="28"/>
  <c r="F33" i="28"/>
  <c r="G33" i="28"/>
  <c r="H33" i="28"/>
  <c r="F34" i="28"/>
  <c r="G34" i="28"/>
  <c r="H34" i="28"/>
  <c r="F35" i="28"/>
  <c r="G35" i="28"/>
  <c r="H35" i="28"/>
  <c r="F36" i="28"/>
  <c r="G36" i="28"/>
  <c r="H36" i="28"/>
  <c r="F37" i="28"/>
  <c r="G37" i="28"/>
  <c r="H37" i="28"/>
  <c r="F38" i="28"/>
  <c r="G38" i="28"/>
  <c r="H38" i="28"/>
  <c r="F39" i="28"/>
  <c r="G39" i="28"/>
  <c r="H39" i="28"/>
  <c r="F40" i="28"/>
  <c r="G40" i="28"/>
  <c r="H40" i="28"/>
  <c r="F41" i="28"/>
  <c r="G41" i="28"/>
  <c r="H41" i="28"/>
  <c r="F42" i="28"/>
  <c r="G42" i="28"/>
  <c r="H42" i="28"/>
  <c r="F43" i="28"/>
  <c r="G43" i="28"/>
  <c r="H43" i="28"/>
  <c r="F44" i="28"/>
  <c r="G44" i="28"/>
  <c r="H44" i="28"/>
  <c r="F45" i="28"/>
  <c r="G45" i="28"/>
  <c r="H45" i="28"/>
  <c r="F46" i="28"/>
  <c r="G46" i="28"/>
  <c r="H46" i="28"/>
  <c r="F47" i="28"/>
  <c r="G47" i="28"/>
  <c r="H47" i="28"/>
  <c r="F48" i="28"/>
  <c r="G48" i="28"/>
  <c r="H48" i="28"/>
  <c r="F49" i="28"/>
  <c r="G49" i="28"/>
  <c r="H49" i="28"/>
  <c r="F50" i="28"/>
  <c r="G50" i="28"/>
  <c r="H50" i="28"/>
  <c r="F51" i="28"/>
  <c r="G51" i="28"/>
  <c r="H51" i="28"/>
  <c r="F52" i="28"/>
  <c r="G52" i="28"/>
  <c r="H52" i="28"/>
  <c r="F53" i="28"/>
  <c r="G53" i="28"/>
  <c r="H53" i="28"/>
  <c r="F54" i="28"/>
  <c r="G54" i="28"/>
  <c r="H54" i="28"/>
  <c r="F55" i="28"/>
  <c r="G55" i="28"/>
  <c r="H55" i="28"/>
  <c r="F56" i="28"/>
  <c r="G56" i="28"/>
  <c r="H56" i="28"/>
  <c r="E54" i="28"/>
  <c r="E55" i="28"/>
  <c r="E56" i="28"/>
  <c r="E27" i="28"/>
  <c r="E28" i="28"/>
  <c r="E29" i="28"/>
  <c r="E30" i="28"/>
  <c r="E31" i="28"/>
  <c r="E32" i="28"/>
  <c r="E33" i="28"/>
  <c r="E34" i="28"/>
  <c r="E35" i="28"/>
  <c r="E36" i="28"/>
  <c r="E37" i="28"/>
  <c r="E38" i="28"/>
  <c r="E39" i="28"/>
  <c r="E40" i="28"/>
  <c r="E41" i="28"/>
  <c r="E42" i="28"/>
  <c r="E43" i="28"/>
  <c r="E44" i="28"/>
  <c r="E45" i="28"/>
  <c r="E46" i="28"/>
  <c r="E47" i="28"/>
  <c r="E48" i="28"/>
  <c r="E49" i="28"/>
  <c r="E50" i="28"/>
  <c r="E51" i="28"/>
  <c r="E52" i="28"/>
  <c r="E53" i="28"/>
  <c r="B27" i="28"/>
  <c r="C27" i="28"/>
  <c r="B28" i="28"/>
  <c r="C28" i="28"/>
  <c r="B29" i="28"/>
  <c r="C29" i="28"/>
  <c r="B30" i="28"/>
  <c r="C30" i="28"/>
  <c r="B31" i="28"/>
  <c r="C31" i="28"/>
  <c r="B32" i="28"/>
  <c r="C32" i="28"/>
  <c r="B33" i="28"/>
  <c r="C33" i="28"/>
  <c r="B34" i="28"/>
  <c r="C34" i="28"/>
  <c r="B35" i="28"/>
  <c r="C35" i="28"/>
  <c r="B36" i="28"/>
  <c r="C36" i="28"/>
  <c r="B37" i="28"/>
  <c r="C37" i="28"/>
  <c r="B38" i="28"/>
  <c r="C38" i="28"/>
  <c r="B39" i="28"/>
  <c r="C39" i="28"/>
  <c r="B40" i="28"/>
  <c r="C40" i="28"/>
  <c r="B41" i="28"/>
  <c r="C41" i="28"/>
  <c r="B42" i="28"/>
  <c r="C42" i="28"/>
  <c r="B43" i="28"/>
  <c r="C43" i="28"/>
  <c r="B44" i="28"/>
  <c r="C44" i="28"/>
  <c r="B45" i="28"/>
  <c r="C45" i="28"/>
  <c r="B46" i="28"/>
  <c r="C46" i="28"/>
  <c r="B47" i="28"/>
  <c r="C47" i="28"/>
  <c r="B48" i="28"/>
  <c r="C48" i="28"/>
  <c r="B49" i="28"/>
  <c r="C49" i="28"/>
  <c r="B50" i="28"/>
  <c r="C50" i="28"/>
  <c r="B51" i="28"/>
  <c r="C51" i="28"/>
  <c r="B52" i="28"/>
  <c r="C52" i="28"/>
  <c r="B53" i="28"/>
  <c r="C53" i="28"/>
  <c r="B54" i="28"/>
  <c r="C54" i="28"/>
  <c r="B55" i="28"/>
  <c r="C55" i="28"/>
  <c r="B56" i="28"/>
  <c r="C56" i="28"/>
  <c r="A55" i="28"/>
  <c r="A56" i="28"/>
  <c r="A54" i="28"/>
  <c r="A27" i="28"/>
  <c r="A28" i="28"/>
  <c r="A29" i="28"/>
  <c r="A30" i="28"/>
  <c r="A31" i="28"/>
  <c r="A32" i="28"/>
  <c r="A33" i="28"/>
  <c r="A34" i="28"/>
  <c r="A35" i="28"/>
  <c r="A36" i="28"/>
  <c r="A37" i="28"/>
  <c r="A38" i="28"/>
  <c r="A39" i="28"/>
  <c r="A40" i="28"/>
  <c r="A41" i="28"/>
  <c r="A42" i="28"/>
  <c r="A43" i="28"/>
  <c r="A44" i="28"/>
  <c r="A45" i="28"/>
  <c r="A46" i="28"/>
  <c r="A47" i="28"/>
  <c r="A48" i="28"/>
  <c r="A49" i="28"/>
  <c r="A50" i="28"/>
  <c r="A51" i="28"/>
  <c r="A52" i="28"/>
  <c r="A53" i="28"/>
  <c r="E34" i="4"/>
  <c r="E32" i="20"/>
  <c r="E33" i="20"/>
  <c r="H3" i="18"/>
  <c r="H12" i="18" s="1"/>
  <c r="Z3" i="18"/>
  <c r="Z12" i="18" s="1"/>
  <c r="D17" i="14"/>
  <c r="C4" i="29"/>
  <c r="C3" i="29"/>
  <c r="B3" i="29" s="1"/>
  <c r="D3" i="29" s="1"/>
  <c r="E10" i="18"/>
  <c r="F10" i="18"/>
  <c r="G10" i="18"/>
  <c r="H10" i="18"/>
  <c r="I10"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E7" i="12"/>
  <c r="F7" i="12"/>
  <c r="G7" i="12"/>
  <c r="H7" i="12"/>
  <c r="I7" i="12"/>
  <c r="J7" i="12"/>
  <c r="K7" i="12"/>
  <c r="L7" i="12"/>
  <c r="M7" i="12"/>
  <c r="N7" i="12"/>
  <c r="O7" i="12"/>
  <c r="P7" i="12"/>
  <c r="Q7" i="12"/>
  <c r="R7" i="12"/>
  <c r="S7" i="12"/>
  <c r="T7" i="12"/>
  <c r="U7" i="12"/>
  <c r="V7" i="12"/>
  <c r="W7" i="12"/>
  <c r="X7" i="12"/>
  <c r="Y7" i="12"/>
  <c r="Z7" i="12"/>
  <c r="AA7" i="12"/>
  <c r="AB7" i="12"/>
  <c r="AC7" i="12"/>
  <c r="AD7" i="12"/>
  <c r="AE7" i="12"/>
  <c r="AF7" i="12"/>
  <c r="AG7" i="12"/>
  <c r="AH7" i="12"/>
  <c r="AI7" i="12"/>
  <c r="AJ7" i="12"/>
  <c r="AK7" i="12"/>
  <c r="AL7" i="12"/>
  <c r="H28" i="1"/>
  <c r="I28" i="1"/>
  <c r="C24" i="22" s="1"/>
  <c r="H29" i="1"/>
  <c r="I29" i="1" s="1"/>
  <c r="C25" i="22" s="1"/>
  <c r="H30" i="1"/>
  <c r="I30" i="1"/>
  <c r="C26" i="22" s="1"/>
  <c r="H31" i="1"/>
  <c r="I31" i="1" s="1"/>
  <c r="C27" i="22" s="1"/>
  <c r="H32" i="1"/>
  <c r="I32" i="1" s="1"/>
  <c r="C28" i="22" s="1"/>
  <c r="H33" i="1"/>
  <c r="I33" i="1" s="1"/>
  <c r="C29" i="22" s="1"/>
  <c r="H34" i="1"/>
  <c r="I34" i="1" s="1"/>
  <c r="C30" i="22" s="1"/>
  <c r="H35" i="1"/>
  <c r="I35" i="1"/>
  <c r="C31" i="22" s="1"/>
  <c r="H36" i="1"/>
  <c r="I36" i="1" s="1"/>
  <c r="C32" i="22" s="1"/>
  <c r="H37" i="1"/>
  <c r="I37" i="1" s="1"/>
  <c r="C33" i="22" s="1"/>
  <c r="H38" i="1"/>
  <c r="I38" i="1" s="1"/>
  <c r="C34" i="22" s="1"/>
  <c r="H39" i="1"/>
  <c r="I39" i="1" s="1"/>
  <c r="C35" i="22" s="1"/>
  <c r="H40" i="1"/>
  <c r="I40" i="1" s="1"/>
  <c r="C36" i="22" s="1"/>
  <c r="F41" i="1"/>
  <c r="G41" i="1"/>
  <c r="F170" i="28"/>
  <c r="G170" i="28"/>
  <c r="F171" i="28"/>
  <c r="G171" i="28"/>
  <c r="H171" i="28"/>
  <c r="F172" i="28"/>
  <c r="G172" i="28"/>
  <c r="H172" i="28"/>
  <c r="F173" i="28"/>
  <c r="G173" i="28"/>
  <c r="H173" i="28"/>
  <c r="F174" i="28"/>
  <c r="G174" i="28"/>
  <c r="H174" i="28"/>
  <c r="F175" i="28"/>
  <c r="G175" i="28"/>
  <c r="H175" i="28"/>
  <c r="F176" i="28"/>
  <c r="G176" i="28"/>
  <c r="H176" i="28"/>
  <c r="F177" i="28"/>
  <c r="G177" i="28"/>
  <c r="H177" i="28"/>
  <c r="F178" i="28"/>
  <c r="G178" i="28"/>
  <c r="H178" i="28"/>
  <c r="F179" i="28"/>
  <c r="G179" i="28"/>
  <c r="H179" i="28"/>
  <c r="F180" i="28"/>
  <c r="G180" i="28"/>
  <c r="H180" i="28"/>
  <c r="F181" i="28"/>
  <c r="G181" i="28"/>
  <c r="H181" i="28"/>
  <c r="F182" i="28"/>
  <c r="G182" i="28"/>
  <c r="H182" i="28"/>
  <c r="F183" i="28"/>
  <c r="G183" i="28"/>
  <c r="H183" i="28"/>
  <c r="F184" i="28"/>
  <c r="G184" i="28"/>
  <c r="H184" i="28"/>
  <c r="F185" i="28"/>
  <c r="G185" i="28"/>
  <c r="H185" i="28"/>
  <c r="F186" i="28"/>
  <c r="G186" i="28"/>
  <c r="H186" i="28"/>
  <c r="F187" i="28"/>
  <c r="G187" i="28"/>
  <c r="H187" i="28"/>
  <c r="F188" i="28"/>
  <c r="G188" i="28"/>
  <c r="H188" i="28"/>
  <c r="F189" i="28"/>
  <c r="G189" i="28"/>
  <c r="H189" i="28"/>
  <c r="F190" i="28"/>
  <c r="G190" i="28"/>
  <c r="H190" i="28"/>
  <c r="F191" i="28"/>
  <c r="G191" i="28"/>
  <c r="H191" i="28"/>
  <c r="F192" i="28"/>
  <c r="G192" i="28"/>
  <c r="H192" i="28"/>
  <c r="F193" i="28"/>
  <c r="G193" i="28"/>
  <c r="H193" i="28"/>
  <c r="F194" i="28"/>
  <c r="G194" i="28"/>
  <c r="H194" i="28"/>
  <c r="F195" i="28"/>
  <c r="G195" i="28"/>
  <c r="H195" i="28"/>
  <c r="F196" i="28"/>
  <c r="G196" i="28"/>
  <c r="H196" i="28"/>
  <c r="F197" i="28"/>
  <c r="G197" i="28"/>
  <c r="H197" i="28"/>
  <c r="F198" i="28"/>
  <c r="G198" i="28"/>
  <c r="H198" i="28"/>
  <c r="F199" i="28"/>
  <c r="G199" i="28"/>
  <c r="H199" i="28"/>
  <c r="F200" i="28"/>
  <c r="G200" i="28"/>
  <c r="H200" i="28"/>
  <c r="F201" i="28"/>
  <c r="G201" i="28"/>
  <c r="H201" i="28"/>
  <c r="F202" i="28"/>
  <c r="G202" i="28"/>
  <c r="H202" i="28"/>
  <c r="F203" i="28"/>
  <c r="G203" i="28"/>
  <c r="H203" i="28"/>
  <c r="E171" i="28"/>
  <c r="E172" i="28"/>
  <c r="E173" i="28"/>
  <c r="E174" i="28"/>
  <c r="E175" i="28"/>
  <c r="E176" i="28"/>
  <c r="E177" i="28"/>
  <c r="E178" i="28"/>
  <c r="E179" i="28"/>
  <c r="E180" i="28"/>
  <c r="E181" i="28"/>
  <c r="E182" i="28"/>
  <c r="E183" i="28"/>
  <c r="E184" i="28"/>
  <c r="E185" i="28"/>
  <c r="E186" i="28"/>
  <c r="E187" i="28"/>
  <c r="E188" i="28"/>
  <c r="E189" i="28"/>
  <c r="E190" i="28"/>
  <c r="E191" i="28"/>
  <c r="E192" i="28"/>
  <c r="E193" i="28"/>
  <c r="E194" i="28"/>
  <c r="E195" i="28"/>
  <c r="E196" i="28"/>
  <c r="E197" i="28"/>
  <c r="E198" i="28"/>
  <c r="E199" i="28"/>
  <c r="E200" i="28"/>
  <c r="E201" i="28"/>
  <c r="E202" i="28"/>
  <c r="E203" i="28"/>
  <c r="B170" i="28"/>
  <c r="B171" i="28"/>
  <c r="C171" i="28"/>
  <c r="B172" i="28"/>
  <c r="C172" i="28"/>
  <c r="B173" i="28"/>
  <c r="C173" i="28"/>
  <c r="B174" i="28"/>
  <c r="C174" i="28"/>
  <c r="B175" i="28"/>
  <c r="C175" i="28"/>
  <c r="B176" i="28"/>
  <c r="C176" i="28"/>
  <c r="B177" i="28"/>
  <c r="C177" i="28"/>
  <c r="B178" i="28"/>
  <c r="C178" i="28"/>
  <c r="B179" i="28"/>
  <c r="C179" i="28"/>
  <c r="B180" i="28"/>
  <c r="C180" i="28"/>
  <c r="B181" i="28"/>
  <c r="C181" i="28"/>
  <c r="B182" i="28"/>
  <c r="C182" i="28"/>
  <c r="B183" i="28"/>
  <c r="C183" i="28"/>
  <c r="B184" i="28"/>
  <c r="C184" i="28"/>
  <c r="B185" i="28"/>
  <c r="C185" i="28"/>
  <c r="B186" i="28"/>
  <c r="C186" i="28"/>
  <c r="B187" i="28"/>
  <c r="C187" i="28"/>
  <c r="B188" i="28"/>
  <c r="C188" i="28"/>
  <c r="B189" i="28"/>
  <c r="C189" i="28"/>
  <c r="B190" i="28"/>
  <c r="C190" i="28"/>
  <c r="B191" i="28"/>
  <c r="C191" i="28"/>
  <c r="B192" i="28"/>
  <c r="C192" i="28"/>
  <c r="B193" i="28"/>
  <c r="C193" i="28"/>
  <c r="B194" i="28"/>
  <c r="C194" i="28"/>
  <c r="B195" i="28"/>
  <c r="C195" i="28"/>
  <c r="B196" i="28"/>
  <c r="C196" i="28"/>
  <c r="B197" i="28"/>
  <c r="C197" i="28"/>
  <c r="B198" i="28"/>
  <c r="C198" i="28"/>
  <c r="B199" i="28"/>
  <c r="C199" i="28"/>
  <c r="B200" i="28"/>
  <c r="C200" i="28"/>
  <c r="B201" i="28"/>
  <c r="C201" i="28"/>
  <c r="B202" i="28"/>
  <c r="C202" i="28"/>
  <c r="B203" i="28"/>
  <c r="C203" i="28"/>
  <c r="A171" i="28"/>
  <c r="A172" i="28"/>
  <c r="A173" i="28"/>
  <c r="A174" i="28"/>
  <c r="A175" i="28"/>
  <c r="A176" i="28"/>
  <c r="A177" i="28"/>
  <c r="A178" i="28"/>
  <c r="A179" i="28"/>
  <c r="A180" i="28"/>
  <c r="A181" i="28"/>
  <c r="A182" i="28"/>
  <c r="A183" i="28"/>
  <c r="A184" i="28"/>
  <c r="A185" i="28"/>
  <c r="A186" i="28"/>
  <c r="A187" i="28"/>
  <c r="A188" i="28"/>
  <c r="A189" i="28"/>
  <c r="A190" i="28"/>
  <c r="A191" i="28"/>
  <c r="A192" i="28"/>
  <c r="A193" i="28"/>
  <c r="A194" i="28"/>
  <c r="A195" i="28"/>
  <c r="A196" i="28"/>
  <c r="A197" i="28"/>
  <c r="A198" i="28"/>
  <c r="A199" i="28"/>
  <c r="A200" i="28"/>
  <c r="A201" i="28"/>
  <c r="A202" i="28"/>
  <c r="A203" i="28"/>
  <c r="A40" i="27"/>
  <c r="F117" i="28"/>
  <c r="E118" i="28"/>
  <c r="G118" i="28"/>
  <c r="E119" i="28"/>
  <c r="F119" i="28"/>
  <c r="G119" i="28"/>
  <c r="H119" i="28"/>
  <c r="E120" i="28"/>
  <c r="F120" i="28"/>
  <c r="G120" i="28"/>
  <c r="H120" i="28"/>
  <c r="E121" i="28"/>
  <c r="F121" i="28"/>
  <c r="G121" i="28"/>
  <c r="H121" i="28"/>
  <c r="E122" i="28"/>
  <c r="F122" i="28"/>
  <c r="G122" i="28"/>
  <c r="H122" i="28"/>
  <c r="E123" i="28"/>
  <c r="F123" i="28"/>
  <c r="G123" i="28"/>
  <c r="H123" i="28"/>
  <c r="E124" i="28"/>
  <c r="F124" i="28"/>
  <c r="G124" i="28"/>
  <c r="H124" i="28"/>
  <c r="E125" i="28"/>
  <c r="F125" i="28"/>
  <c r="G125" i="28"/>
  <c r="H125" i="28"/>
  <c r="E126" i="28"/>
  <c r="F126" i="28"/>
  <c r="G126" i="28"/>
  <c r="H126" i="28"/>
  <c r="E127" i="28"/>
  <c r="F127" i="28"/>
  <c r="G127" i="28"/>
  <c r="H127" i="28"/>
  <c r="E128" i="28"/>
  <c r="F128" i="28"/>
  <c r="G128" i="28"/>
  <c r="H128" i="28"/>
  <c r="E129" i="28"/>
  <c r="F129" i="28"/>
  <c r="G129" i="28"/>
  <c r="H129" i="28"/>
  <c r="E130" i="28"/>
  <c r="F130" i="28"/>
  <c r="G130" i="28"/>
  <c r="H130" i="28"/>
  <c r="E131" i="28"/>
  <c r="F131" i="28"/>
  <c r="G131" i="28"/>
  <c r="H131" i="28"/>
  <c r="E132" i="28"/>
  <c r="F132" i="28"/>
  <c r="G132" i="28"/>
  <c r="H132" i="28"/>
  <c r="E133" i="28"/>
  <c r="F133" i="28"/>
  <c r="G133" i="28"/>
  <c r="H133" i="28"/>
  <c r="E134" i="28"/>
  <c r="F134" i="28"/>
  <c r="G134" i="28"/>
  <c r="H134" i="28"/>
  <c r="E135" i="28"/>
  <c r="F135" i="28"/>
  <c r="G135" i="28"/>
  <c r="H135" i="28"/>
  <c r="E136" i="28"/>
  <c r="F136" i="28"/>
  <c r="G136" i="28"/>
  <c r="H136" i="28"/>
  <c r="E137" i="28"/>
  <c r="F137" i="28"/>
  <c r="G137" i="28"/>
  <c r="H137" i="28"/>
  <c r="E138" i="28"/>
  <c r="F138" i="28"/>
  <c r="G138" i="28"/>
  <c r="H138" i="28"/>
  <c r="E139" i="28"/>
  <c r="F139" i="28"/>
  <c r="G139" i="28"/>
  <c r="H139" i="28"/>
  <c r="E140" i="28"/>
  <c r="F140" i="28"/>
  <c r="G140" i="28"/>
  <c r="H140" i="28"/>
  <c r="E141" i="28"/>
  <c r="F141" i="28"/>
  <c r="G141" i="28"/>
  <c r="H141" i="28"/>
  <c r="E142" i="28"/>
  <c r="F142" i="28"/>
  <c r="G142" i="28"/>
  <c r="H142" i="28"/>
  <c r="E143" i="28"/>
  <c r="F143" i="28"/>
  <c r="G143" i="28"/>
  <c r="H143" i="28"/>
  <c r="E144" i="28"/>
  <c r="F144" i="28"/>
  <c r="G144" i="28"/>
  <c r="H144" i="28"/>
  <c r="E145" i="28"/>
  <c r="F145" i="28"/>
  <c r="G145" i="28"/>
  <c r="H145" i="28"/>
  <c r="E146" i="28"/>
  <c r="F146" i="28"/>
  <c r="G146" i="28"/>
  <c r="H146" i="28"/>
  <c r="E147" i="28"/>
  <c r="F147" i="28"/>
  <c r="G147" i="28"/>
  <c r="H147" i="28"/>
  <c r="E148" i="28"/>
  <c r="F148" i="28"/>
  <c r="G148" i="28"/>
  <c r="H148" i="28"/>
  <c r="E149" i="28"/>
  <c r="F149" i="28"/>
  <c r="G149" i="28"/>
  <c r="H149" i="28"/>
  <c r="E150" i="28"/>
  <c r="F150" i="28"/>
  <c r="G150" i="28"/>
  <c r="H150" i="28"/>
  <c r="E151" i="28"/>
  <c r="F151" i="28"/>
  <c r="G151" i="28"/>
  <c r="H151" i="28"/>
  <c r="E152" i="28"/>
  <c r="F152" i="28"/>
  <c r="G152" i="28"/>
  <c r="H152" i="28"/>
  <c r="E153" i="28"/>
  <c r="F153" i="28"/>
  <c r="G153" i="28"/>
  <c r="H153" i="28"/>
  <c r="E154" i="28"/>
  <c r="F154" i="28"/>
  <c r="G154" i="28"/>
  <c r="H154" i="28"/>
  <c r="E155" i="28"/>
  <c r="F155" i="28"/>
  <c r="G155" i="28"/>
  <c r="H155" i="28"/>
  <c r="E156" i="28"/>
  <c r="F156" i="28"/>
  <c r="G156" i="28"/>
  <c r="H156" i="28"/>
  <c r="E157" i="28"/>
  <c r="F157" i="28"/>
  <c r="G157" i="28"/>
  <c r="H157" i="28"/>
  <c r="E158" i="28"/>
  <c r="F158" i="28"/>
  <c r="G158" i="28"/>
  <c r="H158" i="28"/>
  <c r="E159" i="28"/>
  <c r="F159" i="28"/>
  <c r="G159" i="28"/>
  <c r="H159" i="28"/>
  <c r="E160" i="28"/>
  <c r="F160" i="28"/>
  <c r="G160" i="28"/>
  <c r="H160" i="28"/>
  <c r="E161" i="28"/>
  <c r="F161" i="28"/>
  <c r="G161" i="28"/>
  <c r="H161" i="28"/>
  <c r="E162" i="28"/>
  <c r="F162" i="28"/>
  <c r="G162" i="28"/>
  <c r="H162" i="28"/>
  <c r="E163" i="28"/>
  <c r="F163" i="28"/>
  <c r="G163" i="28"/>
  <c r="H163" i="28"/>
  <c r="E164" i="28"/>
  <c r="F164" i="28"/>
  <c r="G164" i="28"/>
  <c r="H164" i="28"/>
  <c r="E165" i="28"/>
  <c r="F165" i="28"/>
  <c r="G165" i="28"/>
  <c r="H165" i="28"/>
  <c r="G116" i="28"/>
  <c r="H116" i="28"/>
  <c r="B118" i="28"/>
  <c r="B119" i="28"/>
  <c r="C119" i="28"/>
  <c r="B120" i="28"/>
  <c r="C120" i="28"/>
  <c r="B121" i="28"/>
  <c r="C121" i="28"/>
  <c r="B122" i="28"/>
  <c r="C122" i="28"/>
  <c r="B123" i="28"/>
  <c r="C123" i="28"/>
  <c r="B124" i="28"/>
  <c r="C124" i="28"/>
  <c r="B125" i="28"/>
  <c r="C125" i="28"/>
  <c r="B126" i="28"/>
  <c r="C126" i="28"/>
  <c r="B127" i="28"/>
  <c r="C127" i="28"/>
  <c r="B128" i="28"/>
  <c r="C128" i="28"/>
  <c r="B129" i="28"/>
  <c r="C129" i="28"/>
  <c r="B130" i="28"/>
  <c r="C130" i="28"/>
  <c r="B131" i="28"/>
  <c r="C131" i="28"/>
  <c r="B132" i="28"/>
  <c r="C132" i="28"/>
  <c r="B133" i="28"/>
  <c r="C133" i="28"/>
  <c r="B134" i="28"/>
  <c r="C134" i="28"/>
  <c r="B135" i="28"/>
  <c r="C135" i="28"/>
  <c r="B136" i="28"/>
  <c r="C136" i="28"/>
  <c r="B137" i="28"/>
  <c r="C137" i="28"/>
  <c r="B138" i="28"/>
  <c r="C138" i="28"/>
  <c r="B139" i="28"/>
  <c r="C139" i="28"/>
  <c r="B140" i="28"/>
  <c r="C140" i="28"/>
  <c r="B141" i="28"/>
  <c r="C141" i="28"/>
  <c r="B142" i="28"/>
  <c r="C142" i="28"/>
  <c r="B143" i="28"/>
  <c r="C143" i="28"/>
  <c r="B144" i="28"/>
  <c r="C144" i="28"/>
  <c r="B145" i="28"/>
  <c r="C145" i="28"/>
  <c r="B146" i="28"/>
  <c r="C146" i="28"/>
  <c r="B147" i="28"/>
  <c r="C147" i="28"/>
  <c r="B148" i="28"/>
  <c r="C148" i="28"/>
  <c r="B149" i="28"/>
  <c r="C149" i="28"/>
  <c r="B150" i="28"/>
  <c r="C150" i="28"/>
  <c r="B151" i="28"/>
  <c r="C151" i="28"/>
  <c r="B152" i="28"/>
  <c r="C152" i="28"/>
  <c r="B153" i="28"/>
  <c r="C153" i="28"/>
  <c r="B154" i="28"/>
  <c r="C154" i="28"/>
  <c r="B155" i="28"/>
  <c r="C155" i="28"/>
  <c r="B156" i="28"/>
  <c r="C156" i="28"/>
  <c r="B157" i="28"/>
  <c r="C157" i="28"/>
  <c r="B158" i="28"/>
  <c r="C158" i="28"/>
  <c r="B159" i="28"/>
  <c r="C159" i="28"/>
  <c r="B160" i="28"/>
  <c r="C160" i="28"/>
  <c r="B161" i="28"/>
  <c r="C161" i="28"/>
  <c r="B162" i="28"/>
  <c r="C162" i="28"/>
  <c r="B163" i="28"/>
  <c r="C163" i="28"/>
  <c r="B164" i="28"/>
  <c r="C164" i="28"/>
  <c r="B165" i="28"/>
  <c r="C165" i="28"/>
  <c r="A162" i="28"/>
  <c r="A163" i="28"/>
  <c r="A164" i="28"/>
  <c r="A165" i="28"/>
  <c r="A157" i="28"/>
  <c r="A158" i="28"/>
  <c r="A159" i="28"/>
  <c r="A160" i="28"/>
  <c r="A161" i="28"/>
  <c r="A140" i="28"/>
  <c r="A141" i="28"/>
  <c r="A142" i="28"/>
  <c r="A143" i="28"/>
  <c r="A144" i="28"/>
  <c r="A145" i="28"/>
  <c r="A146" i="28"/>
  <c r="A147" i="28"/>
  <c r="A148" i="28"/>
  <c r="A149" i="28"/>
  <c r="A150" i="28"/>
  <c r="A151" i="28"/>
  <c r="A152" i="28"/>
  <c r="A153" i="28"/>
  <c r="A154" i="28"/>
  <c r="A155" i="28"/>
  <c r="A156" i="28"/>
  <c r="A119" i="28"/>
  <c r="A120" i="28"/>
  <c r="A121" i="28"/>
  <c r="A122" i="28"/>
  <c r="A123" i="28"/>
  <c r="A124" i="28"/>
  <c r="A125" i="28"/>
  <c r="A126" i="28"/>
  <c r="A127" i="28"/>
  <c r="A128" i="28"/>
  <c r="A129" i="28"/>
  <c r="A130" i="28"/>
  <c r="A131" i="28"/>
  <c r="A132" i="28"/>
  <c r="A133" i="28"/>
  <c r="A134" i="28"/>
  <c r="A135" i="28"/>
  <c r="A136" i="28"/>
  <c r="A137" i="28"/>
  <c r="A138" i="28"/>
  <c r="A139" i="28"/>
  <c r="F88" i="28"/>
  <c r="G88" i="28"/>
  <c r="H88" i="28"/>
  <c r="F89" i="28"/>
  <c r="G89" i="28"/>
  <c r="H89" i="28"/>
  <c r="F90" i="28"/>
  <c r="G90" i="28"/>
  <c r="H90" i="28"/>
  <c r="F91" i="28"/>
  <c r="G91" i="28"/>
  <c r="H91" i="28"/>
  <c r="F92" i="28"/>
  <c r="G92" i="28"/>
  <c r="H92" i="28"/>
  <c r="F93" i="28"/>
  <c r="G93" i="28"/>
  <c r="H93" i="28"/>
  <c r="F94" i="28"/>
  <c r="G94" i="28"/>
  <c r="H94" i="28"/>
  <c r="F95" i="28"/>
  <c r="G95" i="28"/>
  <c r="H95" i="28"/>
  <c r="F96" i="28"/>
  <c r="G96" i="28"/>
  <c r="H96" i="28"/>
  <c r="F97" i="28"/>
  <c r="G97" i="28"/>
  <c r="H97" i="28"/>
  <c r="F98" i="28"/>
  <c r="G98" i="28"/>
  <c r="H98" i="28"/>
  <c r="F99" i="28"/>
  <c r="G99" i="28"/>
  <c r="H99" i="28"/>
  <c r="F100" i="28"/>
  <c r="G100" i="28"/>
  <c r="H100" i="28"/>
  <c r="F101" i="28"/>
  <c r="G101" i="28"/>
  <c r="H101" i="28"/>
  <c r="F102" i="28"/>
  <c r="G102" i="28"/>
  <c r="H102" i="28"/>
  <c r="F103" i="28"/>
  <c r="G103" i="28"/>
  <c r="H103" i="28"/>
  <c r="F104" i="28"/>
  <c r="G104" i="28"/>
  <c r="H104" i="28"/>
  <c r="F105" i="28"/>
  <c r="G105" i="28"/>
  <c r="H105" i="28"/>
  <c r="F106" i="28"/>
  <c r="G106" i="28"/>
  <c r="H106" i="28"/>
  <c r="F107" i="28"/>
  <c r="G107" i="28"/>
  <c r="H107" i="28"/>
  <c r="F108" i="28"/>
  <c r="G108" i="28"/>
  <c r="H108" i="28"/>
  <c r="F109" i="28"/>
  <c r="G109" i="28"/>
  <c r="H109" i="28"/>
  <c r="F110" i="28"/>
  <c r="G110" i="28"/>
  <c r="H110" i="28"/>
  <c r="F111" i="28"/>
  <c r="G111" i="28"/>
  <c r="H111" i="28"/>
  <c r="F112" i="28"/>
  <c r="G112" i="28"/>
  <c r="H112" i="28"/>
  <c r="E89" i="28"/>
  <c r="E90" i="28"/>
  <c r="E91" i="28"/>
  <c r="E92" i="28"/>
  <c r="E93" i="28"/>
  <c r="E94" i="28"/>
  <c r="E95" i="28"/>
  <c r="E96" i="28"/>
  <c r="E97" i="28"/>
  <c r="E98" i="28"/>
  <c r="E99" i="28"/>
  <c r="E100" i="28"/>
  <c r="E101" i="28"/>
  <c r="E102" i="28"/>
  <c r="E103" i="28"/>
  <c r="E104" i="28"/>
  <c r="E105" i="28"/>
  <c r="E106" i="28"/>
  <c r="E107" i="28"/>
  <c r="E108" i="28"/>
  <c r="E109" i="28"/>
  <c r="E110" i="28"/>
  <c r="E111" i="28"/>
  <c r="E112" i="28"/>
  <c r="E88" i="28"/>
  <c r="B88" i="28"/>
  <c r="C88" i="28"/>
  <c r="B89" i="28"/>
  <c r="C89" i="28"/>
  <c r="B90" i="28"/>
  <c r="C90" i="28"/>
  <c r="B91" i="28"/>
  <c r="C91" i="28"/>
  <c r="B92" i="28"/>
  <c r="C92" i="28"/>
  <c r="B93" i="28"/>
  <c r="C93" i="28"/>
  <c r="B94" i="28"/>
  <c r="C94" i="28"/>
  <c r="B95" i="28"/>
  <c r="C95" i="28"/>
  <c r="B96" i="28"/>
  <c r="C96" i="28"/>
  <c r="B97" i="28"/>
  <c r="C97" i="28"/>
  <c r="B98" i="28"/>
  <c r="C98" i="28"/>
  <c r="B99" i="28"/>
  <c r="C99" i="28"/>
  <c r="B100" i="28"/>
  <c r="C100" i="28"/>
  <c r="B101" i="28"/>
  <c r="C101" i="28"/>
  <c r="B102" i="28"/>
  <c r="C102" i="28"/>
  <c r="B103" i="28"/>
  <c r="C103" i="28"/>
  <c r="B104" i="28"/>
  <c r="C104" i="28"/>
  <c r="B105" i="28"/>
  <c r="C105" i="28"/>
  <c r="B106" i="28"/>
  <c r="C106" i="28"/>
  <c r="B107" i="28"/>
  <c r="C107" i="28"/>
  <c r="B108" i="28"/>
  <c r="C108" i="28"/>
  <c r="B109" i="28"/>
  <c r="C109" i="28"/>
  <c r="B110" i="28"/>
  <c r="C110" i="28"/>
  <c r="B111" i="28"/>
  <c r="C111" i="28"/>
  <c r="B112" i="28"/>
  <c r="C112" i="28"/>
  <c r="A110" i="28"/>
  <c r="A111" i="28"/>
  <c r="A112" i="28"/>
  <c r="A106" i="28"/>
  <c r="A107" i="28"/>
  <c r="A108" i="28"/>
  <c r="A109" i="28"/>
  <c r="A89" i="28"/>
  <c r="A90" i="28"/>
  <c r="A91" i="28"/>
  <c r="A92" i="28"/>
  <c r="A93" i="28"/>
  <c r="A94" i="28"/>
  <c r="A95" i="28"/>
  <c r="A96" i="28"/>
  <c r="A97" i="28"/>
  <c r="A98" i="28"/>
  <c r="A99" i="28"/>
  <c r="A100" i="28"/>
  <c r="A101" i="28"/>
  <c r="A102" i="28"/>
  <c r="A103" i="28"/>
  <c r="A104" i="28"/>
  <c r="A105" i="28"/>
  <c r="A88" i="28"/>
  <c r="F60" i="28"/>
  <c r="G60" i="28"/>
  <c r="H60" i="28"/>
  <c r="F61" i="28"/>
  <c r="G61" i="28"/>
  <c r="H61" i="28"/>
  <c r="F62" i="28"/>
  <c r="G62" i="28"/>
  <c r="H62" i="28"/>
  <c r="F63" i="28"/>
  <c r="G63" i="28"/>
  <c r="H63" i="28"/>
  <c r="F64" i="28"/>
  <c r="G64" i="28"/>
  <c r="H64" i="28"/>
  <c r="F65" i="28"/>
  <c r="G65" i="28"/>
  <c r="H65" i="28"/>
  <c r="F66" i="28"/>
  <c r="G66" i="28"/>
  <c r="H66" i="28"/>
  <c r="F67" i="28"/>
  <c r="G67" i="28"/>
  <c r="H67" i="28"/>
  <c r="F68" i="28"/>
  <c r="G68" i="28"/>
  <c r="H68" i="28"/>
  <c r="F69" i="28"/>
  <c r="G69" i="28"/>
  <c r="H69" i="28"/>
  <c r="F70" i="28"/>
  <c r="G70" i="28"/>
  <c r="H70" i="28"/>
  <c r="F71" i="28"/>
  <c r="G71" i="28"/>
  <c r="H71" i="28"/>
  <c r="F72" i="28"/>
  <c r="G72" i="28"/>
  <c r="H72" i="28"/>
  <c r="F73" i="28"/>
  <c r="G73" i="28"/>
  <c r="H73" i="28"/>
  <c r="F74" i="28"/>
  <c r="G74" i="28"/>
  <c r="H74" i="28"/>
  <c r="F75" i="28"/>
  <c r="G75" i="28"/>
  <c r="H75" i="28"/>
  <c r="F76" i="28"/>
  <c r="G76" i="28"/>
  <c r="H76" i="28"/>
  <c r="F77" i="28"/>
  <c r="G77" i="28"/>
  <c r="H77" i="28"/>
  <c r="F78" i="28"/>
  <c r="G78" i="28"/>
  <c r="H78" i="28"/>
  <c r="F79" i="28"/>
  <c r="G79" i="28"/>
  <c r="H79" i="28"/>
  <c r="F80" i="28"/>
  <c r="G80" i="28"/>
  <c r="H80" i="28"/>
  <c r="F81" i="28"/>
  <c r="G81" i="28"/>
  <c r="H81" i="28"/>
  <c r="F82" i="28"/>
  <c r="G82" i="28"/>
  <c r="H82" i="28"/>
  <c r="F83" i="28"/>
  <c r="G83" i="28"/>
  <c r="H83" i="28"/>
  <c r="F84" i="28"/>
  <c r="G84" i="28"/>
  <c r="H84" i="28"/>
  <c r="E61" i="28"/>
  <c r="E62" i="28"/>
  <c r="E63" i="28"/>
  <c r="E64" i="28"/>
  <c r="E65" i="28"/>
  <c r="E66" i="28"/>
  <c r="E67" i="28"/>
  <c r="E68" i="28"/>
  <c r="E69" i="28"/>
  <c r="E70" i="28"/>
  <c r="E71" i="28"/>
  <c r="E72" i="28"/>
  <c r="E73" i="28"/>
  <c r="E74" i="28"/>
  <c r="E75" i="28"/>
  <c r="E76" i="28"/>
  <c r="E77" i="28"/>
  <c r="E78" i="28"/>
  <c r="E79" i="28"/>
  <c r="E80" i="28"/>
  <c r="E81" i="28"/>
  <c r="E82" i="28"/>
  <c r="E83" i="28"/>
  <c r="E84" i="28"/>
  <c r="B60" i="28"/>
  <c r="C60" i="28"/>
  <c r="B61" i="28"/>
  <c r="C61" i="28"/>
  <c r="B62" i="28"/>
  <c r="C62" i="28"/>
  <c r="B63" i="28"/>
  <c r="C63" i="28"/>
  <c r="B64" i="28"/>
  <c r="C64" i="28"/>
  <c r="B65" i="28"/>
  <c r="C65" i="28"/>
  <c r="B66" i="28"/>
  <c r="C66" i="28"/>
  <c r="B67" i="28"/>
  <c r="C67" i="28"/>
  <c r="B68" i="28"/>
  <c r="C68" i="28"/>
  <c r="B69" i="28"/>
  <c r="C69" i="28"/>
  <c r="B70" i="28"/>
  <c r="C70" i="28"/>
  <c r="B71" i="28"/>
  <c r="C71" i="28"/>
  <c r="B72" i="28"/>
  <c r="C72" i="28"/>
  <c r="B73" i="28"/>
  <c r="C73" i="28"/>
  <c r="B74" i="28"/>
  <c r="C74" i="28"/>
  <c r="B75" i="28"/>
  <c r="C75" i="28"/>
  <c r="B76" i="28"/>
  <c r="C76" i="28"/>
  <c r="B77" i="28"/>
  <c r="C77" i="28"/>
  <c r="B78" i="28"/>
  <c r="C78" i="28"/>
  <c r="B79" i="28"/>
  <c r="C79" i="28"/>
  <c r="B80" i="28"/>
  <c r="C80" i="28"/>
  <c r="B81" i="28"/>
  <c r="C81" i="28"/>
  <c r="B82" i="28"/>
  <c r="C82" i="28"/>
  <c r="B83" i="28"/>
  <c r="C83" i="28"/>
  <c r="B84" i="28"/>
  <c r="C84" i="28"/>
  <c r="A61" i="28"/>
  <c r="A62" i="28"/>
  <c r="A63" i="28"/>
  <c r="A64" i="28"/>
  <c r="A65" i="28"/>
  <c r="A66" i="28"/>
  <c r="A67" i="28"/>
  <c r="A68" i="28"/>
  <c r="A69" i="28"/>
  <c r="A70" i="28"/>
  <c r="A71" i="28"/>
  <c r="A72" i="28"/>
  <c r="A73" i="28"/>
  <c r="A74" i="28"/>
  <c r="A75" i="28"/>
  <c r="A76" i="28"/>
  <c r="A77" i="28"/>
  <c r="A78" i="28"/>
  <c r="A79" i="28"/>
  <c r="A80" i="28"/>
  <c r="A81" i="28"/>
  <c r="A82" i="28"/>
  <c r="A83" i="28"/>
  <c r="A84" i="28"/>
  <c r="A60" i="28"/>
  <c r="F3" i="28"/>
  <c r="B23" i="21" s="1"/>
  <c r="G3" i="28"/>
  <c r="B24" i="21" s="1"/>
  <c r="H3" i="28"/>
  <c r="B25" i="21" s="1"/>
  <c r="F4" i="28"/>
  <c r="G4" i="28"/>
  <c r="H4" i="28"/>
  <c r="F5" i="28"/>
  <c r="G5" i="28"/>
  <c r="H5" i="28"/>
  <c r="F6" i="28"/>
  <c r="G6" i="28"/>
  <c r="H6" i="28"/>
  <c r="F7" i="28"/>
  <c r="G7" i="28"/>
  <c r="H7" i="28"/>
  <c r="F8" i="28"/>
  <c r="G8" i="28"/>
  <c r="H8" i="28"/>
  <c r="F9" i="28"/>
  <c r="G9" i="28"/>
  <c r="H9" i="28"/>
  <c r="F10" i="28"/>
  <c r="G10" i="28"/>
  <c r="H10" i="28"/>
  <c r="F11" i="28"/>
  <c r="G11" i="28"/>
  <c r="H11" i="28"/>
  <c r="F12" i="28"/>
  <c r="G12" i="28"/>
  <c r="H12" i="28"/>
  <c r="F13" i="28"/>
  <c r="G13" i="28"/>
  <c r="H13" i="28"/>
  <c r="F14" i="28"/>
  <c r="G14" i="28"/>
  <c r="H14" i="28"/>
  <c r="F15" i="28"/>
  <c r="G15" i="28"/>
  <c r="H15" i="28"/>
  <c r="F16" i="28"/>
  <c r="G16" i="28"/>
  <c r="H16" i="28"/>
  <c r="F17" i="28"/>
  <c r="G17" i="28"/>
  <c r="H17" i="28"/>
  <c r="F18" i="28"/>
  <c r="G18" i="28"/>
  <c r="H18" i="28"/>
  <c r="F19" i="28"/>
  <c r="G19" i="28"/>
  <c r="H19" i="28"/>
  <c r="F20" i="28"/>
  <c r="G20" i="28"/>
  <c r="H20" i="28"/>
  <c r="F21" i="28"/>
  <c r="G21" i="28"/>
  <c r="H21" i="28"/>
  <c r="F22" i="28"/>
  <c r="G22" i="28"/>
  <c r="H22" i="28"/>
  <c r="E4" i="28"/>
  <c r="E5" i="28"/>
  <c r="E6" i="28"/>
  <c r="E7" i="28"/>
  <c r="E8" i="28"/>
  <c r="E9" i="28"/>
  <c r="E10" i="28"/>
  <c r="E11" i="28"/>
  <c r="E12" i="28"/>
  <c r="E13" i="28"/>
  <c r="E14" i="28"/>
  <c r="E15" i="28"/>
  <c r="E16" i="28"/>
  <c r="E17" i="28"/>
  <c r="E18" i="28"/>
  <c r="E19" i="28"/>
  <c r="E20" i="28"/>
  <c r="E21" i="28"/>
  <c r="E22" i="28"/>
  <c r="E3" i="28"/>
  <c r="B22" i="21" s="1"/>
  <c r="A5" i="28"/>
  <c r="B5" i="28"/>
  <c r="C5" i="28"/>
  <c r="A6" i="28"/>
  <c r="B6" i="28"/>
  <c r="C6" i="28"/>
  <c r="A7" i="28"/>
  <c r="B7" i="28"/>
  <c r="C7" i="28"/>
  <c r="A8" i="28"/>
  <c r="B8" i="28"/>
  <c r="C8" i="28"/>
  <c r="A9" i="28"/>
  <c r="B9" i="28"/>
  <c r="C9" i="28"/>
  <c r="A10" i="28"/>
  <c r="B10" i="28"/>
  <c r="C10" i="28"/>
  <c r="A11" i="28"/>
  <c r="B11" i="28"/>
  <c r="C11" i="28"/>
  <c r="A12" i="28"/>
  <c r="B12" i="28"/>
  <c r="C12" i="28"/>
  <c r="A13" i="28"/>
  <c r="B13" i="28"/>
  <c r="C13" i="28"/>
  <c r="A14" i="28"/>
  <c r="B14" i="28"/>
  <c r="C14" i="28"/>
  <c r="A15" i="28"/>
  <c r="B15" i="28"/>
  <c r="C15" i="28"/>
  <c r="A16" i="28"/>
  <c r="B16" i="28"/>
  <c r="C16" i="28"/>
  <c r="A17" i="28"/>
  <c r="B17" i="28"/>
  <c r="C17" i="28"/>
  <c r="A18" i="28"/>
  <c r="B18" i="28"/>
  <c r="C18" i="28"/>
  <c r="A19" i="28"/>
  <c r="B19" i="28"/>
  <c r="C19" i="28"/>
  <c r="A20" i="28"/>
  <c r="B20" i="28"/>
  <c r="C20" i="28"/>
  <c r="A21" i="28"/>
  <c r="B21" i="28"/>
  <c r="C21" i="28"/>
  <c r="A22" i="28"/>
  <c r="B22" i="28"/>
  <c r="C22" i="28"/>
  <c r="B3" i="28"/>
  <c r="B19" i="21" s="1"/>
  <c r="C3" i="28"/>
  <c r="B20" i="21" s="1"/>
  <c r="B4" i="28"/>
  <c r="C4" i="28"/>
  <c r="A3" i="28"/>
  <c r="B18" i="21" s="1"/>
  <c r="A4" i="28"/>
  <c r="I16" i="11"/>
  <c r="E35" i="27"/>
  <c r="E36" i="27"/>
  <c r="E37" i="27"/>
  <c r="E38" i="27"/>
  <c r="E39" i="27"/>
  <c r="L15" i="17"/>
  <c r="L16" i="17"/>
  <c r="L17" i="17"/>
  <c r="L18" i="17"/>
  <c r="L19" i="17"/>
  <c r="L20" i="17"/>
  <c r="L21" i="17"/>
  <c r="L22" i="17"/>
  <c r="L23" i="17"/>
  <c r="L24" i="17"/>
  <c r="L25" i="17"/>
  <c r="F38" i="16"/>
  <c r="F39" i="16"/>
  <c r="F40" i="16"/>
  <c r="F41" i="16"/>
  <c r="F42" i="16"/>
  <c r="F43" i="16"/>
  <c r="F44" i="16"/>
  <c r="F45" i="16"/>
  <c r="F46" i="16"/>
  <c r="F47" i="16"/>
  <c r="F48" i="16"/>
  <c r="A56" i="16"/>
  <c r="A57" i="16"/>
  <c r="A58" i="16"/>
  <c r="C31" i="2"/>
  <c r="B4" i="29"/>
  <c r="D4" i="29" s="1"/>
  <c r="H21" i="1"/>
  <c r="I21" i="1" s="1"/>
  <c r="C17" i="22" s="1"/>
  <c r="H22" i="1"/>
  <c r="I22" i="1" s="1"/>
  <c r="C18" i="22" s="1"/>
  <c r="H23" i="1"/>
  <c r="I23" i="1" s="1"/>
  <c r="C19" i="22" s="1"/>
  <c r="H24" i="1"/>
  <c r="I24" i="1" s="1"/>
  <c r="C20" i="22" s="1"/>
  <c r="H25" i="1"/>
  <c r="I25" i="1" s="1"/>
  <c r="C21" i="22" s="1"/>
  <c r="H26" i="1"/>
  <c r="I26" i="1" s="1"/>
  <c r="C22" i="22" s="1"/>
  <c r="H27" i="1"/>
  <c r="I27" i="1" s="1"/>
  <c r="C23" i="22" s="1"/>
  <c r="E24" i="20"/>
  <c r="E25" i="20"/>
  <c r="E26" i="20"/>
  <c r="E27" i="20"/>
  <c r="E28" i="20"/>
  <c r="E26" i="4"/>
  <c r="B83" i="21"/>
  <c r="B67" i="21"/>
  <c r="B80" i="21"/>
  <c r="B82" i="21"/>
  <c r="B68" i="21"/>
  <c r="B76" i="21"/>
  <c r="B81" i="21"/>
  <c r="B75" i="21"/>
  <c r="B62" i="21"/>
  <c r="B77" i="21"/>
  <c r="B70" i="21"/>
  <c r="B69" i="21"/>
  <c r="B64" i="21"/>
  <c r="B63" i="21"/>
  <c r="F41" i="27"/>
  <c r="E40"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A7" i="27"/>
  <c r="A8" i="27"/>
  <c r="A9" i="27"/>
  <c r="A10" i="27"/>
  <c r="A11" i="27"/>
  <c r="A12" i="27"/>
  <c r="A13" i="27"/>
  <c r="A14" i="27"/>
  <c r="A15" i="27"/>
  <c r="A16" i="27"/>
  <c r="A17" i="27"/>
  <c r="A18" i="27"/>
  <c r="A19" i="27"/>
  <c r="A20" i="27"/>
  <c r="A21" i="27"/>
  <c r="A22" i="27"/>
  <c r="A23" i="27"/>
  <c r="A24" i="27"/>
  <c r="A25" i="27"/>
  <c r="A26" i="27"/>
  <c r="A27" i="27"/>
  <c r="A28" i="27"/>
  <c r="A29" i="27"/>
  <c r="A30" i="27"/>
  <c r="A31" i="27"/>
  <c r="A32" i="27"/>
  <c r="A33" i="27"/>
  <c r="A34" i="27"/>
  <c r="A35" i="27"/>
  <c r="A36" i="27"/>
  <c r="A37" i="27"/>
  <c r="A38" i="27"/>
  <c r="A39" i="27"/>
  <c r="E6" i="27"/>
  <c r="G169" i="28"/>
  <c r="B108" i="21"/>
  <c r="E5" i="27"/>
  <c r="E4" i="27"/>
  <c r="H170" i="28"/>
  <c r="C170" i="28"/>
  <c r="E170" i="28"/>
  <c r="A170" i="28"/>
  <c r="F169" i="28"/>
  <c r="B107" i="21"/>
  <c r="C169" i="28"/>
  <c r="E169" i="28"/>
  <c r="B106" i="21"/>
  <c r="E41" i="27"/>
  <c r="G59" i="16"/>
  <c r="H9" i="1"/>
  <c r="I9" i="1" s="1"/>
  <c r="C5" i="22" s="1"/>
  <c r="H10" i="1"/>
  <c r="H11" i="1"/>
  <c r="H12" i="1"/>
  <c r="I12" i="1" s="1"/>
  <c r="C8" i="22" s="1"/>
  <c r="H13" i="1"/>
  <c r="I13" i="1" s="1"/>
  <c r="C9" i="22" s="1"/>
  <c r="H14" i="1"/>
  <c r="H15" i="1"/>
  <c r="I15" i="1" s="1"/>
  <c r="C11" i="22" s="1"/>
  <c r="H16" i="1"/>
  <c r="I16" i="1" s="1"/>
  <c r="C12" i="22" s="1"/>
  <c r="H17" i="1"/>
  <c r="I17" i="1" s="1"/>
  <c r="C13" i="22" s="1"/>
  <c r="H18" i="1"/>
  <c r="H19" i="1"/>
  <c r="I19" i="1" s="1"/>
  <c r="C15" i="22" s="1"/>
  <c r="H20" i="1"/>
  <c r="I20" i="1" s="1"/>
  <c r="C16" i="22" s="1"/>
  <c r="H8" i="1"/>
  <c r="I8" i="1" s="1"/>
  <c r="C4" i="22" s="1"/>
  <c r="B103" i="21"/>
  <c r="A8" i="21"/>
  <c r="A9" i="21"/>
  <c r="A10" i="21"/>
  <c r="A11" i="21"/>
  <c r="A12" i="21"/>
  <c r="A13" i="21"/>
  <c r="A14" i="21"/>
  <c r="A1" i="21"/>
  <c r="I10" i="1"/>
  <c r="C6" i="22" s="1"/>
  <c r="I11" i="1"/>
  <c r="C7" i="22"/>
  <c r="A3" i="22"/>
  <c r="A4" i="22"/>
  <c r="A5" i="22"/>
  <c r="A6" i="22"/>
  <c r="A7" i="22"/>
  <c r="A8" i="22"/>
  <c r="A9" i="22"/>
  <c r="A10" i="22"/>
  <c r="A11" i="22"/>
  <c r="A12" i="22"/>
  <c r="A13" i="22"/>
  <c r="A14" i="22"/>
  <c r="A15" i="22"/>
  <c r="A16" i="22"/>
  <c r="A17" i="22"/>
  <c r="A18" i="22"/>
  <c r="A19" i="22"/>
  <c r="A20" i="22"/>
  <c r="A21" i="22"/>
  <c r="A22" i="22"/>
  <c r="A23" i="22"/>
  <c r="A24" i="22"/>
  <c r="A25" i="22"/>
  <c r="A26" i="22"/>
  <c r="A27" i="22"/>
  <c r="A28" i="22"/>
  <c r="A29" i="22"/>
  <c r="A30" i="22"/>
  <c r="A31" i="22"/>
  <c r="A32" i="22"/>
  <c r="A33" i="22"/>
  <c r="A34" i="22"/>
  <c r="A35" i="22"/>
  <c r="A36" i="22"/>
  <c r="H7" i="1"/>
  <c r="I7" i="1" s="1"/>
  <c r="C3" i="22" s="1"/>
  <c r="H5" i="1"/>
  <c r="I5" i="1" s="1"/>
  <c r="H4" i="1"/>
  <c r="I4" i="1" s="1"/>
  <c r="H6" i="1"/>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D8" i="14"/>
  <c r="C7" i="29"/>
  <c r="B7" i="29" s="1"/>
  <c r="D7" i="29" s="1"/>
  <c r="A7" i="17"/>
  <c r="A8" i="17"/>
  <c r="A9" i="17"/>
  <c r="A10" i="17"/>
  <c r="A11" i="17"/>
  <c r="A12" i="17"/>
  <c r="A13" i="17"/>
  <c r="A14" i="17"/>
  <c r="L4" i="17"/>
  <c r="F50" i="16"/>
  <c r="F51" i="16"/>
  <c r="F52" i="16"/>
  <c r="F53" i="16"/>
  <c r="F54" i="16"/>
  <c r="F55" i="16"/>
  <c r="F56" i="16"/>
  <c r="F57" i="16"/>
  <c r="F58" i="16"/>
  <c r="B72" i="21"/>
  <c r="E21" i="20"/>
  <c r="E22" i="20"/>
  <c r="E23" i="20"/>
  <c r="E29" i="20"/>
  <c r="E30" i="20"/>
  <c r="E31" i="20"/>
  <c r="E34" i="20"/>
  <c r="E35" i="20"/>
  <c r="E36" i="20"/>
  <c r="E7" i="20"/>
  <c r="E8" i="20"/>
  <c r="E9" i="20"/>
  <c r="E10" i="20"/>
  <c r="E11" i="20"/>
  <c r="E12" i="20"/>
  <c r="E13" i="20"/>
  <c r="E14" i="20"/>
  <c r="E15" i="20"/>
  <c r="E16" i="20"/>
  <c r="E17" i="20"/>
  <c r="E18" i="20"/>
  <c r="E19" i="20"/>
  <c r="E20" i="20"/>
  <c r="E6" i="20"/>
  <c r="E6" i="4"/>
  <c r="E7" i="4"/>
  <c r="E14" i="4"/>
  <c r="E15" i="4"/>
  <c r="E16" i="4"/>
  <c r="E22" i="4"/>
  <c r="E23" i="4"/>
  <c r="E24" i="4"/>
  <c r="E30" i="4"/>
  <c r="E31" i="4"/>
  <c r="E32" i="4"/>
  <c r="E35" i="4"/>
  <c r="B36" i="11"/>
  <c r="G26" i="28"/>
  <c r="C26" i="28"/>
  <c r="B26" i="28"/>
  <c r="F26" i="28"/>
  <c r="E26" i="28"/>
  <c r="D18" i="14"/>
  <c r="C2" i="22"/>
  <c r="A26" i="28"/>
  <c r="A15" i="17"/>
  <c r="A16" i="17"/>
  <c r="A17" i="17"/>
  <c r="A18" i="17"/>
  <c r="A19" i="17"/>
  <c r="A20" i="17"/>
  <c r="A21" i="17"/>
  <c r="A22" i="17"/>
  <c r="A23" i="17"/>
  <c r="A24" i="17"/>
  <c r="A25" i="17"/>
  <c r="A26" i="17"/>
  <c r="A27" i="17"/>
  <c r="A28" i="17"/>
  <c r="A29" i="17"/>
  <c r="A30" i="17"/>
  <c r="A31" i="17"/>
  <c r="A32" i="17"/>
  <c r="A33" i="17"/>
  <c r="A34" i="17"/>
  <c r="E37" i="20"/>
  <c r="B111" i="21"/>
  <c r="F33" i="16"/>
  <c r="F34" i="16"/>
  <c r="F35" i="16"/>
  <c r="F36" i="16"/>
  <c r="F37" i="16"/>
  <c r="F49" i="16"/>
  <c r="L5" i="17"/>
  <c r="L6" i="17"/>
  <c r="L7" i="17"/>
  <c r="L8" i="17"/>
  <c r="L9" i="17"/>
  <c r="L10" i="17"/>
  <c r="L11" i="17"/>
  <c r="L12" i="17"/>
  <c r="L13" i="17"/>
  <c r="L14" i="17"/>
  <c r="L26" i="17"/>
  <c r="L27" i="17"/>
  <c r="L28" i="17"/>
  <c r="L29" i="17"/>
  <c r="L30" i="17"/>
  <c r="L31" i="17"/>
  <c r="L32" i="17"/>
  <c r="L33" i="17"/>
  <c r="L34" i="17"/>
  <c r="L40" i="17"/>
  <c r="F29" i="16"/>
  <c r="F30" i="16"/>
  <c r="F31" i="16"/>
  <c r="F32" i="16"/>
  <c r="C31" i="13"/>
  <c r="I18" i="1"/>
  <c r="C14" i="22" s="1"/>
  <c r="E4" i="4"/>
  <c r="B169" i="28"/>
  <c r="B102" i="21"/>
  <c r="H169" i="28"/>
  <c r="B109" i="21"/>
  <c r="A169" i="28"/>
  <c r="B101" i="21"/>
  <c r="C6" i="29"/>
  <c r="B6" i="29" s="1"/>
  <c r="D6" i="29" s="1"/>
  <c r="B59" i="21"/>
  <c r="L41" i="17"/>
  <c r="B98" i="21"/>
  <c r="I14" i="1"/>
  <c r="C10" i="22" s="1"/>
  <c r="E5" i="20"/>
  <c r="E4" i="20"/>
  <c r="B38" i="11"/>
  <c r="D10" i="18"/>
  <c r="C10" i="18"/>
  <c r="B10" i="18"/>
  <c r="C3" i="18"/>
  <c r="B3" i="18"/>
  <c r="B32" i="21"/>
  <c r="B3" i="21"/>
  <c r="B11" i="21"/>
  <c r="B15" i="21"/>
  <c r="B14" i="21"/>
  <c r="B13" i="21"/>
  <c r="B12" i="21"/>
  <c r="B9" i="21"/>
  <c r="B10" i="21"/>
  <c r="B8" i="21"/>
  <c r="B5" i="21"/>
  <c r="F7" i="16"/>
  <c r="F8" i="16"/>
  <c r="F27" i="16"/>
  <c r="F28" i="16"/>
  <c r="F9" i="16"/>
  <c r="A116" i="28"/>
  <c r="F10" i="16"/>
  <c r="B117" i="28"/>
  <c r="F11" i="16"/>
  <c r="F12" i="16"/>
  <c r="F13" i="16"/>
  <c r="F14" i="16"/>
  <c r="F15" i="16"/>
  <c r="F16" i="16"/>
  <c r="F17" i="16"/>
  <c r="F18" i="16"/>
  <c r="F19" i="16"/>
  <c r="F20" i="16"/>
  <c r="F21" i="16"/>
  <c r="F22" i="16"/>
  <c r="F23" i="16"/>
  <c r="F24" i="16"/>
  <c r="F25" i="16"/>
  <c r="F26" i="16"/>
  <c r="F6" i="16"/>
  <c r="F5" i="16"/>
  <c r="F4" i="16"/>
  <c r="A7" i="2"/>
  <c r="A8" i="2"/>
  <c r="A9" i="2"/>
  <c r="A10" i="2"/>
  <c r="A11" i="2"/>
  <c r="A12" i="2"/>
  <c r="A13" i="2"/>
  <c r="A14" i="2"/>
  <c r="A15" i="2"/>
  <c r="A16" i="2"/>
  <c r="A17" i="2"/>
  <c r="A18" i="2"/>
  <c r="A19" i="2"/>
  <c r="A20" i="2"/>
  <c r="A21" i="2"/>
  <c r="A22" i="2"/>
  <c r="A23" i="2"/>
  <c r="A24" i="2"/>
  <c r="A25" i="2"/>
  <c r="A26" i="2"/>
  <c r="A27" i="2"/>
  <c r="A28" i="2"/>
  <c r="A29" i="2"/>
  <c r="A30" i="2"/>
  <c r="A7" i="13"/>
  <c r="A8" i="13"/>
  <c r="A9" i="13"/>
  <c r="A10" i="13"/>
  <c r="A11" i="13"/>
  <c r="A12" i="13"/>
  <c r="A13" i="13"/>
  <c r="A14" i="13"/>
  <c r="A15" i="13"/>
  <c r="A16" i="13"/>
  <c r="A17" i="13"/>
  <c r="A18" i="13"/>
  <c r="A19" i="13"/>
  <c r="A20" i="13"/>
  <c r="A21" i="13"/>
  <c r="A22" i="13"/>
  <c r="A23" i="13"/>
  <c r="A24" i="13"/>
  <c r="A25" i="13"/>
  <c r="A26" i="13"/>
  <c r="A27" i="13"/>
  <c r="A28" i="13"/>
  <c r="A29" i="13"/>
  <c r="A30" i="13"/>
  <c r="D7" i="12"/>
  <c r="A7" i="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C7" i="12"/>
  <c r="B7" i="12"/>
  <c r="C3" i="12"/>
  <c r="B3" i="12"/>
  <c r="H118" i="28"/>
  <c r="C118" i="28"/>
  <c r="C5" i="29"/>
  <c r="B5" i="29" s="1"/>
  <c r="D5" i="29" s="1"/>
  <c r="F59" i="16"/>
  <c r="B85" i="21"/>
  <c r="A118" i="28"/>
  <c r="F118" i="28"/>
  <c r="E117" i="28"/>
  <c r="A117" i="28"/>
  <c r="G117" i="28"/>
  <c r="B95" i="21"/>
  <c r="H117" i="28"/>
  <c r="C117" i="28"/>
  <c r="B116" i="28"/>
  <c r="B89" i="21"/>
  <c r="C116" i="28"/>
  <c r="E116" i="28"/>
  <c r="F116" i="28"/>
  <c r="B96" i="21"/>
  <c r="B93" i="21"/>
  <c r="B90" i="21"/>
  <c r="B88" i="21"/>
  <c r="B94" i="21"/>
  <c r="B43" i="21" l="1"/>
  <c r="B41" i="21"/>
  <c r="B36" i="21"/>
  <c r="B37" i="21"/>
  <c r="E36" i="4"/>
  <c r="B31" i="21" s="1"/>
  <c r="B33" i="21" s="1"/>
  <c r="B44" i="21"/>
  <c r="B42" i="21"/>
  <c r="B38" i="21"/>
  <c r="K3" i="12"/>
  <c r="K9" i="12" s="1"/>
  <c r="AA3" i="12"/>
  <c r="AA9" i="12" s="1"/>
  <c r="P3" i="12"/>
  <c r="P9" i="12" s="1"/>
  <c r="J3" i="12"/>
  <c r="J9" i="12" s="1"/>
  <c r="L3" i="18"/>
  <c r="L12" i="18" s="1"/>
  <c r="AD3" i="18"/>
  <c r="AD12" i="18" s="1"/>
  <c r="Q3" i="18"/>
  <c r="Q12" i="18" s="1"/>
  <c r="J3" i="18"/>
  <c r="J12" i="18" s="1"/>
  <c r="M3" i="12"/>
  <c r="M9" i="12" s="1"/>
  <c r="F3" i="18"/>
  <c r="F12" i="18" s="1"/>
  <c r="AC3" i="12"/>
  <c r="AC9" i="12" s="1"/>
  <c r="R3" i="12"/>
  <c r="R9" i="12" s="1"/>
  <c r="AK3" i="12"/>
  <c r="AK9" i="12" s="1"/>
  <c r="S3" i="12"/>
  <c r="S9" i="12" s="1"/>
  <c r="AC3" i="18"/>
  <c r="AC12" i="18" s="1"/>
  <c r="Y3" i="12"/>
  <c r="Y9" i="12" s="1"/>
  <c r="AI3" i="12"/>
  <c r="AI9" i="12" s="1"/>
  <c r="Y3" i="18"/>
  <c r="Y12" i="18" s="1"/>
  <c r="O3" i="12"/>
  <c r="O9" i="12" s="1"/>
  <c r="AJ3" i="18"/>
  <c r="AJ12" i="18" s="1"/>
  <c r="AL3" i="18"/>
  <c r="AL12" i="18" s="1"/>
  <c r="AE3" i="12"/>
  <c r="AE9" i="12" s="1"/>
  <c r="O3" i="18"/>
  <c r="O12" i="18" s="1"/>
  <c r="G3" i="18"/>
  <c r="G12" i="18" s="1"/>
  <c r="C2" i="29"/>
  <c r="H41" i="1"/>
  <c r="I41" i="1"/>
  <c r="B46" i="21" s="1"/>
  <c r="E3" i="12"/>
  <c r="E9" i="12" s="1"/>
  <c r="AL3" i="12"/>
  <c r="AL9" i="12" s="1"/>
  <c r="G3" i="12"/>
  <c r="G9" i="12" s="1"/>
  <c r="AG3" i="12"/>
  <c r="AG9" i="12" s="1"/>
  <c r="I3" i="12"/>
  <c r="I9" i="12" s="1"/>
  <c r="M3" i="18"/>
  <c r="M12" i="18" s="1"/>
  <c r="W3" i="18"/>
  <c r="W12" i="18" s="1"/>
  <c r="S3" i="18"/>
  <c r="S12" i="18" s="1"/>
  <c r="I3" i="18"/>
  <c r="I12" i="18" s="1"/>
  <c r="AA3" i="18"/>
  <c r="AA12" i="18" s="1"/>
  <c r="D3" i="12"/>
  <c r="D9" i="12" s="1"/>
  <c r="U3" i="12"/>
  <c r="U9" i="12" s="1"/>
  <c r="Z3" i="12"/>
  <c r="Z9" i="12" s="1"/>
  <c r="W3" i="12"/>
  <c r="W9" i="12" s="1"/>
  <c r="AH3" i="12"/>
  <c r="AH9" i="12" s="1"/>
  <c r="U3" i="18"/>
  <c r="U12" i="18" s="1"/>
  <c r="AF3" i="18"/>
  <c r="AF12" i="18" s="1"/>
  <c r="AI3" i="18"/>
  <c r="AI12" i="18" s="1"/>
  <c r="AG3" i="18"/>
  <c r="AG12" i="18" s="1"/>
  <c r="D3" i="18"/>
  <c r="D12" i="18" s="1"/>
  <c r="N3" i="12"/>
  <c r="N9" i="12" s="1"/>
  <c r="T3" i="12"/>
  <c r="T9" i="12" s="1"/>
  <c r="X3" i="12"/>
  <c r="X9" i="12" s="1"/>
  <c r="L3" i="12"/>
  <c r="L9" i="12" s="1"/>
  <c r="T3" i="18"/>
  <c r="T12" i="18" s="1"/>
  <c r="AE3" i="18"/>
  <c r="AE12" i="18" s="1"/>
  <c r="K3" i="18"/>
  <c r="K12" i="18" s="1"/>
  <c r="N3" i="18"/>
  <c r="N12" i="18" s="1"/>
  <c r="V3" i="12"/>
  <c r="V9" i="12" s="1"/>
  <c r="AJ3" i="12"/>
  <c r="AJ9" i="12" s="1"/>
  <c r="AF3" i="12"/>
  <c r="AF9" i="12" s="1"/>
  <c r="AB3" i="12"/>
  <c r="AB9" i="12" s="1"/>
  <c r="E3" i="18"/>
  <c r="E12" i="18" s="1"/>
  <c r="AK3" i="18"/>
  <c r="AK12" i="18" s="1"/>
  <c r="R3" i="18"/>
  <c r="R12" i="18" s="1"/>
  <c r="X3" i="18"/>
  <c r="X12" i="18" s="1"/>
  <c r="AH3" i="18"/>
  <c r="AH12" i="18" s="1"/>
  <c r="AD3" i="12"/>
  <c r="AD9" i="12" s="1"/>
  <c r="F3" i="12"/>
  <c r="F9" i="12" s="1"/>
  <c r="Q3" i="12"/>
  <c r="Q9" i="12" s="1"/>
  <c r="AB3" i="18"/>
  <c r="AB12" i="18" s="1"/>
  <c r="P3" i="18"/>
  <c r="P12" i="18" s="1"/>
  <c r="B113" i="21" l="1"/>
  <c r="B114" i="21" s="1"/>
  <c r="C8" i="29"/>
  <c r="B2" i="29"/>
  <c r="B8" i="29" s="1"/>
  <c r="B12" i="29" s="1"/>
  <c r="B55" i="21"/>
  <c r="B56" i="21"/>
  <c r="B51" i="21"/>
  <c r="B49" i="21"/>
  <c r="B50" i="21"/>
  <c r="B57" i="21"/>
  <c r="B54" i="21"/>
  <c r="B115" i="21" l="1"/>
  <c r="B117" i="21" s="1"/>
  <c r="D2" i="29"/>
  <c r="D8" i="29" s="1"/>
  <c r="D12"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tc={4C742893-3A64-4ED7-BC95-0EDBE1764180}</author>
    <author>tc={2D401F3E-5BF0-4AFC-B2C9-CD2A389A2479}</author>
    <author>tc={4F76807E-46E1-43D0-A332-1E66E89E292C}</author>
    <author>tc={077356EC-3531-43EB-B53A-A79D10CD6175}</author>
    <author>tc={5241AB6D-9796-497F-A224-815BB6180AA6}</author>
    <author>tc={27BA1B5F-9AF0-42A4-A103-7DCB0B70B80B}</author>
    <author>tc={566B59E1-4DC4-4FBE-A1EC-A4A4987E4E17}</author>
    <author>tc={58ACC206-A46D-41C4-A9E1-BBD24434E78C}</author>
    <author>tc={69157456-A8C8-4820-8686-8CC46CD8C971}</author>
    <author>tc={7F55A6A6-5929-4C4F-B8C6-4CCCC8EC5FC6}</author>
    <author>tc={4AEF88E2-D44D-450F-941D-9331B05A77B6}</author>
    <author>tc={67C06216-4906-4A8F-A40C-3103831BB032}</author>
    <author>tc={97E9A0BF-980F-4DC9-819F-7583316BB16F}</author>
    <author>tc={9D807B73-AD69-4E13-A4F4-378E4BA097D2}</author>
    <author>tc={35B6A314-654C-46F9-9082-9D3BFAE28D34}</author>
    <author>tc={99A86CF1-24AD-4E5B-A573-030DDB826386}</author>
    <author>tc={5E5BDACF-96B9-4541-8747-0DF63AFB8AB0}</author>
    <author>tc={06A9ECBA-9E90-4D88-BB1F-CCEB736527FF}</author>
    <author>tc={2E468084-D879-4525-81F5-7862D22C5B11}</author>
    <author>tc={7DC470DD-04F5-4DBD-B4FF-F71E9BB525A8}</author>
    <author>tc={1AEA50C0-DD50-43F7-BB96-92E0F009AB96}</author>
    <author>tc={F8C04012-BD34-416F-AADB-9FF1015F9F39}</author>
    <author>tc={0CFDE3BC-3E7E-4B24-8D58-FA7805E63F31}</author>
    <author>tc={9CD65698-AD21-49AC-8946-25B46C29E09C}</author>
    <author>tc={A3D7219A-07D1-47A2-9165-02B9C6A6B6DE}</author>
    <author>tc={A048543E-63C0-45AD-BDAF-DC0E47FCC12C}</author>
    <author>tc={9297001E-6C7F-46C0-B0F3-BC043E646C9F}</author>
    <author>tc={2ECA05B5-2D09-4993-A09B-5F2E18BBC752}</author>
    <author>tc={C75F7CAF-BB6A-4BF8-981D-CCFFD194357C}</author>
    <author>tc={6CDB51DD-EEF7-4192-A652-AB6DA09BAE04}</author>
    <author>tc={AAA8BFFF-576E-44B7-8781-E456CC0948D0}</author>
    <author>tc={28CE2EB1-B1F3-4FEE-A66C-E9841935CDAB}</author>
    <author>tc={21A5165B-E25B-4D6C-B72E-C8540C2B1E41}</author>
    <author>tc={5B535BC3-C9B5-460B-9E13-9459C5001E6D}</author>
    <author>tc={D96C5743-FFF2-4F4D-8557-1068C4155421}</author>
    <author>tc={7896B05B-0B5B-4C17-A794-7CF813D2E8A8}</author>
    <author>tc={3A32580E-1D22-460B-BF5C-E375954ECDF0}</author>
    <author>tc={3AA654B2-98B8-4B46-B9B0-0E9581BA6D01}</author>
    <author>tc={94B45330-6281-444E-8E3D-423A96A7C929}</author>
    <author>tc={A63C934E-7851-4BEA-B3B2-3F49814F9BF2}</author>
    <author>tc={DD0F2325-9CD1-4E68-88C7-FAF5CB529793}</author>
    <author>tc={7F6AA3DE-36BC-474C-9F7B-46D7F289A9FC}</author>
    <author>tc={9D00BD80-493D-4578-86EA-E2F059EBC89B}</author>
    <author>tc={CD63B718-BC5F-4B2C-9331-69238454E1B1}</author>
    <author>tc={BA2836ED-9A44-4FD3-85B9-142ECADD10F2}</author>
    <author>tc={F5564EBD-922E-4671-BD16-9ABB53965C97}</author>
    <author>tc={D15CE786-1949-4C49-B7E6-AE47917D9A97}</author>
    <author>tc={7F625B7C-8DFA-4548-AA8C-C2110DC7CCD2}</author>
    <author>tc={227EC4E4-C5A4-44A3-846D-FF0161A51F45}</author>
    <author>tc={F039CCC1-85FA-4143-91EA-FE6708977AE6}</author>
    <author>tc={D69D41C4-DE00-404E-9F08-D4B66681A829}</author>
    <author>tc={2E8B2562-B017-4532-8FC3-7A326CE7E1EA}</author>
    <author>tc={45CC5C25-85D2-4B3B-A998-DDF0FD28F8D4}</author>
    <author>tc={42A1C81A-B823-476D-81D4-8DE5B4A444B5}</author>
    <author>tc={BB72EA74-D47F-4630-8E4D-AA56730799C6}</author>
    <author>tc={90D27E41-7858-4EEC-858D-B30A864C2387}</author>
    <author>tc={1583CF4A-22E7-4F7C-9DE5-9B3B9D09604D}</author>
    <author>tc={ADDB1A39-52A9-4353-8FF4-A0236926AD80}</author>
    <author>tc={4D2E67C4-8C14-441A-A25D-CD3412A2229F}</author>
    <author>tc={0E10B216-8F2F-425D-B334-D00DB1F96539}</author>
    <author>tc={AF7B394E-A7B0-4526-AADC-3931AC932CAF}</author>
    <author>tc={0DC02376-F3D5-405B-9558-D43DA7A3A231}</author>
    <author>tc={12B85319-B9AC-4B76-99CB-36BAAD7F8446}</author>
    <author>tc={CED266CF-0131-48B3-B166-A1FC16429E0E}</author>
    <author>tc={877023CF-7819-4D99-89F5-2C25C0095B7E}</author>
    <author>tc={4E88C7E5-236C-48F4-B1C2-0F45F3115672}</author>
    <author>tc={BD0BE6F5-268E-4D5F-AB09-B18B60BFD79C}</author>
    <author>tc={3153D932-5509-4643-861A-30A227F74151}</author>
    <author>tc={82574240-E992-487D-9D99-8157B8757F72}</author>
    <author>tc={C8C5780D-309B-4157-9738-35C23EE3274E}</author>
    <author>tc={EAAE649D-BC9E-4064-A4CA-5F831D40DC1A}</author>
    <author>tc={982815A6-7958-4681-B476-E07F5A82A661}</author>
    <author>tc={778FA880-E278-400E-8388-8354A258D069}</author>
    <author>tc={6A4E47DA-96D3-48C3-9CA0-5A5320F96E7A}</author>
    <author>tc={04E6B505-5DB9-4C02-9567-5860134218E8}</author>
    <author>tc={4304B133-E20C-426D-A092-4B74C503DC99}</author>
    <author>tc={8F63A6C1-039C-4F44-A71C-765E1C4D8375}</author>
    <author>tc={E46F2525-0AE7-42C3-B8AE-0F3C41D83BB7}</author>
    <author>tc={6DD0C23D-05A3-47E5-A5A3-D95019C43C25}</author>
    <author>tc={D3D4DFF7-8680-46F2-AA6E-44EC632C6F45}</author>
    <author>tc={379832D2-8B29-4D30-9071-510D2E7A2BC1}</author>
    <author>tc={9AE88639-CC55-42F0-A59D-06AD4B9B40D0}</author>
    <author>tc={04EC5C67-99D8-4B2F-9AE7-A1F8EBCC03ED}</author>
    <author>tc={F6BA8E35-C8C7-47F4-8BB0-F41B18A4AD80}</author>
    <author>tc={5BADF10B-3DDB-419C-ACFE-EA04ED9FE004}</author>
    <author>tc={0B19FDD8-FC0A-46E8-A653-497C503975B7}</author>
    <author>tc={070D4087-D04D-4B5F-BA1C-D0192CD68A5F}</author>
    <author>tc={3B695CBC-0F81-432B-A9E3-A08991235C79}</author>
    <author>tc={76D6A8A4-8BFB-473F-9813-F708A321A8CE}</author>
    <author>tc={AED2F4A5-2CB6-4BCC-B04F-E4F009BF16A3}</author>
    <author>tc={49136A66-FFF2-4D16-925C-13B81830D686}</author>
    <author>tc={5D666184-F5DD-4C45-BA32-9EAFFFACDCD0}</author>
    <author>tc={EB929E16-98DD-4580-94FA-232C1F323A84}</author>
    <author>tc={E13D5CA6-B263-4D0B-8485-AA4C558FAE1D}</author>
    <author>tc={27FEF67F-4D12-4AD1-83FA-EA7018FC69C9}</author>
    <author>tc={1D9D54F4-D383-454C-9309-5E5EF1C4E4CA}</author>
    <author>tc={06A955AF-4448-4AB1-8A5B-D0A3B2C28D8E}</author>
    <author>tc={0FF531E9-60B8-44F4-AF45-4BC808E8831E}</author>
    <author>tc={7BEEFC69-9946-4988-8B6B-44B9B8D75DFE}</author>
    <author>tc={86A5A3C3-4120-466A-81DE-128D11B01863}</author>
    <author>tc={94FE00B8-E7FB-45E3-ADCE-2D2B935B2DF2}</author>
    <author>tc={423FC12F-0B0A-4FE0-A28C-47D6A17C42C0}</author>
    <author>tc={B140F6A4-DCBB-4AA5-B052-4EF11FC90D14}</author>
    <author>tc={17FBD7F9-2A45-4808-AFA3-EA53DC1BF170}</author>
    <author>tc={72DC70CE-AF8B-4393-8C50-C0A41F34094D}</author>
    <author>tc={04B1878B-03F8-448C-9DA0-6C8A79C69232}</author>
    <author>tc={4D90E2F4-44AD-425D-8AFC-636B71F11D48}</author>
    <author>tc={F5115155-FDE3-491C-AADB-62F341399709}</author>
    <author>tc={9897C1CF-5D8E-4993-A965-1AD4C8DECF53}</author>
    <author>tc={D40E9931-249C-41AA-B5AA-E330BBDD6BCF}</author>
    <author>tc={84FD8C2E-5823-4E6D-98B5-68B83ACEE72E}</author>
    <author>tc={9B680F03-1139-4FF4-8008-CABEB49ACAD6}</author>
    <author>tc={9DC6371A-877B-456E-85D3-A4BDBCD3A422}</author>
  </authors>
  <commentList>
    <comment ref="I4" authorId="0" shapeId="0" xr:uid="{4C742893-3A64-4ED7-BC95-0EDBE1764180}">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O4" authorId="1" shapeId="0" xr:uid="{2D401F3E-5BF0-4AFC-B2C9-CD2A389A2479}">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4" authorId="2" shapeId="0" xr:uid="{4F76807E-46E1-43D0-A332-1E66E89E292C}">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5" authorId="3" shapeId="0" xr:uid="{077356EC-3531-43EB-B53A-A79D10CD6175}">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O7" authorId="4" shapeId="0" xr:uid="{5241AB6D-9796-497F-A224-815BB6180AA6}">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I8" authorId="5" shapeId="0" xr:uid="{27BA1B5F-9AF0-42A4-A103-7DCB0B70B80B}">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8" authorId="6" shapeId="0" xr:uid="{566B59E1-4DC4-4FBE-A1EC-A4A4987E4E17}">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I9" authorId="7" shapeId="0" xr:uid="{58ACC206-A46D-41C4-A9E1-BBD24434E78C}">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9" authorId="8" shapeId="0" xr:uid="{69157456-A8C8-4820-8686-8CC46CD8C971}">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I10" authorId="9" shapeId="0" xr:uid="{7F55A6A6-5929-4C4F-B8C6-4CCCC8EC5FC6}">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10" authorId="10" shapeId="0" xr:uid="{4AEF88E2-D44D-450F-941D-9331B05A77B6}">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I11" authorId="11" shapeId="0" xr:uid="{67C06216-4906-4A8F-A40C-3103831BB032}">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11" authorId="12" shapeId="0" xr:uid="{97E9A0BF-980F-4DC9-819F-7583316BB16F}">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D14" authorId="13" shapeId="0" xr:uid="{9D807B73-AD69-4E13-A4F4-378E4BA097D2}">
      <text>
        <t>[Threaded comment]
Your version of Excel allows you to read this threaded comment; however, any edits to it will get removed if the file is opened in a newer version of Excel. Learn more: https://go.microsoft.com/fwlink/?linkid=870924
Comment:
    Replaced with Seattle, WA estimate</t>
      </text>
    </comment>
    <comment ref="H14" authorId="14" shapeId="0" xr:uid="{35B6A314-654C-46F9-9082-9D3BFAE28D34}">
      <text>
        <t>[Threaded comment]
Your version of Excel allows you to read this threaded comment; however, any edits to it will get removed if the file is opened in a newer version of Excel. Learn more: https://go.microsoft.com/fwlink/?linkid=870924
Comment:
    Replaced with St.Louis, MO estimate</t>
      </text>
    </comment>
    <comment ref="I14" authorId="15" shapeId="0" xr:uid="{99A86CF1-24AD-4E5B-A573-030DDB826386}">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J14" authorId="16" shapeId="0" xr:uid="{5E5BDACF-96B9-4541-8747-0DF63AFB8AB0}">
      <text>
        <t>[Threaded comment]
Your version of Excel allows you to read this threaded comment; however, any edits to it will get removed if the file is opened in a newer version of Excel. Learn more: https://go.microsoft.com/fwlink/?linkid=870924
Comment:
    Replaced with Columbus, OH estimate</t>
      </text>
    </comment>
    <comment ref="N14" authorId="17" shapeId="0" xr:uid="{06A9ECBA-9E90-4D88-BB1F-CCEB736527FF}">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O14" authorId="18" shapeId="0" xr:uid="{2E468084-D879-4525-81F5-7862D22C5B11}">
      <text>
        <t>[Threaded comment]
Your version of Excel allows you to read this threaded comment; however, any edits to it will get removed if the file is opened in a newer version of Excel. Learn more: https://go.microsoft.com/fwlink/?linkid=870924
Comment:
    Replaced with Seattle, WA estimate</t>
      </text>
    </comment>
    <comment ref="Q14" authorId="19" shapeId="0" xr:uid="{7DC470DD-04F5-4DBD-B4FF-F71E9BB525A8}">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S14" authorId="20" shapeId="0" xr:uid="{1AEA50C0-DD50-43F7-BB96-92E0F009AB96}">
      <text>
        <t>[Threaded comment]
Your version of Excel allows you to read this threaded comment; however, any edits to it will get removed if the file is opened in a newer version of Excel. Learn more: https://go.microsoft.com/fwlink/?linkid=870924
Comment:
    Replaced with Durham, NC estimate</t>
      </text>
    </comment>
    <comment ref="V14" authorId="21" shapeId="0" xr:uid="{F8C04012-BD34-416F-AADB-9FF1015F9F39}">
      <text>
        <t>[Threaded comment]
Your version of Excel allows you to read this threaded comment; however, any edits to it will get removed if the file is opened in a newer version of Excel. Learn more: https://go.microsoft.com/fwlink/?linkid=870924
Comment:
    Replaced with Boston, MA estimate</t>
      </text>
    </comment>
    <comment ref="Z14" authorId="22" shapeId="0" xr:uid="{0CFDE3BC-3E7E-4B24-8D58-FA7805E63F31}">
      <text>
        <t>[Threaded comment]
Your version of Excel allows you to read this threaded comment; however, any edits to it will get removed if the file is opened in a newer version of Excel. Learn more: https://go.microsoft.com/fwlink/?linkid=870924
Comment:
    Replaced with Seattle, WA estimate</t>
      </text>
    </comment>
    <comment ref="I15" authorId="23" shapeId="0" xr:uid="{9CD65698-AD21-49AC-8946-25B46C29E09C}">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O15" authorId="24" shapeId="0" xr:uid="{A3D7219A-07D1-47A2-9165-02B9C6A6B6DE}">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15" authorId="25" shapeId="0" xr:uid="{A048543E-63C0-45AD-BDAF-DC0E47FCC12C}">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I16" authorId="26" shapeId="0" xr:uid="{9297001E-6C7F-46C0-B0F3-BC043E646C9F}">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O16" authorId="27" shapeId="0" xr:uid="{2ECA05B5-2D09-4993-A09B-5F2E18BBC752}">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16" authorId="28" shapeId="0" xr:uid="{C75F7CAF-BB6A-4BF8-981D-CCFFD194357C}">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G19" authorId="29" shapeId="0" xr:uid="{6CDB51DD-EEF7-4192-A652-AB6DA09BAE04}">
      <text>
        <t>[Threaded comment]
Your version of Excel allows you to read this threaded comment; however, any edits to it will get removed if the file is opened in a newer version of Excel. Learn more: https://go.microsoft.com/fwlink/?linkid=870924
Comment:
    Initial Estimate was a negative number. Replaced with Columbia, SC estimate</t>
      </text>
    </comment>
    <comment ref="H19" authorId="30" shapeId="0" xr:uid="{AAA8BFFF-576E-44B7-8781-E456CC0948D0}">
      <text>
        <t>[Threaded comment]
Your version of Excel allows you to read this threaded comment; however, any edits to it will get removed if the file is opened in a newer version of Excel. Learn more: https://go.microsoft.com/fwlink/?linkid=870924
Comment:
    Replaced with St.Louis, MO estimate</t>
      </text>
    </comment>
    <comment ref="I19" authorId="31" shapeId="0" xr:uid="{28CE2EB1-B1F3-4FEE-A66C-E9841935CDAB}">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J19" authorId="32" shapeId="0" xr:uid="{21A5165B-E25B-4D6C-B72E-C8540C2B1E41}">
      <text>
        <t>[Threaded comment]
Your version of Excel allows you to read this threaded comment; however, any edits to it will get removed if the file is opened in a newer version of Excel. Learn more: https://go.microsoft.com/fwlink/?linkid=870924
Comment:
    Replaced with Cincinatti, OH estimate</t>
      </text>
    </comment>
    <comment ref="N19" authorId="33" shapeId="0" xr:uid="{5B535BC3-C9B5-460B-9E13-9459C5001E6D}">
      <text>
        <t>[Threaded comment]
Your version of Excel allows you to read this threaded comment; however, any edits to it will get removed if the file is opened in a newer version of Excel. Learn more: https://go.microsoft.com/fwlink/?linkid=870924
Comment:
    Replaced with Houston, TX estimate</t>
      </text>
    </comment>
    <comment ref="O19" authorId="34" shapeId="0" xr:uid="{D96C5743-FFF2-4F4D-8557-1068C4155421}">
      <text>
        <t>[Threaded comment]
Your version of Excel allows you to read this threaded comment; however, any edits to it will get removed if the file is opened in a newer version of Excel. Learn more: https://go.microsoft.com/fwlink/?linkid=870924
Comment:
    Replaced with Seattle, WA estimate</t>
      </text>
    </comment>
    <comment ref="P19" authorId="35" shapeId="0" xr:uid="{7896B05B-0B5B-4C17-A794-7CF813D2E8A8}">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19" authorId="36" shapeId="0" xr:uid="{3A32580E-1D22-460B-BF5C-E375954ECDF0}">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V19" authorId="37" shapeId="0" xr:uid="{3AA654B2-98B8-4B46-B9B0-0E9581BA6D01}">
      <text>
        <t>[Threaded comment]
Your version of Excel allows you to read this threaded comment; however, any edits to it will get removed if the file is opened in a newer version of Excel. Learn more: https://go.microsoft.com/fwlink/?linkid=870924
Comment:
    Replaced with Boston, MA estimate</t>
      </text>
    </comment>
    <comment ref="H20" authorId="38" shapeId="0" xr:uid="{94B45330-6281-444E-8E3D-423A96A7C929}">
      <text>
        <t>[Threaded comment]
Your version of Excel allows you to read this threaded comment; however, any edits to it will get removed if the file is opened in a newer version of Excel. Learn more: https://go.microsoft.com/fwlink/?linkid=870924
Comment:
    Replaced with St.Louis, MO estimate</t>
      </text>
    </comment>
    <comment ref="O20" authorId="39" shapeId="0" xr:uid="{A63C934E-7851-4BEA-B3B2-3F49814F9BF2}">
      <text>
        <t>[Threaded comment]
Your version of Excel allows you to read this threaded comment; however, any edits to it will get removed if the file is opened in a newer version of Excel. Learn more: https://go.microsoft.com/fwlink/?linkid=870924
Comment:
    Replaced with Seattle, WA estimate</t>
      </text>
    </comment>
    <comment ref="P20" authorId="40" shapeId="0" xr:uid="{DD0F2325-9CD1-4E68-88C7-FAF5CB529793}">
      <text>
        <t>[Threaded comment]
Your version of Excel allows you to read this threaded comment; however, any edits to it will get removed if the file is opened in a newer version of Excel. Learn more: https://go.microsoft.com/fwlink/?linkid=870924
Comment:
    Replaced with Des Moines, IA estimate</t>
      </text>
    </comment>
    <comment ref="Q20" authorId="41" shapeId="0" xr:uid="{7F6AA3DE-36BC-474C-9F7B-46D7F289A9FC}">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R20" authorId="42" shapeId="0" xr:uid="{9D00BD80-493D-4578-86EA-E2F059EBC89B}">
      <text>
        <t>[Threaded comment]
Your version of Excel allows you to read this threaded comment; however, any edits to it will get removed if the file is opened in a newer version of Excel. Learn more: https://go.microsoft.com/fwlink/?linkid=870924
Comment:
    Replaced with Buffalo, NY estimate</t>
      </text>
    </comment>
    <comment ref="W20" authorId="43" shapeId="0" xr:uid="{CD63B718-BC5F-4B2C-9331-69238454E1B1}">
      <text>
        <t>[Threaded comment]
Your version of Excel allows you to read this threaded comment; however, any edits to it will get removed if the file is opened in a newer version of Excel. Learn more: https://go.microsoft.com/fwlink/?linkid=870924
Comment:
    Replaced with Raleigh, NC estimate</t>
      </text>
    </comment>
    <comment ref="Z20" authorId="44" shapeId="0" xr:uid="{BA2836ED-9A44-4FD3-85B9-142ECADD10F2}">
      <text>
        <t>[Threaded comment]
Your version of Excel allows you to read this threaded comment; however, any edits to it will get removed if the file is opened in a newer version of Excel. Learn more: https://go.microsoft.com/fwlink/?linkid=870924
Comment:
    Replaced with Seattle, WA estimate</t>
      </text>
    </comment>
    <comment ref="Q21" authorId="45" shapeId="0" xr:uid="{F5564EBD-922E-4671-BD16-9ABB53965C97}">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22" authorId="46" shapeId="0" xr:uid="{D15CE786-1949-4C49-B7E6-AE47917D9A97}">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O23" authorId="47" shapeId="0" xr:uid="{7F625B7C-8DFA-4548-AA8C-C2110DC7CCD2}">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23" authorId="48" shapeId="0" xr:uid="{227EC4E4-C5A4-44A3-846D-FF0161A51F45}">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O26" authorId="49" shapeId="0" xr:uid="{F039CCC1-85FA-4143-91EA-FE6708977AE6}">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O27" authorId="50" shapeId="0" xr:uid="{D69D41C4-DE00-404E-9F08-D4B66681A829}">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O30" authorId="51" shapeId="0" xr:uid="{2E8B2562-B017-4532-8FC3-7A326CE7E1EA}">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H31" authorId="52" shapeId="0" xr:uid="{45CC5C25-85D2-4B3B-A998-DDF0FD28F8D4}">
      <text>
        <t>[Threaded comment]
Your version of Excel allows you to read this threaded comment; however, any edits to it will get removed if the file is opened in a newer version of Excel. Learn more: https://go.microsoft.com/fwlink/?linkid=870924
Comment:
    Replaced with Peoria, IL estimate</t>
      </text>
    </comment>
    <comment ref="O31" authorId="53" shapeId="0" xr:uid="{42A1C81A-B823-476D-81D4-8DE5B4A444B5}">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31" authorId="54" shapeId="0" xr:uid="{BB72EA74-D47F-4630-8E4D-AA56730799C6}">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33" authorId="55" shapeId="0" xr:uid="{90D27E41-7858-4EEC-858D-B30A864C2387}">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34" authorId="56" shapeId="0" xr:uid="{1583CF4A-22E7-4F7C-9DE5-9B3B9D09604D}">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35" authorId="57" shapeId="0" xr:uid="{ADDB1A39-52A9-4353-8FF4-A0236926AD80}">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J36" authorId="58" shapeId="0" xr:uid="{4D2E67C4-8C14-441A-A25D-CD3412A2229F}">
      <text>
        <t>[Threaded comment]
Your version of Excel allows you to read this threaded comment; however, any edits to it will get removed if the file is opened in a newer version of Excel. Learn more: https://go.microsoft.com/fwlink/?linkid=870924
Comment:
    Replaced with Cincinatti, OH estimate</t>
      </text>
    </comment>
    <comment ref="I37" authorId="59" shapeId="0" xr:uid="{0E10B216-8F2F-425D-B334-D00DB1F96539}">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N37" authorId="60" shapeId="0" xr:uid="{AF7B394E-A7B0-4526-AADC-3931AC932CAF}">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H39" authorId="61" shapeId="0" xr:uid="{0DC02376-F3D5-405B-9558-D43DA7A3A231}">
      <text>
        <t>[Threaded comment]
Your version of Excel allows you to read this threaded comment; however, any edits to it will get removed if the file is opened in a newer version of Excel. Learn more: https://go.microsoft.com/fwlink/?linkid=870924
Comment:
    Replaced with Peoria, IL estimate</t>
      </text>
    </comment>
    <comment ref="O39" authorId="62" shapeId="0" xr:uid="{12B85319-B9AC-4B76-99CB-36BAAD7F8446}">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39" authorId="63" shapeId="0" xr:uid="{CED266CF-0131-48B3-B166-A1FC16429E0E}">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O40" authorId="64" shapeId="0" xr:uid="{877023CF-7819-4D99-89F5-2C25C0095B7E}">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O41" authorId="65" shapeId="0" xr:uid="{4E88C7E5-236C-48F4-B1C2-0F45F3115672}">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44" authorId="66" shapeId="0" xr:uid="{BD0BE6F5-268E-4D5F-AB09-B18B60BFD79C}">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H45" authorId="67" shapeId="0" xr:uid="{3153D932-5509-4643-861A-30A227F74151}">
      <text>
        <t>[Threaded comment]
Your version of Excel allows you to read this threaded comment; however, any edits to it will get removed if the file is opened in a newer version of Excel. Learn more: https://go.microsoft.com/fwlink/?linkid=870924
Comment:
    Replaced with St.Louis, IL estimate</t>
      </text>
    </comment>
    <comment ref="O45" authorId="68" shapeId="0" xr:uid="{82574240-E992-487D-9D99-8157B8757F72}">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P45" authorId="69" shapeId="0" xr:uid="{C8C5780D-309B-4157-9738-35C23EE3274E}">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45" authorId="70" shapeId="0" xr:uid="{EAAE649D-BC9E-4064-A4CA-5F831D40DC1A}">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W45" authorId="71" shapeId="0" xr:uid="{982815A6-7958-4681-B476-E07F5A82A661}">
      <text>
        <t>[Threaded comment]
Your version of Excel allows you to read this threaded comment; however, any edits to it will get removed if the file is opened in a newer version of Excel. Learn more: https://go.microsoft.com/fwlink/?linkid=870924
Comment:
    Replaced with Raleigh, NC estimate</t>
      </text>
    </comment>
    <comment ref="X45" authorId="72" shapeId="0" xr:uid="{778FA880-E278-400E-8388-8354A258D069}">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H48" authorId="73" shapeId="0" xr:uid="{6A4E47DA-96D3-48C3-9CA0-5A5320F96E7A}">
      <text>
        <t>[Threaded comment]
Your version of Excel allows you to read this threaded comment; however, any edits to it will get removed if the file is opened in a newer version of Excel. Learn more: https://go.microsoft.com/fwlink/?linkid=870924
Comment:
    Replaced with Peoria, IL estimate</t>
      </text>
    </comment>
    <comment ref="O48" authorId="74" shapeId="0" xr:uid="{04E6B505-5DB9-4C02-9567-5860134218E8}">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48" authorId="75" shapeId="0" xr:uid="{4304B133-E20C-426D-A092-4B74C503DC99}">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54" authorId="76" shapeId="0" xr:uid="{8F63A6C1-039C-4F44-A71C-765E1C4D8375}">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55" authorId="77" shapeId="0" xr:uid="{E46F2525-0AE7-42C3-B8AE-0F3C41D83BB7}">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56" authorId="78" shapeId="0" xr:uid="{6DD0C23D-05A3-47E5-A5A3-D95019C43C25}">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Q57" authorId="79" shapeId="0" xr:uid="{D3D4DFF7-8680-46F2-AA6E-44EC632C6F45}">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H58" authorId="80" shapeId="0" xr:uid="{379832D2-8B29-4D30-9071-510D2E7A2BC1}">
      <text>
        <t>[Threaded comment]
Your version of Excel allows you to read this threaded comment; however, any edits to it will get removed if the file is opened in a newer version of Excel. Learn more: https://go.microsoft.com/fwlink/?linkid=870924
Comment:
    Replaced with St.Louis, IL estimate</t>
      </text>
    </comment>
    <comment ref="O58" authorId="81" shapeId="0" xr:uid="{9AE88639-CC55-42F0-A59D-06AD4B9B40D0}">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P58" authorId="82" shapeId="0" xr:uid="{04EC5C67-99D8-4B2F-9AE7-A1F8EBCC03ED}">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58" authorId="83" shapeId="0" xr:uid="{F6BA8E35-C8C7-47F4-8BB0-F41B18A4AD80}">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W58" authorId="84" shapeId="0" xr:uid="{5BADF10B-3DDB-419C-ACFE-EA04ED9FE004}">
      <text>
        <t>[Threaded comment]
Your version of Excel allows you to read this threaded comment; however, any edits to it will get removed if the file is opened in a newer version of Excel. Learn more: https://go.microsoft.com/fwlink/?linkid=870924
Comment:
    Replaced with Raleigh, NC estimate</t>
      </text>
    </comment>
    <comment ref="X58" authorId="85" shapeId="0" xr:uid="{0B19FDD8-FC0A-46E8-A653-497C503975B7}">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H60" authorId="86" shapeId="0" xr:uid="{070D4087-D04D-4B5F-BA1C-D0192CD68A5F}">
      <text>
        <t>[Threaded comment]
Your version of Excel allows you to read this threaded comment; however, any edits to it will get removed if the file is opened in a newer version of Excel. Learn more: https://go.microsoft.com/fwlink/?linkid=870924
Comment:
    Replaced with St.Louis, MO estimate</t>
      </text>
    </comment>
    <comment ref="I60" authorId="87" shapeId="0" xr:uid="{3B695CBC-0F81-432B-A9E3-A08991235C79}">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N60" authorId="88" shapeId="0" xr:uid="{76D6A8A4-8BFB-473F-9813-F708A321A8CE}">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O60" authorId="89" shapeId="0" xr:uid="{AED2F4A5-2CB6-4BCC-B04F-E4F009BF16A3}">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60" authorId="90" shapeId="0" xr:uid="{49136A66-FFF2-4D16-925C-13B81830D686}">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H61" authorId="91" shapeId="0" xr:uid="{5D666184-F5DD-4C45-BA32-9EAFFFACDCD0}">
      <text>
        <t>[Threaded comment]
Your version of Excel allows you to read this threaded comment; however, any edits to it will get removed if the file is opened in a newer version of Excel. Learn more: https://go.microsoft.com/fwlink/?linkid=870924
Comment:
    Replaced with St.Louis, MO estimate</t>
      </text>
    </comment>
    <comment ref="I61" authorId="92" shapeId="0" xr:uid="{EB929E16-98DD-4580-94FA-232C1F323A84}">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N61" authorId="93" shapeId="0" xr:uid="{E13D5CA6-B263-4D0B-8485-AA4C558FAE1D}">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O61" authorId="94" shapeId="0" xr:uid="{27FEF67F-4D12-4AD1-83FA-EA7018FC69C9}">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61" authorId="95" shapeId="0" xr:uid="{1D9D54F4-D383-454C-9309-5E5EF1C4E4CA}">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H62" authorId="96" shapeId="0" xr:uid="{06A955AF-4448-4AB1-8A5B-D0A3B2C28D8E}">
      <text>
        <t>[Threaded comment]
Your version of Excel allows you to read this threaded comment; however, any edits to it will get removed if the file is opened in a newer version of Excel. Learn more: https://go.microsoft.com/fwlink/?linkid=870924
Comment:
    Replaced with St.Louis, MO estimate</t>
      </text>
    </comment>
    <comment ref="I62" authorId="97" shapeId="0" xr:uid="{0FF531E9-60B8-44F4-AF45-4BC808E8831E}">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N62" authorId="98" shapeId="0" xr:uid="{7BEEFC69-9946-4988-8B6B-44B9B8D75DFE}">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O62" authorId="99" shapeId="0" xr:uid="{86A5A3C3-4120-466A-81DE-128D11B01863}">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Q62" authorId="100" shapeId="0" xr:uid="{94FE00B8-E7FB-45E3-ADCE-2D2B935B2DF2}">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H63" authorId="101" shapeId="0" xr:uid="{423FC12F-0B0A-4FE0-A28C-47D6A17C42C0}">
      <text>
        <t>[Threaded comment]
Your version of Excel allows you to read this threaded comment; however, any edits to it will get removed if the file is opened in a newer version of Excel. Learn more: https://go.microsoft.com/fwlink/?linkid=870924
Comment:
    Replaced with St.Louis, IL estimate</t>
      </text>
    </comment>
    <comment ref="O63" authorId="102" shapeId="0" xr:uid="{B140F6A4-DCBB-4AA5-B052-4EF11FC90D14}">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P63" authorId="103" shapeId="0" xr:uid="{17FBD7F9-2A45-4808-AFA3-EA53DC1BF170}">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63" authorId="104" shapeId="0" xr:uid="{72DC70CE-AF8B-4393-8C50-C0A41F34094D}">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W63" authorId="105" shapeId="0" xr:uid="{04B1878B-03F8-448C-9DA0-6C8A79C69232}">
      <text>
        <t>[Threaded comment]
Your version of Excel allows you to read this threaded comment; however, any edits to it will get removed if the file is opened in a newer version of Excel. Learn more: https://go.microsoft.com/fwlink/?linkid=870924
Comment:
    Replaced with Raleigh, NC estimate</t>
      </text>
    </comment>
    <comment ref="X63" authorId="106" shapeId="0" xr:uid="{4D90E2F4-44AD-425D-8AFC-636B71F11D48}">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 ref="H64" authorId="107" shapeId="0" xr:uid="{F5115155-FDE3-491C-AADB-62F341399709}">
      <text>
        <t>[Threaded comment]
Your version of Excel allows you to read this threaded comment; however, any edits to it will get removed if the file is opened in a newer version of Excel. Learn more: https://go.microsoft.com/fwlink/?linkid=870924
Comment:
    Replaced with St.Louis, IL estimate</t>
      </text>
    </comment>
    <comment ref="O64" authorId="108" shapeId="0" xr:uid="{9897C1CF-5D8E-4993-A965-1AD4C8DECF53}">
      <text>
        <t>[Threaded comment]
Your version of Excel allows you to read this threaded comment; however, any edits to it will get removed if the file is opened in a newer version of Excel. Learn more: https://go.microsoft.com/fwlink/?linkid=870924
Comment:
    Replaced with Spokane, WA estimate</t>
      </text>
    </comment>
    <comment ref="P64" authorId="109" shapeId="0" xr:uid="{D40E9931-249C-41AA-B5AA-E330BBDD6BCF}">
      <text>
        <t>[Threaded comment]
Your version of Excel allows you to read this threaded comment; however, any edits to it will get removed if the file is opened in a newer version of Excel. Learn more: https://go.microsoft.com/fwlink/?linkid=870924
Comment:
    Replaced with Kansas City, MO estimate</t>
      </text>
    </comment>
    <comment ref="Q64" authorId="110" shapeId="0" xr:uid="{84FD8C2E-5823-4E6D-98B5-68B83ACEE72E}">
      <text>
        <t>[Threaded comment]
Your version of Excel allows you to read this threaded comment; however, any edits to it will get removed if the file is opened in a newer version of Excel. Learn more: https://go.microsoft.com/fwlink/?linkid=870924
Comment:
    Replaced with Albuquerque, NM estimate</t>
      </text>
    </comment>
    <comment ref="W64" authorId="111" shapeId="0" xr:uid="{9B680F03-1139-4FF4-8008-CABEB49ACAD6}">
      <text>
        <t>[Threaded comment]
Your version of Excel allows you to read this threaded comment; however, any edits to it will get removed if the file is opened in a newer version of Excel. Learn more: https://go.microsoft.com/fwlink/?linkid=870924
Comment:
    Replaced with Raleigh, NC estimate</t>
      </text>
    </comment>
    <comment ref="X64" authorId="112" shapeId="0" xr:uid="{9DC6371A-877B-456E-85D3-A4BDBCD3A422}">
      <text>
        <t>[Threaded comment]
Your version of Excel allows you to read this threaded comment; however, any edits to it will get removed if the file is opened in a newer version of Excel. Learn more: https://go.microsoft.com/fwlink/?linkid=870924
Comment:
    Replaced with Memphis, TN estimate</t>
      </text>
    </comment>
  </commentList>
</comments>
</file>

<file path=xl/sharedStrings.xml><?xml version="1.0" encoding="utf-8"?>
<sst xmlns="http://schemas.openxmlformats.org/spreadsheetml/2006/main" count="1032" uniqueCount="563">
  <si>
    <t>Program Details</t>
  </si>
  <si>
    <t>Comments</t>
  </si>
  <si>
    <t>Highlighting Key</t>
  </si>
  <si>
    <t>1A. Program Name</t>
  </si>
  <si>
    <t>Rhode Island</t>
  </si>
  <si>
    <t>Orange = Enter program information</t>
  </si>
  <si>
    <t>Yellow = Automatically populated and/or to be entered by CDC</t>
  </si>
  <si>
    <t>1B. Program Director</t>
  </si>
  <si>
    <t>Blue - Enter any comments, feedback, or questions</t>
  </si>
  <si>
    <t>Name</t>
  </si>
  <si>
    <t>Light Gray = Examples for reference or N/A</t>
  </si>
  <si>
    <t>Telephone</t>
  </si>
  <si>
    <t>Email</t>
  </si>
  <si>
    <t>1C. Primary financial/administrative contact person</t>
  </si>
  <si>
    <r>
      <t xml:space="preserve">Worksheet for Recording the Total Funds Allocated to Your Program Per Award Year (All Funds Including CDC Core SIPP Award and Other Federal or Non-Federal Funds Allocated to Core SIPP Strategies and Topics) </t>
    </r>
    <r>
      <rPr>
        <b/>
        <sz val="16"/>
        <color theme="3"/>
        <rFont val="Calibri"/>
        <family val="2"/>
        <scheme val="minor"/>
      </rPr>
      <t>(reference user guide - pg. 6)</t>
    </r>
  </si>
  <si>
    <t>Year 3 (08/01/2023 - 07/31/2024)</t>
  </si>
  <si>
    <t xml:space="preserve">2A. CDC Core SIPP Funding </t>
  </si>
  <si>
    <t>$ Amount</t>
  </si>
  <si>
    <t>Total CDC Core SIPP funding for current year*</t>
  </si>
  <si>
    <t>Unobligated funds carried forward from previous year</t>
  </si>
  <si>
    <t>Amount of  funds unobligated for the current year</t>
  </si>
  <si>
    <t>Total CDC Core SIPP funding allocated:</t>
  </si>
  <si>
    <t xml:space="preserve">* Core SIPP funds are defined as those funds that were awarded directly by CDC through CDC-RFA-CE21-2101. </t>
  </si>
  <si>
    <t>Year 2 (08/01/2022 - 07/31/2023)</t>
  </si>
  <si>
    <t>2B. Source of other funding (other federal or non-federal) allocated to Core SIPP Strategies and Topics</t>
  </si>
  <si>
    <t>Strategy (select all that apply)</t>
  </si>
  <si>
    <t>Topic (select all that apply)</t>
  </si>
  <si>
    <t xml:space="preserve">Rationale for Procuring Other Funds (select all that apply) </t>
  </si>
  <si>
    <t>* While cost sharing or matching funds were not required for this program, leveraging other resources and related ongoing efforts to promote sustainability was strongly encouraged in the NOFO.</t>
  </si>
  <si>
    <t>(e.g.) Non-CDC Federal Funds</t>
  </si>
  <si>
    <t>Data and Surveillance; Collaborations and Partnerships</t>
  </si>
  <si>
    <t>Transportation Safety</t>
  </si>
  <si>
    <t>These funds enabled expansion of the scope of implementation and were newly available following receipt of the CDC grant award.</t>
  </si>
  <si>
    <t>(e.g.) Private Grants</t>
  </si>
  <si>
    <t>Collaborations and Partnerships</t>
  </si>
  <si>
    <t>Adverse Childhood Experiences (ACEs); Transportation Safety; Traumatic Brain Injury</t>
  </si>
  <si>
    <t>These funds enabled expansion of the scope of implementation and were already available prior to receipt of the CDC grant award.</t>
  </si>
  <si>
    <t>Collaborations and Partnerships; Assessment and Evaluation</t>
  </si>
  <si>
    <t xml:space="preserve">Total other funding: </t>
  </si>
  <si>
    <t xml:space="preserve">Total funding allocated (2a + 2b): </t>
  </si>
  <si>
    <r>
      <t xml:space="preserve">Worksheet for Estimating the Value of In-Kind (Non-paid) Labor Contributions Per Award Year </t>
    </r>
    <r>
      <rPr>
        <b/>
        <sz val="16"/>
        <color theme="3"/>
        <rFont val="Calibri"/>
        <family val="2"/>
        <scheme val="minor"/>
      </rPr>
      <t>(reference user guide - pg. 7)</t>
    </r>
  </si>
  <si>
    <t>3A. Labor (Non-paid) In-Kind Contributions</t>
  </si>
  <si>
    <t>Hours Contributed</t>
  </si>
  <si>
    <t>$ Value</t>
  </si>
  <si>
    <t xml:space="preserve">Total </t>
  </si>
  <si>
    <t>(e.g.) Student intern</t>
  </si>
  <si>
    <t>Data and Surveillance</t>
  </si>
  <si>
    <t>Transportation Safety; Traumatic Brain Injury</t>
  </si>
  <si>
    <t>Total:</t>
  </si>
  <si>
    <r>
      <t xml:space="preserve">Worksheet for Estimating the Value of In-Kind Non-(Non-paid) Labor Contributions Per Award Year  </t>
    </r>
    <r>
      <rPr>
        <b/>
        <sz val="16"/>
        <color theme="3"/>
        <rFont val="Calibri"/>
        <family val="2"/>
        <scheme val="minor"/>
      </rPr>
      <t>(reference user guide - pg. 7)</t>
    </r>
  </si>
  <si>
    <t>3B. Non-Labor (Non-paid) In-Kind Contributions</t>
  </si>
  <si>
    <t># of Units</t>
  </si>
  <si>
    <t>$ Value per unit</t>
  </si>
  <si>
    <t>Total Cost</t>
  </si>
  <si>
    <t xml:space="preserve">(e.g.) Donated rental facility for campaign kick-off event </t>
  </si>
  <si>
    <t>Other Topic (please specify in comments)</t>
  </si>
  <si>
    <t>(e.g.) Dell Laptops</t>
  </si>
  <si>
    <t>Assessment and Evaluation</t>
  </si>
  <si>
    <t>Adverse Childhood Experiences (ACEs); Transportation Safety</t>
  </si>
  <si>
    <r>
      <t xml:space="preserve">Worksheet for Estimating Personnel Costs Per Award Year </t>
    </r>
    <r>
      <rPr>
        <b/>
        <sz val="16"/>
        <color theme="3"/>
        <rFont val="Calibri"/>
        <family val="2"/>
        <scheme val="minor"/>
      </rPr>
      <t>(reference user guide - pg. 8)</t>
    </r>
  </si>
  <si>
    <t>FTE % (a full- time employee is  100%)</t>
  </si>
  <si>
    <t xml:space="preserve">% Time Spent on Core SIPP  </t>
  </si>
  <si>
    <t>Months employed in program year</t>
  </si>
  <si>
    <t>Salary (salaries are the total annual salaries paid to staff - not just the amounts related to Core SIPP activities)</t>
  </si>
  <si>
    <t>Total Salary Allocated to Core SIPP (Column C x Column D x Column H)</t>
  </si>
  <si>
    <t>% of Total Core SIPP Cost (Column I) covered by non-Core SIPP Funding (i.e. was paid by one of your reported "other sources of funding")</t>
  </si>
  <si>
    <t>Personnel</t>
  </si>
  <si>
    <t>Annual FTE Base Salary</t>
  </si>
  <si>
    <t>Annual FTE Fringe</t>
  </si>
  <si>
    <t>Total Annual FTE Salary</t>
  </si>
  <si>
    <t>(e.g)</t>
  </si>
  <si>
    <t>Project Director</t>
  </si>
  <si>
    <t>Epidemiologist</t>
  </si>
  <si>
    <t xml:space="preserve">Total: </t>
  </si>
  <si>
    <r>
      <t>Worksheet for recording percentage of time spent on each specific strategy, by each staff member, per award year</t>
    </r>
    <r>
      <rPr>
        <b/>
        <sz val="14"/>
        <color theme="3"/>
        <rFont val="Calibri"/>
        <family val="2"/>
        <scheme val="minor"/>
      </rPr>
      <t xml:space="preserve"> (reference user guide - pg. 9)</t>
    </r>
  </si>
  <si>
    <t xml:space="preserve">Assessment and Evaluation </t>
  </si>
  <si>
    <t>Total (Column total must sum to 100%)</t>
  </si>
  <si>
    <t>Check: Total= 100% for each staff member (otherwise 0%)</t>
  </si>
  <si>
    <r>
      <t xml:space="preserve">Worksheet for recording percentage of time spent on each specific topic, by each staff member, per award year </t>
    </r>
    <r>
      <rPr>
        <b/>
        <sz val="14"/>
        <color theme="3"/>
        <rFont val="Calibri"/>
        <family val="2"/>
        <scheme val="minor"/>
      </rPr>
      <t>(reference user guide - pg. 10)</t>
    </r>
  </si>
  <si>
    <t>Adverse Childhood Experiences (ACEs)</t>
  </si>
  <si>
    <t>Traumatic Brain Injury</t>
  </si>
  <si>
    <t>Suicide Prevention</t>
  </si>
  <si>
    <r>
      <t xml:space="preserve">Worksheet for Estimating Consultant Costs Per Award Year </t>
    </r>
    <r>
      <rPr>
        <b/>
        <sz val="16"/>
        <color theme="3"/>
        <rFont val="Calibri"/>
        <family val="2"/>
        <scheme val="minor"/>
      </rPr>
      <t>(reference user guide - pg. 11)</t>
    </r>
  </si>
  <si>
    <t>Type of Good/Service Purchased</t>
  </si>
  <si>
    <t>Annual Payment</t>
  </si>
  <si>
    <t>% of Payment covered by non-Core SIPP Funding (i.e. was paid by one of your reported "other sources of funding"</t>
  </si>
  <si>
    <t>(e.g.)</t>
  </si>
  <si>
    <t>Software Developer</t>
  </si>
  <si>
    <t>Communications Advisor</t>
  </si>
  <si>
    <t>Transportation Safety; Other Topic (please specify in comments)</t>
  </si>
  <si>
    <r>
      <t xml:space="preserve">Worksheet for Estimating Contracts Per Award Year </t>
    </r>
    <r>
      <rPr>
        <b/>
        <sz val="16"/>
        <color theme="3"/>
        <rFont val="Calibri"/>
        <family val="2"/>
        <scheme val="minor"/>
      </rPr>
      <t>(reference user guide - pg. 12)</t>
    </r>
  </si>
  <si>
    <t>Contract Amount</t>
  </si>
  <si>
    <t>Sub-award to University for evaluation</t>
  </si>
  <si>
    <t>Assessment and Evaluation; Data and Surveillance</t>
  </si>
  <si>
    <t>Marketing Vendor</t>
  </si>
  <si>
    <t>Total :</t>
  </si>
  <si>
    <r>
      <t xml:space="preserve">Worksheet for Estimating Training and Material Costs Per Award Year </t>
    </r>
    <r>
      <rPr>
        <b/>
        <sz val="16"/>
        <color theme="3"/>
        <rFont val="Calibri"/>
        <family val="2"/>
        <scheme val="minor"/>
      </rPr>
      <t>(reference user guide - pg. 13)</t>
    </r>
  </si>
  <si>
    <t xml:space="preserve">Category </t>
  </si>
  <si>
    <t># Units</t>
  </si>
  <si>
    <t xml:space="preserve"> Cost per Unit ($)</t>
  </si>
  <si>
    <t xml:space="preserve"> Total Cost</t>
  </si>
  <si>
    <t>Total Cost (Enter total here only if # units and cost per unit are unknown)</t>
  </si>
  <si>
    <t xml:space="preserve">Comments </t>
  </si>
  <si>
    <t>Office Equipment</t>
  </si>
  <si>
    <t>(e.g.) Dell Computers</t>
  </si>
  <si>
    <t>Postage/Mailing</t>
  </si>
  <si>
    <t>(e.g.) Stamps</t>
  </si>
  <si>
    <t>Adverse Childhood Experiences (ACEs); Other Topic (please specify in comments)</t>
  </si>
  <si>
    <t>Software</t>
  </si>
  <si>
    <t>(e.g) NVivo</t>
  </si>
  <si>
    <t>Collaborations and Partnerships; Data and Surveillance</t>
  </si>
  <si>
    <t>Incentives/Stipends</t>
  </si>
  <si>
    <t>(e.g) Gift Cards</t>
  </si>
  <si>
    <t xml:space="preserve">Training Fees </t>
  </si>
  <si>
    <t>(e.g.) ACEs Training</t>
  </si>
  <si>
    <t>Data and Surveillance; Assessment and Evaluation; Collaborations and Partnerships</t>
  </si>
  <si>
    <t xml:space="preserve"> </t>
  </si>
  <si>
    <r>
      <t xml:space="preserve">Worksheet for Estimating Local Transportation Costs Per Award Year </t>
    </r>
    <r>
      <rPr>
        <b/>
        <sz val="16"/>
        <color theme="3"/>
        <rFont val="Calibri"/>
        <family val="2"/>
        <scheme val="minor"/>
      </rPr>
      <t>(reference user guide - pg. 14</t>
    </r>
    <r>
      <rPr>
        <b/>
        <sz val="16"/>
        <color theme="1"/>
        <rFont val="Calibri"/>
        <family val="2"/>
        <scheme val="minor"/>
      </rPr>
      <t>)</t>
    </r>
  </si>
  <si>
    <t xml:space="preserve"> Local Transportation</t>
  </si>
  <si>
    <t>Event Description</t>
  </si>
  <si>
    <t>Mileage (POV only)</t>
  </si>
  <si>
    <t xml:space="preserve">POV Mileage Rate </t>
  </si>
  <si>
    <t>Rental Car Fee</t>
  </si>
  <si>
    <t>Bus/Train Transit Fare</t>
  </si>
  <si>
    <t>Taxi/Lyft/Uber Fare</t>
  </si>
  <si>
    <t>Parking Fees</t>
  </si>
  <si>
    <t xml:space="preserve">Total Cost </t>
  </si>
  <si>
    <t>(e.g) Personally Owned Vehicle (POV)</t>
  </si>
  <si>
    <t xml:space="preserve">Training  </t>
  </si>
  <si>
    <t>(e.g.) Train</t>
  </si>
  <si>
    <r>
      <t xml:space="preserve">Worksheet for Estimating Non-Local Travel and Transportation Costs Per Award Year </t>
    </r>
    <r>
      <rPr>
        <b/>
        <sz val="16"/>
        <color theme="3"/>
        <rFont val="Calibri"/>
        <family val="2"/>
        <scheme val="minor"/>
      </rPr>
      <t>(reference user guide - pg. 14)</t>
    </r>
  </si>
  <si>
    <t>Travel</t>
  </si>
  <si>
    <t># People/Units</t>
  </si>
  <si>
    <t xml:space="preserve"> Cost per Person/Unit ($)</t>
  </si>
  <si>
    <t xml:space="preserve">APHA Conference </t>
  </si>
  <si>
    <t>Safe States Meeting</t>
  </si>
  <si>
    <r>
      <t xml:space="preserve">Worksheet for Estimating Administrative (Overhead) Costs Per Award Year </t>
    </r>
    <r>
      <rPr>
        <b/>
        <sz val="16"/>
        <color theme="3"/>
        <rFont val="Calibri"/>
        <family val="2"/>
        <scheme val="minor"/>
      </rPr>
      <t>(reference user guide - pg. 15)</t>
    </r>
  </si>
  <si>
    <t>11A. Allocation Methodology</t>
  </si>
  <si>
    <t>Yes/No</t>
  </si>
  <si>
    <t>%</t>
  </si>
  <si>
    <t>Is administrative overhead charged as a proportion of direct cost? (Yes/No)→</t>
  </si>
  <si>
    <t>No</t>
  </si>
  <si>
    <r>
      <t xml:space="preserve">—  If yes, please indicate indirect cost rate (%) in percent column and dollar amount in amount column </t>
    </r>
    <r>
      <rPr>
        <sz val="13"/>
        <color theme="1"/>
        <rFont val="Calibri"/>
        <family val="2"/>
      </rPr>
      <t>→</t>
    </r>
  </si>
  <si>
    <t>— If no, please provide lump-sum payment amount in amount column and proceed to Section 11B.  →</t>
  </si>
  <si>
    <r>
      <t>Other: please specify in comments</t>
    </r>
    <r>
      <rPr>
        <u/>
        <sz val="13"/>
        <color theme="1"/>
        <rFont val="Calibri"/>
        <family val="2"/>
        <scheme val="minor"/>
      </rPr>
      <t xml:space="preserve"> </t>
    </r>
  </si>
  <si>
    <t>Total 11A :</t>
  </si>
  <si>
    <t>11B. If lump sum payment, indicate by Yes/No if the following costs are included in the administrative or overhead costs reported above. If these are paid for as specific line item charges in addition to the administrative costs, please provide the dollar amount in the amount column.</t>
  </si>
  <si>
    <t xml:space="preserve">Yes/No 
(If no, please provide amount in amount column) </t>
  </si>
  <si>
    <t xml:space="preserve">Rent for office space </t>
  </si>
  <si>
    <t>Utilities (Water, Gas, Electric)</t>
  </si>
  <si>
    <t>Repairs/maintenance</t>
  </si>
  <si>
    <t>Network connection/maintenance (i.e. internet connection charge)</t>
  </si>
  <si>
    <t>Phone Service (i.e. local phone service, long distance or cell phone charges)</t>
  </si>
  <si>
    <t>Shared office equipment</t>
  </si>
  <si>
    <t>Other costs: Please specify in comments</t>
  </si>
  <si>
    <t>Total  11B :</t>
  </si>
  <si>
    <t xml:space="preserve">Total Administrative Overhead </t>
  </si>
  <si>
    <r>
      <t>Worksheet for Estimating the Value of Partner Involvement Per Award Year</t>
    </r>
    <r>
      <rPr>
        <b/>
        <sz val="16"/>
        <color theme="3"/>
        <rFont val="Calibri"/>
        <family val="2"/>
        <scheme val="minor"/>
      </rPr>
      <t xml:space="preserve"> (reference user guide - pg. 16)</t>
    </r>
  </si>
  <si>
    <t xml:space="preserve">Meeting Date </t>
  </si>
  <si>
    <t>Please provide a brief description of the meeting:</t>
  </si>
  <si>
    <t>How many partners attended the meeting (Do not include Core SIPP personnel/staff of the health department)</t>
  </si>
  <si>
    <t>Meeting duration (How many hours (on average) is each meeting?)</t>
  </si>
  <si>
    <t>Please select the roles that best describe the meeting attendees:</t>
  </si>
  <si>
    <t>Meeting A was a meeting with the physician board of Hospital X to discuss rates and prevention strategis of motor vehicle deaths.</t>
  </si>
  <si>
    <t>Medical Director</t>
  </si>
  <si>
    <t>Meeting B was a tabling event where students from high schools across the county were provided pamphlets on suicide prevention.</t>
  </si>
  <si>
    <t>Health Program Coordinator</t>
  </si>
  <si>
    <t>Other Topic (please specify in comments); Adverse Childhood Experiences (ACEs)</t>
  </si>
  <si>
    <t>Other Strategy: Outreach
Other Topic: Suicide prevention</t>
  </si>
  <si>
    <t>Expenditures by Category</t>
  </si>
  <si>
    <t>Core SIPP Funded</t>
  </si>
  <si>
    <t>Leverage Funded</t>
  </si>
  <si>
    <t>Total</t>
  </si>
  <si>
    <t>Consultants</t>
  </si>
  <si>
    <t>Contracts</t>
  </si>
  <si>
    <t>Supplies</t>
  </si>
  <si>
    <t>Administrative</t>
  </si>
  <si>
    <t>Total Expenditures (excludes in-kind)</t>
  </si>
  <si>
    <t>Total Reported Funding</t>
  </si>
  <si>
    <t>Do Expenditures match Reported Funding?</t>
  </si>
  <si>
    <t>% Difference</t>
  </si>
  <si>
    <t>Source:</t>
  </si>
  <si>
    <t>Program Name:</t>
  </si>
  <si>
    <t>Other Funding Sources:</t>
  </si>
  <si>
    <t xml:space="preserve">Strategies: </t>
  </si>
  <si>
    <t xml:space="preserve">Topics: </t>
  </si>
  <si>
    <t>Rationale for Procuring Leveraged Funds:</t>
  </si>
  <si>
    <t xml:space="preserve">Personnel: </t>
  </si>
  <si>
    <t>Supply Cost Categories:</t>
  </si>
  <si>
    <t>Transportation Categories:</t>
  </si>
  <si>
    <t>Other values:</t>
  </si>
  <si>
    <t>Alaska</t>
  </si>
  <si>
    <t>Non-Core SIPP CDC Funds</t>
  </si>
  <si>
    <t>The required scope of implementation could not have been achieved without these funds, which were newly acquired for this program following receipt of the CDC award.</t>
  </si>
  <si>
    <t>Administrative Assistant</t>
  </si>
  <si>
    <t>Capital materials (1-time expense or major purchase)</t>
  </si>
  <si>
    <t>Bicycle/Scooter</t>
  </si>
  <si>
    <t>Yes</t>
  </si>
  <si>
    <t>California</t>
  </si>
  <si>
    <t>Non-CDC Federal Funds</t>
  </si>
  <si>
    <t>The required scope of implementation could not have been achieved without these funds, which were were already available prior to receipt of the CDC award.</t>
  </si>
  <si>
    <t>AmeriCorps Volunteer</t>
  </si>
  <si>
    <t>Continuing Education/Professional Development</t>
  </si>
  <si>
    <t>Bus</t>
  </si>
  <si>
    <t>Colorado</t>
  </si>
  <si>
    <t>State Government Funds</t>
  </si>
  <si>
    <t>These funds enabled expansion of the scope of implementation or exceeding proposal expectations, and were newly acquired for this program following receipt of the CDC award.</t>
  </si>
  <si>
    <t>Assistant Director</t>
  </si>
  <si>
    <t>Curriculum/Educational Materials</t>
  </si>
  <si>
    <t>Personally Owned Vehicle (POV)</t>
  </si>
  <si>
    <t>Georgia</t>
  </si>
  <si>
    <t>City or County Funds</t>
  </si>
  <si>
    <t>These funds enabled expansion of the scope of implementation or exceeding proposal expectations, and were already available prior to receipt of the CDC award.</t>
  </si>
  <si>
    <t>Clerk</t>
  </si>
  <si>
    <t>Food and Drinks</t>
  </si>
  <si>
    <t>Rental Car</t>
  </si>
  <si>
    <t>Illinois</t>
  </si>
  <si>
    <t>Private Grants</t>
  </si>
  <si>
    <t>Communications Specialist</t>
  </si>
  <si>
    <t>Taxi/Uber/Lyft</t>
  </si>
  <si>
    <t>Kansas</t>
  </si>
  <si>
    <t>Corporate Sponsors/Donors</t>
  </si>
  <si>
    <t>Community Health Educator</t>
  </si>
  <si>
    <t>Marketing/Promotional Materials</t>
  </si>
  <si>
    <t>Train</t>
  </si>
  <si>
    <t>Kentucky</t>
  </si>
  <si>
    <t>Other (please specify in comments)</t>
  </si>
  <si>
    <t>Community Health Liaison</t>
  </si>
  <si>
    <t>Meeting Space</t>
  </si>
  <si>
    <t>Maryland</t>
  </si>
  <si>
    <t>Community Health Worker</t>
  </si>
  <si>
    <t>Membership Fees</t>
  </si>
  <si>
    <t>Massachusetts</t>
  </si>
  <si>
    <t>Community Outreach Coordinator</t>
  </si>
  <si>
    <t>Minnesota</t>
  </si>
  <si>
    <t>Community Outreach Worker</t>
  </si>
  <si>
    <t>Mississippi</t>
  </si>
  <si>
    <t>County Attorney</t>
  </si>
  <si>
    <t xml:space="preserve">Small Office Supplies  </t>
  </si>
  <si>
    <t>Montana</t>
  </si>
  <si>
    <t>Data Analyst</t>
  </si>
  <si>
    <t>Software/Data</t>
  </si>
  <si>
    <t>Nebraska</t>
  </si>
  <si>
    <t>Data Manager</t>
  </si>
  <si>
    <t>New Mexico</t>
  </si>
  <si>
    <t>Data Specialist</t>
  </si>
  <si>
    <t>Translation Services</t>
  </si>
  <si>
    <t>New York</t>
  </si>
  <si>
    <t>Director/Deputy Director</t>
  </si>
  <si>
    <t>Other Supplies (please specify in comments)</t>
  </si>
  <si>
    <t>North Carolina</t>
  </si>
  <si>
    <t>Economist</t>
  </si>
  <si>
    <t>Ohio</t>
  </si>
  <si>
    <t>Oregon</t>
  </si>
  <si>
    <t>Evaluation Coordinator</t>
  </si>
  <si>
    <t>Evaluator</t>
  </si>
  <si>
    <t>South Carolina</t>
  </si>
  <si>
    <t>Executive Director, CEO</t>
  </si>
  <si>
    <t>Tennessee</t>
  </si>
  <si>
    <t>Fellow</t>
  </si>
  <si>
    <t>Virginia</t>
  </si>
  <si>
    <t>Finance Supervisor/Manager</t>
  </si>
  <si>
    <t>Washington</t>
  </si>
  <si>
    <t>Financial Services Consultant</t>
  </si>
  <si>
    <t>Test Program</t>
  </si>
  <si>
    <t>Fiscal/Financial Analyst</t>
  </si>
  <si>
    <t>Fiscal/Financial Specialist</t>
  </si>
  <si>
    <t>Grants Manager</t>
  </si>
  <si>
    <t>Health Educator</t>
  </si>
  <si>
    <t>Health Policy Analyst</t>
  </si>
  <si>
    <t>Health Program Administrator</t>
  </si>
  <si>
    <t>Implementation Specialist</t>
  </si>
  <si>
    <t>Injury Prevention Specialist</t>
  </si>
  <si>
    <t>Management Analyst</t>
  </si>
  <si>
    <t>Medical Doctor</t>
  </si>
  <si>
    <t>Office Manager</t>
  </si>
  <si>
    <t>Operations &amp; Policy Analyst</t>
  </si>
  <si>
    <t>Police Assistant Chief</t>
  </si>
  <si>
    <t>Police Commander</t>
  </si>
  <si>
    <t>Police Officer</t>
  </si>
  <si>
    <t>Prevention Manager</t>
  </si>
  <si>
    <t>Principal Investigator</t>
  </si>
  <si>
    <t>Program Administrator</t>
  </si>
  <si>
    <t>Program Aide</t>
  </si>
  <si>
    <t>Program Analyst</t>
  </si>
  <si>
    <t>Program Assistant</t>
  </si>
  <si>
    <t>Program Director</t>
  </si>
  <si>
    <t>Program Manager</t>
  </si>
  <si>
    <t>Program Site Liaison</t>
  </si>
  <si>
    <t>Program Specialist</t>
  </si>
  <si>
    <t>Project Coordinator</t>
  </si>
  <si>
    <t>Project Manager</t>
  </si>
  <si>
    <t>Public Health Specialist</t>
  </si>
  <si>
    <t>School Resource Officer</t>
  </si>
  <si>
    <t>Scientist</t>
  </si>
  <si>
    <t>Student Intern</t>
  </si>
  <si>
    <t>Teacher</t>
  </si>
  <si>
    <t>Trainer</t>
  </si>
  <si>
    <t>Safety Trainer</t>
  </si>
  <si>
    <t>Violence Prevention Advocate</t>
  </si>
  <si>
    <t>Violence Prevention Specialist</t>
  </si>
  <si>
    <t>Youth Coordinator</t>
  </si>
  <si>
    <t>Error Condition</t>
  </si>
  <si>
    <t>Error Message</t>
  </si>
  <si>
    <t>Worksheet Name</t>
  </si>
  <si>
    <t xml:space="preserve"> Error Condition referencing columns</t>
  </si>
  <si>
    <t>Message displayed when an error occurs</t>
  </si>
  <si>
    <t>Program Details (1)</t>
  </si>
  <si>
    <t>Cells B2, B5-B7, and B10-B12 must have data entered</t>
  </si>
  <si>
    <t>Required cells are missing values</t>
  </si>
  <si>
    <t>Total Program Funds (2B)</t>
  </si>
  <si>
    <t>Under 2B, if data is entered in column A - rows 16 - 35, values must be entered in corresponding rows in columns B, C, D, and E</t>
  </si>
  <si>
    <t xml:space="preserve">  </t>
  </si>
  <si>
    <t>Total other funding value must be &gt;=0</t>
  </si>
  <si>
    <t>$ Value must be positive</t>
  </si>
  <si>
    <t>Total funding allocated (2A +2B) value must be &gt;=0</t>
  </si>
  <si>
    <t>In-kind Labor (3A)</t>
  </si>
  <si>
    <r>
      <t xml:space="preserve">Hours Contributed </t>
    </r>
    <r>
      <rPr>
        <sz val="11"/>
        <rFont val="Calibri"/>
        <family val="2"/>
        <scheme val="minor"/>
      </rPr>
      <t>must be &lt;= 2080</t>
    </r>
  </si>
  <si>
    <t>Hours Contributed cannot be more than 2080</t>
  </si>
  <si>
    <t xml:space="preserve">If data is entered in column B - rows 5 - 35, values must be entered in corresponding rows in columns C, F, and G </t>
  </si>
  <si>
    <t>Column C cannot have negative values</t>
  </si>
  <si>
    <t>Total (cell E36) value must be &gt;=0</t>
  </si>
  <si>
    <t>$ Value must &gt;=0</t>
  </si>
  <si>
    <t>In-kind Non-Labor (3B)</t>
  </si>
  <si>
    <t xml:space="preserve">If data is entered in column B - rows 6 - 36, values must be entered in corresponding rows in columns C, D, F, and G </t>
  </si>
  <si>
    <t>Columns C and D cannot have negative values</t>
  </si>
  <si>
    <t>Total (cell E37) value must be &gt;=0</t>
  </si>
  <si>
    <t>$ Value must be &gt;=0</t>
  </si>
  <si>
    <t>Personnel (4)</t>
  </si>
  <si>
    <r>
      <rPr>
        <b/>
        <sz val="11"/>
        <rFont val="Calibri"/>
        <family val="2"/>
        <scheme val="minor"/>
      </rPr>
      <t>FTE %</t>
    </r>
    <r>
      <rPr>
        <sz val="11"/>
        <rFont val="Calibri"/>
        <family val="2"/>
        <scheme val="minor"/>
      </rPr>
      <t xml:space="preserve"> must be &lt;= 100%</t>
    </r>
  </si>
  <si>
    <t>FTE % must not to exceed 100%</t>
  </si>
  <si>
    <r>
      <rPr>
        <b/>
        <sz val="11"/>
        <rFont val="Calibri"/>
        <family val="2"/>
        <scheme val="minor"/>
      </rPr>
      <t xml:space="preserve">% Time Spent on Core SIPP </t>
    </r>
    <r>
      <rPr>
        <sz val="11"/>
        <rFont val="Calibri"/>
        <family val="2"/>
        <scheme val="minor"/>
      </rPr>
      <t xml:space="preserve"> must be &lt;= 100%</t>
    </r>
  </si>
  <si>
    <t>% Time Spent on Core SIPP  Strategies and/or Topics must not exceed 100%</t>
  </si>
  <si>
    <r>
      <rPr>
        <b/>
        <sz val="11"/>
        <rFont val="Calibri"/>
        <family val="2"/>
        <scheme val="minor"/>
      </rPr>
      <t>Months employed in program year</t>
    </r>
    <r>
      <rPr>
        <sz val="11"/>
        <rFont val="Calibri"/>
        <family val="2"/>
        <scheme val="minor"/>
      </rPr>
      <t xml:space="preserve"> must be &lt;=12</t>
    </r>
  </si>
  <si>
    <t>Months employed in program year must not exceed 12 months</t>
  </si>
  <si>
    <r>
      <t xml:space="preserve">% of Total Core SIPP Cost (Column I) covered by non-Core SIPP Funding </t>
    </r>
    <r>
      <rPr>
        <sz val="11"/>
        <rFont val="Calibri"/>
        <family val="2"/>
        <scheme val="minor"/>
      </rPr>
      <t>must be &lt;= 100%</t>
    </r>
  </si>
  <si>
    <t>% Salary paid by other source must not to exceed 100%</t>
  </si>
  <si>
    <t>Total (cells H41 and I41) values must be &gt;=0</t>
  </si>
  <si>
    <t>Personnel Strategies (5)</t>
  </si>
  <si>
    <r>
      <t xml:space="preserve">% Time Spent on each specific strategy per personnel selected </t>
    </r>
    <r>
      <rPr>
        <sz val="11"/>
        <rFont val="Calibri"/>
        <family val="2"/>
        <scheme val="minor"/>
      </rPr>
      <t>must sum to 100%</t>
    </r>
  </si>
  <si>
    <t>% Time Spent on each selected Core SIPP Strategy must sum to and not exceed 100%</t>
  </si>
  <si>
    <r>
      <rPr>
        <b/>
        <sz val="11"/>
        <rFont val="Calibri"/>
        <family val="2"/>
        <scheme val="minor"/>
      </rPr>
      <t xml:space="preserve">Total Row </t>
    </r>
    <r>
      <rPr>
        <sz val="11"/>
        <rFont val="Calibri"/>
        <family val="2"/>
        <scheme val="minor"/>
      </rPr>
      <t>must be &lt;=100%</t>
    </r>
  </si>
  <si>
    <t>Total % must not exceed 100%</t>
  </si>
  <si>
    <t>Personnel Topics (6)</t>
  </si>
  <si>
    <r>
      <t>% Time Spent on each specific topic per personnel selected</t>
    </r>
    <r>
      <rPr>
        <sz val="11"/>
        <rFont val="Calibri"/>
        <family val="2"/>
        <scheme val="minor"/>
      </rPr>
      <t xml:space="preserve"> must sum to 100%</t>
    </r>
  </si>
  <si>
    <t>% Time Spent on each selected Core SIPP Topic must sum to and not exceed 100%</t>
  </si>
  <si>
    <t>Consultant Costs (7)</t>
  </si>
  <si>
    <r>
      <rPr>
        <b/>
        <sz val="11"/>
        <rFont val="Calibri"/>
        <family val="2"/>
        <scheme val="minor"/>
      </rPr>
      <t>% of Payment covered by non-Core SIPP funding</t>
    </r>
    <r>
      <rPr>
        <sz val="11"/>
        <rFont val="Calibri"/>
        <family val="2"/>
        <scheme val="minor"/>
      </rPr>
      <t xml:space="preserve"> must be &lt;=100%</t>
    </r>
  </si>
  <si>
    <t>% must not exceed 100%</t>
  </si>
  <si>
    <t>If data is entered in column B - rows 6 - 30, values must be entered in corresponding rows in columns C, D, E, and F</t>
  </si>
  <si>
    <t>Total (cell C31) value must be &gt;=0</t>
  </si>
  <si>
    <t>Contracts (8)</t>
  </si>
  <si>
    <t xml:space="preserve"> % must not exceed 100%</t>
  </si>
  <si>
    <t>Supplies (9)</t>
  </si>
  <si>
    <t xml:space="preserve">If data is entered in column B - rows 9-58, values must be entered in corresponding rows in columns C, H, and I; values must also be entered in corresponding rows in columns D and E or in column G. </t>
  </si>
  <si>
    <t>Total (cell F59) value must be &gt;=0</t>
  </si>
  <si>
    <t>Total (cell G59) value must be &gt;=0</t>
  </si>
  <si>
    <t>Travel Local (10A)</t>
  </si>
  <si>
    <t>Total (cell L41) value must be &gt;=0</t>
  </si>
  <si>
    <t>Travel Non-Local (10B)</t>
  </si>
  <si>
    <t>Total (cell E41) value must be &gt;=0</t>
  </si>
  <si>
    <t>Total (cell F41) value must be &gt;=0</t>
  </si>
  <si>
    <t>Administrative (11)</t>
  </si>
  <si>
    <t>If yes in section 11A - cell B4, then data must be entered in cells C5 and D5</t>
  </si>
  <si>
    <t>Cell C5 must be &lt;100%</t>
  </si>
  <si>
    <t xml:space="preserve">If no in section 11A - cell B4, then data must be entered in cell D6 and section 11B - cells B10 - B16 must be selected. </t>
  </si>
  <si>
    <t>If no in section 11B - cells B10-B16, then data in corresponding cells C10-C16 must be entered</t>
  </si>
  <si>
    <t>Total (cell D18) value must be &gt;=0</t>
  </si>
  <si>
    <t>Partner Involvement (12)</t>
  </si>
  <si>
    <t>If data is entered in column B or C - rows 6-1000, values must be entered in corresponding rows in columns D, E, F, G, H; values must also be entered in corresponding rows in columns B or C</t>
  </si>
  <si>
    <t>Values in column D must be numeric</t>
  </si>
  <si>
    <t>Required cells contain non-numeric data</t>
  </si>
  <si>
    <t>Values in column E must be numeric</t>
  </si>
  <si>
    <t>Program Year 3 (08/01/2023 - 07/31/2024)</t>
  </si>
  <si>
    <t>Total Allocated Program Funding</t>
  </si>
  <si>
    <t>% Total Funding From Other Sources</t>
  </si>
  <si>
    <t>Distribution of Funding From Other Sources</t>
  </si>
  <si>
    <t>Other</t>
  </si>
  <si>
    <t>Allocation of Funding From Other Sources</t>
  </si>
  <si>
    <t>$ Allocated for Data and Surveillance</t>
  </si>
  <si>
    <t>$ Allocated for Collaboration and Partnerships</t>
  </si>
  <si>
    <t>$ Allocated for Assessment and Evaluation</t>
  </si>
  <si>
    <t>$ Allocated for Adverse Childhood Experiences (ACEs)</t>
  </si>
  <si>
    <t>$ Allocated for Transportation Safety</t>
  </si>
  <si>
    <t>$ Allocated for Traumatic Brain Injury</t>
  </si>
  <si>
    <t>$ Allocated for Other Topics</t>
  </si>
  <si>
    <t>Total Costs</t>
  </si>
  <si>
    <t>In-Kind Contributions</t>
  </si>
  <si>
    <t>Labor In-Kind</t>
  </si>
  <si>
    <t>Non-Labor In-Kind</t>
  </si>
  <si>
    <t xml:space="preserve">Total In-Kind Contributions </t>
  </si>
  <si>
    <t>In-kind Contributions by Strategy</t>
  </si>
  <si>
    <t>In-Kind Data and Surveillance</t>
  </si>
  <si>
    <t>In-Kind Collaborations and Partnerships</t>
  </si>
  <si>
    <t xml:space="preserve">In-Kind Assessment and Evaluation </t>
  </si>
  <si>
    <t>In-Kind Contributions by Topic</t>
  </si>
  <si>
    <t>In-Kind Adverse Childhood Experiences (ACEs)</t>
  </si>
  <si>
    <t>In-Kind Transportation Safety</t>
  </si>
  <si>
    <t>In-Kind Traumatic Brain Injury</t>
  </si>
  <si>
    <t>In-Kind Other Topics</t>
  </si>
  <si>
    <t xml:space="preserve">Personnel Costs </t>
  </si>
  <si>
    <t>Personnel Costs by Strategy</t>
  </si>
  <si>
    <t>Personnel Costs by Topic</t>
  </si>
  <si>
    <t>Other Topics</t>
  </si>
  <si>
    <t>Consultant Costs</t>
  </si>
  <si>
    <t>Consultant Costs by Strategy</t>
  </si>
  <si>
    <t>Consultant Costs by Topic</t>
  </si>
  <si>
    <t>Contract Costs</t>
  </si>
  <si>
    <t>Contract Costs by Strategy</t>
  </si>
  <si>
    <t>Contract Costs by Topic</t>
  </si>
  <si>
    <t>Supply Costs</t>
  </si>
  <si>
    <t>Supply Costs by Strategy</t>
  </si>
  <si>
    <t>Supply Costs by Topic</t>
  </si>
  <si>
    <t>Transportation Costs</t>
  </si>
  <si>
    <t>Transportation Costs by Strategy</t>
  </si>
  <si>
    <t>Transportation Costs by Topic</t>
  </si>
  <si>
    <t>Administrative Costs</t>
  </si>
  <si>
    <t>TOTAL COSTS</t>
  </si>
  <si>
    <t>% of Total Costs as In-kind Contributions</t>
  </si>
  <si>
    <t>Total Explicit Costs (excludes in-kind contributions)</t>
  </si>
  <si>
    <t>Check: Do Total Explicit Costs= Total Allocated Program Funding?</t>
  </si>
  <si>
    <t>Calculated Partnership Hours</t>
  </si>
  <si>
    <t>Calculated Partnership Hours by Strategy</t>
  </si>
  <si>
    <t>Calculated Partnership Hours by Topic</t>
  </si>
  <si>
    <t>Labor</t>
  </si>
  <si>
    <t>Core SIPP Amount</t>
  </si>
  <si>
    <t xml:space="preserve">Data and Surveillance </t>
  </si>
  <si>
    <t xml:space="preserve">Other Topic </t>
  </si>
  <si>
    <t>='4. Personnel '!B6</t>
  </si>
  <si>
    <t>='4. Personnel '!B7</t>
  </si>
  <si>
    <t>='4. Personnel '!B8</t>
  </si>
  <si>
    <t>='4. Personnel '!B9</t>
  </si>
  <si>
    <t>='4. Personnel '!B10</t>
  </si>
  <si>
    <t>='4. Personnel '!B11</t>
  </si>
  <si>
    <t>='4. Personnel '!B12</t>
  </si>
  <si>
    <t>='4. Personnel '!B13</t>
  </si>
  <si>
    <t>='4. Personnel '!B14</t>
  </si>
  <si>
    <t>='4. Personnel '!B15</t>
  </si>
  <si>
    <t>='4. Personnel '!B16</t>
  </si>
  <si>
    <t>='4. Personnel '!B17</t>
  </si>
  <si>
    <t>='4. Personnel '!B18</t>
  </si>
  <si>
    <t>='4. Personnel '!B19</t>
  </si>
  <si>
    <t>='4. Personnel '!B20</t>
  </si>
  <si>
    <t>='4. Personnel '!B21</t>
  </si>
  <si>
    <t>='4. Personnel '!B22</t>
  </si>
  <si>
    <t>='4. Personnel '!B23</t>
  </si>
  <si>
    <t>='4. Personnel '!B24</t>
  </si>
  <si>
    <t>='4. Personnel '!B25</t>
  </si>
  <si>
    <t>='4. Personnel '!B26</t>
  </si>
  <si>
    <t>='4. Personnel '!B27</t>
  </si>
  <si>
    <t>='4. Personnel '!B28</t>
  </si>
  <si>
    <t>='4. Personnel '!B29</t>
  </si>
  <si>
    <t>='4. Personnel '!B30</t>
  </si>
  <si>
    <t>='4. Personnel '!B31</t>
  </si>
  <si>
    <t>='4. Personnel '!B32</t>
  </si>
  <si>
    <t>='4. Personnel '!B33</t>
  </si>
  <si>
    <t>='4. Personnel '!B34</t>
  </si>
  <si>
    <t>='4. Personnel '!B35</t>
  </si>
  <si>
    <t>='4. Personnel '!B36</t>
  </si>
  <si>
    <t>='4. Personnel '!B37</t>
  </si>
  <si>
    <t>='4. Personnel '!B38</t>
  </si>
  <si>
    <t>='4. Personnel '!B39</t>
  </si>
  <si>
    <t>='4. Personnel '!B40</t>
  </si>
  <si>
    <t>Sources of Funding (Tab 2)- Allocation by Strategy</t>
  </si>
  <si>
    <t>Sources of Funding (Tab 2)- Allocation by Topic</t>
  </si>
  <si>
    <t>In-Kind Resources (Tabs 3A + 3B)- Allocation by Strategy</t>
  </si>
  <si>
    <t>In-Kind Resources (Tabs 3A + 3B)- Allocation by Topic</t>
  </si>
  <si>
    <t>Consultants (Tab 7)- Allocation by Strategy</t>
  </si>
  <si>
    <t>Consultants (Tab 7)- Allocation by Topic</t>
  </si>
  <si>
    <t>Contracts (Tab 8)- Allocation by Strategy</t>
  </si>
  <si>
    <t>Contracts (Tab 8)- Allocation by Topic</t>
  </si>
  <si>
    <t>Supplies (Tab 9)- Allocation by Strategy</t>
  </si>
  <si>
    <t>Supplies (Tab 9)- Allocation by Topic</t>
  </si>
  <si>
    <t>Travel (Tab 10A + 10B)- Allocation by Strategy</t>
  </si>
  <si>
    <t>Travel (Tab 10A + 10B)- Allocation by Topic</t>
  </si>
  <si>
    <t>Partner Involvement- Allocation by Strategy</t>
  </si>
  <si>
    <t>Partner Involvement- Allocation by Topic</t>
  </si>
  <si>
    <t xml:space="preserve">Bureau of Labor Statistics Metropolitan and Nonmetropolitan Area Occupational Employment and Wage Estimates
</t>
  </si>
  <si>
    <t xml:space="preserve">Mean Hourly Wage </t>
  </si>
  <si>
    <t xml:space="preserve">https://www.bls.gov/oes/current/oes_13820.htm   </t>
  </si>
  <si>
    <t>Anchorage</t>
  </si>
  <si>
    <t>Sacramento</t>
  </si>
  <si>
    <t>Denver</t>
  </si>
  <si>
    <t>Atlanta</t>
  </si>
  <si>
    <t>Springfield</t>
  </si>
  <si>
    <t>Topeka</t>
  </si>
  <si>
    <t>Lexington</t>
  </si>
  <si>
    <t>Baltimore</t>
  </si>
  <si>
    <t>Boston</t>
  </si>
  <si>
    <t>Minneapolis</t>
  </si>
  <si>
    <t>Jackson</t>
  </si>
  <si>
    <t>Missoula</t>
  </si>
  <si>
    <t>Lincoln</t>
  </si>
  <si>
    <t>Santa Fe</t>
  </si>
  <si>
    <t>Albany</t>
  </si>
  <si>
    <t>Raleigh</t>
  </si>
  <si>
    <t>Columbus</t>
  </si>
  <si>
    <t>Portland</t>
  </si>
  <si>
    <t>Providence</t>
  </si>
  <si>
    <t>Columbia</t>
  </si>
  <si>
    <t>Nashville</t>
  </si>
  <si>
    <t>Richmond</t>
  </si>
  <si>
    <t>Olympia</t>
  </si>
  <si>
    <t>Changed Occupation Code because none of the states have information for the initial code</t>
  </si>
  <si>
    <t>Labor Category</t>
  </si>
  <si>
    <t>Occupation Code</t>
  </si>
  <si>
    <t>Occupation Title</t>
  </si>
  <si>
    <t>Nupur's guess for occupation code (adjusted for instances where information was not available for any states)</t>
  </si>
  <si>
    <t>43-9199</t>
  </si>
  <si>
    <t>Office and Administrative Support Workers, All Other</t>
  </si>
  <si>
    <t>New position added based on Year 1 state responses</t>
  </si>
  <si>
    <t>21-1099</t>
  </si>
  <si>
    <t>Community and Social Service Specialists, All Other</t>
  </si>
  <si>
    <t>Adjusted to reflect estimates from a different metropolitan area within the state (or if unavailable, estimates from a different state)</t>
  </si>
  <si>
    <t>11-1021</t>
  </si>
  <si>
    <t>General and Operations Managers</t>
  </si>
  <si>
    <t>Other Adjustments/Changes</t>
  </si>
  <si>
    <t>21-1091</t>
  </si>
  <si>
    <t>Health Educators</t>
  </si>
  <si>
    <t>21-1094</t>
  </si>
  <si>
    <t>Community Health Workers</t>
  </si>
  <si>
    <t xml:space="preserve">County Attorney </t>
  </si>
  <si>
    <t>23-1011</t>
  </si>
  <si>
    <t>Lawyers</t>
  </si>
  <si>
    <t>43-9061</t>
  </si>
  <si>
    <t>Office Clerks, General</t>
  </si>
  <si>
    <t>27-3099</t>
  </si>
  <si>
    <t>Media and Communication Workers, All Other</t>
  </si>
  <si>
    <t>15-2051</t>
  </si>
  <si>
    <t>Data Scientists</t>
  </si>
  <si>
    <t>19-3011</t>
  </si>
  <si>
    <t>Economists</t>
  </si>
  <si>
    <t>19-1041</t>
  </si>
  <si>
    <t>Epidemiologists</t>
  </si>
  <si>
    <t>11-1011</t>
  </si>
  <si>
    <t>Chief Executives</t>
  </si>
  <si>
    <t>Financial Managers</t>
  </si>
  <si>
    <t>13-0000</t>
  </si>
  <si>
    <t>Business and Financial Operations Occupations</t>
  </si>
  <si>
    <t>13-2051</t>
  </si>
  <si>
    <t>Financial and Investment Analysts</t>
  </si>
  <si>
    <t>13-2099</t>
  </si>
  <si>
    <t>Financial Specialists, All Other</t>
  </si>
  <si>
    <t>21-1093</t>
  </si>
  <si>
    <t>Social and Human Service Assistants</t>
  </si>
  <si>
    <t>15-2031</t>
  </si>
  <si>
    <t>Operations Research Analysts</t>
  </si>
  <si>
    <t>13-1111</t>
  </si>
  <si>
    <t>Management Analysts</t>
  </si>
  <si>
    <t xml:space="preserve">Medical Doctor </t>
  </si>
  <si>
    <t>29-1229</t>
  </si>
  <si>
    <t>Physicians, All Other</t>
  </si>
  <si>
    <t>33-1012</t>
  </si>
  <si>
    <t>First-Line Supervisors of Police and Detectives</t>
  </si>
  <si>
    <t>33-3051</t>
  </si>
  <si>
    <t>Police and Sheriff's Patrol Officers</t>
  </si>
  <si>
    <t>19-3099</t>
  </si>
  <si>
    <t>Social Scientists and Related Workers, All Other</t>
  </si>
  <si>
    <t>25-9099</t>
  </si>
  <si>
    <t>Educational Instruction and Library Workers, All Other</t>
  </si>
  <si>
    <t>25-9031</t>
  </si>
  <si>
    <t>Instructional Coordinators</t>
  </si>
  <si>
    <t xml:space="preserve">                                                                                                                          Form Approved
																			                                                                                                                      OMB NO:  0920-1365
	 																		                                                                                                                      Exp. Date: 7/31/2025
Public reporting burden of this collection of information is estimated at 1 hour per response, including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CDC/Information Collection Review Office, 1600 Clifton Road, NE, MS H21-8, Atlanta, GA 30333; Attn: PRA (0920-1365).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</si>
</sst>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0.0"/>
    <numFmt numFmtId="167" formatCode="&quot;$&quot;#,##0"/>
  </numFmts>
  <fonts count="42" x14ac:knownFonts="1">
    <font>
      <sz val="11"/>
      <color theme="1"/>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1"/>
      <color theme="1"/>
      <name val="Calibri"/>
      <family val="2"/>
      <scheme val="minor"/>
    </font>
    <font>
      <b/>
      <sz val="14"/>
      <color theme="1"/>
      <name val="Times New Roman"/>
      <family val="1"/>
    </font>
    <font>
      <sz val="14"/>
      <color theme="1"/>
      <name val="Times New Roman"/>
      <family val="1"/>
    </font>
    <font>
      <b/>
      <i/>
      <sz val="12"/>
      <color theme="1"/>
      <name val="Calibri"/>
      <family val="2"/>
      <scheme val="minor"/>
    </font>
    <font>
      <b/>
      <i/>
      <sz val="14"/>
      <color theme="1"/>
      <name val="Calibri"/>
      <family val="2"/>
      <scheme val="minor"/>
    </font>
    <font>
      <sz val="14"/>
      <color rgb="FFFF0000"/>
      <name val="Calibri"/>
      <family val="2"/>
      <scheme val="minor"/>
    </font>
    <font>
      <b/>
      <sz val="16"/>
      <color theme="1"/>
      <name val="Calibri"/>
      <family val="2"/>
      <scheme val="minor"/>
    </font>
    <font>
      <b/>
      <sz val="16"/>
      <color theme="3"/>
      <name val="Calibri"/>
      <family val="2"/>
      <scheme val="minor"/>
    </font>
    <font>
      <b/>
      <sz val="16"/>
      <color theme="4" tint="-0.249977111117893"/>
      <name val="Calibri"/>
      <family val="2"/>
      <scheme val="minor"/>
    </font>
    <font>
      <b/>
      <sz val="14"/>
      <color theme="4" tint="-0.249977111117893"/>
      <name val="Calibri"/>
      <family val="2"/>
      <scheme val="minor"/>
    </font>
    <font>
      <sz val="12"/>
      <name val="Calibri"/>
      <family val="2"/>
      <scheme val="minor"/>
    </font>
    <font>
      <b/>
      <sz val="12"/>
      <name val="Calibri"/>
      <family val="2"/>
      <scheme val="minor"/>
    </font>
    <font>
      <b/>
      <sz val="16"/>
      <color theme="4"/>
      <name val="Calibri"/>
      <family val="2"/>
      <scheme val="minor"/>
    </font>
    <font>
      <b/>
      <sz val="13"/>
      <color theme="4" tint="-0.249977111117893"/>
      <name val="Calibri"/>
      <family val="2"/>
      <scheme val="minor"/>
    </font>
    <font>
      <b/>
      <sz val="13"/>
      <color theme="1"/>
      <name val="Calibri"/>
      <family val="2"/>
      <scheme val="minor"/>
    </font>
    <font>
      <sz val="13"/>
      <color theme="1"/>
      <name val="Calibri"/>
      <family val="2"/>
      <scheme val="minor"/>
    </font>
    <font>
      <u/>
      <sz val="13"/>
      <color theme="1"/>
      <name val="Calibri"/>
      <family val="2"/>
      <scheme val="minor"/>
    </font>
    <font>
      <b/>
      <i/>
      <sz val="13"/>
      <color theme="1"/>
      <name val="Calibri"/>
      <family val="2"/>
      <scheme val="minor"/>
    </font>
    <font>
      <sz val="12"/>
      <color rgb="FF000000"/>
      <name val="Calibri"/>
      <family val="2"/>
      <scheme val="minor"/>
    </font>
    <font>
      <b/>
      <sz val="15"/>
      <color theme="1"/>
      <name val="Calibri"/>
      <family val="2"/>
      <scheme val="minor"/>
    </font>
    <font>
      <sz val="14"/>
      <name val="Calibri"/>
      <family val="2"/>
      <scheme val="minor"/>
    </font>
    <font>
      <sz val="13"/>
      <color theme="1"/>
      <name val="Calibri"/>
      <family val="2"/>
    </font>
    <font>
      <b/>
      <sz val="11"/>
      <color theme="1"/>
      <name val="Calibri"/>
      <family val="2"/>
      <scheme val="minor"/>
    </font>
    <font>
      <b/>
      <sz val="11"/>
      <color rgb="FF000000"/>
      <name val="Calibri"/>
      <family val="2"/>
      <scheme val="minor"/>
    </font>
    <font>
      <sz val="11"/>
      <color rgb="FF000000"/>
      <name val="Calibri"/>
      <family val="2"/>
      <scheme val="minor"/>
    </font>
    <font>
      <sz val="11"/>
      <color rgb="FFC00000"/>
      <name val="Calibri"/>
      <family val="2"/>
      <scheme val="minor"/>
    </font>
    <font>
      <sz val="11"/>
      <name val="Calibri"/>
      <family val="2"/>
      <scheme val="minor"/>
    </font>
    <font>
      <sz val="8"/>
      <name val="Calibri"/>
      <family val="2"/>
      <scheme val="minor"/>
    </font>
    <font>
      <b/>
      <sz val="11"/>
      <name val="Calibri"/>
      <family val="2"/>
      <scheme val="minor"/>
    </font>
    <font>
      <b/>
      <sz val="14"/>
      <name val="Calibri"/>
      <family val="2"/>
      <scheme val="minor"/>
    </font>
    <font>
      <u/>
      <sz val="11"/>
      <color theme="1"/>
      <name val="Calibri"/>
      <family val="2"/>
      <scheme val="minor"/>
    </font>
    <font>
      <sz val="11"/>
      <name val="Symbol"/>
      <family val="1"/>
      <charset val="2"/>
    </font>
    <font>
      <u/>
      <sz val="11"/>
      <color theme="10"/>
      <name val="Calibri"/>
      <family val="2"/>
      <scheme val="minor"/>
    </font>
    <font>
      <b/>
      <sz val="14"/>
      <color theme="3"/>
      <name val="Calibri"/>
      <family val="2"/>
      <scheme val="minor"/>
    </font>
    <font>
      <b/>
      <sz val="10"/>
      <name val="Calibri"/>
      <family val="2"/>
      <scheme val="minor"/>
    </font>
    <font>
      <sz val="10"/>
      <name val="Calibri"/>
      <family val="2"/>
      <scheme val="minor"/>
    </font>
    <font>
      <sz val="11"/>
      <color rgb="FFFF0000"/>
      <name val="Calibri"/>
      <family val="2"/>
      <scheme val="minor"/>
    </font>
  </fonts>
  <fills count="24">
    <fill>
      <patternFill patternType="none"/>
    </fill>
    <fill>
      <patternFill patternType="gray125"/>
    </fill>
    <fill>
      <patternFill patternType="solid">
        <fgColor theme="3" tint="0.79998168889431442"/>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bgColor indexed="64"/>
      </patternFill>
    </fill>
    <fill>
      <patternFill patternType="solid">
        <fgColor theme="1" tint="0.34998626667073579"/>
        <bgColor indexed="64"/>
      </patternFill>
    </fill>
    <fill>
      <patternFill patternType="solid">
        <fgColor theme="1"/>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rgb="FFF9AB6B"/>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8" tint="0.59999389629810485"/>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diagonal/>
    </border>
    <border>
      <left/>
      <right style="medium">
        <color rgb="FF000000"/>
      </right>
      <top/>
      <bottom/>
      <diagonal/>
    </border>
    <border>
      <left/>
      <right/>
      <top/>
      <bottom style="medium">
        <color rgb="FF000000"/>
      </bottom>
      <diagonal/>
    </border>
    <border>
      <left style="medium">
        <color rgb="FF000000"/>
      </left>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bottom style="medium">
        <color indexed="64"/>
      </bottom>
      <diagonal/>
    </border>
    <border>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rgb="FF000000"/>
      </top>
      <bottom style="medium">
        <color rgb="FF000000"/>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rgb="FF000000"/>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bottom/>
      <diagonal/>
    </border>
    <border>
      <left style="medium">
        <color indexed="64"/>
      </left>
      <right/>
      <top style="medium">
        <color rgb="FF000000"/>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rgb="FF000000"/>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5">
    <xf numFmtId="0" fontId="0" fillId="0" borderId="0"/>
    <xf numFmtId="9" fontId="5" fillId="0" borderId="0" applyFont="0" applyFill="0" applyBorder="0" applyAlignment="0" applyProtection="0"/>
    <xf numFmtId="44" fontId="5" fillId="0" borderId="0" applyFont="0" applyFill="0" applyBorder="0" applyAlignment="0" applyProtection="0"/>
    <xf numFmtId="0" fontId="37" fillId="0" borderId="0" applyNumberFormat="0" applyFill="0" applyBorder="0" applyAlignment="0" applyProtection="0"/>
    <xf numFmtId="43" fontId="5" fillId="0" borderId="0" applyFont="0" applyFill="0" applyBorder="0" applyAlignment="0" applyProtection="0"/>
  </cellStyleXfs>
  <cellXfs count="717">
    <xf numFmtId="0" fontId="0" fillId="0" borderId="0" xfId="0"/>
    <xf numFmtId="0" fontId="0" fillId="0" borderId="0" xfId="0" applyBorder="1"/>
    <xf numFmtId="0" fontId="3" fillId="0" borderId="0" xfId="0" applyFont="1"/>
    <xf numFmtId="0" fontId="0" fillId="0" borderId="10" xfId="0" applyBorder="1"/>
    <xf numFmtId="0" fontId="6" fillId="0" borderId="10" xfId="0" applyFont="1" applyBorder="1" applyAlignment="1">
      <alignment horizontal="center" vertical="center" wrapText="1"/>
    </xf>
    <xf numFmtId="0" fontId="3" fillId="0" borderId="10" xfId="0" applyFont="1" applyBorder="1"/>
    <xf numFmtId="0" fontId="2" fillId="0" borderId="5" xfId="0" applyFont="1" applyBorder="1" applyAlignment="1">
      <alignment horizontal="right" vertical="center" wrapText="1"/>
    </xf>
    <xf numFmtId="0" fontId="4" fillId="0" borderId="0" xfId="0" applyFont="1" applyAlignment="1">
      <alignment horizontal="left" vertical="center"/>
    </xf>
    <xf numFmtId="0" fontId="4" fillId="0" borderId="0" xfId="0" applyFont="1" applyAlignment="1">
      <alignment vertical="center"/>
    </xf>
    <xf numFmtId="0" fontId="2" fillId="0" borderId="10" xfId="0" applyFont="1" applyBorder="1" applyAlignment="1">
      <alignment vertical="center" wrapText="1"/>
    </xf>
    <xf numFmtId="0" fontId="2" fillId="0" borderId="10" xfId="0" applyFont="1" applyBorder="1" applyAlignment="1">
      <alignment horizontal="left" vertical="center" wrapText="1"/>
    </xf>
    <xf numFmtId="0" fontId="3" fillId="0" borderId="0" xfId="0" applyFont="1" applyAlignment="1">
      <alignment horizontal="left"/>
    </xf>
    <xf numFmtId="0" fontId="2" fillId="0" borderId="0" xfId="0" applyFont="1" applyBorder="1" applyAlignment="1">
      <alignment horizontal="left" vertical="center" wrapText="1"/>
    </xf>
    <xf numFmtId="0" fontId="3" fillId="0" borderId="10" xfId="0" applyFont="1" applyBorder="1" applyAlignment="1">
      <alignment horizontal="left" vertical="center" wrapText="1"/>
    </xf>
    <xf numFmtId="0" fontId="2" fillId="0" borderId="10" xfId="0" applyFont="1" applyBorder="1" applyAlignment="1">
      <alignment horizontal="left" vertical="top" wrapText="1"/>
    </xf>
    <xf numFmtId="0" fontId="4" fillId="0" borderId="0" xfId="0" applyFont="1" applyBorder="1"/>
    <xf numFmtId="9" fontId="2" fillId="3" borderId="10" xfId="1" applyFont="1" applyFill="1" applyBorder="1" applyAlignment="1">
      <alignment horizontal="left" vertical="center" wrapText="1"/>
    </xf>
    <xf numFmtId="0" fontId="3" fillId="4" borderId="10" xfId="0" applyFont="1" applyFill="1" applyBorder="1" applyAlignment="1">
      <alignment horizontal="left" vertical="center"/>
    </xf>
    <xf numFmtId="0" fontId="3" fillId="4" borderId="10" xfId="0" applyFont="1" applyFill="1" applyBorder="1" applyAlignment="1">
      <alignment horizontal="left" vertical="center" wrapText="1"/>
    </xf>
    <xf numFmtId="0" fontId="3" fillId="4" borderId="10" xfId="0" applyFont="1" applyFill="1" applyBorder="1" applyAlignment="1">
      <alignment vertical="center" wrapText="1"/>
    </xf>
    <xf numFmtId="0" fontId="3" fillId="4" borderId="19" xfId="0" applyFont="1" applyFill="1" applyBorder="1" applyAlignment="1">
      <alignment horizontal="left" vertical="center"/>
    </xf>
    <xf numFmtId="0" fontId="3" fillId="4" borderId="5" xfId="0" applyFont="1" applyFill="1" applyBorder="1" applyAlignment="1">
      <alignment vertical="center" wrapText="1"/>
    </xf>
    <xf numFmtId="0" fontId="3" fillId="4" borderId="16" xfId="0" applyFont="1" applyFill="1" applyBorder="1" applyAlignment="1">
      <alignment vertical="center" wrapText="1"/>
    </xf>
    <xf numFmtId="0" fontId="9" fillId="0" borderId="17" xfId="0" applyFont="1" applyBorder="1" applyAlignment="1">
      <alignment vertical="center" wrapText="1"/>
    </xf>
    <xf numFmtId="0" fontId="7" fillId="2" borderId="7" xfId="0" applyFont="1" applyFill="1" applyBorder="1" applyAlignment="1">
      <alignment horizontal="center" vertical="center" wrapText="1"/>
    </xf>
    <xf numFmtId="0" fontId="3" fillId="4" borderId="22" xfId="0" applyFont="1" applyFill="1" applyBorder="1" applyAlignment="1">
      <alignment vertical="center" wrapText="1"/>
    </xf>
    <xf numFmtId="9" fontId="2" fillId="3" borderId="22" xfId="1" applyFont="1" applyFill="1" applyBorder="1" applyAlignment="1">
      <alignment horizontal="left" vertical="center" wrapText="1"/>
    </xf>
    <xf numFmtId="0" fontId="3" fillId="2" borderId="10" xfId="0" applyFont="1" applyFill="1" applyBorder="1" applyAlignment="1">
      <alignment vertical="center" wrapText="1"/>
    </xf>
    <xf numFmtId="0" fontId="3" fillId="0" borderId="0" xfId="0" applyFont="1" applyBorder="1"/>
    <xf numFmtId="0" fontId="3" fillId="0" borderId="1" xfId="0" applyFont="1" applyBorder="1" applyAlignment="1">
      <alignment horizontal="left" vertical="center" wrapText="1"/>
    </xf>
    <xf numFmtId="0" fontId="4" fillId="0" borderId="0" xfId="0" applyFont="1"/>
    <xf numFmtId="165" fontId="3" fillId="3" borderId="1" xfId="0" applyNumberFormat="1" applyFont="1" applyFill="1" applyBorder="1" applyAlignment="1">
      <alignment horizontal="center" vertical="center" wrapText="1"/>
    </xf>
    <xf numFmtId="0" fontId="15" fillId="0" borderId="0" xfId="0" applyFont="1" applyAlignment="1">
      <alignment horizontal="left"/>
    </xf>
    <xf numFmtId="0" fontId="1" fillId="0" borderId="0" xfId="0" applyFont="1"/>
    <xf numFmtId="0" fontId="16" fillId="0" borderId="0" xfId="0" applyFont="1" applyAlignment="1">
      <alignment horizontal="left"/>
    </xf>
    <xf numFmtId="0" fontId="4" fillId="0" borderId="3" xfId="0" applyFont="1" applyBorder="1"/>
    <xf numFmtId="0" fontId="4" fillId="3" borderId="2" xfId="0" applyFont="1" applyFill="1" applyBorder="1"/>
    <xf numFmtId="0" fontId="4" fillId="2" borderId="31" xfId="0" applyFont="1" applyFill="1" applyBorder="1"/>
    <xf numFmtId="0" fontId="4" fillId="0" borderId="32" xfId="0" applyFont="1" applyBorder="1"/>
    <xf numFmtId="0" fontId="3" fillId="4" borderId="13" xfId="0" applyFont="1" applyFill="1" applyBorder="1" applyAlignment="1">
      <alignment vertical="center" wrapText="1"/>
    </xf>
    <xf numFmtId="0" fontId="4" fillId="0" borderId="34" xfId="0" applyFont="1" applyBorder="1"/>
    <xf numFmtId="0" fontId="2" fillId="0" borderId="36" xfId="0" applyFont="1" applyBorder="1" applyAlignment="1">
      <alignment horizontal="center" vertical="center" wrapText="1"/>
    </xf>
    <xf numFmtId="0" fontId="2" fillId="3" borderId="40" xfId="0" applyFont="1" applyFill="1" applyBorder="1" applyAlignment="1">
      <alignment horizontal="right" vertical="center" wrapText="1"/>
    </xf>
    <xf numFmtId="165" fontId="2" fillId="3" borderId="40"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0" fontId="20" fillId="0" borderId="1" xfId="0" applyFont="1" applyFill="1" applyBorder="1" applyAlignment="1">
      <alignment horizontal="left" vertical="center" wrapText="1"/>
    </xf>
    <xf numFmtId="0" fontId="19" fillId="3" borderId="1" xfId="0" applyFont="1" applyFill="1" applyBorder="1" applyAlignment="1">
      <alignment horizontal="right" vertical="center" wrapText="1"/>
    </xf>
    <xf numFmtId="0" fontId="23" fillId="0" borderId="0" xfId="0" applyFont="1" applyAlignment="1">
      <alignment vertical="center"/>
    </xf>
    <xf numFmtId="0" fontId="0" fillId="0" borderId="0" xfId="0" applyFill="1"/>
    <xf numFmtId="0" fontId="0" fillId="0" borderId="41" xfId="0" applyBorder="1"/>
    <xf numFmtId="0" fontId="2" fillId="0" borderId="11" xfId="0" applyFont="1" applyBorder="1" applyAlignment="1">
      <alignment horizontal="left" vertical="center" wrapText="1"/>
    </xf>
    <xf numFmtId="0" fontId="3" fillId="4" borderId="19" xfId="0" applyFont="1" applyFill="1" applyBorder="1" applyAlignment="1">
      <alignment vertical="center" wrapText="1"/>
    </xf>
    <xf numFmtId="0" fontId="2" fillId="0" borderId="43" xfId="0" applyFont="1" applyBorder="1" applyAlignment="1">
      <alignment horizontal="center" vertical="center" wrapText="1"/>
    </xf>
    <xf numFmtId="0" fontId="14" fillId="0" borderId="25" xfId="0" applyFont="1" applyBorder="1" applyAlignment="1">
      <alignment horizontal="center"/>
    </xf>
    <xf numFmtId="0" fontId="6" fillId="0" borderId="10" xfId="0" applyFont="1" applyBorder="1" applyAlignment="1">
      <alignment horizontal="center" vertical="top" wrapText="1"/>
    </xf>
    <xf numFmtId="0" fontId="4" fillId="0" borderId="0" xfId="0" applyFont="1" applyFill="1"/>
    <xf numFmtId="0" fontId="1" fillId="0" borderId="0" xfId="0" applyFont="1" applyFill="1"/>
    <xf numFmtId="165" fontId="3" fillId="4" borderId="16" xfId="0" applyNumberFormat="1" applyFont="1" applyFill="1" applyBorder="1" applyAlignment="1">
      <alignment horizontal="left" vertical="center" wrapText="1"/>
    </xf>
    <xf numFmtId="165" fontId="3" fillId="4" borderId="10" xfId="0" applyNumberFormat="1" applyFont="1" applyFill="1" applyBorder="1" applyAlignment="1">
      <alignment horizontal="left" vertical="center" wrapText="1"/>
    </xf>
    <xf numFmtId="0" fontId="4" fillId="0" borderId="0" xfId="0" applyFont="1" applyAlignment="1">
      <alignment vertical="top"/>
    </xf>
    <xf numFmtId="0" fontId="0" fillId="4" borderId="10" xfId="0" applyFill="1" applyBorder="1"/>
    <xf numFmtId="0" fontId="3" fillId="0" borderId="11" xfId="0" applyFont="1" applyBorder="1" applyAlignment="1">
      <alignment horizontal="left"/>
    </xf>
    <xf numFmtId="0" fontId="3" fillId="0" borderId="12" xfId="0" applyFont="1" applyBorder="1" applyAlignment="1">
      <alignment horizontal="left"/>
    </xf>
    <xf numFmtId="0" fontId="3" fillId="0" borderId="12" xfId="0" applyFont="1" applyBorder="1"/>
    <xf numFmtId="0" fontId="7" fillId="2" borderId="22" xfId="0" applyFont="1" applyFill="1" applyBorder="1" applyAlignment="1">
      <alignment horizontal="center" vertical="center" wrapText="1"/>
    </xf>
    <xf numFmtId="49" fontId="2" fillId="0" borderId="10" xfId="0" applyNumberFormat="1" applyFont="1" applyBorder="1" applyAlignment="1">
      <alignment horizontal="left" vertical="center"/>
    </xf>
    <xf numFmtId="0" fontId="3" fillId="4" borderId="11" xfId="0" applyFont="1" applyFill="1" applyBorder="1" applyAlignment="1">
      <alignment vertical="center" wrapText="1"/>
    </xf>
    <xf numFmtId="0" fontId="11" fillId="0" borderId="17" xfId="0" applyFont="1" applyBorder="1" applyAlignment="1">
      <alignment vertical="center" wrapText="1"/>
    </xf>
    <xf numFmtId="0" fontId="2" fillId="0" borderId="41" xfId="0" applyFont="1" applyBorder="1" applyAlignment="1">
      <alignment horizontal="center" vertical="center" wrapText="1"/>
    </xf>
    <xf numFmtId="0" fontId="3" fillId="0" borderId="0" xfId="0" applyFont="1" applyBorder="1" applyAlignment="1">
      <alignment vertical="center" wrapText="1"/>
    </xf>
    <xf numFmtId="165" fontId="2" fillId="3" borderId="15" xfId="0" applyNumberFormat="1" applyFont="1" applyFill="1" applyBorder="1" applyAlignment="1">
      <alignment horizontal="left" vertical="center" wrapText="1"/>
    </xf>
    <xf numFmtId="165" fontId="2" fillId="8" borderId="10" xfId="0" applyNumberFormat="1" applyFont="1" applyFill="1" applyBorder="1" applyAlignment="1">
      <alignment horizontal="left" vertical="center" wrapText="1"/>
    </xf>
    <xf numFmtId="0" fontId="4" fillId="5" borderId="13" xfId="0" applyFont="1" applyFill="1" applyBorder="1"/>
    <xf numFmtId="0" fontId="1" fillId="5" borderId="11" xfId="0" applyFont="1" applyFill="1" applyBorder="1"/>
    <xf numFmtId="0" fontId="2" fillId="4" borderId="21" xfId="0" applyFont="1" applyFill="1" applyBorder="1" applyAlignment="1">
      <alignment vertical="center" wrapText="1"/>
    </xf>
    <xf numFmtId="0" fontId="1" fillId="4" borderId="10" xfId="0" applyFont="1" applyFill="1" applyBorder="1" applyAlignment="1">
      <alignment horizontal="left" vertical="center" wrapText="1"/>
    </xf>
    <xf numFmtId="0" fontId="20" fillId="8" borderId="1" xfId="0" applyFont="1" applyFill="1" applyBorder="1" applyAlignment="1">
      <alignment horizontal="left" vertical="center" wrapText="1"/>
    </xf>
    <xf numFmtId="0" fontId="0" fillId="0" borderId="0" xfId="0" applyAlignment="1">
      <alignment horizontal="left"/>
    </xf>
    <xf numFmtId="0" fontId="4" fillId="0" borderId="10" xfId="0" applyFont="1" applyFill="1" applyBorder="1"/>
    <xf numFmtId="0" fontId="2" fillId="0" borderId="26" xfId="0" applyFont="1" applyBorder="1" applyAlignment="1">
      <alignment vertical="center" wrapText="1"/>
    </xf>
    <xf numFmtId="0" fontId="3" fillId="4" borderId="53" xfId="0" applyFont="1" applyFill="1" applyBorder="1" applyAlignment="1">
      <alignment horizontal="left" vertical="center" wrapText="1"/>
    </xf>
    <xf numFmtId="0" fontId="2" fillId="0" borderId="22" xfId="0" applyFont="1" applyBorder="1" applyAlignment="1">
      <alignmen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 fillId="0" borderId="26" xfId="0" applyFont="1" applyBorder="1" applyAlignment="1">
      <alignment horizontal="center" vertical="center" wrapText="1"/>
    </xf>
    <xf numFmtId="0" fontId="7" fillId="2" borderId="10" xfId="0" applyFont="1" applyFill="1" applyBorder="1" applyAlignment="1">
      <alignment horizontal="center" vertical="center" wrapText="1"/>
    </xf>
    <xf numFmtId="10" fontId="3" fillId="4" borderId="10" xfId="1" applyNumberFormat="1" applyFont="1" applyFill="1" applyBorder="1" applyAlignment="1">
      <alignment horizontal="left" vertical="center" wrapText="1"/>
    </xf>
    <xf numFmtId="10" fontId="3" fillId="4" borderId="7" xfId="0" applyNumberFormat="1" applyFont="1" applyFill="1" applyBorder="1" applyAlignment="1">
      <alignment horizontal="left" vertical="center" wrapText="1"/>
    </xf>
    <xf numFmtId="165" fontId="3" fillId="4" borderId="7" xfId="0" applyNumberFormat="1" applyFont="1" applyFill="1" applyBorder="1" applyAlignment="1">
      <alignment horizontal="left" vertical="center" wrapText="1"/>
    </xf>
    <xf numFmtId="0" fontId="3" fillId="4" borderId="7" xfId="0" applyNumberFormat="1" applyFont="1" applyFill="1" applyBorder="1" applyAlignment="1">
      <alignment horizontal="left" vertical="center" wrapText="1"/>
    </xf>
    <xf numFmtId="0" fontId="7" fillId="4" borderId="1" xfId="0" applyFont="1" applyFill="1" applyBorder="1" applyAlignment="1">
      <alignment horizontal="left" vertical="center" wrapText="1"/>
    </xf>
    <xf numFmtId="165" fontId="7" fillId="4" borderId="1" xfId="0" applyNumberFormat="1" applyFont="1" applyFill="1" applyBorder="1" applyAlignment="1">
      <alignment horizontal="left" vertical="center" wrapText="1"/>
    </xf>
    <xf numFmtId="0" fontId="6" fillId="0" borderId="1" xfId="0" applyFont="1" applyBorder="1" applyAlignment="1">
      <alignment horizontal="left" vertical="center" wrapText="1"/>
    </xf>
    <xf numFmtId="10" fontId="7" fillId="4" borderId="55" xfId="0" applyNumberFormat="1" applyFont="1" applyFill="1" applyBorder="1" applyAlignment="1">
      <alignment horizontal="left" vertical="center" wrapText="1"/>
    </xf>
    <xf numFmtId="10" fontId="7" fillId="4" borderId="29"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4" borderId="10" xfId="0" applyFont="1" applyFill="1" applyBorder="1" applyAlignment="1">
      <alignment horizontal="center" vertical="top" wrapText="1"/>
    </xf>
    <xf numFmtId="0" fontId="6" fillId="4" borderId="22" xfId="0" applyFont="1" applyFill="1" applyBorder="1" applyAlignment="1">
      <alignment vertical="top" wrapText="1"/>
    </xf>
    <xf numFmtId="0" fontId="3" fillId="0" borderId="40" xfId="0" applyFont="1" applyFill="1" applyBorder="1" applyAlignment="1">
      <alignment horizontal="left" vertical="center" wrapText="1"/>
    </xf>
    <xf numFmtId="0" fontId="3" fillId="0" borderId="44" xfId="0" applyFont="1" applyFill="1" applyBorder="1" applyAlignment="1">
      <alignment horizontal="left" vertical="center" wrapText="1"/>
    </xf>
    <xf numFmtId="0" fontId="3" fillId="0" borderId="0" xfId="0" applyFont="1" applyFill="1" applyBorder="1" applyAlignment="1">
      <alignment horizontal="left" vertical="center" wrapText="1"/>
    </xf>
    <xf numFmtId="0" fontId="11" fillId="0" borderId="0" xfId="0" applyFont="1" applyFill="1" applyBorder="1" applyAlignment="1">
      <alignment horizontal="center" vertical="center"/>
    </xf>
    <xf numFmtId="0" fontId="13" fillId="0" borderId="0" xfId="0" applyFont="1" applyFill="1" applyBorder="1" applyAlignment="1">
      <alignment horizontal="center"/>
    </xf>
    <xf numFmtId="0" fontId="2" fillId="0" borderId="0" xfId="0" applyFont="1" applyFill="1" applyBorder="1" applyAlignment="1">
      <alignment horizontal="center" vertical="center"/>
    </xf>
    <xf numFmtId="0" fontId="2" fillId="0" borderId="41" xfId="0" applyFont="1" applyFill="1" applyBorder="1" applyAlignment="1">
      <alignment horizontal="center" vertical="center"/>
    </xf>
    <xf numFmtId="0" fontId="0" fillId="0" borderId="0" xfId="0" applyFill="1" applyBorder="1"/>
    <xf numFmtId="0" fontId="3" fillId="4" borderId="1" xfId="0" applyFont="1" applyFill="1" applyBorder="1" applyAlignment="1">
      <alignment horizontal="left" vertical="center" wrapText="1"/>
    </xf>
    <xf numFmtId="0" fontId="3" fillId="4" borderId="1" xfId="0" applyFont="1" applyFill="1" applyBorder="1" applyAlignment="1">
      <alignment horizontal="center" vertical="center" wrapText="1"/>
    </xf>
    <xf numFmtId="8" fontId="3" fillId="4" borderId="1" xfId="0" applyNumberFormat="1" applyFont="1" applyFill="1" applyBorder="1" applyAlignment="1">
      <alignment horizontal="center" vertical="center" wrapText="1"/>
    </xf>
    <xf numFmtId="165" fontId="3" fillId="4" borderId="1" xfId="0" applyNumberFormat="1" applyFont="1" applyFill="1" applyBorder="1" applyAlignment="1">
      <alignment horizontal="center" vertical="center" wrapText="1"/>
    </xf>
    <xf numFmtId="165" fontId="3" fillId="4" borderId="29" xfId="0" applyNumberFormat="1" applyFont="1" applyFill="1" applyBorder="1" applyAlignment="1">
      <alignment horizontal="center" vertical="center" wrapText="1"/>
    </xf>
    <xf numFmtId="0" fontId="2" fillId="0" borderId="19" xfId="0" applyFont="1" applyBorder="1" applyAlignment="1">
      <alignment horizontal="center" vertical="center"/>
    </xf>
    <xf numFmtId="0" fontId="2" fillId="0" borderId="19" xfId="0" applyFont="1" applyFill="1" applyBorder="1" applyAlignment="1">
      <alignment horizontal="center" vertical="center" wrapText="1"/>
    </xf>
    <xf numFmtId="8" fontId="3" fillId="3" borderId="38" xfId="0" applyNumberFormat="1" applyFont="1" applyFill="1" applyBorder="1" applyAlignment="1">
      <alignment horizontal="center" vertical="center" wrapText="1"/>
    </xf>
    <xf numFmtId="0" fontId="3" fillId="4" borderId="1" xfId="0" applyFont="1" applyFill="1" applyBorder="1" applyAlignment="1">
      <alignment horizontal="center" vertical="center"/>
    </xf>
    <xf numFmtId="166" fontId="3" fillId="4"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0" fontId="3" fillId="0" borderId="0" xfId="0" applyFont="1" applyAlignment="1">
      <alignment horizontal="center"/>
    </xf>
    <xf numFmtId="0" fontId="0" fillId="4" borderId="29" xfId="0" applyFill="1" applyBorder="1"/>
    <xf numFmtId="0" fontId="3" fillId="4" borderId="40" xfId="0" applyFont="1" applyFill="1" applyBorder="1" applyAlignment="1">
      <alignment horizontal="center" vertical="center"/>
    </xf>
    <xf numFmtId="0" fontId="3" fillId="4" borderId="40" xfId="0" applyFont="1" applyFill="1" applyBorder="1" applyAlignment="1">
      <alignment horizontal="center" vertical="center" wrapText="1"/>
    </xf>
    <xf numFmtId="165" fontId="3" fillId="4" borderId="40" xfId="0" applyNumberFormat="1" applyFont="1" applyFill="1" applyBorder="1" applyAlignment="1">
      <alignment horizontal="center" vertical="center" wrapText="1"/>
    </xf>
    <xf numFmtId="0" fontId="20" fillId="0" borderId="1" xfId="0" applyFont="1" applyFill="1" applyBorder="1"/>
    <xf numFmtId="0" fontId="19" fillId="0" borderId="1" xfId="0" applyFont="1" applyFill="1" applyBorder="1" applyAlignment="1">
      <alignment horizontal="right" vertical="center" wrapText="1"/>
    </xf>
    <xf numFmtId="0" fontId="20" fillId="4" borderId="1" xfId="0" applyFont="1" applyFill="1" applyBorder="1" applyAlignment="1">
      <alignment horizontal="center" vertical="center" wrapText="1"/>
    </xf>
    <xf numFmtId="0" fontId="20" fillId="4" borderId="1" xfId="0" applyFont="1" applyFill="1" applyBorder="1" applyAlignment="1">
      <alignment horizontal="center" vertical="top" wrapText="1"/>
    </xf>
    <xf numFmtId="0" fontId="20" fillId="4" borderId="29" xfId="0" applyFont="1" applyFill="1" applyBorder="1" applyAlignment="1">
      <alignment horizontal="center" vertical="center" wrapText="1"/>
    </xf>
    <xf numFmtId="0" fontId="20" fillId="0" borderId="56" xfId="0" applyFont="1" applyBorder="1"/>
    <xf numFmtId="0" fontId="20" fillId="0" borderId="57" xfId="0" applyFont="1" applyBorder="1"/>
    <xf numFmtId="0" fontId="2" fillId="0" borderId="39" xfId="0" applyFont="1" applyBorder="1" applyAlignment="1">
      <alignment horizontal="left" vertical="center" wrapText="1"/>
    </xf>
    <xf numFmtId="0" fontId="2" fillId="0" borderId="10" xfId="0" applyFont="1" applyBorder="1" applyAlignment="1">
      <alignment horizontal="right" vertical="center" wrapText="1"/>
    </xf>
    <xf numFmtId="0" fontId="3" fillId="0" borderId="10" xfId="0" applyFont="1" applyBorder="1" applyAlignment="1">
      <alignment vertical="center" wrapText="1"/>
    </xf>
    <xf numFmtId="165" fontId="2" fillId="3" borderId="16" xfId="0" applyNumberFormat="1" applyFont="1" applyFill="1" applyBorder="1" applyAlignment="1" applyProtection="1">
      <alignment horizontal="left" vertical="center" wrapText="1"/>
    </xf>
    <xf numFmtId="165" fontId="3" fillId="3" borderId="7" xfId="0" applyNumberFormat="1" applyFont="1" applyFill="1" applyBorder="1" applyAlignment="1" applyProtection="1">
      <alignment horizontal="left" vertical="center" wrapText="1"/>
    </xf>
    <xf numFmtId="165" fontId="2" fillId="3" borderId="15" xfId="0" applyNumberFormat="1" applyFont="1" applyFill="1" applyBorder="1" applyAlignment="1" applyProtection="1">
      <alignment horizontal="left" vertical="center" wrapText="1"/>
    </xf>
    <xf numFmtId="165" fontId="3" fillId="3" borderId="16" xfId="0" applyNumberFormat="1" applyFont="1" applyFill="1" applyBorder="1" applyAlignment="1" applyProtection="1">
      <alignment horizontal="left" vertical="center" wrapText="1"/>
    </xf>
    <xf numFmtId="165" fontId="3" fillId="3" borderId="10" xfId="0" applyNumberFormat="1" applyFont="1" applyFill="1" applyBorder="1" applyAlignment="1" applyProtection="1">
      <alignment horizontal="left" vertical="center" wrapText="1"/>
    </xf>
    <xf numFmtId="0" fontId="4" fillId="3" borderId="4" xfId="0" applyFont="1" applyFill="1" applyBorder="1" applyAlignment="1" applyProtection="1">
      <alignment horizontal="left" vertical="center" wrapText="1"/>
    </xf>
    <xf numFmtId="0" fontId="3" fillId="4" borderId="35" xfId="0" applyFont="1" applyFill="1" applyBorder="1" applyAlignment="1">
      <alignment vertical="top"/>
    </xf>
    <xf numFmtId="165" fontId="2" fillId="3" borderId="40" xfId="0" applyNumberFormat="1" applyFont="1" applyFill="1" applyBorder="1" applyAlignment="1" applyProtection="1">
      <alignment horizontal="center" vertical="center" wrapText="1"/>
    </xf>
    <xf numFmtId="165" fontId="2" fillId="3" borderId="7" xfId="0" applyNumberFormat="1" applyFont="1" applyFill="1" applyBorder="1" applyAlignment="1" applyProtection="1">
      <alignment horizontal="left" vertical="center" wrapText="1"/>
    </xf>
    <xf numFmtId="0" fontId="0" fillId="0" borderId="0" xfId="0" applyAlignment="1">
      <alignment horizontal="center"/>
    </xf>
    <xf numFmtId="0" fontId="0" fillId="6" borderId="10" xfId="0" applyFill="1" applyBorder="1"/>
    <xf numFmtId="0" fontId="0" fillId="4" borderId="19" xfId="0" applyFill="1" applyBorder="1"/>
    <xf numFmtId="0" fontId="0" fillId="4" borderId="20" xfId="0" applyFill="1" applyBorder="1"/>
    <xf numFmtId="0" fontId="0" fillId="4" borderId="20" xfId="0" applyFill="1" applyBorder="1" applyAlignment="1">
      <alignment horizontal="center" vertical="center"/>
    </xf>
    <xf numFmtId="0" fontId="3" fillId="4" borderId="61" xfId="0" applyFont="1" applyFill="1" applyBorder="1" applyAlignment="1">
      <alignment vertical="top"/>
    </xf>
    <xf numFmtId="0" fontId="3" fillId="4" borderId="62" xfId="0" applyFont="1" applyFill="1" applyBorder="1" applyAlignment="1">
      <alignment horizontal="left" vertical="center" wrapText="1"/>
    </xf>
    <xf numFmtId="0" fontId="0" fillId="0" borderId="22" xfId="0" applyBorder="1"/>
    <xf numFmtId="0" fontId="3" fillId="0" borderId="63" xfId="0" applyFont="1" applyBorder="1"/>
    <xf numFmtId="0" fontId="3" fillId="0" borderId="64" xfId="0" applyFont="1" applyBorder="1"/>
    <xf numFmtId="165" fontId="19" fillId="3" borderId="29" xfId="0" applyNumberFormat="1" applyFont="1" applyFill="1" applyBorder="1" applyAlignment="1" applyProtection="1">
      <alignment horizontal="center" vertical="center" wrapText="1"/>
    </xf>
    <xf numFmtId="0" fontId="2" fillId="0" borderId="7" xfId="0" applyFont="1" applyBorder="1" applyAlignment="1">
      <alignment horizontal="left" vertical="center" wrapText="1"/>
    </xf>
    <xf numFmtId="0" fontId="27" fillId="0" borderId="65" xfId="0" applyFont="1" applyBorder="1"/>
    <xf numFmtId="0" fontId="0" fillId="0" borderId="66" xfId="0" applyBorder="1" applyAlignment="1">
      <alignment horizontal="left"/>
    </xf>
    <xf numFmtId="0" fontId="27" fillId="0" borderId="2" xfId="0" applyFont="1" applyBorder="1" applyAlignment="1">
      <alignment horizontal="left" indent="1"/>
    </xf>
    <xf numFmtId="165" fontId="0" fillId="0" borderId="3" xfId="0" applyNumberFormat="1" applyBorder="1" applyAlignment="1">
      <alignment horizontal="left"/>
    </xf>
    <xf numFmtId="0" fontId="0" fillId="0" borderId="2" xfId="0" applyBorder="1"/>
    <xf numFmtId="0" fontId="27" fillId="0" borderId="2" xfId="0" applyFont="1" applyBorder="1"/>
    <xf numFmtId="0" fontId="0" fillId="0" borderId="2" xfId="0" applyBorder="1" applyAlignment="1">
      <alignment horizontal="left" indent="1"/>
    </xf>
    <xf numFmtId="0" fontId="0" fillId="0" borderId="2" xfId="0" applyFont="1" applyBorder="1" applyAlignment="1">
      <alignment horizontal="left" indent="1"/>
    </xf>
    <xf numFmtId="0" fontId="27" fillId="0" borderId="2" xfId="0" applyFont="1" applyBorder="1" applyAlignment="1">
      <alignment horizontal="left"/>
    </xf>
    <xf numFmtId="0" fontId="0" fillId="0" borderId="31" xfId="0" applyBorder="1" applyAlignment="1">
      <alignment horizontal="left" indent="1"/>
    </xf>
    <xf numFmtId="165" fontId="0" fillId="0" borderId="67" xfId="0" applyNumberFormat="1" applyBorder="1" applyAlignment="1">
      <alignment horizontal="left"/>
    </xf>
    <xf numFmtId="0" fontId="27" fillId="0" borderId="31" xfId="0" applyFont="1" applyBorder="1"/>
    <xf numFmtId="0" fontId="28" fillId="0" borderId="2" xfId="0" applyFont="1" applyBorder="1"/>
    <xf numFmtId="164" fontId="29" fillId="0" borderId="3" xfId="0" applyNumberFormat="1" applyFont="1" applyBorder="1" applyAlignment="1">
      <alignment horizontal="left"/>
    </xf>
    <xf numFmtId="0" fontId="0" fillId="0" borderId="68" xfId="0" applyBorder="1"/>
    <xf numFmtId="165" fontId="0" fillId="0" borderId="67" xfId="0" quotePrefix="1" applyNumberFormat="1" applyBorder="1" applyAlignment="1">
      <alignment horizontal="left" wrapText="1"/>
    </xf>
    <xf numFmtId="0" fontId="0" fillId="0" borderId="69" xfId="0" applyBorder="1"/>
    <xf numFmtId="165" fontId="0" fillId="0" borderId="70" xfId="2" applyNumberFormat="1" applyFont="1" applyBorder="1" applyAlignment="1">
      <alignment horizontal="left"/>
    </xf>
    <xf numFmtId="0" fontId="27" fillId="0" borderId="68" xfId="0" applyFont="1" applyBorder="1" applyAlignment="1">
      <alignment horizontal="left" indent="1"/>
    </xf>
    <xf numFmtId="0" fontId="0" fillId="0" borderId="69" xfId="0" applyBorder="1" applyAlignment="1">
      <alignment horizontal="left" indent="1"/>
    </xf>
    <xf numFmtId="0" fontId="27" fillId="0" borderId="69" xfId="0" applyFont="1" applyBorder="1" applyAlignment="1">
      <alignment horizontal="left" indent="1"/>
    </xf>
    <xf numFmtId="165" fontId="0" fillId="0" borderId="0" xfId="0" applyNumberFormat="1"/>
    <xf numFmtId="2" fontId="3" fillId="4" borderId="40" xfId="0" applyNumberFormat="1" applyFont="1" applyFill="1" applyBorder="1" applyAlignment="1">
      <alignment horizontal="center" vertical="center" wrapText="1"/>
    </xf>
    <xf numFmtId="2" fontId="3" fillId="0" borderId="0" xfId="0" applyNumberFormat="1" applyFont="1"/>
    <xf numFmtId="1" fontId="3" fillId="4" borderId="7" xfId="0" applyNumberFormat="1" applyFont="1" applyFill="1" applyBorder="1" applyAlignment="1">
      <alignment horizontal="left" vertical="center" wrapText="1"/>
    </xf>
    <xf numFmtId="0" fontId="28" fillId="0" borderId="33" xfId="0" applyFont="1" applyBorder="1"/>
    <xf numFmtId="164" fontId="29" fillId="0" borderId="34" xfId="0" applyNumberFormat="1" applyFont="1" applyBorder="1" applyAlignment="1">
      <alignment horizontal="left"/>
    </xf>
    <xf numFmtId="0" fontId="29" fillId="0" borderId="52" xfId="0" applyFont="1" applyBorder="1"/>
    <xf numFmtId="0" fontId="1" fillId="0" borderId="0" xfId="0" applyFont="1" applyFill="1" applyBorder="1" applyAlignment="1">
      <alignment vertical="top"/>
    </xf>
    <xf numFmtId="0" fontId="1" fillId="0" borderId="0" xfId="0" applyFont="1" applyAlignment="1">
      <alignment vertical="top"/>
    </xf>
    <xf numFmtId="0" fontId="27" fillId="0" borderId="0" xfId="0" applyFont="1" applyAlignment="1">
      <alignment vertical="top"/>
    </xf>
    <xf numFmtId="0" fontId="4" fillId="0" borderId="0" xfId="0" applyFont="1" applyFill="1" applyBorder="1" applyAlignment="1">
      <alignment horizontal="left" vertical="top" wrapText="1"/>
    </xf>
    <xf numFmtId="49" fontId="4" fillId="0" borderId="0" xfId="0" applyNumberFormat="1" applyFont="1" applyFill="1" applyBorder="1" applyAlignment="1">
      <alignment horizontal="left" vertical="top" wrapText="1"/>
    </xf>
    <xf numFmtId="165" fontId="4" fillId="0" borderId="0" xfId="0" applyNumberFormat="1" applyFont="1" applyFill="1" applyBorder="1" applyAlignment="1" applyProtection="1">
      <alignment horizontal="left" vertical="top" wrapText="1"/>
    </xf>
    <xf numFmtId="0" fontId="4" fillId="0" borderId="0" xfId="0" applyFont="1" applyFill="1" applyBorder="1" applyAlignment="1">
      <alignment vertical="top"/>
    </xf>
    <xf numFmtId="0" fontId="0" fillId="0" borderId="0" xfId="0" applyAlignment="1">
      <alignment vertical="top"/>
    </xf>
    <xf numFmtId="165" fontId="1" fillId="0" borderId="0" xfId="0" applyNumberFormat="1" applyFont="1" applyAlignment="1">
      <alignment horizontal="left" vertical="top"/>
    </xf>
    <xf numFmtId="165" fontId="1" fillId="9" borderId="0" xfId="0" applyNumberFormat="1" applyFont="1" applyFill="1" applyAlignment="1">
      <alignment horizontal="left" vertical="top"/>
    </xf>
    <xf numFmtId="165" fontId="1" fillId="0" borderId="0" xfId="0" applyNumberFormat="1" applyFont="1" applyFill="1" applyBorder="1" applyAlignment="1">
      <alignment horizontal="left" vertical="top"/>
    </xf>
    <xf numFmtId="165" fontId="4" fillId="0" borderId="0" xfId="0" applyNumberFormat="1" applyFont="1" applyAlignment="1">
      <alignment horizontal="left" vertical="top"/>
    </xf>
    <xf numFmtId="165" fontId="4" fillId="9" borderId="0" xfId="0" applyNumberFormat="1" applyFont="1" applyFill="1" applyAlignment="1">
      <alignment horizontal="left" vertical="top"/>
    </xf>
    <xf numFmtId="165" fontId="4" fillId="0" borderId="0" xfId="0" applyNumberFormat="1" applyFont="1" applyFill="1" applyBorder="1" applyAlignment="1">
      <alignment horizontal="left" vertical="top"/>
    </xf>
    <xf numFmtId="0" fontId="3" fillId="0" borderId="0" xfId="0" applyFont="1" applyAlignment="1">
      <alignment wrapText="1"/>
    </xf>
    <xf numFmtId="0" fontId="29" fillId="0" borderId="2" xfId="0" applyFont="1" applyBorder="1" applyAlignment="1">
      <alignment horizontal="left" indent="1"/>
    </xf>
    <xf numFmtId="0" fontId="31" fillId="10" borderId="2" xfId="0" applyFont="1" applyFill="1" applyBorder="1"/>
    <xf numFmtId="0" fontId="30" fillId="10" borderId="3" xfId="0" applyFont="1" applyFill="1" applyBorder="1" applyAlignment="1">
      <alignment horizontal="left"/>
    </xf>
    <xf numFmtId="0" fontId="1" fillId="4" borderId="2" xfId="0" applyFont="1" applyFill="1" applyBorder="1"/>
    <xf numFmtId="0" fontId="1" fillId="4" borderId="3" xfId="0" applyFont="1" applyFill="1" applyBorder="1" applyAlignment="1">
      <alignment horizontal="left"/>
    </xf>
    <xf numFmtId="0" fontId="1" fillId="4" borderId="65" xfId="0" applyFont="1" applyFill="1" applyBorder="1"/>
    <xf numFmtId="0" fontId="34" fillId="11" borderId="65" xfId="0" applyFont="1" applyFill="1" applyBorder="1" applyAlignment="1">
      <alignment horizontal="left"/>
    </xf>
    <xf numFmtId="164" fontId="29" fillId="0" borderId="3" xfId="1" applyNumberFormat="1" applyFont="1" applyBorder="1" applyAlignment="1">
      <alignment horizontal="left"/>
    </xf>
    <xf numFmtId="164" fontId="28" fillId="0" borderId="3" xfId="0" applyNumberFormat="1" applyFont="1" applyBorder="1" applyAlignment="1">
      <alignment horizontal="left"/>
    </xf>
    <xf numFmtId="164" fontId="0" fillId="0" borderId="0" xfId="0" applyNumberFormat="1"/>
    <xf numFmtId="0" fontId="1" fillId="11" borderId="66" xfId="0" applyFont="1" applyFill="1" applyBorder="1" applyAlignment="1">
      <alignment horizontal="left"/>
    </xf>
    <xf numFmtId="0" fontId="0" fillId="0" borderId="41" xfId="0" applyBorder="1" applyAlignment="1">
      <alignment horizontal="left"/>
    </xf>
    <xf numFmtId="164" fontId="27" fillId="4" borderId="71" xfId="1" applyNumberFormat="1" applyFont="1" applyFill="1" applyBorder="1" applyAlignment="1">
      <alignment horizontal="left"/>
    </xf>
    <xf numFmtId="0" fontId="1" fillId="0" borderId="23" xfId="0" applyFont="1" applyFill="1" applyBorder="1" applyAlignment="1">
      <alignment horizontal="center" vertical="center" wrapText="1"/>
    </xf>
    <xf numFmtId="0" fontId="2" fillId="0" borderId="12" xfId="0" applyFont="1" applyBorder="1" applyAlignment="1">
      <alignment horizontal="right"/>
    </xf>
    <xf numFmtId="0" fontId="31" fillId="0" borderId="1" xfId="0" applyFont="1" applyBorder="1" applyAlignment="1">
      <alignment wrapText="1"/>
    </xf>
    <xf numFmtId="0" fontId="33" fillId="0" borderId="1" xfId="0" applyFont="1" applyBorder="1" applyAlignment="1">
      <alignment wrapText="1"/>
    </xf>
    <xf numFmtId="0" fontId="33" fillId="0" borderId="1" xfId="0" applyFont="1" applyBorder="1" applyAlignment="1">
      <alignment horizontal="left" wrapText="1"/>
    </xf>
    <xf numFmtId="0" fontId="33" fillId="0" borderId="4" xfId="0" applyFont="1" applyBorder="1" applyAlignment="1">
      <alignment vertical="top" wrapText="1"/>
    </xf>
    <xf numFmtId="0" fontId="33" fillId="0" borderId="4" xfId="0" applyFont="1" applyBorder="1" applyAlignment="1">
      <alignment wrapText="1"/>
    </xf>
    <xf numFmtId="0" fontId="31" fillId="0" borderId="4" xfId="0" applyFont="1" applyBorder="1" applyAlignment="1">
      <alignment wrapText="1"/>
    </xf>
    <xf numFmtId="0" fontId="31" fillId="0" borderId="1" xfId="0" applyFont="1" applyBorder="1" applyAlignment="1">
      <alignment horizontal="left" wrapText="1"/>
    </xf>
    <xf numFmtId="0" fontId="36" fillId="0" borderId="1" xfId="0" applyFont="1" applyBorder="1" applyAlignment="1">
      <alignment horizontal="left" wrapText="1"/>
    </xf>
    <xf numFmtId="0" fontId="31" fillId="0" borderId="4" xfId="0" applyFont="1" applyBorder="1" applyAlignment="1">
      <alignment horizontal="left" wrapText="1"/>
    </xf>
    <xf numFmtId="0" fontId="33" fillId="12" borderId="1" xfId="0" applyFont="1" applyFill="1" applyBorder="1" applyAlignment="1">
      <alignment wrapText="1"/>
    </xf>
    <xf numFmtId="0" fontId="33" fillId="6" borderId="1" xfId="0" applyFont="1" applyFill="1" applyBorder="1" applyAlignment="1">
      <alignment wrapText="1"/>
    </xf>
    <xf numFmtId="167" fontId="2" fillId="3" borderId="11" xfId="0" applyNumberFormat="1" applyFont="1" applyFill="1" applyBorder="1" applyAlignment="1">
      <alignment horizontal="left"/>
    </xf>
    <xf numFmtId="167" fontId="2" fillId="3" borderId="11" xfId="0" applyNumberFormat="1" applyFont="1" applyFill="1" applyBorder="1" applyAlignment="1" applyProtection="1">
      <alignment horizontal="left"/>
    </xf>
    <xf numFmtId="167" fontId="27" fillId="4" borderId="3" xfId="0" quotePrefix="1" applyNumberFormat="1" applyFont="1" applyFill="1" applyBorder="1" applyAlignment="1">
      <alignment horizontal="left"/>
    </xf>
    <xf numFmtId="167" fontId="29" fillId="0" borderId="3" xfId="0" applyNumberFormat="1" applyFont="1" applyBorder="1" applyAlignment="1">
      <alignment horizontal="left"/>
    </xf>
    <xf numFmtId="167" fontId="0" fillId="0" borderId="3" xfId="0" applyNumberFormat="1" applyBorder="1" applyAlignment="1">
      <alignment horizontal="left"/>
    </xf>
    <xf numFmtId="167" fontId="27" fillId="0" borderId="3" xfId="2" applyNumberFormat="1" applyFont="1" applyBorder="1" applyAlignment="1">
      <alignment horizontal="left"/>
    </xf>
    <xf numFmtId="167" fontId="0" fillId="0" borderId="3" xfId="2" applyNumberFormat="1" applyFont="1" applyBorder="1" applyAlignment="1">
      <alignment horizontal="left"/>
    </xf>
    <xf numFmtId="167" fontId="0" fillId="0" borderId="32" xfId="0" applyNumberFormat="1" applyBorder="1" applyAlignment="1">
      <alignment horizontal="left"/>
    </xf>
    <xf numFmtId="167" fontId="33" fillId="0" borderId="66" xfId="0" applyNumberFormat="1" applyFont="1" applyBorder="1" applyAlignment="1">
      <alignment horizontal="left"/>
    </xf>
    <xf numFmtId="167" fontId="27" fillId="0" borderId="66" xfId="2" applyNumberFormat="1" applyFont="1" applyBorder="1" applyAlignment="1">
      <alignment horizontal="left"/>
    </xf>
    <xf numFmtId="167" fontId="0" fillId="0" borderId="70" xfId="0" applyNumberFormat="1" applyBorder="1" applyAlignment="1">
      <alignment horizontal="left"/>
    </xf>
    <xf numFmtId="167" fontId="0" fillId="0" borderId="32" xfId="2" applyNumberFormat="1" applyFont="1" applyBorder="1" applyAlignment="1">
      <alignment horizontal="left"/>
    </xf>
    <xf numFmtId="167" fontId="27" fillId="4" borderId="73" xfId="0" applyNumberFormat="1" applyFont="1" applyFill="1" applyBorder="1" applyAlignment="1">
      <alignment horizontal="left"/>
    </xf>
    <xf numFmtId="0" fontId="4" fillId="13" borderId="33" xfId="0" applyFont="1" applyFill="1" applyBorder="1"/>
    <xf numFmtId="0" fontId="3" fillId="13" borderId="10" xfId="0" applyFont="1" applyFill="1" applyBorder="1" applyAlignment="1">
      <alignment horizontal="left" vertical="center" wrapText="1"/>
    </xf>
    <xf numFmtId="0" fontId="3" fillId="13" borderId="5" xfId="0" applyFont="1" applyFill="1" applyBorder="1" applyAlignment="1">
      <alignment horizontal="left" vertical="center" wrapText="1"/>
    </xf>
    <xf numFmtId="0" fontId="4" fillId="13" borderId="11" xfId="0" applyFont="1" applyFill="1" applyBorder="1"/>
    <xf numFmtId="0" fontId="4" fillId="13" borderId="27" xfId="0" applyFont="1" applyFill="1" applyBorder="1"/>
    <xf numFmtId="0" fontId="3" fillId="13" borderId="1" xfId="0" applyFont="1" applyFill="1" applyBorder="1" applyAlignment="1">
      <alignment horizontal="left" vertical="center" wrapText="1"/>
    </xf>
    <xf numFmtId="0" fontId="0" fillId="13" borderId="1" xfId="0" applyFill="1" applyBorder="1" applyAlignment="1">
      <alignment horizontal="center" vertical="center"/>
    </xf>
    <xf numFmtId="0" fontId="0" fillId="0" borderId="29" xfId="0" applyBorder="1"/>
    <xf numFmtId="0" fontId="2" fillId="0" borderId="36" xfId="0" applyFont="1" applyFill="1" applyBorder="1" applyAlignment="1">
      <alignment horizontal="left" vertical="center"/>
    </xf>
    <xf numFmtId="0" fontId="2" fillId="0" borderId="36" xfId="0" applyFont="1" applyFill="1" applyBorder="1" applyAlignment="1">
      <alignment horizontal="center" vertical="center"/>
    </xf>
    <xf numFmtId="0" fontId="2" fillId="0" borderId="36" xfId="0" applyFont="1" applyFill="1" applyBorder="1" applyAlignment="1">
      <alignment horizontal="center" vertical="center" wrapText="1"/>
    </xf>
    <xf numFmtId="2" fontId="2" fillId="0" borderId="36" xfId="0" applyNumberFormat="1" applyFont="1" applyFill="1" applyBorder="1" applyAlignment="1">
      <alignment horizontal="center" vertical="center" wrapText="1"/>
    </xf>
    <xf numFmtId="0" fontId="3" fillId="4" borderId="40" xfId="0" applyFont="1" applyFill="1" applyBorder="1" applyAlignment="1">
      <alignment horizontal="left" vertical="center"/>
    </xf>
    <xf numFmtId="0" fontId="1" fillId="4" borderId="33" xfId="0" applyFont="1" applyFill="1" applyBorder="1"/>
    <xf numFmtId="167" fontId="27" fillId="4" borderId="41" xfId="0" quotePrefix="1" applyNumberFormat="1" applyFont="1" applyFill="1" applyBorder="1" applyAlignment="1">
      <alignment horizontal="left"/>
    </xf>
    <xf numFmtId="0" fontId="4" fillId="2" borderId="74" xfId="0" applyFont="1" applyFill="1" applyBorder="1"/>
    <xf numFmtId="0" fontId="0" fillId="4" borderId="13" xfId="0" applyFill="1" applyBorder="1"/>
    <xf numFmtId="0" fontId="1" fillId="0" borderId="19" xfId="0" applyFont="1" applyFill="1" applyBorder="1" applyAlignment="1">
      <alignment horizontal="center" vertical="center" wrapText="1"/>
    </xf>
    <xf numFmtId="0" fontId="0" fillId="0" borderId="0" xfId="0" applyAlignment="1">
      <alignment vertical="center"/>
    </xf>
    <xf numFmtId="0" fontId="1" fillId="0" borderId="19" xfId="0" applyFont="1" applyFill="1" applyBorder="1" applyAlignment="1">
      <alignment vertical="center" wrapText="1"/>
    </xf>
    <xf numFmtId="0" fontId="4" fillId="3" borderId="2" xfId="0" applyFont="1" applyFill="1" applyBorder="1" applyAlignment="1">
      <alignment vertical="center"/>
    </xf>
    <xf numFmtId="0" fontId="1" fillId="0" borderId="19" xfId="0" applyFont="1" applyFill="1" applyBorder="1" applyAlignment="1">
      <alignment horizontal="left" vertical="center" wrapText="1"/>
    </xf>
    <xf numFmtId="0" fontId="2" fillId="0" borderId="1" xfId="0" applyFont="1" applyBorder="1" applyAlignment="1">
      <alignment horizontal="left" vertical="center" wrapText="1"/>
    </xf>
    <xf numFmtId="0" fontId="3" fillId="4" borderId="13" xfId="0" applyFont="1" applyFill="1" applyBorder="1" applyAlignment="1">
      <alignment horizontal="left" vertical="center" wrapText="1"/>
    </xf>
    <xf numFmtId="164" fontId="3" fillId="4" borderId="10" xfId="1" applyNumberFormat="1" applyFont="1" applyFill="1" applyBorder="1" applyAlignment="1">
      <alignment horizontal="left" vertical="center" wrapText="1"/>
    </xf>
    <xf numFmtId="0" fontId="3" fillId="4" borderId="11" xfId="0" applyFont="1" applyFill="1" applyBorder="1" applyAlignment="1">
      <alignment horizontal="left" vertical="center"/>
    </xf>
    <xf numFmtId="164" fontId="3" fillId="4" borderId="10" xfId="0" applyNumberFormat="1" applyFont="1" applyFill="1" applyBorder="1" applyAlignment="1">
      <alignment horizontal="left" vertical="center" wrapText="1"/>
    </xf>
    <xf numFmtId="0" fontId="6" fillId="4" borderId="10" xfId="0" applyFont="1" applyFill="1" applyBorder="1" applyAlignment="1">
      <alignment horizontal="center" vertical="center" wrapText="1"/>
    </xf>
    <xf numFmtId="0" fontId="4" fillId="0" borderId="3" xfId="0" applyFont="1" applyBorder="1" applyAlignment="1"/>
    <xf numFmtId="14" fontId="0" fillId="4" borderId="79" xfId="0" applyNumberFormat="1" applyFont="1" applyFill="1" applyBorder="1" applyAlignment="1">
      <alignment horizontal="center" vertical="center"/>
    </xf>
    <xf numFmtId="0" fontId="0" fillId="4" borderId="79" xfId="0" applyFont="1" applyFill="1" applyBorder="1" applyAlignment="1">
      <alignment vertical="center" wrapText="1"/>
    </xf>
    <xf numFmtId="0" fontId="0" fillId="4" borderId="78" xfId="0" applyFont="1" applyFill="1" applyBorder="1" applyAlignment="1">
      <alignment vertical="center"/>
    </xf>
    <xf numFmtId="14" fontId="0" fillId="4" borderId="56" xfId="0" applyNumberFormat="1" applyFont="1" applyFill="1" applyBorder="1" applyAlignment="1">
      <alignment horizontal="center" vertical="center"/>
    </xf>
    <xf numFmtId="0" fontId="0" fillId="4" borderId="56" xfId="0" applyFont="1" applyFill="1" applyBorder="1" applyAlignment="1">
      <alignment vertical="center" wrapText="1"/>
    </xf>
    <xf numFmtId="0" fontId="0" fillId="4" borderId="79" xfId="0" applyFont="1" applyFill="1" applyBorder="1" applyAlignment="1">
      <alignment horizontal="center" vertical="center"/>
    </xf>
    <xf numFmtId="0" fontId="0" fillId="4" borderId="56" xfId="0" applyFont="1" applyFill="1" applyBorder="1" applyAlignment="1">
      <alignment horizontal="center" vertical="center"/>
    </xf>
    <xf numFmtId="9" fontId="3" fillId="4" borderId="3" xfId="1" applyFont="1" applyFill="1" applyBorder="1" applyAlignment="1">
      <alignment horizontal="center" vertical="center" wrapText="1"/>
    </xf>
    <xf numFmtId="9" fontId="3" fillId="0" borderId="80" xfId="1" applyFont="1" applyFill="1" applyBorder="1" applyAlignment="1">
      <alignment horizontal="left" vertical="center" wrapText="1"/>
    </xf>
    <xf numFmtId="9" fontId="3" fillId="4" borderId="34" xfId="1" applyFont="1" applyFill="1" applyBorder="1" applyAlignment="1">
      <alignment horizontal="center" vertical="center" wrapText="1"/>
    </xf>
    <xf numFmtId="0" fontId="2" fillId="0" borderId="66" xfId="0" applyFont="1" applyBorder="1" applyAlignment="1">
      <alignment horizontal="left" vertical="top" wrapText="1"/>
    </xf>
    <xf numFmtId="0" fontId="3" fillId="4" borderId="29" xfId="0" applyFont="1" applyFill="1" applyBorder="1" applyAlignment="1">
      <alignment horizontal="center" vertical="center" wrapText="1"/>
    </xf>
    <xf numFmtId="0" fontId="3" fillId="4" borderId="44" xfId="0" applyFont="1" applyFill="1" applyBorder="1" applyAlignment="1">
      <alignment horizontal="center" vertical="center" wrapText="1"/>
    </xf>
    <xf numFmtId="8" fontId="3" fillId="4" borderId="81" xfId="0" applyNumberFormat="1" applyFont="1" applyFill="1" applyBorder="1" applyAlignment="1">
      <alignment horizontal="center" vertical="center" wrapText="1"/>
    </xf>
    <xf numFmtId="0" fontId="2" fillId="0" borderId="75" xfId="0" applyFont="1" applyFill="1" applyBorder="1" applyAlignment="1">
      <alignment horizontal="center" vertical="center" wrapText="1"/>
    </xf>
    <xf numFmtId="8" fontId="3" fillId="4" borderId="38" xfId="0" applyNumberFormat="1" applyFont="1" applyFill="1" applyBorder="1" applyAlignment="1">
      <alignment horizontal="center" vertical="center" wrapText="1"/>
    </xf>
    <xf numFmtId="0" fontId="0" fillId="13" borderId="38" xfId="0" applyFill="1" applyBorder="1"/>
    <xf numFmtId="0" fontId="0" fillId="13" borderId="29" xfId="0" applyFill="1" applyBorder="1"/>
    <xf numFmtId="8" fontId="3" fillId="3" borderId="75" xfId="0" applyNumberFormat="1" applyFont="1" applyFill="1" applyBorder="1" applyAlignment="1">
      <alignment horizontal="center" vertical="center" wrapText="1"/>
    </xf>
    <xf numFmtId="8" fontId="2" fillId="3" borderId="44" xfId="0" applyNumberFormat="1" applyFont="1" applyFill="1" applyBorder="1" applyAlignment="1" applyProtection="1">
      <alignment horizontal="center"/>
    </xf>
    <xf numFmtId="8" fontId="2" fillId="0" borderId="80" xfId="0" applyNumberFormat="1" applyFont="1" applyFill="1" applyBorder="1" applyAlignment="1" applyProtection="1">
      <alignment horizontal="center"/>
    </xf>
    <xf numFmtId="9" fontId="3" fillId="4" borderId="80" xfId="1" applyFont="1" applyFill="1" applyBorder="1" applyAlignment="1">
      <alignment horizontal="center" vertical="center" wrapText="1"/>
    </xf>
    <xf numFmtId="0" fontId="18" fillId="0" borderId="23" xfId="0" applyFont="1" applyBorder="1" applyAlignment="1">
      <alignment horizontal="center"/>
    </xf>
    <xf numFmtId="0" fontId="19" fillId="0" borderId="2" xfId="0" applyFont="1" applyBorder="1" applyAlignment="1">
      <alignment vertical="center" wrapText="1"/>
    </xf>
    <xf numFmtId="0" fontId="20" fillId="0" borderId="2" xfId="0" applyFont="1" applyBorder="1" applyAlignment="1">
      <alignment vertical="top" wrapText="1"/>
    </xf>
    <xf numFmtId="0" fontId="22" fillId="0" borderId="2" xfId="0" applyFont="1" applyBorder="1" applyAlignment="1">
      <alignment vertical="top"/>
    </xf>
    <xf numFmtId="0" fontId="19" fillId="0" borderId="2" xfId="0" applyFont="1" applyBorder="1" applyAlignment="1">
      <alignment horizontal="left" vertical="top" wrapText="1"/>
    </xf>
    <xf numFmtId="0" fontId="20" fillId="0" borderId="2" xfId="0" applyFont="1" applyBorder="1" applyAlignment="1">
      <alignment vertical="center" wrapText="1"/>
    </xf>
    <xf numFmtId="0" fontId="20" fillId="0" borderId="2" xfId="0" applyFont="1" applyBorder="1"/>
    <xf numFmtId="0" fontId="20" fillId="0" borderId="31" xfId="0" applyFont="1" applyBorder="1"/>
    <xf numFmtId="165" fontId="19" fillId="3" borderId="44" xfId="0" applyNumberFormat="1" applyFont="1" applyFill="1" applyBorder="1" applyAlignment="1" applyProtection="1">
      <alignment horizontal="center" vertical="center" wrapText="1"/>
    </xf>
    <xf numFmtId="0" fontId="2" fillId="0" borderId="3" xfId="0" applyFont="1" applyBorder="1" applyAlignment="1">
      <alignment horizontal="left" vertical="center" wrapText="1"/>
    </xf>
    <xf numFmtId="0" fontId="9" fillId="0" borderId="11" xfId="0" applyFont="1" applyBorder="1" applyAlignment="1">
      <alignment vertical="center"/>
    </xf>
    <xf numFmtId="0" fontId="9" fillId="0" borderId="20" xfId="0" applyFont="1" applyBorder="1" applyAlignment="1">
      <alignment vertical="center" wrapText="1"/>
    </xf>
    <xf numFmtId="0" fontId="0" fillId="0" borderId="41" xfId="0" applyBorder="1" applyAlignment="1">
      <alignment wrapText="1"/>
    </xf>
    <xf numFmtId="14" fontId="0" fillId="0" borderId="0" xfId="0" applyNumberFormat="1" applyAlignment="1">
      <alignment horizontal="center"/>
    </xf>
    <xf numFmtId="0" fontId="0" fillId="0" borderId="25" xfId="0" applyBorder="1" applyAlignment="1">
      <alignment horizontal="center"/>
    </xf>
    <xf numFmtId="0" fontId="0" fillId="0" borderId="23"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44" fontId="0" fillId="0" borderId="0" xfId="2" applyFont="1" applyBorder="1"/>
    <xf numFmtId="44" fontId="0" fillId="0" borderId="21" xfId="2" applyFont="1" applyBorder="1"/>
    <xf numFmtId="44" fontId="0" fillId="0" borderId="52" xfId="2" applyFont="1" applyBorder="1"/>
    <xf numFmtId="44" fontId="0" fillId="0" borderId="27" xfId="2" applyFont="1" applyBorder="1"/>
    <xf numFmtId="44" fontId="0" fillId="0" borderId="25" xfId="2" applyFont="1" applyBorder="1"/>
    <xf numFmtId="44" fontId="0" fillId="0" borderId="23" xfId="2" applyFont="1" applyBorder="1"/>
    <xf numFmtId="44" fontId="0" fillId="0" borderId="41" xfId="2" applyFont="1" applyBorder="1"/>
    <xf numFmtId="44" fontId="0" fillId="0" borderId="24" xfId="2" applyFont="1" applyBorder="1"/>
    <xf numFmtId="44" fontId="0" fillId="0" borderId="26" xfId="2" applyFont="1" applyBorder="1"/>
    <xf numFmtId="0" fontId="0" fillId="0" borderId="11" xfId="0" applyBorder="1" applyAlignment="1">
      <alignment horizontal="center"/>
    </xf>
    <xf numFmtId="0" fontId="0" fillId="0" borderId="21" xfId="0" applyBorder="1" applyAlignment="1">
      <alignment horizontal="center"/>
    </xf>
    <xf numFmtId="0" fontId="19" fillId="0" borderId="30" xfId="0" applyFont="1" applyBorder="1" applyAlignment="1">
      <alignment horizontal="center" vertical="center" wrapText="1"/>
    </xf>
    <xf numFmtId="9" fontId="20" fillId="4" borderId="3" xfId="1" applyFont="1" applyFill="1" applyBorder="1" applyAlignment="1">
      <alignment horizontal="center" vertical="center" wrapText="1"/>
    </xf>
    <xf numFmtId="9" fontId="2" fillId="0" borderId="66" xfId="1" applyFont="1" applyBorder="1" applyAlignment="1">
      <alignment horizontal="left" vertical="center" wrapText="1"/>
    </xf>
    <xf numFmtId="9" fontId="20" fillId="0" borderId="3" xfId="1" applyFont="1" applyFill="1" applyBorder="1" applyAlignment="1">
      <alignment horizontal="center" vertical="center" wrapText="1"/>
    </xf>
    <xf numFmtId="9" fontId="20" fillId="0" borderId="32" xfId="1" applyFont="1" applyFill="1" applyBorder="1" applyAlignment="1">
      <alignment horizontal="center" vertical="center" wrapText="1"/>
    </xf>
    <xf numFmtId="0" fontId="27" fillId="0" borderId="12" xfId="0" applyFont="1" applyBorder="1" applyAlignment="1">
      <alignment horizontal="center"/>
    </xf>
    <xf numFmtId="0" fontId="27" fillId="0" borderId="10" xfId="0" applyFont="1" applyBorder="1"/>
    <xf numFmtId="0" fontId="0" fillId="0" borderId="20" xfId="0" applyBorder="1"/>
    <xf numFmtId="0" fontId="27" fillId="0" borderId="10" xfId="0" applyFont="1" applyBorder="1" applyAlignment="1">
      <alignment horizontal="center"/>
    </xf>
    <xf numFmtId="44" fontId="0" fillId="0" borderId="20" xfId="2" applyFont="1" applyBorder="1"/>
    <xf numFmtId="44" fontId="0" fillId="0" borderId="12" xfId="2" applyFont="1" applyBorder="1"/>
    <xf numFmtId="44" fontId="0" fillId="0" borderId="10" xfId="2" applyFont="1" applyBorder="1"/>
    <xf numFmtId="0" fontId="0" fillId="0" borderId="0" xfId="0" applyAlignment="1">
      <alignment horizontal="center" vertical="center"/>
    </xf>
    <xf numFmtId="0" fontId="27" fillId="0" borderId="10" xfId="0" applyFont="1" applyFill="1" applyBorder="1"/>
    <xf numFmtId="167" fontId="27" fillId="4" borderId="41" xfId="0" applyNumberFormat="1" applyFont="1" applyFill="1" applyBorder="1" applyAlignment="1">
      <alignment horizontal="left"/>
    </xf>
    <xf numFmtId="0" fontId="27" fillId="4" borderId="83" xfId="0" applyFont="1" applyFill="1" applyBorder="1"/>
    <xf numFmtId="0" fontId="27" fillId="4" borderId="2" xfId="0" applyFont="1" applyFill="1" applyBorder="1"/>
    <xf numFmtId="0" fontId="27" fillId="4" borderId="31" xfId="0" applyFont="1" applyFill="1" applyBorder="1"/>
    <xf numFmtId="0" fontId="0" fillId="0" borderId="68" xfId="0" applyBorder="1" applyAlignment="1">
      <alignment horizontal="left" indent="1"/>
    </xf>
    <xf numFmtId="167" fontId="0" fillId="0" borderId="67" xfId="0" applyNumberFormat="1" applyBorder="1" applyAlignment="1">
      <alignment horizontal="left"/>
    </xf>
    <xf numFmtId="0" fontId="0" fillId="0" borderId="82" xfId="0" applyBorder="1"/>
    <xf numFmtId="167" fontId="0" fillId="0" borderId="84" xfId="0" applyNumberFormat="1" applyBorder="1" applyAlignment="1">
      <alignment horizontal="left"/>
    </xf>
    <xf numFmtId="0" fontId="11" fillId="5" borderId="10" xfId="0" applyFont="1" applyFill="1" applyBorder="1" applyAlignment="1" applyProtection="1">
      <alignment horizontal="center" vertical="center"/>
      <protection locked="0"/>
    </xf>
    <xf numFmtId="0" fontId="2" fillId="13" borderId="37" xfId="0" applyFont="1" applyFill="1" applyBorder="1" applyAlignment="1" applyProtection="1">
      <alignment horizontal="left" vertical="center" wrapText="1"/>
      <protection locked="0"/>
    </xf>
    <xf numFmtId="0" fontId="3" fillId="2" borderId="10" xfId="0" applyFont="1" applyFill="1" applyBorder="1" applyAlignment="1" applyProtection="1">
      <alignment horizontal="left" vertical="center" wrapText="1"/>
      <protection locked="0"/>
    </xf>
    <xf numFmtId="0" fontId="3" fillId="2" borderId="19" xfId="0" applyFont="1" applyFill="1" applyBorder="1" applyAlignment="1" applyProtection="1">
      <alignment vertical="center" wrapText="1"/>
      <protection locked="0"/>
    </xf>
    <xf numFmtId="0" fontId="3" fillId="0" borderId="16" xfId="0" applyFont="1" applyBorder="1" applyAlignment="1" applyProtection="1">
      <alignment vertical="center" wrapText="1"/>
      <protection locked="0"/>
    </xf>
    <xf numFmtId="0" fontId="3" fillId="2" borderId="10" xfId="0" applyFont="1" applyFill="1" applyBorder="1" applyAlignment="1" applyProtection="1">
      <alignment vertical="center" wrapText="1"/>
      <protection locked="0"/>
    </xf>
    <xf numFmtId="0" fontId="3" fillId="13" borderId="16"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2" borderId="13" xfId="0" applyFont="1" applyFill="1" applyBorder="1" applyAlignment="1" applyProtection="1">
      <alignment horizontal="left" vertical="center" wrapText="1"/>
      <protection locked="0"/>
    </xf>
    <xf numFmtId="0" fontId="3" fillId="0" borderId="22" xfId="0" applyFont="1" applyBorder="1" applyAlignment="1" applyProtection="1">
      <alignment vertical="center" wrapText="1"/>
      <protection locked="0"/>
    </xf>
    <xf numFmtId="0" fontId="37" fillId="13" borderId="16" xfId="3" applyFill="1" applyBorder="1" applyAlignment="1" applyProtection="1">
      <alignment horizontal="left" vertical="center" wrapText="1"/>
      <protection locked="0"/>
    </xf>
    <xf numFmtId="0" fontId="2" fillId="0" borderId="47" xfId="0" applyFont="1" applyBorder="1" applyAlignment="1" applyProtection="1">
      <alignment vertical="center" wrapText="1"/>
    </xf>
    <xf numFmtId="0" fontId="2" fillId="0" borderId="49" xfId="0" applyFont="1" applyBorder="1" applyAlignment="1" applyProtection="1">
      <alignment horizontal="right" vertical="center" wrapText="1"/>
    </xf>
    <xf numFmtId="0" fontId="2" fillId="0" borderId="50" xfId="0" applyFont="1" applyBorder="1" applyAlignment="1" applyProtection="1">
      <alignment horizontal="right" vertical="center" wrapText="1"/>
    </xf>
    <xf numFmtId="0" fontId="8" fillId="0" borderId="0" xfId="0" applyFont="1" applyAlignment="1" applyProtection="1">
      <alignment vertical="center"/>
    </xf>
    <xf numFmtId="0" fontId="0" fillId="0" borderId="0" xfId="0" applyFont="1" applyProtection="1"/>
    <xf numFmtId="0" fontId="0" fillId="0" borderId="0" xfId="0" applyProtection="1"/>
    <xf numFmtId="0" fontId="4" fillId="0" borderId="0" xfId="0" applyFont="1" applyAlignment="1" applyProtection="1">
      <alignment horizontal="left" vertical="center"/>
    </xf>
    <xf numFmtId="0" fontId="4" fillId="0" borderId="0" xfId="0" applyFont="1" applyAlignment="1" applyProtection="1">
      <alignment vertical="center"/>
    </xf>
    <xf numFmtId="0" fontId="4" fillId="0" borderId="0" xfId="0" applyFont="1" applyAlignment="1" applyProtection="1">
      <alignment horizontal="left" vertical="center" wrapText="1"/>
    </xf>
    <xf numFmtId="0" fontId="3" fillId="0" borderId="0" xfId="0" applyFont="1" applyProtection="1"/>
    <xf numFmtId="0" fontId="1" fillId="5" borderId="11" xfId="0" applyFont="1" applyFill="1" applyBorder="1" applyProtection="1"/>
    <xf numFmtId="0" fontId="4" fillId="5" borderId="13" xfId="0" applyFont="1" applyFill="1" applyBorder="1" applyProtection="1"/>
    <xf numFmtId="0" fontId="0" fillId="0" borderId="0" xfId="0" applyBorder="1" applyProtection="1"/>
    <xf numFmtId="0" fontId="4" fillId="13" borderId="33" xfId="0" applyFont="1" applyFill="1" applyBorder="1" applyProtection="1"/>
    <xf numFmtId="0" fontId="4" fillId="0" borderId="34" xfId="0" applyFont="1" applyBorder="1" applyProtection="1"/>
    <xf numFmtId="0" fontId="4" fillId="3" borderId="2" xfId="0" applyFont="1" applyFill="1" applyBorder="1" applyProtection="1"/>
    <xf numFmtId="0" fontId="4" fillId="0" borderId="3" xfId="0" applyFont="1" applyBorder="1" applyProtection="1"/>
    <xf numFmtId="0" fontId="4" fillId="2" borderId="31" xfId="0" applyFont="1" applyFill="1" applyBorder="1" applyProtection="1"/>
    <xf numFmtId="0" fontId="4" fillId="0" borderId="32" xfId="0" applyFont="1" applyBorder="1" applyProtection="1"/>
    <xf numFmtId="0" fontId="0" fillId="4" borderId="10" xfId="0" applyFill="1" applyBorder="1" applyProtection="1"/>
    <xf numFmtId="0" fontId="4" fillId="0" borderId="10" xfId="0" applyFont="1" applyFill="1" applyBorder="1" applyProtection="1"/>
    <xf numFmtId="0" fontId="2" fillId="0" borderId="49" xfId="0" applyFont="1" applyBorder="1" applyAlignment="1" applyProtection="1">
      <alignment vertical="center" wrapText="1"/>
    </xf>
    <xf numFmtId="0" fontId="2" fillId="0" borderId="10" xfId="0" applyFont="1" applyBorder="1" applyAlignment="1" applyProtection="1">
      <alignment vertical="center" wrapText="1"/>
    </xf>
    <xf numFmtId="0" fontId="3" fillId="0" borderId="5" xfId="0" applyFont="1" applyBorder="1" applyAlignment="1" applyProtection="1">
      <alignment vertical="center" wrapText="1"/>
    </xf>
    <xf numFmtId="0" fontId="2" fillId="0" borderId="5" xfId="0" applyFont="1" applyBorder="1" applyAlignment="1" applyProtection="1">
      <alignment vertical="center" wrapText="1"/>
    </xf>
    <xf numFmtId="0" fontId="3" fillId="4" borderId="11" xfId="0" applyFont="1" applyFill="1" applyBorder="1" applyAlignment="1" applyProtection="1">
      <alignment vertical="center" wrapText="1"/>
    </xf>
    <xf numFmtId="0" fontId="3" fillId="4" borderId="6" xfId="0" applyFont="1" applyFill="1" applyBorder="1" applyAlignment="1" applyProtection="1">
      <alignment vertical="center" wrapText="1"/>
    </xf>
    <xf numFmtId="0" fontId="2" fillId="0" borderId="6" xfId="0" applyFont="1" applyFill="1" applyBorder="1" applyAlignment="1" applyProtection="1">
      <alignment vertical="center" wrapText="1"/>
    </xf>
    <xf numFmtId="0" fontId="2" fillId="0" borderId="17" xfId="0" applyFont="1" applyFill="1" applyBorder="1" applyAlignment="1" applyProtection="1">
      <alignment vertical="center" wrapText="1"/>
    </xf>
    <xf numFmtId="0" fontId="2" fillId="0" borderId="10" xfId="0" applyFont="1" applyBorder="1" applyProtection="1"/>
    <xf numFmtId="165" fontId="2" fillId="3" borderId="22" xfId="0" applyNumberFormat="1" applyFont="1" applyFill="1" applyBorder="1" applyAlignment="1" applyProtection="1">
      <alignment horizontal="center" vertical="center" wrapText="1"/>
    </xf>
    <xf numFmtId="165" fontId="2" fillId="3" borderId="19" xfId="0" applyNumberFormat="1" applyFont="1" applyFill="1" applyBorder="1" applyAlignment="1" applyProtection="1">
      <alignment horizontal="center" vertical="center" wrapText="1"/>
    </xf>
    <xf numFmtId="165" fontId="2" fillId="3" borderId="10" xfId="0" applyNumberFormat="1" applyFont="1" applyFill="1" applyBorder="1" applyAlignment="1" applyProtection="1">
      <alignment horizontal="center" vertical="center" wrapText="1"/>
    </xf>
    <xf numFmtId="165" fontId="2" fillId="3" borderId="16" xfId="0" applyNumberFormat="1" applyFont="1" applyFill="1" applyBorder="1" applyAlignment="1" applyProtection="1">
      <alignment horizontal="center" vertical="center" wrapText="1"/>
    </xf>
    <xf numFmtId="0" fontId="24" fillId="0" borderId="12" xfId="0" applyFont="1" applyFill="1" applyBorder="1" applyAlignment="1" applyProtection="1">
      <alignment horizontal="left" vertical="center" wrapText="1"/>
    </xf>
    <xf numFmtId="0" fontId="0" fillId="0" borderId="0" xfId="0" applyFont="1" applyFill="1" applyProtection="1"/>
    <xf numFmtId="0" fontId="0" fillId="0" borderId="0" xfId="0" applyFill="1" applyProtection="1"/>
    <xf numFmtId="0" fontId="0" fillId="0" borderId="52" xfId="0" applyFont="1" applyFill="1" applyBorder="1" applyProtection="1"/>
    <xf numFmtId="0" fontId="2" fillId="0" borderId="0" xfId="0" applyFont="1" applyFill="1" applyBorder="1" applyAlignment="1" applyProtection="1">
      <alignment horizontal="center" vertical="center" wrapText="1"/>
    </xf>
    <xf numFmtId="0" fontId="10" fillId="0" borderId="24" xfId="0" applyFont="1" applyFill="1" applyBorder="1" applyAlignment="1" applyProtection="1">
      <alignment horizontal="center" vertical="center" wrapText="1"/>
    </xf>
    <xf numFmtId="0" fontId="10" fillId="0" borderId="13"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left" vertical="top" wrapText="1"/>
    </xf>
    <xf numFmtId="0" fontId="3" fillId="0" borderId="0" xfId="0" applyFont="1" applyBorder="1" applyProtection="1"/>
    <xf numFmtId="0" fontId="3" fillId="0" borderId="0" xfId="0" applyFont="1" applyFill="1" applyProtection="1"/>
    <xf numFmtId="0" fontId="3" fillId="0" borderId="0" xfId="0" applyFont="1" applyFill="1" applyBorder="1" applyAlignment="1" applyProtection="1">
      <alignment horizontal="center" vertical="center" wrapText="1"/>
    </xf>
    <xf numFmtId="0" fontId="3" fillId="0" borderId="0" xfId="2" applyNumberFormat="1" applyFont="1" applyFill="1" applyBorder="1" applyAlignment="1" applyProtection="1">
      <alignment horizontal="center" vertical="center" wrapText="1"/>
    </xf>
    <xf numFmtId="0" fontId="0" fillId="0" borderId="0" xfId="0" applyFont="1" applyBorder="1" applyProtection="1"/>
    <xf numFmtId="0" fontId="3" fillId="0" borderId="0" xfId="0" applyFont="1" applyAlignment="1" applyProtection="1">
      <alignment vertical="center"/>
    </xf>
    <xf numFmtId="0" fontId="3" fillId="0" borderId="0" xfId="0" applyFont="1" applyAlignment="1" applyProtection="1">
      <alignment wrapText="1"/>
    </xf>
    <xf numFmtId="0" fontId="0" fillId="0" borderId="0" xfId="0" applyFont="1" applyAlignment="1" applyProtection="1">
      <alignment wrapText="1"/>
    </xf>
    <xf numFmtId="0" fontId="0" fillId="0" borderId="0" xfId="0" applyAlignment="1" applyProtection="1">
      <alignment wrapText="1"/>
    </xf>
    <xf numFmtId="165" fontId="3" fillId="3" borderId="16" xfId="0" applyNumberFormat="1" applyFont="1" applyFill="1" applyBorder="1" applyAlignment="1" applyProtection="1">
      <alignment horizontal="center" vertical="center" wrapText="1"/>
    </xf>
    <xf numFmtId="0" fontId="3" fillId="0" borderId="0" xfId="0" applyFont="1" applyBorder="1" applyAlignment="1" applyProtection="1">
      <alignment horizontal="center" vertical="center" wrapText="1"/>
    </xf>
    <xf numFmtId="0" fontId="0" fillId="0" borderId="0" xfId="0" applyFont="1" applyAlignment="1" applyProtection="1">
      <alignment horizontal="center"/>
    </xf>
    <xf numFmtId="0" fontId="3" fillId="13" borderId="6" xfId="0" applyFont="1" applyFill="1" applyBorder="1" applyAlignment="1" applyProtection="1">
      <alignment vertical="center" wrapText="1"/>
      <protection locked="0"/>
    </xf>
    <xf numFmtId="165" fontId="3" fillId="13" borderId="10" xfId="0" applyNumberFormat="1" applyFont="1" applyFill="1" applyBorder="1" applyAlignment="1" applyProtection="1">
      <alignment horizontal="center" vertical="center" wrapText="1"/>
      <protection locked="0"/>
    </xf>
    <xf numFmtId="165" fontId="3" fillId="13" borderId="0" xfId="0" applyNumberFormat="1" applyFont="1" applyFill="1" applyBorder="1" applyAlignment="1" applyProtection="1">
      <alignment horizontal="center" vertical="center" wrapText="1"/>
      <protection locked="0"/>
    </xf>
    <xf numFmtId="0" fontId="3" fillId="13" borderId="10" xfId="0" applyFont="1" applyFill="1" applyBorder="1" applyAlignment="1" applyProtection="1">
      <alignment horizontal="center" vertical="center" wrapText="1"/>
      <protection locked="0"/>
    </xf>
    <xf numFmtId="165" fontId="3" fillId="13" borderId="12" xfId="0" applyNumberFormat="1" applyFont="1" applyFill="1" applyBorder="1" applyAlignment="1" applyProtection="1">
      <alignment horizontal="center" vertical="center" wrapText="1"/>
      <protection locked="0"/>
    </xf>
    <xf numFmtId="165" fontId="3" fillId="13" borderId="13" xfId="0" applyNumberFormat="1" applyFont="1" applyFill="1" applyBorder="1" applyAlignment="1" applyProtection="1">
      <alignment horizontal="center" vertical="center" wrapText="1"/>
      <protection locked="0"/>
    </xf>
    <xf numFmtId="0" fontId="3" fillId="13" borderId="22"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165" fontId="3" fillId="4" borderId="10" xfId="0" applyNumberFormat="1" applyFont="1" applyFill="1" applyBorder="1" applyAlignment="1" applyProtection="1">
      <alignment horizontal="center" vertical="center" wrapText="1"/>
    </xf>
    <xf numFmtId="0" fontId="3" fillId="4" borderId="13" xfId="0" applyFont="1" applyFill="1" applyBorder="1" applyAlignment="1" applyProtection="1">
      <alignment horizontal="center" vertical="center" wrapText="1"/>
    </xf>
    <xf numFmtId="0" fontId="3" fillId="4" borderId="10" xfId="0" applyFont="1" applyFill="1" applyBorder="1" applyAlignment="1" applyProtection="1">
      <alignment horizontal="center" vertical="center" wrapText="1"/>
    </xf>
    <xf numFmtId="165" fontId="3" fillId="4" borderId="20" xfId="0" applyNumberFormat="1" applyFont="1" applyFill="1" applyBorder="1" applyAlignment="1" applyProtection="1">
      <alignment horizontal="center" vertical="center" wrapText="1"/>
    </xf>
    <xf numFmtId="0" fontId="3" fillId="4" borderId="16" xfId="0" applyFont="1" applyFill="1" applyBorder="1" applyAlignment="1" applyProtection="1">
      <alignment horizontal="center" vertical="center" wrapText="1"/>
    </xf>
    <xf numFmtId="0" fontId="3" fillId="4" borderId="19" xfId="0" applyFont="1" applyFill="1" applyBorder="1" applyAlignment="1" applyProtection="1">
      <alignment horizontal="center" vertical="center" wrapText="1"/>
    </xf>
    <xf numFmtId="0" fontId="3" fillId="4" borderId="7" xfId="0" applyFont="1" applyFill="1" applyBorder="1" applyAlignment="1" applyProtection="1">
      <alignment horizontal="center" vertical="center" wrapText="1"/>
    </xf>
    <xf numFmtId="0" fontId="3" fillId="13" borderId="5" xfId="0" applyFont="1" applyFill="1" applyBorder="1" applyAlignment="1" applyProtection="1">
      <alignment vertical="center" wrapText="1"/>
      <protection locked="0"/>
    </xf>
    <xf numFmtId="0" fontId="3" fillId="13" borderId="7" xfId="0" applyNumberFormat="1" applyFont="1" applyFill="1" applyBorder="1" applyAlignment="1" applyProtection="1">
      <alignment horizontal="left" vertical="center" wrapText="1"/>
      <protection locked="0"/>
    </xf>
    <xf numFmtId="0" fontId="3" fillId="13" borderId="14" xfId="0" applyFont="1" applyFill="1" applyBorder="1" applyAlignment="1" applyProtection="1">
      <alignment vertical="center" wrapText="1"/>
      <protection locked="0"/>
    </xf>
    <xf numFmtId="0" fontId="3" fillId="13" borderId="10" xfId="0" applyFont="1" applyFill="1" applyBorder="1" applyAlignment="1" applyProtection="1">
      <alignment vertical="center" wrapText="1"/>
      <protection locked="0"/>
    </xf>
    <xf numFmtId="0" fontId="3" fillId="13" borderId="7" xfId="0" applyFont="1" applyFill="1" applyBorder="1" applyAlignment="1" applyProtection="1">
      <alignment vertical="center" wrapText="1"/>
      <protection locked="0"/>
    </xf>
    <xf numFmtId="0" fontId="7" fillId="2" borderId="7" xfId="0" applyFont="1" applyFill="1" applyBorder="1" applyAlignment="1" applyProtection="1">
      <alignment horizontal="center" vertical="center" wrapText="1"/>
      <protection locked="0"/>
    </xf>
    <xf numFmtId="0" fontId="3" fillId="13" borderId="54" xfId="0" applyFont="1" applyFill="1" applyBorder="1" applyAlignment="1" applyProtection="1">
      <alignment horizontal="left" vertical="center" wrapText="1"/>
      <protection locked="0"/>
    </xf>
    <xf numFmtId="165" fontId="3" fillId="13" borderId="7" xfId="0" applyNumberFormat="1" applyFont="1" applyFill="1" applyBorder="1" applyAlignment="1" applyProtection="1">
      <alignment horizontal="left" vertical="center" wrapText="1"/>
      <protection locked="0"/>
    </xf>
    <xf numFmtId="0" fontId="3" fillId="13" borderId="54" xfId="0" applyFont="1" applyFill="1" applyBorder="1" applyAlignment="1" applyProtection="1">
      <alignment vertical="center" wrapText="1"/>
      <protection locked="0"/>
    </xf>
    <xf numFmtId="0" fontId="3" fillId="13" borderId="60" xfId="0" applyFont="1" applyFill="1" applyBorder="1" applyAlignment="1" applyProtection="1">
      <alignment horizontal="left" vertical="center" wrapText="1"/>
      <protection locked="0"/>
    </xf>
    <xf numFmtId="0" fontId="3" fillId="13" borderId="15" xfId="0" applyNumberFormat="1" applyFont="1" applyFill="1" applyBorder="1" applyAlignment="1" applyProtection="1">
      <alignment horizontal="left" vertical="center" wrapText="1"/>
      <protection locked="0"/>
    </xf>
    <xf numFmtId="165" fontId="3" fillId="13" borderId="15" xfId="0" applyNumberFormat="1" applyFont="1" applyFill="1" applyBorder="1" applyAlignment="1" applyProtection="1">
      <alignment horizontal="left" vertical="center" wrapText="1"/>
      <protection locked="0"/>
    </xf>
    <xf numFmtId="0" fontId="3" fillId="13" borderId="16" xfId="0" applyFont="1" applyFill="1" applyBorder="1" applyAlignment="1" applyProtection="1">
      <alignment vertical="center" wrapText="1"/>
      <protection locked="0"/>
    </xf>
    <xf numFmtId="0" fontId="3" fillId="13" borderId="0" xfId="0" applyFont="1" applyFill="1" applyBorder="1" applyAlignment="1" applyProtection="1">
      <alignment vertical="center" wrapText="1"/>
      <protection locked="0"/>
    </xf>
    <xf numFmtId="0" fontId="3" fillId="13" borderId="19" xfId="0" applyFont="1" applyFill="1" applyBorder="1" applyAlignment="1" applyProtection="1">
      <alignment vertical="center" wrapText="1"/>
      <protection locked="0"/>
    </xf>
    <xf numFmtId="0" fontId="7" fillId="2" borderId="15" xfId="0" applyFont="1" applyFill="1" applyBorder="1" applyAlignment="1" applyProtection="1">
      <alignment horizontal="center" vertical="center" wrapText="1"/>
      <protection locked="0"/>
    </xf>
    <xf numFmtId="0" fontId="3" fillId="13" borderId="7" xfId="0" applyFont="1" applyFill="1" applyBorder="1" applyAlignment="1" applyProtection="1">
      <alignment horizontal="left" vertical="center" wrapText="1"/>
      <protection locked="0"/>
    </xf>
    <xf numFmtId="10" fontId="3" fillId="13" borderId="7" xfId="0" applyNumberFormat="1" applyFont="1" applyFill="1" applyBorder="1" applyAlignment="1" applyProtection="1">
      <alignment horizontal="left" vertical="center" wrapText="1"/>
      <protection locked="0"/>
    </xf>
    <xf numFmtId="1" fontId="3" fillId="13" borderId="7" xfId="0" applyNumberFormat="1" applyFont="1" applyFill="1" applyBorder="1" applyAlignment="1" applyProtection="1">
      <alignment horizontal="left" vertical="center" wrapText="1"/>
      <protection locked="0"/>
    </xf>
    <xf numFmtId="10" fontId="3" fillId="13" borderId="15" xfId="0" applyNumberFormat="1" applyFont="1" applyFill="1" applyBorder="1" applyAlignment="1" applyProtection="1">
      <alignment horizontal="left" vertical="center" wrapText="1"/>
      <protection locked="0"/>
    </xf>
    <xf numFmtId="10" fontId="3" fillId="13" borderId="4" xfId="0" applyNumberFormat="1" applyFont="1" applyFill="1" applyBorder="1" applyAlignment="1" applyProtection="1">
      <alignment horizontal="left" vertical="center"/>
      <protection locked="0"/>
    </xf>
    <xf numFmtId="0" fontId="7" fillId="2" borderId="42" xfId="0" applyFont="1" applyFill="1" applyBorder="1" applyAlignment="1" applyProtection="1">
      <alignment horizontal="center" vertical="center" wrapText="1"/>
      <protection locked="0"/>
    </xf>
    <xf numFmtId="0" fontId="3" fillId="13" borderId="28" xfId="0" applyFont="1" applyFill="1" applyBorder="1" applyAlignment="1" applyProtection="1">
      <alignment vertical="center" wrapText="1"/>
      <protection locked="0"/>
    </xf>
    <xf numFmtId="165" fontId="3" fillId="13" borderId="28" xfId="0" applyNumberFormat="1" applyFont="1" applyFill="1" applyBorder="1" applyAlignment="1" applyProtection="1">
      <alignment horizontal="left" vertical="center" wrapText="1"/>
      <protection locked="0"/>
    </xf>
    <xf numFmtId="0" fontId="3" fillId="13" borderId="38" xfId="0" applyFont="1" applyFill="1" applyBorder="1" applyAlignment="1" applyProtection="1">
      <alignment vertical="center" wrapText="1"/>
      <protection locked="0"/>
    </xf>
    <xf numFmtId="164" fontId="3" fillId="13" borderId="38" xfId="1" applyNumberFormat="1" applyFont="1" applyFill="1" applyBorder="1" applyAlignment="1" applyProtection="1">
      <alignment horizontal="left" vertical="center" wrapText="1"/>
      <protection locked="0"/>
    </xf>
    <xf numFmtId="0" fontId="7" fillId="2" borderId="10" xfId="0" applyFont="1" applyFill="1" applyBorder="1" applyAlignment="1" applyProtection="1">
      <alignment horizontal="center" vertical="center" wrapText="1"/>
      <protection locked="0"/>
    </xf>
    <xf numFmtId="0" fontId="3" fillId="13" borderId="1" xfId="0" applyFont="1" applyFill="1" applyBorder="1" applyAlignment="1" applyProtection="1">
      <alignment vertical="center" wrapText="1"/>
      <protection locked="0"/>
    </xf>
    <xf numFmtId="165" fontId="3" fillId="13" borderId="1" xfId="0" applyNumberFormat="1" applyFont="1" applyFill="1" applyBorder="1" applyAlignment="1" applyProtection="1">
      <alignment horizontal="left" vertical="center" wrapText="1"/>
      <protection locked="0"/>
    </xf>
    <xf numFmtId="164" fontId="3" fillId="13" borderId="29" xfId="1" applyNumberFormat="1" applyFont="1" applyFill="1" applyBorder="1" applyAlignment="1" applyProtection="1">
      <alignment horizontal="left" vertical="center" wrapText="1"/>
      <protection locked="0"/>
    </xf>
    <xf numFmtId="0" fontId="3" fillId="13" borderId="1" xfId="0" applyFont="1" applyFill="1" applyBorder="1" applyProtection="1">
      <protection locked="0"/>
    </xf>
    <xf numFmtId="165" fontId="3" fillId="13" borderId="1" xfId="0" applyNumberFormat="1" applyFont="1" applyFill="1" applyBorder="1" applyAlignment="1" applyProtection="1">
      <alignment horizontal="left"/>
      <protection locked="0"/>
    </xf>
    <xf numFmtId="0" fontId="3" fillId="13" borderId="1" xfId="0" applyFont="1" applyFill="1" applyBorder="1" applyAlignment="1" applyProtection="1">
      <alignment horizontal="left" vertical="center" wrapText="1"/>
      <protection locked="0"/>
    </xf>
    <xf numFmtId="10" fontId="3" fillId="13" borderId="1" xfId="0" applyNumberFormat="1" applyFont="1" applyFill="1" applyBorder="1" applyAlignment="1" applyProtection="1">
      <alignment horizontal="left" vertical="center" wrapText="1"/>
      <protection locked="0"/>
    </xf>
    <xf numFmtId="10" fontId="3" fillId="13" borderId="29" xfId="0" applyNumberFormat="1" applyFont="1" applyFill="1" applyBorder="1" applyAlignment="1" applyProtection="1">
      <alignment horizontal="left" vertical="center" wrapText="1"/>
      <protection locked="0"/>
    </xf>
    <xf numFmtId="0" fontId="7" fillId="2" borderId="20" xfId="0" applyFont="1" applyFill="1" applyBorder="1" applyAlignment="1" applyProtection="1">
      <alignment horizontal="center" vertical="center" wrapText="1"/>
      <protection locked="0"/>
    </xf>
    <xf numFmtId="0" fontId="3" fillId="13" borderId="1" xfId="0" applyFont="1" applyFill="1" applyBorder="1" applyAlignment="1" applyProtection="1">
      <alignment vertical="top"/>
      <protection locked="0"/>
    </xf>
    <xf numFmtId="0" fontId="3" fillId="13" borderId="1" xfId="0" applyNumberFormat="1" applyFont="1" applyFill="1" applyBorder="1" applyAlignment="1" applyProtection="1">
      <alignment horizontal="center" vertical="center" wrapText="1"/>
      <protection locked="0"/>
    </xf>
    <xf numFmtId="165" fontId="3" fillId="13" borderId="1" xfId="0" applyNumberFormat="1" applyFont="1" applyFill="1" applyBorder="1" applyAlignment="1" applyProtection="1">
      <alignment horizontal="center" vertical="center" wrapText="1"/>
      <protection locked="0"/>
    </xf>
    <xf numFmtId="0" fontId="3" fillId="13" borderId="1" xfId="0" applyFont="1" applyFill="1" applyBorder="1" applyAlignment="1" applyProtection="1">
      <alignment horizontal="center" vertical="center" wrapText="1"/>
      <protection locked="0"/>
    </xf>
    <xf numFmtId="0" fontId="3" fillId="13" borderId="29" xfId="0" applyFont="1" applyFill="1" applyBorder="1" applyAlignment="1" applyProtection="1">
      <alignment horizontal="center" vertical="center" wrapText="1"/>
      <protection locked="0"/>
    </xf>
    <xf numFmtId="9" fontId="3" fillId="13" borderId="3" xfId="1" applyFont="1" applyFill="1" applyBorder="1" applyAlignment="1" applyProtection="1">
      <alignment horizontal="center" vertical="center" wrapText="1"/>
      <protection locked="0"/>
    </xf>
    <xf numFmtId="9" fontId="3" fillId="13" borderId="67" xfId="1" applyFont="1" applyFill="1" applyBorder="1" applyAlignment="1" applyProtection="1">
      <alignment horizontal="center" vertical="center" wrapText="1"/>
      <protection locked="0"/>
    </xf>
    <xf numFmtId="0" fontId="3" fillId="13" borderId="65" xfId="0" applyFont="1" applyFill="1" applyBorder="1" applyProtection="1">
      <protection locked="0"/>
    </xf>
    <xf numFmtId="0" fontId="3" fillId="13" borderId="36" xfId="0" applyFont="1" applyFill="1" applyBorder="1" applyAlignment="1" applyProtection="1">
      <alignment horizontal="center"/>
      <protection locked="0"/>
    </xf>
    <xf numFmtId="166" fontId="3" fillId="13" borderId="36" xfId="0" applyNumberFormat="1" applyFont="1" applyFill="1" applyBorder="1" applyAlignment="1" applyProtection="1">
      <alignment horizontal="center" vertical="center" wrapText="1"/>
      <protection locked="0"/>
    </xf>
    <xf numFmtId="0" fontId="3" fillId="13" borderId="2" xfId="0" applyFont="1" applyFill="1" applyBorder="1" applyProtection="1">
      <protection locked="0"/>
    </xf>
    <xf numFmtId="0" fontId="3" fillId="13" borderId="1" xfId="0" applyFont="1" applyFill="1" applyBorder="1" applyAlignment="1" applyProtection="1">
      <alignment horizontal="center"/>
      <protection locked="0"/>
    </xf>
    <xf numFmtId="166" fontId="3" fillId="13" borderId="1" xfId="0" applyNumberFormat="1" applyFont="1" applyFill="1" applyBorder="1" applyAlignment="1" applyProtection="1">
      <alignment horizontal="center" vertical="center" wrapText="1"/>
      <protection locked="0"/>
    </xf>
    <xf numFmtId="165" fontId="3" fillId="13" borderId="36" xfId="0" applyNumberFormat="1" applyFont="1" applyFill="1" applyBorder="1" applyAlignment="1" applyProtection="1">
      <alignment horizontal="center" vertical="center" wrapText="1"/>
      <protection locked="0"/>
    </xf>
    <xf numFmtId="165" fontId="3" fillId="13" borderId="76" xfId="0" applyNumberFormat="1" applyFont="1" applyFill="1" applyBorder="1" applyAlignment="1" applyProtection="1">
      <alignment horizontal="center" vertical="center" wrapText="1"/>
      <protection locked="0"/>
    </xf>
    <xf numFmtId="165" fontId="3" fillId="13" borderId="30" xfId="0" applyNumberFormat="1" applyFont="1" applyFill="1" applyBorder="1" applyAlignment="1" applyProtection="1">
      <alignment horizontal="center" vertical="center" wrapText="1"/>
      <protection locked="0"/>
    </xf>
    <xf numFmtId="9" fontId="3" fillId="13" borderId="66" xfId="1" applyFont="1" applyFill="1" applyBorder="1" applyAlignment="1" applyProtection="1">
      <alignment horizontal="center" vertical="center" wrapText="1"/>
      <protection locked="0"/>
    </xf>
    <xf numFmtId="0" fontId="20" fillId="13" borderId="1" xfId="0" applyFont="1" applyFill="1" applyBorder="1" applyAlignment="1" applyProtection="1">
      <alignment horizontal="center" vertical="center" wrapText="1"/>
      <protection locked="0"/>
    </xf>
    <xf numFmtId="10" fontId="20" fillId="13" borderId="1" xfId="0" applyNumberFormat="1" applyFont="1" applyFill="1" applyBorder="1" applyAlignment="1" applyProtection="1">
      <alignment vertical="top" wrapText="1"/>
      <protection locked="0"/>
    </xf>
    <xf numFmtId="165" fontId="20" fillId="13" borderId="29" xfId="0" applyNumberFormat="1" applyFont="1" applyFill="1" applyBorder="1" applyAlignment="1" applyProtection="1">
      <alignment horizontal="center" vertical="top" wrapText="1"/>
      <protection locked="0"/>
    </xf>
    <xf numFmtId="10" fontId="20" fillId="13" borderId="1" xfId="0" applyNumberFormat="1" applyFont="1" applyFill="1" applyBorder="1" applyAlignment="1" applyProtection="1">
      <alignment horizontal="left" vertical="center" wrapText="1"/>
      <protection locked="0"/>
    </xf>
    <xf numFmtId="165" fontId="20" fillId="13" borderId="29" xfId="0" applyNumberFormat="1" applyFont="1" applyFill="1" applyBorder="1" applyAlignment="1" applyProtection="1">
      <alignment horizontal="right" vertical="center" wrapText="1"/>
      <protection locked="0"/>
    </xf>
    <xf numFmtId="165" fontId="20" fillId="13" borderId="29" xfId="0" applyNumberFormat="1" applyFont="1" applyFill="1" applyBorder="1" applyAlignment="1" applyProtection="1">
      <alignment horizontal="center" vertical="center" wrapText="1"/>
      <protection locked="0"/>
    </xf>
    <xf numFmtId="9" fontId="20" fillId="13" borderId="3" xfId="1" applyFont="1" applyFill="1" applyBorder="1" applyAlignment="1" applyProtection="1">
      <alignment horizontal="center" vertical="center" wrapText="1"/>
      <protection locked="0"/>
    </xf>
    <xf numFmtId="0" fontId="20" fillId="2" borderId="56" xfId="0" applyFont="1" applyFill="1" applyBorder="1" applyAlignment="1" applyProtection="1">
      <alignment wrapText="1"/>
      <protection locked="0"/>
    </xf>
    <xf numFmtId="0" fontId="20" fillId="2" borderId="56" xfId="0" applyFont="1" applyFill="1" applyBorder="1" applyProtection="1">
      <protection locked="0"/>
    </xf>
    <xf numFmtId="165" fontId="20" fillId="13" borderId="30" xfId="0" applyNumberFormat="1" applyFont="1" applyFill="1" applyBorder="1" applyAlignment="1" applyProtection="1">
      <alignment vertical="center" wrapText="1"/>
      <protection locked="0"/>
    </xf>
    <xf numFmtId="14" fontId="0" fillId="13" borderId="56" xfId="0" applyNumberFormat="1" applyFill="1" applyBorder="1" applyAlignment="1" applyProtection="1">
      <alignment horizontal="center" vertical="center" wrapText="1"/>
      <protection locked="0"/>
    </xf>
    <xf numFmtId="0" fontId="35" fillId="13" borderId="56" xfId="0" applyFont="1" applyFill="1" applyBorder="1" applyAlignment="1" applyProtection="1">
      <alignment horizontal="center" vertical="center" wrapText="1"/>
      <protection locked="0"/>
    </xf>
    <xf numFmtId="0" fontId="0" fillId="13" borderId="56" xfId="0" applyFill="1" applyBorder="1" applyAlignment="1" applyProtection="1">
      <alignment vertical="center" wrapText="1"/>
      <protection locked="0"/>
    </xf>
    <xf numFmtId="0" fontId="2" fillId="7" borderId="71" xfId="0" applyFont="1" applyFill="1" applyBorder="1" applyAlignment="1" applyProtection="1">
      <alignment vertical="center" wrapText="1"/>
      <protection locked="0"/>
    </xf>
    <xf numFmtId="0" fontId="0" fillId="13" borderId="56" xfId="0" applyFill="1" applyBorder="1" applyAlignment="1" applyProtection="1">
      <alignment horizontal="center" vertical="center" wrapText="1"/>
      <protection locked="0"/>
    </xf>
    <xf numFmtId="0" fontId="3" fillId="7" borderId="71" xfId="0" applyFont="1" applyFill="1" applyBorder="1" applyAlignment="1" applyProtection="1">
      <alignment vertical="center"/>
      <protection locked="0"/>
    </xf>
    <xf numFmtId="14" fontId="0" fillId="13" borderId="57" xfId="0" applyNumberFormat="1" applyFill="1" applyBorder="1" applyAlignment="1" applyProtection="1">
      <alignment horizontal="center" vertical="center" wrapText="1"/>
      <protection locked="0"/>
    </xf>
    <xf numFmtId="0" fontId="0" fillId="13" borderId="57" xfId="0" applyFill="1" applyBorder="1" applyAlignment="1" applyProtection="1">
      <alignment horizontal="center" vertical="center" wrapText="1"/>
      <protection locked="0"/>
    </xf>
    <xf numFmtId="0" fontId="0" fillId="13" borderId="57" xfId="0" applyFill="1" applyBorder="1" applyAlignment="1" applyProtection="1">
      <alignment vertical="center" wrapText="1"/>
      <protection locked="0"/>
    </xf>
    <xf numFmtId="0" fontId="3" fillId="7" borderId="73" xfId="0" applyFont="1" applyFill="1" applyBorder="1" applyAlignment="1" applyProtection="1">
      <alignment vertical="center"/>
      <protection locked="0"/>
    </xf>
    <xf numFmtId="0" fontId="0" fillId="0" borderId="0" xfId="0" applyAlignment="1">
      <alignment wrapText="1"/>
    </xf>
    <xf numFmtId="0" fontId="1" fillId="5" borderId="11" xfId="0" applyFont="1" applyFill="1" applyBorder="1" applyAlignment="1">
      <alignment wrapText="1"/>
    </xf>
    <xf numFmtId="0" fontId="4" fillId="5" borderId="13" xfId="0" applyFont="1" applyFill="1" applyBorder="1" applyAlignment="1">
      <alignment wrapText="1"/>
    </xf>
    <xf numFmtId="0" fontId="4" fillId="13" borderId="33" xfId="0" applyFont="1" applyFill="1" applyBorder="1" applyAlignment="1">
      <alignment wrapText="1"/>
    </xf>
    <xf numFmtId="0" fontId="4" fillId="0" borderId="34" xfId="0" applyFont="1" applyBorder="1" applyAlignment="1">
      <alignment wrapText="1"/>
    </xf>
    <xf numFmtId="0" fontId="4" fillId="3" borderId="2" xfId="0" applyFont="1" applyFill="1" applyBorder="1" applyAlignment="1">
      <alignment wrapText="1"/>
    </xf>
    <xf numFmtId="0" fontId="4" fillId="0" borderId="3" xfId="0" applyFont="1" applyBorder="1" applyAlignment="1">
      <alignment wrapText="1"/>
    </xf>
    <xf numFmtId="0" fontId="4" fillId="2" borderId="31" xfId="0" applyFont="1" applyFill="1" applyBorder="1" applyAlignment="1">
      <alignment wrapText="1"/>
    </xf>
    <xf numFmtId="0" fontId="4" fillId="0" borderId="32" xfId="0" applyFont="1" applyBorder="1" applyAlignment="1">
      <alignment wrapText="1"/>
    </xf>
    <xf numFmtId="0" fontId="0" fillId="4" borderId="10" xfId="0" applyFill="1" applyBorder="1" applyAlignment="1">
      <alignment wrapText="1"/>
    </xf>
    <xf numFmtId="0" fontId="4" fillId="0" borderId="10" xfId="0" applyFont="1" applyFill="1" applyBorder="1" applyAlignment="1">
      <alignment wrapText="1"/>
    </xf>
    <xf numFmtId="0" fontId="0" fillId="0" borderId="0" xfId="0" applyBorder="1" applyAlignment="1">
      <alignment wrapText="1"/>
    </xf>
    <xf numFmtId="0" fontId="3" fillId="0" borderId="0" xfId="0" applyFont="1" applyBorder="1" applyAlignment="1">
      <alignment wrapText="1"/>
    </xf>
    <xf numFmtId="165" fontId="2" fillId="3" borderId="1" xfId="0" applyNumberFormat="1" applyFont="1" applyFill="1" applyBorder="1" applyAlignment="1" applyProtection="1">
      <alignment horizontal="left" wrapText="1"/>
    </xf>
    <xf numFmtId="0" fontId="3" fillId="0" borderId="0" xfId="0" applyFont="1" applyBorder="1" applyAlignment="1">
      <alignment horizontal="left" wrapText="1"/>
    </xf>
    <xf numFmtId="0" fontId="2" fillId="4" borderId="56" xfId="0" applyFont="1" applyFill="1" applyBorder="1" applyAlignment="1">
      <alignment horizontal="center" vertical="center"/>
    </xf>
    <xf numFmtId="0" fontId="3" fillId="0" borderId="10" xfId="0" applyFont="1" applyFill="1" applyBorder="1" applyAlignment="1">
      <alignment horizontal="center" vertical="center" wrapText="1"/>
    </xf>
    <xf numFmtId="0" fontId="0" fillId="2" borderId="56" xfId="0" applyFill="1" applyBorder="1" applyAlignment="1" applyProtection="1">
      <alignment horizontal="center" vertical="center"/>
      <protection locked="0"/>
    </xf>
    <xf numFmtId="0" fontId="0" fillId="2" borderId="58" xfId="0" applyFill="1" applyBorder="1" applyAlignment="1" applyProtection="1">
      <alignment horizontal="center" vertical="center"/>
      <protection locked="0"/>
    </xf>
    <xf numFmtId="0" fontId="2" fillId="4" borderId="56" xfId="0" applyFont="1" applyFill="1" applyBorder="1" applyAlignment="1">
      <alignment horizontal="center" vertical="center" wrapText="1"/>
    </xf>
    <xf numFmtId="0" fontId="2" fillId="4" borderId="57" xfId="0" applyFont="1" applyFill="1" applyBorder="1" applyAlignment="1">
      <alignment horizontal="center" vertical="center" wrapText="1"/>
    </xf>
    <xf numFmtId="0" fontId="3" fillId="7" borderId="79" xfId="0" applyFont="1" applyFill="1" applyBorder="1" applyAlignment="1" applyProtection="1">
      <alignment horizontal="center" vertical="center"/>
      <protection locked="0"/>
    </xf>
    <xf numFmtId="0" fontId="3" fillId="7" borderId="56" xfId="0" applyFont="1" applyFill="1" applyBorder="1" applyAlignment="1" applyProtection="1">
      <alignment horizontal="center" vertical="center"/>
      <protection locked="0"/>
    </xf>
    <xf numFmtId="0" fontId="3" fillId="0" borderId="22" xfId="0" applyFont="1" applyFill="1" applyBorder="1" applyAlignment="1">
      <alignment horizontal="center" vertical="center"/>
    </xf>
    <xf numFmtId="0" fontId="3" fillId="0" borderId="0" xfId="0" applyFont="1" applyAlignment="1">
      <alignment horizontal="center" vertical="center"/>
    </xf>
    <xf numFmtId="0" fontId="25" fillId="13" borderId="10" xfId="0" applyFont="1" applyFill="1" applyBorder="1" applyAlignment="1" applyProtection="1">
      <alignment horizontal="center" vertical="center" wrapText="1"/>
      <protection locked="0"/>
    </xf>
    <xf numFmtId="14" fontId="0" fillId="13" borderId="56" xfId="0" applyNumberFormat="1" applyFill="1" applyBorder="1" applyAlignment="1" applyProtection="1">
      <alignment vertical="center" wrapText="1"/>
      <protection locked="0"/>
    </xf>
    <xf numFmtId="14" fontId="0" fillId="13" borderId="57" xfId="0" applyNumberFormat="1" applyFill="1" applyBorder="1" applyAlignment="1" applyProtection="1">
      <alignment vertical="center" wrapText="1"/>
      <protection locked="0"/>
    </xf>
    <xf numFmtId="0" fontId="35" fillId="13" borderId="56" xfId="0" applyFont="1" applyFill="1" applyBorder="1" applyAlignment="1" applyProtection="1">
      <alignment horizontal="left" vertical="center" wrapText="1"/>
      <protection locked="0"/>
    </xf>
    <xf numFmtId="0" fontId="0" fillId="13" borderId="56" xfId="0" applyFill="1" applyBorder="1" applyAlignment="1" applyProtection="1">
      <alignment horizontal="left" vertical="center" wrapText="1"/>
      <protection locked="0"/>
    </xf>
    <xf numFmtId="0" fontId="0" fillId="13" borderId="57" xfId="0" applyFill="1" applyBorder="1" applyAlignment="1" applyProtection="1">
      <alignment horizontal="left" vertical="center" wrapText="1"/>
      <protection locked="0"/>
    </xf>
    <xf numFmtId="14" fontId="0" fillId="4" borderId="79" xfId="0" applyNumberFormat="1" applyFont="1" applyFill="1" applyBorder="1" applyAlignment="1">
      <alignment vertical="center" wrapText="1"/>
    </xf>
    <xf numFmtId="14" fontId="0" fillId="0" borderId="0" xfId="0" applyNumberFormat="1" applyAlignment="1">
      <alignment vertical="center" wrapText="1"/>
    </xf>
    <xf numFmtId="0" fontId="0" fillId="0" borderId="0" xfId="0" applyAlignment="1">
      <alignment horizontal="left" wrapText="1"/>
    </xf>
    <xf numFmtId="0" fontId="0" fillId="4" borderId="71" xfId="0" applyFont="1" applyFill="1" applyBorder="1" applyAlignment="1">
      <alignment vertical="center" wrapText="1"/>
    </xf>
    <xf numFmtId="0" fontId="37" fillId="19" borderId="1" xfId="3" applyFill="1" applyBorder="1" applyAlignment="1">
      <alignment horizontal="left" vertical="center" wrapText="1"/>
    </xf>
    <xf numFmtId="0" fontId="37" fillId="19" borderId="1" xfId="3" applyFill="1" applyBorder="1" applyAlignment="1">
      <alignment horizontal="center" vertical="center"/>
    </xf>
    <xf numFmtId="0" fontId="39" fillId="19" borderId="1" xfId="0" applyFont="1" applyFill="1" applyBorder="1" applyAlignment="1">
      <alignment horizontal="center" vertical="center"/>
    </xf>
    <xf numFmtId="0" fontId="4" fillId="19" borderId="1" xfId="0" applyFont="1" applyFill="1" applyBorder="1" applyAlignment="1">
      <alignment horizontal="left" vertical="center"/>
    </xf>
    <xf numFmtId="0" fontId="0" fillId="20" borderId="0" xfId="0" applyFill="1" applyAlignment="1">
      <alignment vertical="center"/>
    </xf>
    <xf numFmtId="0" fontId="39" fillId="5" borderId="1" xfId="0" applyFont="1" applyFill="1" applyBorder="1" applyAlignment="1">
      <alignment horizontal="left" vertical="center"/>
    </xf>
    <xf numFmtId="2" fontId="39" fillId="5" borderId="1" xfId="0" applyNumberFormat="1" applyFont="1" applyFill="1" applyBorder="1" applyAlignment="1">
      <alignment horizontal="left" vertical="center" wrapText="1"/>
    </xf>
    <xf numFmtId="0" fontId="39" fillId="5" borderId="1" xfId="0" applyFont="1" applyFill="1" applyBorder="1" applyAlignment="1">
      <alignment horizontal="left" vertical="center" wrapText="1"/>
    </xf>
    <xf numFmtId="0" fontId="4" fillId="21" borderId="1" xfId="0" applyFont="1" applyFill="1" applyBorder="1" applyAlignment="1">
      <alignment horizontal="left" vertical="center"/>
    </xf>
    <xf numFmtId="0" fontId="4" fillId="22" borderId="0" xfId="0" applyFont="1" applyFill="1" applyAlignment="1">
      <alignment horizontal="left" vertical="center"/>
    </xf>
    <xf numFmtId="0" fontId="40" fillId="0" borderId="1" xfId="0" applyFont="1" applyBorder="1" applyAlignment="1">
      <alignment horizontal="left" vertical="center"/>
    </xf>
    <xf numFmtId="2" fontId="40" fillId="0" borderId="1" xfId="0" applyNumberFormat="1" applyFont="1" applyBorder="1" applyAlignment="1">
      <alignment horizontal="left" vertical="center" wrapText="1"/>
    </xf>
    <xf numFmtId="44" fontId="0" fillId="0" borderId="1" xfId="2" applyFont="1" applyFill="1" applyBorder="1" applyAlignment="1">
      <alignment vertical="center"/>
    </xf>
    <xf numFmtId="0" fontId="4" fillId="23" borderId="0" xfId="0" applyFont="1" applyFill="1" applyAlignment="1">
      <alignment horizontal="left" vertical="center"/>
    </xf>
    <xf numFmtId="0" fontId="4" fillId="16" borderId="0" xfId="0" applyFont="1" applyFill="1" applyAlignment="1">
      <alignment horizontal="left" vertical="center"/>
    </xf>
    <xf numFmtId="49" fontId="40" fillId="0" borderId="1" xfId="0" applyNumberFormat="1" applyFont="1" applyBorder="1" applyAlignment="1">
      <alignment horizontal="left" vertical="center" wrapText="1"/>
    </xf>
    <xf numFmtId="0" fontId="40" fillId="0" borderId="1" xfId="0" applyFont="1" applyBorder="1" applyAlignment="1">
      <alignment vertical="center"/>
    </xf>
    <xf numFmtId="0" fontId="4" fillId="12" borderId="0" xfId="0" applyFont="1" applyFill="1" applyAlignment="1">
      <alignment horizontal="left" vertical="center"/>
    </xf>
    <xf numFmtId="0" fontId="40" fillId="0" borderId="1" xfId="0" applyFont="1" applyBorder="1" applyAlignment="1">
      <alignment horizontal="left" vertical="center" wrapText="1"/>
    </xf>
    <xf numFmtId="17" fontId="40" fillId="0" borderId="1" xfId="0" quotePrefix="1" applyNumberFormat="1" applyFont="1" applyBorder="1" applyAlignment="1">
      <alignment horizontal="left" vertical="center"/>
    </xf>
    <xf numFmtId="0" fontId="40" fillId="0" borderId="0" xfId="0" applyFont="1" applyAlignment="1">
      <alignment horizontal="left" vertical="center"/>
    </xf>
    <xf numFmtId="9" fontId="0" fillId="0" borderId="0" xfId="1" applyFont="1" applyAlignment="1">
      <alignment horizontal="center"/>
    </xf>
    <xf numFmtId="0" fontId="3" fillId="0" borderId="19" xfId="0" applyFont="1" applyBorder="1"/>
    <xf numFmtId="0" fontId="13" fillId="0" borderId="19" xfId="0" applyFont="1" applyBorder="1" applyAlignment="1">
      <alignment horizontal="center"/>
    </xf>
    <xf numFmtId="0" fontId="11" fillId="0" borderId="11" xfId="0" applyFont="1" applyBorder="1" applyAlignment="1" applyProtection="1">
      <alignment vertical="center" wrapText="1"/>
    </xf>
    <xf numFmtId="0" fontId="2" fillId="0" borderId="10" xfId="0" applyFont="1" applyBorder="1" applyAlignment="1" applyProtection="1">
      <alignment horizontal="center" vertical="center" wrapText="1"/>
    </xf>
    <xf numFmtId="0" fontId="6" fillId="4" borderId="22" xfId="0" applyFont="1" applyFill="1" applyBorder="1" applyAlignment="1">
      <alignment vertical="center" wrapText="1"/>
    </xf>
    <xf numFmtId="0" fontId="2" fillId="2" borderId="10" xfId="0" applyFont="1" applyFill="1" applyBorder="1" applyAlignment="1">
      <alignment vertical="center" wrapText="1"/>
    </xf>
    <xf numFmtId="0" fontId="4" fillId="13" borderId="11" xfId="0" applyFont="1" applyFill="1" applyBorder="1" applyProtection="1">
      <protection locked="0"/>
    </xf>
    <xf numFmtId="10" fontId="3" fillId="4" borderId="10" xfId="1" applyNumberFormat="1" applyFont="1" applyFill="1" applyBorder="1" applyAlignment="1" applyProtection="1">
      <alignment horizontal="left" vertical="center" wrapText="1"/>
      <protection locked="0"/>
    </xf>
    <xf numFmtId="0" fontId="0" fillId="0" borderId="0" xfId="0" applyBorder="1" applyProtection="1">
      <protection locked="0"/>
    </xf>
    <xf numFmtId="10" fontId="3" fillId="4" borderId="10" xfId="1" applyNumberFormat="1" applyFont="1" applyFill="1" applyBorder="1" applyAlignment="1" applyProtection="1">
      <alignment horizontal="left" wrapText="1"/>
      <protection locked="0"/>
    </xf>
    <xf numFmtId="0" fontId="4" fillId="13" borderId="27" xfId="0" applyFont="1" applyFill="1" applyBorder="1" applyAlignment="1" applyProtection="1">
      <alignment wrapText="1"/>
      <protection locked="0"/>
    </xf>
    <xf numFmtId="0" fontId="2" fillId="2" borderId="10" xfId="0" applyFont="1" applyFill="1" applyBorder="1" applyAlignment="1" applyProtection="1">
      <alignment vertical="center" wrapText="1"/>
      <protection locked="0"/>
    </xf>
    <xf numFmtId="0" fontId="0" fillId="0" borderId="0" xfId="0" applyProtection="1">
      <protection locked="0"/>
    </xf>
    <xf numFmtId="9" fontId="3" fillId="4" borderId="10" xfId="1" applyFont="1" applyFill="1" applyBorder="1" applyAlignment="1">
      <alignment horizontal="center" vertical="center" wrapText="1"/>
    </xf>
    <xf numFmtId="9" fontId="3" fillId="13" borderId="10" xfId="1" applyFont="1" applyFill="1" applyBorder="1" applyAlignment="1" applyProtection="1">
      <alignment horizontal="center"/>
      <protection locked="0"/>
    </xf>
    <xf numFmtId="9" fontId="3" fillId="13" borderId="19" xfId="1" applyFont="1" applyFill="1" applyBorder="1" applyAlignment="1" applyProtection="1">
      <alignment horizontal="center"/>
      <protection locked="0"/>
    </xf>
    <xf numFmtId="9" fontId="3" fillId="13" borderId="10" xfId="1" applyFont="1" applyFill="1" applyBorder="1" applyAlignment="1">
      <alignment horizontal="center"/>
    </xf>
    <xf numFmtId="165" fontId="0" fillId="0" borderId="13" xfId="2" applyNumberFormat="1" applyFont="1" applyBorder="1" applyAlignment="1">
      <alignment horizontal="center"/>
    </xf>
    <xf numFmtId="0" fontId="0" fillId="0" borderId="10" xfId="0" applyFill="1" applyBorder="1"/>
    <xf numFmtId="0" fontId="33" fillId="6" borderId="4" xfId="0" applyFont="1" applyFill="1" applyBorder="1" applyAlignment="1">
      <alignment wrapText="1"/>
    </xf>
    <xf numFmtId="0" fontId="33" fillId="12" borderId="4" xfId="0" applyFont="1" applyFill="1" applyBorder="1" applyAlignment="1">
      <alignment wrapText="1"/>
    </xf>
    <xf numFmtId="0" fontId="36" fillId="0" borderId="4" xfId="0" applyFont="1" applyBorder="1" applyAlignment="1">
      <alignment horizontal="left" wrapText="1"/>
    </xf>
    <xf numFmtId="0" fontId="41" fillId="0" borderId="1" xfId="0" applyFont="1" applyBorder="1" applyAlignment="1">
      <alignment wrapText="1"/>
    </xf>
    <xf numFmtId="0" fontId="0" fillId="13" borderId="56" xfId="0" applyFont="1" applyFill="1" applyBorder="1" applyAlignment="1" applyProtection="1">
      <alignment horizontal="center" vertical="center" wrapText="1"/>
      <protection locked="0"/>
    </xf>
    <xf numFmtId="0" fontId="0" fillId="13" borderId="57" xfId="0" applyFont="1" applyFill="1" applyBorder="1" applyAlignment="1" applyProtection="1">
      <alignment horizontal="center" vertical="center" wrapText="1"/>
      <protection locked="0"/>
    </xf>
    <xf numFmtId="0" fontId="0" fillId="0" borderId="0" xfId="0" applyFont="1"/>
    <xf numFmtId="43" fontId="0" fillId="0" borderId="0" xfId="4" applyFont="1" applyBorder="1"/>
    <xf numFmtId="43" fontId="0" fillId="0" borderId="52" xfId="4" applyFont="1" applyBorder="1"/>
    <xf numFmtId="43" fontId="0" fillId="0" borderId="41" xfId="4" applyFont="1" applyBorder="1"/>
    <xf numFmtId="43" fontId="0" fillId="0" borderId="27" xfId="4" applyFont="1" applyBorder="1"/>
    <xf numFmtId="43" fontId="0" fillId="0" borderId="24" xfId="4" applyFont="1" applyBorder="1"/>
    <xf numFmtId="43" fontId="0" fillId="0" borderId="26" xfId="4" applyFont="1" applyBorder="1"/>
    <xf numFmtId="43" fontId="0" fillId="0" borderId="21" xfId="4" applyFont="1" applyBorder="1"/>
    <xf numFmtId="43" fontId="0" fillId="0" borderId="25" xfId="4" applyFont="1" applyBorder="1"/>
    <xf numFmtId="43" fontId="0" fillId="0" borderId="23" xfId="4" applyFont="1" applyBorder="1"/>
    <xf numFmtId="43" fontId="27" fillId="0" borderId="66" xfId="4" applyFont="1" applyBorder="1" applyAlignment="1">
      <alignment horizontal="left"/>
    </xf>
    <xf numFmtId="43" fontId="0" fillId="0" borderId="3" xfId="4" applyFont="1" applyBorder="1" applyAlignment="1">
      <alignment horizontal="left"/>
    </xf>
    <xf numFmtId="0" fontId="0" fillId="0" borderId="63" xfId="0" applyBorder="1" applyAlignment="1">
      <alignment horizontal="left" indent="1"/>
    </xf>
    <xf numFmtId="43" fontId="0" fillId="0" borderId="80" xfId="4" applyFont="1" applyBorder="1" applyAlignment="1">
      <alignment horizontal="left"/>
    </xf>
    <xf numFmtId="0" fontId="33" fillId="0" borderId="1" xfId="0" applyFont="1" applyFill="1" applyBorder="1" applyAlignment="1">
      <alignment wrapText="1"/>
    </xf>
    <xf numFmtId="0" fontId="33" fillId="0" borderId="4" xfId="0" applyFont="1" applyFill="1" applyBorder="1" applyAlignment="1">
      <alignment wrapText="1"/>
    </xf>
    <xf numFmtId="0" fontId="2" fillId="0" borderId="20" xfId="0" applyFont="1" applyBorder="1" applyAlignment="1">
      <alignment horizontal="center" vertical="center" wrapText="1"/>
    </xf>
    <xf numFmtId="0" fontId="2" fillId="0" borderId="11" xfId="0" applyFont="1" applyBorder="1" applyAlignment="1">
      <alignment horizontal="left" vertical="top" wrapText="1"/>
    </xf>
    <xf numFmtId="0" fontId="19" fillId="0" borderId="29" xfId="0" applyFont="1" applyBorder="1" applyAlignment="1">
      <alignment horizontal="center" vertical="center" wrapText="1"/>
    </xf>
    <xf numFmtId="0" fontId="33" fillId="0" borderId="4" xfId="0" applyFont="1" applyBorder="1" applyAlignment="1">
      <alignment horizontal="left" wrapText="1"/>
    </xf>
    <xf numFmtId="0" fontId="1" fillId="5" borderId="52" xfId="0" applyFont="1" applyFill="1" applyBorder="1" applyProtection="1"/>
    <xf numFmtId="0" fontId="4" fillId="5" borderId="41" xfId="0" applyFont="1" applyFill="1" applyBorder="1" applyProtection="1"/>
    <xf numFmtId="0" fontId="3" fillId="0" borderId="48" xfId="0" applyFont="1" applyBorder="1" applyAlignment="1" applyProtection="1">
      <alignment vertical="center" wrapText="1"/>
      <protection locked="0"/>
    </xf>
    <xf numFmtId="0" fontId="3" fillId="0" borderId="37" xfId="0" applyFont="1" applyBorder="1" applyAlignment="1" applyProtection="1">
      <alignment vertical="center" wrapText="1"/>
      <protection locked="0"/>
    </xf>
    <xf numFmtId="0" fontId="3" fillId="0" borderId="51" xfId="0" applyFont="1" applyBorder="1" applyAlignment="1" applyProtection="1">
      <alignment vertical="center" wrapText="1"/>
      <protection locked="0"/>
    </xf>
    <xf numFmtId="0" fontId="3" fillId="0" borderId="24" xfId="0" applyFont="1" applyBorder="1" applyAlignment="1" applyProtection="1">
      <alignment vertical="center" wrapText="1"/>
      <protection locked="0"/>
    </xf>
    <xf numFmtId="0" fontId="11" fillId="5" borderId="45" xfId="0" applyFont="1" applyFill="1" applyBorder="1" applyAlignment="1" applyProtection="1">
      <alignment horizontal="center" vertical="center"/>
      <protection locked="0"/>
    </xf>
    <xf numFmtId="0" fontId="11" fillId="5" borderId="46" xfId="0"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11" fillId="5" borderId="52" xfId="0" applyFont="1" applyFill="1" applyBorder="1" applyAlignment="1" applyProtection="1">
      <alignment horizontal="center" vertical="center" wrapText="1"/>
      <protection locked="0"/>
    </xf>
    <xf numFmtId="0" fontId="0" fillId="0" borderId="0" xfId="0" applyAlignment="1">
      <alignment horizontal="center" vertical="center" wrapText="1"/>
    </xf>
    <xf numFmtId="0" fontId="0" fillId="0" borderId="41" xfId="0" applyBorder="1" applyAlignment="1">
      <alignment horizontal="center" vertical="center" wrapText="1"/>
    </xf>
    <xf numFmtId="0" fontId="2" fillId="0" borderId="21" xfId="0" applyFont="1" applyBorder="1" applyAlignment="1">
      <alignment horizontal="center"/>
    </xf>
    <xf numFmtId="0" fontId="2" fillId="0" borderId="25" xfId="0" applyFont="1" applyBorder="1" applyAlignment="1">
      <alignment horizontal="center"/>
    </xf>
    <xf numFmtId="0" fontId="2" fillId="0" borderId="23" xfId="0" applyFont="1" applyBorder="1" applyAlignment="1">
      <alignment horizontal="center"/>
    </xf>
    <xf numFmtId="0" fontId="1" fillId="0" borderId="11" xfId="0" applyFont="1" applyBorder="1" applyAlignment="1">
      <alignment horizontal="left" vertical="top" wrapText="1"/>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11" fillId="5" borderId="11" xfId="0" applyFont="1" applyFill="1" applyBorder="1" applyAlignment="1">
      <alignment horizontal="left" vertical="center" wrapText="1"/>
    </xf>
    <xf numFmtId="0" fontId="11" fillId="5" borderId="12" xfId="0" applyFont="1" applyFill="1" applyBorder="1" applyAlignment="1">
      <alignment horizontal="left" vertical="center" wrapText="1"/>
    </xf>
    <xf numFmtId="0" fontId="11" fillId="5" borderId="13" xfId="0" applyFont="1" applyFill="1" applyBorder="1" applyAlignment="1">
      <alignment horizontal="left" vertical="center" wrapText="1"/>
    </xf>
    <xf numFmtId="0" fontId="1" fillId="0" borderId="9" xfId="0" applyFont="1" applyBorder="1" applyAlignment="1" applyProtection="1">
      <alignment horizontal="left" vertical="top" wrapText="1"/>
    </xf>
    <xf numFmtId="0" fontId="1" fillId="0" borderId="0" xfId="0" applyFont="1" applyBorder="1" applyAlignment="1" applyProtection="1">
      <alignment horizontal="left" vertical="top" wrapText="1"/>
    </xf>
    <xf numFmtId="0" fontId="2" fillId="0" borderId="86"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84" xfId="0" applyFont="1" applyBorder="1" applyAlignment="1">
      <alignment horizontal="center" vertical="center" wrapText="1"/>
    </xf>
    <xf numFmtId="0" fontId="10" fillId="2" borderId="11" xfId="0" applyFont="1" applyFill="1" applyBorder="1" applyAlignment="1" applyProtection="1">
      <alignment horizontal="center" vertical="center" wrapText="1"/>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27"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2" fillId="0" borderId="20" xfId="0" applyFont="1" applyBorder="1" applyAlignment="1">
      <alignment horizontal="center" vertical="center" wrapText="1"/>
    </xf>
    <xf numFmtId="0" fontId="2" fillId="0" borderId="22" xfId="0" applyFont="1" applyBorder="1" applyAlignment="1">
      <alignment horizontal="center" vertical="center" wrapText="1"/>
    </xf>
    <xf numFmtId="0" fontId="13" fillId="0" borderId="11" xfId="0" applyFont="1" applyBorder="1" applyAlignment="1">
      <alignment horizontal="center"/>
    </xf>
    <xf numFmtId="0" fontId="13" fillId="0" borderId="12" xfId="0" applyFont="1" applyBorder="1" applyAlignment="1">
      <alignment horizontal="center"/>
    </xf>
    <xf numFmtId="0" fontId="13" fillId="0" borderId="13" xfId="0" applyFont="1" applyBorder="1" applyAlignment="1">
      <alignment horizontal="center"/>
    </xf>
    <xf numFmtId="0" fontId="11" fillId="6" borderId="11"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3" xfId="0" applyFont="1" applyFill="1" applyBorder="1" applyAlignment="1">
      <alignment horizontal="center" vertical="center"/>
    </xf>
    <xf numFmtId="0" fontId="3" fillId="0" borderId="8" xfId="0" applyFont="1" applyBorder="1" applyAlignment="1">
      <alignment vertical="center" wrapText="1"/>
    </xf>
    <xf numFmtId="0" fontId="3" fillId="0" borderId="9" xfId="0" applyFont="1" applyBorder="1" applyAlignment="1">
      <alignment vertical="center" wrapText="1"/>
    </xf>
    <xf numFmtId="0" fontId="13" fillId="0" borderId="18" xfId="0" applyFont="1" applyBorder="1" applyAlignment="1">
      <alignment horizontal="center"/>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12" fillId="0" borderId="11" xfId="0" applyFont="1" applyBorder="1" applyAlignment="1">
      <alignment horizontal="left" vertical="center" wrapText="1"/>
    </xf>
    <xf numFmtId="0" fontId="12" fillId="0" borderId="13" xfId="0" applyFont="1" applyBorder="1" applyAlignment="1">
      <alignment horizontal="left" vertical="center" wrapText="1"/>
    </xf>
    <xf numFmtId="0" fontId="2" fillId="0" borderId="19" xfId="0" applyFont="1" applyBorder="1" applyAlignment="1">
      <alignment horizontal="center" vertical="center" wrapText="1"/>
    </xf>
    <xf numFmtId="0" fontId="2" fillId="5" borderId="21" xfId="0" applyFont="1" applyFill="1" applyBorder="1" applyAlignment="1">
      <alignment horizontal="left" vertical="center" wrapText="1"/>
    </xf>
    <xf numFmtId="0" fontId="2" fillId="5" borderId="25"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1" xfId="0" applyFont="1" applyFill="1" applyBorder="1" applyAlignment="1">
      <alignment horizontal="left" vertical="center" wrapText="1"/>
    </xf>
    <xf numFmtId="0" fontId="6" fillId="0" borderId="19" xfId="0" applyFont="1" applyBorder="1" applyAlignment="1">
      <alignment horizontal="center" vertical="top" wrapText="1"/>
    </xf>
    <xf numFmtId="0" fontId="6" fillId="0" borderId="22" xfId="0" applyFont="1" applyBorder="1" applyAlignment="1">
      <alignment horizontal="center" vertical="top" wrapText="1"/>
    </xf>
    <xf numFmtId="0" fontId="12" fillId="0" borderId="52"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25" xfId="0" applyFont="1" applyBorder="1" applyAlignment="1">
      <alignment horizontal="center" vertical="top" wrapText="1"/>
    </xf>
    <xf numFmtId="0" fontId="12" fillId="0" borderId="23" xfId="0" applyFont="1" applyBorder="1" applyAlignment="1">
      <alignment horizontal="center" vertical="top" wrapText="1"/>
    </xf>
    <xf numFmtId="0" fontId="12" fillId="0" borderId="24" xfId="0" applyFont="1" applyBorder="1" applyAlignment="1">
      <alignment horizontal="center" vertical="top" wrapText="1"/>
    </xf>
    <xf numFmtId="0" fontId="12" fillId="0" borderId="26" xfId="0" applyFont="1" applyBorder="1" applyAlignment="1">
      <alignment horizontal="center" vertical="top" wrapText="1"/>
    </xf>
    <xf numFmtId="0" fontId="14" fillId="0" borderId="11" xfId="0" applyFont="1" applyBorder="1" applyAlignment="1">
      <alignment horizontal="center"/>
    </xf>
    <xf numFmtId="0" fontId="14" fillId="0" borderId="12" xfId="0" applyFont="1" applyBorder="1" applyAlignment="1">
      <alignment horizontal="center"/>
    </xf>
    <xf numFmtId="0" fontId="11" fillId="6" borderId="27" xfId="0" applyFont="1" applyFill="1" applyBorder="1" applyAlignment="1">
      <alignment horizontal="center" vertical="center"/>
    </xf>
    <xf numFmtId="0" fontId="11" fillId="6" borderId="24" xfId="0" applyFont="1" applyFill="1" applyBorder="1" applyAlignment="1">
      <alignment horizontal="center" vertical="center"/>
    </xf>
    <xf numFmtId="0" fontId="13" fillId="0" borderId="29" xfId="0" applyFont="1" applyBorder="1" applyAlignment="1">
      <alignment horizontal="center" wrapText="1"/>
    </xf>
    <xf numFmtId="0" fontId="13" fillId="0" borderId="30" xfId="0" applyFont="1" applyBorder="1" applyAlignment="1">
      <alignment horizontal="center" wrapText="1"/>
    </xf>
    <xf numFmtId="0" fontId="11" fillId="6" borderId="0" xfId="0" applyFont="1" applyFill="1" applyBorder="1" applyAlignment="1">
      <alignment horizontal="center" vertical="center" wrapText="1"/>
    </xf>
    <xf numFmtId="0" fontId="11" fillId="6" borderId="0" xfId="0" applyFont="1" applyFill="1" applyBorder="1" applyAlignment="1">
      <alignment horizontal="center" vertical="center"/>
    </xf>
    <xf numFmtId="0" fontId="2" fillId="8" borderId="72" xfId="0" applyFont="1" applyFill="1" applyBorder="1" applyAlignment="1">
      <alignment horizontal="right"/>
    </xf>
    <xf numFmtId="0" fontId="2" fillId="8" borderId="77" xfId="0" applyFont="1" applyFill="1" applyBorder="1" applyAlignment="1">
      <alignment horizontal="right"/>
    </xf>
    <xf numFmtId="0" fontId="11" fillId="6" borderId="41"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41" xfId="0" applyFont="1" applyFill="1" applyBorder="1" applyAlignment="1">
      <alignment horizontal="center" vertical="center"/>
    </xf>
    <xf numFmtId="0" fontId="18" fillId="0" borderId="39" xfId="0" applyFont="1" applyBorder="1" applyAlignment="1">
      <alignment horizontal="center"/>
    </xf>
    <xf numFmtId="0" fontId="18" fillId="0" borderId="76" xfId="0" applyFont="1" applyBorder="1" applyAlignment="1">
      <alignment horizontal="center"/>
    </xf>
    <xf numFmtId="0" fontId="11" fillId="6" borderId="0" xfId="0" applyFont="1" applyFill="1" applyBorder="1" applyAlignment="1">
      <alignment horizontal="left" vertical="center" wrapText="1" indent="6"/>
    </xf>
    <xf numFmtId="0" fontId="20" fillId="8" borderId="35" xfId="0" applyFont="1" applyFill="1" applyBorder="1" applyAlignment="1">
      <alignment horizontal="left" vertical="top" wrapText="1"/>
    </xf>
    <xf numFmtId="0" fontId="20" fillId="8" borderId="4" xfId="0" applyFont="1" applyFill="1" applyBorder="1" applyAlignment="1">
      <alignment horizontal="left" vertical="top" wrapText="1"/>
    </xf>
    <xf numFmtId="0" fontId="19" fillId="0" borderId="19" xfId="0" applyFont="1" applyBorder="1" applyAlignment="1">
      <alignment horizontal="center"/>
    </xf>
    <xf numFmtId="0" fontId="19" fillId="0" borderId="59" xfId="0" applyFont="1" applyBorder="1" applyAlignment="1">
      <alignment horizontal="center"/>
    </xf>
    <xf numFmtId="0" fontId="19" fillId="0" borderId="44" xfId="0" applyFont="1" applyFill="1" applyBorder="1" applyAlignment="1">
      <alignment horizontal="center" vertical="center" wrapText="1"/>
    </xf>
    <xf numFmtId="0" fontId="19" fillId="0" borderId="74" xfId="0" applyFont="1" applyFill="1" applyBorder="1" applyAlignment="1">
      <alignment horizontal="center" vertical="center" wrapText="1"/>
    </xf>
    <xf numFmtId="0" fontId="19" fillId="0" borderId="29" xfId="0" applyFont="1" applyBorder="1" applyAlignment="1">
      <alignment horizontal="center" vertical="center" wrapText="1"/>
    </xf>
    <xf numFmtId="0" fontId="19" fillId="0" borderId="4" xfId="0" applyFont="1" applyBorder="1" applyAlignment="1">
      <alignment horizontal="center" vertical="center" wrapText="1"/>
    </xf>
    <xf numFmtId="0" fontId="20" fillId="13" borderId="29" xfId="0" applyFont="1" applyFill="1" applyBorder="1" applyAlignment="1" applyProtection="1">
      <alignment horizontal="center" vertical="center" wrapText="1"/>
      <protection locked="0"/>
    </xf>
    <xf numFmtId="0" fontId="20" fillId="13" borderId="4" xfId="0" applyFont="1" applyFill="1" applyBorder="1" applyAlignment="1" applyProtection="1">
      <alignment horizontal="center" vertical="center" wrapText="1"/>
      <protection locked="0"/>
    </xf>
    <xf numFmtId="0" fontId="11" fillId="6" borderId="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33" fillId="12" borderId="29" xfId="0" applyFont="1" applyFill="1" applyBorder="1" applyAlignment="1" applyProtection="1">
      <alignment horizontal="left" wrapText="1"/>
    </xf>
    <xf numFmtId="0" fontId="33" fillId="12" borderId="4" xfId="0" applyFont="1" applyFill="1" applyBorder="1" applyAlignment="1" applyProtection="1">
      <alignment horizontal="left" wrapText="1"/>
    </xf>
    <xf numFmtId="0" fontId="33" fillId="12" borderId="29" xfId="0" applyFont="1" applyFill="1" applyBorder="1" applyAlignment="1">
      <alignment horizontal="left" wrapText="1"/>
    </xf>
    <xf numFmtId="0" fontId="33" fillId="12" borderId="4" xfId="0" applyFont="1" applyFill="1" applyBorder="1" applyAlignment="1">
      <alignment horizontal="left" wrapText="1"/>
    </xf>
    <xf numFmtId="0" fontId="33" fillId="0" borderId="29" xfId="0" applyFont="1" applyBorder="1" applyAlignment="1">
      <alignment horizontal="left" wrapText="1"/>
    </xf>
    <xf numFmtId="0" fontId="33" fillId="0" borderId="4" xfId="0" applyFont="1" applyBorder="1" applyAlignment="1">
      <alignment horizontal="left" wrapText="1"/>
    </xf>
    <xf numFmtId="0" fontId="27" fillId="16" borderId="11" xfId="0" applyFont="1" applyFill="1" applyBorder="1" applyAlignment="1">
      <alignment horizontal="center"/>
    </xf>
    <xf numFmtId="0" fontId="27" fillId="16" borderId="12" xfId="0" applyFont="1" applyFill="1" applyBorder="1" applyAlignment="1">
      <alignment horizontal="center"/>
    </xf>
    <xf numFmtId="0" fontId="27" fillId="16" borderId="13" xfId="0" applyFont="1" applyFill="1" applyBorder="1" applyAlignment="1">
      <alignment horizontal="center"/>
    </xf>
    <xf numFmtId="0" fontId="27" fillId="14" borderId="11" xfId="0" applyFont="1" applyFill="1" applyBorder="1" applyAlignment="1">
      <alignment horizontal="center"/>
    </xf>
    <xf numFmtId="0" fontId="27" fillId="14" borderId="12" xfId="0" applyFont="1" applyFill="1" applyBorder="1" applyAlignment="1">
      <alignment horizontal="center"/>
    </xf>
    <xf numFmtId="0" fontId="27" fillId="14" borderId="13" xfId="0" applyFont="1" applyFill="1" applyBorder="1" applyAlignment="1">
      <alignment horizontal="center"/>
    </xf>
    <xf numFmtId="0" fontId="27" fillId="15" borderId="11" xfId="0" applyFont="1" applyFill="1" applyBorder="1" applyAlignment="1">
      <alignment horizontal="center"/>
    </xf>
    <xf numFmtId="0" fontId="27" fillId="15" borderId="12" xfId="0" applyFont="1" applyFill="1" applyBorder="1" applyAlignment="1">
      <alignment horizontal="center"/>
    </xf>
    <xf numFmtId="0" fontId="27" fillId="15" borderId="13" xfId="0" applyFont="1" applyFill="1" applyBorder="1" applyAlignment="1">
      <alignment horizontal="center"/>
    </xf>
    <xf numFmtId="0" fontId="27" fillId="5" borderId="11" xfId="0" applyFont="1" applyFill="1" applyBorder="1" applyAlignment="1">
      <alignment horizontal="center"/>
    </xf>
    <xf numFmtId="0" fontId="27" fillId="5" borderId="12" xfId="0" applyFont="1" applyFill="1" applyBorder="1" applyAlignment="1">
      <alignment horizontal="center"/>
    </xf>
    <xf numFmtId="0" fontId="27" fillId="5" borderId="13" xfId="0" applyFont="1" applyFill="1" applyBorder="1" applyAlignment="1">
      <alignment horizontal="center"/>
    </xf>
    <xf numFmtId="0" fontId="27" fillId="17" borderId="11" xfId="0" applyFont="1" applyFill="1" applyBorder="1" applyAlignment="1">
      <alignment horizontal="center"/>
    </xf>
    <xf numFmtId="0" fontId="27" fillId="17" borderId="12" xfId="0" applyFont="1" applyFill="1" applyBorder="1" applyAlignment="1">
      <alignment horizontal="center"/>
    </xf>
    <xf numFmtId="0" fontId="27" fillId="17" borderId="13" xfId="0" applyFont="1" applyFill="1" applyBorder="1" applyAlignment="1">
      <alignment horizontal="center"/>
    </xf>
    <xf numFmtId="0" fontId="27" fillId="18" borderId="11" xfId="0" applyFont="1" applyFill="1" applyBorder="1" applyAlignment="1">
      <alignment horizontal="center"/>
    </xf>
    <xf numFmtId="0" fontId="27" fillId="18" borderId="12" xfId="0" applyFont="1" applyFill="1" applyBorder="1" applyAlignment="1">
      <alignment horizontal="center"/>
    </xf>
    <xf numFmtId="0" fontId="27" fillId="18" borderId="13" xfId="0" applyFont="1" applyFill="1" applyBorder="1" applyAlignment="1">
      <alignment horizontal="center"/>
    </xf>
    <xf numFmtId="0" fontId="33" fillId="19" borderId="29" xfId="0" applyFont="1" applyFill="1" applyBorder="1" applyAlignment="1">
      <alignment horizontal="center" vertical="center" wrapText="1"/>
    </xf>
    <xf numFmtId="0" fontId="33" fillId="19" borderId="30" xfId="0" applyFont="1" applyFill="1" applyBorder="1" applyAlignment="1">
      <alignment horizontal="center" vertical="center" wrapText="1"/>
    </xf>
    <xf numFmtId="0" fontId="33" fillId="19" borderId="4" xfId="0" applyFont="1" applyFill="1" applyBorder="1" applyAlignment="1">
      <alignment horizontal="center" vertical="center" wrapText="1"/>
    </xf>
    <xf numFmtId="0" fontId="16" fillId="19" borderId="1" xfId="0" applyFont="1" applyFill="1" applyBorder="1" applyAlignment="1">
      <alignment horizontal="center" vertical="center"/>
    </xf>
  </cellXfs>
  <cellStyles count="5">
    <cellStyle name="Comma" xfId="4" builtinId="3"/>
    <cellStyle name="Currency" xfId="2" builtinId="4"/>
    <cellStyle name="Hyperlink" xfId="3" builtinId="8"/>
    <cellStyle name="Normal" xfId="0" builtinId="0"/>
    <cellStyle name="Percent" xfId="1" builtinId="5"/>
  </cellStyles>
  <dxfs count="13">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9AB6B"/>
      <color rgb="FFFFFF99"/>
      <color rgb="FFFFCCFF"/>
      <color rgb="FFFFFFCC"/>
      <color rgb="FFFFFF66"/>
      <color rgb="FFCC66FF"/>
      <color rgb="FFFF99FF"/>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06/relationships/vbaProject" Target="vbaProject.bin"/><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persons/person.xml><?xml version="1.0" encoding="utf-8"?>
<personList xmlns="http://schemas.microsoft.com/office/spreadsheetml/2018/threadedcomments" xmlns:x="http://schemas.openxmlformats.org/spreadsheetml/2006/main">
  <person displayName="Gupta, Nupur (CDC/DDNID/NCIPC/DIP)" id="{8E742A67-A239-4A34-B00D-B2B7BE6562FD}" userId="S::tzt1@cdc.gov::e86b6da3-4484-4545-b50f-5bafbed95d8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4" dT="2023-05-11T21:57:22.27" personId="{8E742A67-A239-4A34-B00D-B2B7BE6562FD}" id="{4C742893-3A64-4ED7-BC95-0EDBE1764180}">
    <text>Replaced with Kansas City, MO estimate</text>
  </threadedComment>
  <threadedComment ref="O4" dT="2022-09-22T15:31:08.39" personId="{8E742A67-A239-4A34-B00D-B2B7BE6562FD}" id="{2D401F3E-5BF0-4AFC-B2C9-CD2A389A2479}">
    <text>Replaced with Spokane, WA estimate</text>
  </threadedComment>
  <threadedComment ref="Q4" dT="2023-05-11T22:39:02.67" personId="{8E742A67-A239-4A34-B00D-B2B7BE6562FD}" id="{4F76807E-46E1-43D0-A332-1E66E89E292C}">
    <text>Replaced with Albuquerque, NM estimate</text>
  </threadedComment>
  <threadedComment ref="Q5" dT="2023-05-11T22:39:18.11" personId="{8E742A67-A239-4A34-B00D-B2B7BE6562FD}" id="{077356EC-3531-43EB-B53A-A79D10CD6175}">
    <text>Replaced with Albuquerque, NM estimate</text>
  </threadedComment>
  <threadedComment ref="O7" dT="2023-05-11T22:27:02.86" personId="{8E742A67-A239-4A34-B00D-B2B7BE6562FD}" id="{5241AB6D-9796-497F-A224-815BB6180AA6}">
    <text>Replaced with Spokane, WA estimate</text>
  </threadedComment>
  <threadedComment ref="I8" dT="2022-09-22T16:18:11.95" personId="{8E742A67-A239-4A34-B00D-B2B7BE6562FD}" id="{27BA1B5F-9AF0-42A4-A103-7DCB0B70B80B}">
    <text>Replaced with Kansas City, MO estimate</text>
  </threadedComment>
  <threadedComment ref="Q8" dT="2023-05-11T22:40:02.58" personId="{8E742A67-A239-4A34-B00D-B2B7BE6562FD}" id="{566B59E1-4DC4-4FBE-A1EC-A4A4987E4E17}">
    <text>Replaced with Albuquerque, NM estimate</text>
  </threadedComment>
  <threadedComment ref="I9" dT="2022-09-22T16:18:11.95" personId="{8E742A67-A239-4A34-B00D-B2B7BE6562FD}" id="{58ACC206-A46D-41C4-A9E1-BBD24434E78C}">
    <text>Replaced with Kansas City, MO estimate</text>
  </threadedComment>
  <threadedComment ref="Q9" dT="2023-05-11T22:40:02.58" personId="{8E742A67-A239-4A34-B00D-B2B7BE6562FD}" id="{69157456-A8C8-4820-8686-8CC46CD8C971}">
    <text>Replaced with Albuquerque, NM estimate</text>
  </threadedComment>
  <threadedComment ref="I10" dT="2022-09-22T16:18:11.95" personId="{8E742A67-A239-4A34-B00D-B2B7BE6562FD}" id="{7F55A6A6-5929-4C4F-B8C6-4CCCC8EC5FC6}">
    <text>Replaced with Kansas City, MO estimate</text>
  </threadedComment>
  <threadedComment ref="Q10" dT="2023-05-11T22:40:02.58" personId="{8E742A67-A239-4A34-B00D-B2B7BE6562FD}" id="{4AEF88E2-D44D-450F-941D-9331B05A77B6}">
    <text>Replaced with Albuquerque, NM estimate</text>
  </threadedComment>
  <threadedComment ref="I11" dT="2022-09-22T16:18:11.95" personId="{8E742A67-A239-4A34-B00D-B2B7BE6562FD}" id="{67C06216-4906-4A8F-A40C-3103831BB032}">
    <text>Replaced with Kansas City, MO estimate</text>
  </threadedComment>
  <threadedComment ref="Q11" dT="2023-05-11T22:40:02.58" personId="{8E742A67-A239-4A34-B00D-B2B7BE6562FD}" id="{97E9A0BF-980F-4DC9-819F-7583316BB16F}">
    <text>Replaced with Albuquerque, NM estimate</text>
  </threadedComment>
  <threadedComment ref="D14" dT="2023-02-06T22:37:02.63" personId="{8E742A67-A239-4A34-B00D-B2B7BE6562FD}" id="{9D807B73-AD69-4E13-A4F4-378E4BA097D2}">
    <text>Replaced with Seattle, WA estimate</text>
  </threadedComment>
  <threadedComment ref="H14" dT="2022-09-22T16:15:28.80" personId="{8E742A67-A239-4A34-B00D-B2B7BE6562FD}" id="{35B6A314-654C-46F9-9082-9D3BFAE28D34}">
    <text>Replaced with St.Louis, MO estimate</text>
  </threadedComment>
  <threadedComment ref="I14" dT="2022-09-22T16:18:31.43" personId="{8E742A67-A239-4A34-B00D-B2B7BE6562FD}" id="{99A86CF1-24AD-4E5B-A573-030DDB826386}">
    <text>Replaced with Kansas City, MO estimate</text>
  </threadedComment>
  <threadedComment ref="J14" dT="2022-09-22T16:22:04.72" personId="{8E742A67-A239-4A34-B00D-B2B7BE6562FD}" id="{5E5BDACF-96B9-4541-8747-0DF63AFB8AB0}">
    <text>Replaced with Columbus, OH estimate</text>
  </threadedComment>
  <threadedComment ref="N14" dT="2022-09-22T16:29:34.52" personId="{8E742A67-A239-4A34-B00D-B2B7BE6562FD}" id="{06A9ECBA-9E90-4D88-BB1F-CCEB736527FF}">
    <text>Replaced with Memphis, TN estimate</text>
  </threadedComment>
  <threadedComment ref="O14" dT="2023-02-06T22:37:02.63" personId="{8E742A67-A239-4A34-B00D-B2B7BE6562FD}" id="{2E468084-D879-4525-81F5-7862D22C5B11}">
    <text>Replaced with Seattle, WA estimate</text>
  </threadedComment>
  <threadedComment ref="Q14" dT="2022-09-22T17:19:31.46" personId="{8E742A67-A239-4A34-B00D-B2B7BE6562FD}" id="{7DC470DD-04F5-4DBD-B4FF-F71E9BB525A8}">
    <text>Replaced with Albuquerque, NM estimate</text>
  </threadedComment>
  <threadedComment ref="S14" dT="2023-05-11T22:48:10.44" personId="{8E742A67-A239-4A34-B00D-B2B7BE6562FD}" id="{1AEA50C0-DD50-43F7-BB96-92E0F009AB96}">
    <text>Replaced with Durham, NC estimate</text>
  </threadedComment>
  <threadedComment ref="V14" dT="2022-09-22T17:24:32.20" personId="{8E742A67-A239-4A34-B00D-B2B7BE6562FD}" id="{F8C04012-BD34-416F-AADB-9FF1015F9F39}">
    <text>Replaced with Boston, MA estimate</text>
  </threadedComment>
  <threadedComment ref="Z14" dT="2023-02-06T22:37:02.63" personId="{8E742A67-A239-4A34-B00D-B2B7BE6562FD}" id="{0CFDE3BC-3E7E-4B24-8D58-FA7805E63F31}">
    <text>Replaced with Seattle, WA estimate</text>
  </threadedComment>
  <threadedComment ref="I15" dT="2022-09-22T16:18:31.43" personId="{8E742A67-A239-4A34-B00D-B2B7BE6562FD}" id="{9CD65698-AD21-49AC-8946-25B46C29E09C}">
    <text>Replaced with Kansas City, MO estimate</text>
  </threadedComment>
  <threadedComment ref="O15" dT="2022-09-22T17:13:01.55" personId="{8E742A67-A239-4A34-B00D-B2B7BE6562FD}" id="{A3D7219A-07D1-47A2-9165-02B9C6A6B6DE}">
    <text>Replaced with Spokane, WA estimate</text>
  </threadedComment>
  <threadedComment ref="Q15" dT="2023-05-11T22:40:28.89" personId="{8E742A67-A239-4A34-B00D-B2B7BE6562FD}" id="{A048543E-63C0-45AD-BDAF-DC0E47FCC12C}">
    <text>Replaced with Albuquerque, NM estimate</text>
  </threadedComment>
  <threadedComment ref="I16" dT="2022-09-22T16:18:31.43" personId="{8E742A67-A239-4A34-B00D-B2B7BE6562FD}" id="{9297001E-6C7F-46C0-B0F3-BC043E646C9F}">
    <text>Replaced with Kansas City, MO estimate</text>
  </threadedComment>
  <threadedComment ref="O16" dT="2022-09-22T17:13:01.55" personId="{8E742A67-A239-4A34-B00D-B2B7BE6562FD}" id="{2ECA05B5-2D09-4993-A09B-5F2E18BBC752}">
    <text>Replaced with Spokane, WA estimate</text>
  </threadedComment>
  <threadedComment ref="Q16" dT="2023-05-11T22:40:28.89" personId="{8E742A67-A239-4A34-B00D-B2B7BE6562FD}" id="{C75F7CAF-BB6A-4BF8-981D-CCFFD194357C}">
    <text>Replaced with Albuquerque, NM estimate</text>
  </threadedComment>
  <threadedComment ref="G19" dT="2022-09-22T15:56:49.15" personId="{8E742A67-A239-4A34-B00D-B2B7BE6562FD}" id="{6CDB51DD-EEF7-4192-A652-AB6DA09BAE04}">
    <text>Initial Estimate was a negative number. Replaced with Columbia, SC estimate</text>
  </threadedComment>
  <threadedComment ref="H19" dT="2022-09-22T16:15:28.80" personId="{8E742A67-A239-4A34-B00D-B2B7BE6562FD}" id="{AAA8BFFF-576E-44B7-8781-E456CC0948D0}">
    <text>Replaced with St.Louis, MO estimate</text>
  </threadedComment>
  <threadedComment ref="I19" dT="2022-09-22T16:18:52.98" personId="{8E742A67-A239-4A34-B00D-B2B7BE6562FD}" id="{28CE2EB1-B1F3-4FEE-A66C-E9841935CDAB}">
    <text>Replaced with Kansas City, MO estimate</text>
  </threadedComment>
  <threadedComment ref="J19" dT="2022-09-22T16:22:04.72" personId="{8E742A67-A239-4A34-B00D-B2B7BE6562FD}" id="{21A5165B-E25B-4D6C-B72E-C8540C2B1E41}">
    <text>Replaced with Cincinatti, OH estimate</text>
  </threadedComment>
  <threadedComment ref="N19" dT="2022-09-22T16:29:34.52" personId="{8E742A67-A239-4A34-B00D-B2B7BE6562FD}" id="{5B535BC3-C9B5-460B-9E13-9459C5001E6D}">
    <text>Replaced with Houston, TX estimate</text>
  </threadedComment>
  <threadedComment ref="O19" dT="2022-09-22T17:16:16.71" personId="{8E742A67-A239-4A34-B00D-B2B7BE6562FD}" id="{D96C5743-FFF2-4F4D-8557-1068C4155421}">
    <text>Replaced with Seattle, WA estimate</text>
  </threadedComment>
  <threadedComment ref="P19" dT="2022-09-22T17:18:11.06" personId="{8E742A67-A239-4A34-B00D-B2B7BE6562FD}" id="{7896B05B-0B5B-4C17-A794-7CF813D2E8A8}">
    <text>Replaced with Kansas City, MO estimate</text>
  </threadedComment>
  <threadedComment ref="Q19" dT="2022-09-22T17:19:31.46" personId="{8E742A67-A239-4A34-B00D-B2B7BE6562FD}" id="{3A32580E-1D22-460B-BF5C-E375954ECDF0}">
    <text>Replaced with Albuquerque, NM estimate</text>
  </threadedComment>
  <threadedComment ref="V19" dT="2022-09-22T17:24:32.20" personId="{8E742A67-A239-4A34-B00D-B2B7BE6562FD}" id="{3AA654B2-98B8-4B46-B9B0-0E9581BA6D01}">
    <text>Replaced with Boston, MA estimate</text>
  </threadedComment>
  <threadedComment ref="H20" dT="2022-09-22T16:15:54.00" personId="{8E742A67-A239-4A34-B00D-B2B7BE6562FD}" id="{94B45330-6281-444E-8E3D-423A96A7C929}">
    <text>Replaced with St.Louis, MO estimate</text>
  </threadedComment>
  <threadedComment ref="O20" dT="2022-09-22T17:14:51.55" personId="{8E742A67-A239-4A34-B00D-B2B7BE6562FD}" id="{A63C934E-7851-4BEA-B3B2-3F49814F9BF2}">
    <text>Replaced with Seattle, WA estimate</text>
  </threadedComment>
  <threadedComment ref="P20" dT="2023-05-11T22:37:14.63" personId="{8E742A67-A239-4A34-B00D-B2B7BE6562FD}" id="{DD0F2325-9CD1-4E68-88C7-FAF5CB529793}">
    <text>Replaced with Des Moines, IA estimate</text>
  </threadedComment>
  <threadedComment ref="Q20" dT="2023-05-11T22:41:01.88" personId="{8E742A67-A239-4A34-B00D-B2B7BE6562FD}" id="{7F6AA3DE-36BC-474C-9F7B-46D7F289A9FC}">
    <text>Replaced with Albuquerque, NM estimate</text>
  </threadedComment>
  <threadedComment ref="R20" dT="2022-09-22T17:23:17.63" personId="{8E742A67-A239-4A34-B00D-B2B7BE6562FD}" id="{9D00BD80-493D-4578-86EA-E2F059EBC89B}">
    <text>Replaced with Buffalo, NY estimate</text>
  </threadedComment>
  <threadedComment ref="W20" dT="2022-09-22T17:31:11.47" personId="{8E742A67-A239-4A34-B00D-B2B7BE6562FD}" id="{CD63B718-BC5F-4B2C-9331-69238454E1B1}">
    <text>Replaced with Raleigh, NC estimate</text>
  </threadedComment>
  <threadedComment ref="Z20" dT="2023-05-11T22:23:58.39" personId="{8E742A67-A239-4A34-B00D-B2B7BE6562FD}" id="{BA2836ED-9A44-4FD3-85B9-142ECADD10F2}">
    <text>Replaced with Seattle, WA estimate</text>
  </threadedComment>
  <threadedComment ref="Q21" dT="2023-05-11T22:41:18.71" personId="{8E742A67-A239-4A34-B00D-B2B7BE6562FD}" id="{F5564EBD-922E-4671-BD16-9ABB53965C97}">
    <text>Replaced with Albuquerque, NM estimate</text>
  </threadedComment>
  <threadedComment ref="Q22" dT="2023-05-11T22:41:18.71" personId="{8E742A67-A239-4A34-B00D-B2B7BE6562FD}" id="{D15CE786-1949-4C49-B7E6-AE47917D9A97}">
    <text>Replaced with Albuquerque, NM estimate</text>
  </threadedComment>
  <threadedComment ref="O23" dT="2023-05-11T22:27:45.59" personId="{8E742A67-A239-4A34-B00D-B2B7BE6562FD}" id="{7F625B7C-8DFA-4548-AA8C-C2110DC7CCD2}">
    <text>Replaced with Spokane, WA estimate</text>
  </threadedComment>
  <threadedComment ref="Q23" dT="2023-05-11T22:41:31.73" personId="{8E742A67-A239-4A34-B00D-B2B7BE6562FD}" id="{227EC4E4-C5A4-44A3-846D-FF0161A51F45}">
    <text>Replaced with Albuquerque, NM estimate</text>
  </threadedComment>
  <threadedComment ref="O26" dT="2022-09-22T17:11:31.27" personId="{8E742A67-A239-4A34-B00D-B2B7BE6562FD}" id="{F039CCC1-85FA-4143-91EA-FE6708977AE6}">
    <text>Replaced with Spokane, WA estimate</text>
  </threadedComment>
  <threadedComment ref="O27" dT="2023-05-11T22:27:26.72" personId="{8E742A67-A239-4A34-B00D-B2B7BE6562FD}" id="{D69D41C4-DE00-404E-9F08-D4B66681A829}">
    <text>Replaced with Spokane, WA estimate</text>
  </threadedComment>
  <threadedComment ref="O30" dT="2023-05-11T22:27:02.86" personId="{8E742A67-A239-4A34-B00D-B2B7BE6562FD}" id="{2E8B2562-B017-4532-8FC3-7A326CE7E1EA}">
    <text>Replaced with Spokane, WA estimate</text>
  </threadedComment>
  <threadedComment ref="H31" dT="2022-09-22T16:13:13.58" personId="{8E742A67-A239-4A34-B00D-B2B7BE6562FD}" id="{45CC5C25-85D2-4B3B-A998-DDF0FD28F8D4}">
    <text>Replaced with Peoria, IL estimate</text>
  </threadedComment>
  <threadedComment ref="O31" dT="2022-09-22T17:11:31.27" personId="{8E742A67-A239-4A34-B00D-B2B7BE6562FD}" id="{42A1C81A-B823-476D-81D4-8DE5B4A444B5}">
    <text>Replaced with Spokane, WA estimate</text>
  </threadedComment>
  <threadedComment ref="Q31" dT="2023-05-11T22:41:50.13" personId="{8E742A67-A239-4A34-B00D-B2B7BE6562FD}" id="{BB72EA74-D47F-4630-8E4D-AA56730799C6}">
    <text>Replaced with Albuquerque, NM estimate</text>
  </threadedComment>
  <threadedComment ref="Q33" dT="2023-05-11T22:42:10.87" personId="{8E742A67-A239-4A34-B00D-B2B7BE6562FD}" id="{90D27E41-7858-4EEC-858D-B30A864C2387}">
    <text>Replaced with Albuquerque, NM estimate</text>
  </threadedComment>
  <threadedComment ref="Q34" dT="2023-05-11T22:42:10.87" personId="{8E742A67-A239-4A34-B00D-B2B7BE6562FD}" id="{1583CF4A-22E7-4F7C-9DE5-9B3B9D09604D}">
    <text>Replaced with Albuquerque, NM estimate</text>
  </threadedComment>
  <threadedComment ref="Q35" dT="2023-05-11T22:42:13.97" personId="{8E742A67-A239-4A34-B00D-B2B7BE6562FD}" id="{ADDB1A39-52A9-4353-8FF4-A0236926AD80}">
    <text>Replaced with Albuquerque, NM estimate</text>
  </threadedComment>
  <threadedComment ref="J36" dT="2023-05-11T22:05:04.46" personId="{8E742A67-A239-4A34-B00D-B2B7BE6562FD}" id="{4D2E67C4-8C14-441A-A25D-CD3412A2229F}">
    <text>Replaced with Cincinatti, OH estimate</text>
  </threadedComment>
  <threadedComment ref="I37" dT="2023-05-11T22:00:09.06" personId="{8E742A67-A239-4A34-B00D-B2B7BE6562FD}" id="{0E10B216-8F2F-425D-B334-D00DB1F96539}">
    <text>Replaced with Kansas City, MO estimate</text>
  </threadedComment>
  <threadedComment ref="N37" dT="2023-05-11T22:16:58.24" personId="{8E742A67-A239-4A34-B00D-B2B7BE6562FD}" id="{AF7B394E-A7B0-4526-AADC-3931AC932CAF}">
    <text>Replaced with Memphis, TN estimate</text>
  </threadedComment>
  <threadedComment ref="H39" dT="2022-09-22T16:13:13.58" personId="{8E742A67-A239-4A34-B00D-B2B7BE6562FD}" id="{0DC02376-F3D5-405B-9558-D43DA7A3A231}">
    <text>Replaced with Peoria, IL estimate</text>
  </threadedComment>
  <threadedComment ref="O39" dT="2022-09-22T17:11:31.27" personId="{8E742A67-A239-4A34-B00D-B2B7BE6562FD}" id="{12B85319-B9AC-4B76-99CB-36BAAD7F8446}">
    <text>Replaced with Spokane, WA estimate</text>
  </threadedComment>
  <threadedComment ref="Q39" dT="2023-05-11T22:43:11.66" personId="{8E742A67-A239-4A34-B00D-B2B7BE6562FD}" id="{CED266CF-0131-48B3-B166-A1FC16429E0E}">
    <text>Replaced with Albuquerque, NM estimate</text>
  </threadedComment>
  <threadedComment ref="O40" dT="2022-09-22T17:09:09.45" personId="{8E742A67-A239-4A34-B00D-B2B7BE6562FD}" id="{877023CF-7819-4D99-89F5-2C25C0095B7E}">
    <text>Replaced with Spokane, WA estimate</text>
  </threadedComment>
  <threadedComment ref="O41" dT="2022-09-22T17:09:09.45" personId="{8E742A67-A239-4A34-B00D-B2B7BE6562FD}" id="{4E88C7E5-236C-48F4-B1C2-0F45F3115672}">
    <text>Replaced with Spokane, WA estimate</text>
  </threadedComment>
  <threadedComment ref="Q44" dT="2023-05-11T22:42:10.87" personId="{8E742A67-A239-4A34-B00D-B2B7BE6562FD}" id="{BD0BE6F5-268E-4D5F-AB09-B18B60BFD79C}">
    <text>Replaced with Albuquerque, NM estimate</text>
  </threadedComment>
  <threadedComment ref="H45" dT="2022-09-22T16:14:30.57" personId="{8E742A67-A239-4A34-B00D-B2B7BE6562FD}" id="{3153D932-5509-4643-861A-30A227F74151}">
    <text>Replaced with St.Louis, IL estimate</text>
  </threadedComment>
  <threadedComment ref="O45" dT="2022-09-22T17:10:25.71" personId="{8E742A67-A239-4A34-B00D-B2B7BE6562FD}" id="{82574240-E992-487D-9D99-8157B8757F72}">
    <text>Replaced with Spokane, WA estimate</text>
  </threadedComment>
  <threadedComment ref="P45" dT="2022-09-22T17:18:41.80" personId="{8E742A67-A239-4A34-B00D-B2B7BE6562FD}" id="{C8C5780D-309B-4157-9738-35C23EE3274E}">
    <text>Replaced with Kansas City, MO estimate</text>
  </threadedComment>
  <threadedComment ref="Q45" dT="2022-09-22T17:20:39.25" personId="{8E742A67-A239-4A34-B00D-B2B7BE6562FD}" id="{EAAE649D-BC9E-4064-A4CA-5F831D40DC1A}">
    <text>Replaced with Albuquerque, NM estimate</text>
  </threadedComment>
  <threadedComment ref="W45" dT="2022-09-22T17:27:21.67" personId="{8E742A67-A239-4A34-B00D-B2B7BE6562FD}" id="{982815A6-7958-4681-B476-E07F5A82A661}">
    <text>Replaced with Raleigh, NC estimate</text>
  </threadedComment>
  <threadedComment ref="X45" dT="2023-05-11T23:03:10.15" personId="{8E742A67-A239-4A34-B00D-B2B7BE6562FD}" id="{778FA880-E278-400E-8388-8354A258D069}">
    <text>Replaced with Memphis, TN estimate</text>
  </threadedComment>
  <threadedComment ref="H48" dT="2022-09-22T16:13:13.58" personId="{8E742A67-A239-4A34-B00D-B2B7BE6562FD}" id="{6A4E47DA-96D3-48C3-9CA0-5A5320F96E7A}">
    <text>Replaced with Peoria, IL estimate</text>
  </threadedComment>
  <threadedComment ref="O48" dT="2022-09-22T17:11:31.27" personId="{8E742A67-A239-4A34-B00D-B2B7BE6562FD}" id="{04E6B505-5DB9-4C02-9567-5860134218E8}">
    <text>Replaced with Spokane, WA estimate</text>
  </threadedComment>
  <threadedComment ref="Q48" dT="2023-05-11T22:43:11.66" personId="{8E742A67-A239-4A34-B00D-B2B7BE6562FD}" id="{4304B133-E20C-426D-A092-4B74C503DC99}">
    <text>Replaced with Albuquerque, NM estimate</text>
  </threadedComment>
  <threadedComment ref="Q54" dT="2023-05-11T22:42:10.87" personId="{8E742A67-A239-4A34-B00D-B2B7BE6562FD}" id="{8F63A6C1-039C-4F44-A71C-765E1C4D8375}">
    <text>Replaced with Albuquerque, NM estimate</text>
  </threadedComment>
  <threadedComment ref="Q55" dT="2023-05-11T22:42:10.87" personId="{8E742A67-A239-4A34-B00D-B2B7BE6562FD}" id="{E46F2525-0AE7-42C3-B8AE-0F3C41D83BB7}">
    <text>Replaced with Albuquerque, NM estimate</text>
  </threadedComment>
  <threadedComment ref="Q56" dT="2023-05-11T22:42:10.87" personId="{8E742A67-A239-4A34-B00D-B2B7BE6562FD}" id="{6DD0C23D-05A3-47E5-A5A3-D95019C43C25}">
    <text>Replaced with Albuquerque, NM estimate</text>
  </threadedComment>
  <threadedComment ref="Q57" dT="2023-05-11T22:42:10.87" personId="{8E742A67-A239-4A34-B00D-B2B7BE6562FD}" id="{D3D4DFF7-8680-46F2-AA6E-44EC632C6F45}">
    <text>Replaced with Albuquerque, NM estimate</text>
  </threadedComment>
  <threadedComment ref="H58" dT="2022-09-22T16:14:30.57" personId="{8E742A67-A239-4A34-B00D-B2B7BE6562FD}" id="{379832D2-8B29-4D30-9071-510D2E7A2BC1}">
    <text>Replaced with St.Louis, IL estimate</text>
  </threadedComment>
  <threadedComment ref="O58" dT="2022-09-22T17:10:25.71" personId="{8E742A67-A239-4A34-B00D-B2B7BE6562FD}" id="{9AE88639-CC55-42F0-A59D-06AD4B9B40D0}">
    <text>Replaced with Spokane, WA estimate</text>
  </threadedComment>
  <threadedComment ref="P58" dT="2022-09-22T17:18:41.80" personId="{8E742A67-A239-4A34-B00D-B2B7BE6562FD}" id="{04EC5C67-99D8-4B2F-9AE7-A1F8EBCC03ED}">
    <text>Replaced with Kansas City, MO estimate</text>
  </threadedComment>
  <threadedComment ref="Q58" dT="2022-09-22T17:20:39.25" personId="{8E742A67-A239-4A34-B00D-B2B7BE6562FD}" id="{F6BA8E35-C8C7-47F4-8BB0-F41B18A4AD80}">
    <text>Replaced with Albuquerque, NM estimate</text>
  </threadedComment>
  <threadedComment ref="W58" dT="2022-09-22T17:27:21.67" personId="{8E742A67-A239-4A34-B00D-B2B7BE6562FD}" id="{5BADF10B-3DDB-419C-ACFE-EA04ED9FE004}">
    <text>Replaced with Raleigh, NC estimate</text>
  </threadedComment>
  <threadedComment ref="X58" dT="2023-05-11T23:03:10.15" personId="{8E742A67-A239-4A34-B00D-B2B7BE6562FD}" id="{0B19FDD8-FC0A-46E8-A653-497C503975B7}">
    <text>Replaced with Memphis, TN estimate</text>
  </threadedComment>
  <threadedComment ref="H60" dT="2022-09-22T16:14:59.76" personId="{8E742A67-A239-4A34-B00D-B2B7BE6562FD}" id="{070D4087-D04D-4B5F-BA1C-D0192CD68A5F}">
    <text>Replaced with St.Louis, MO estimate</text>
  </threadedComment>
  <threadedComment ref="I60" dT="2022-09-22T16:19:45.99" personId="{8E742A67-A239-4A34-B00D-B2B7BE6562FD}" id="{3B695CBC-0F81-432B-A9E3-A08991235C79}">
    <text>Replaced with Kansas City, MO estimate</text>
  </threadedComment>
  <threadedComment ref="N60" dT="2022-09-22T16:24:53.91" personId="{8E742A67-A239-4A34-B00D-B2B7BE6562FD}" id="{76D6A8A4-8BFB-473F-9813-F708A321A8CE}">
    <text>Replaced with Memphis, TN estimate</text>
  </threadedComment>
  <threadedComment ref="O60" dT="2022-09-22T17:10:45.51" personId="{8E742A67-A239-4A34-B00D-B2B7BE6562FD}" id="{AED2F4A5-2CB6-4BCC-B04F-E4F009BF16A3}">
    <text>Replaced with Spokane, WA estimate</text>
  </threadedComment>
  <threadedComment ref="Q60" dT="2023-05-11T22:44:38.15" personId="{8E742A67-A239-4A34-B00D-B2B7BE6562FD}" id="{49136A66-FFF2-4D16-925C-13B81830D686}">
    <text>Replaced with Albuquerque, NM estimate</text>
  </threadedComment>
  <threadedComment ref="H61" dT="2022-09-22T16:14:59.76" personId="{8E742A67-A239-4A34-B00D-B2B7BE6562FD}" id="{5D666184-F5DD-4C45-BA32-9EAFFFACDCD0}">
    <text>Replaced with St.Louis, MO estimate</text>
  </threadedComment>
  <threadedComment ref="I61" dT="2022-09-22T16:19:45.99" personId="{8E742A67-A239-4A34-B00D-B2B7BE6562FD}" id="{EB929E16-98DD-4580-94FA-232C1F323A84}">
    <text>Replaced with Kansas City, MO estimate</text>
  </threadedComment>
  <threadedComment ref="N61" dT="2022-09-22T16:24:53.91" personId="{8E742A67-A239-4A34-B00D-B2B7BE6562FD}" id="{E13D5CA6-B263-4D0B-8485-AA4C558FAE1D}">
    <text>Replaced with Memphis, TN estimate</text>
  </threadedComment>
  <threadedComment ref="O61" dT="2022-09-22T17:10:45.51" personId="{8E742A67-A239-4A34-B00D-B2B7BE6562FD}" id="{27FEF67F-4D12-4AD1-83FA-EA7018FC69C9}">
    <text>Replaced with Spokane, WA estimate</text>
  </threadedComment>
  <threadedComment ref="Q61" dT="2023-05-11T22:44:38.15" personId="{8E742A67-A239-4A34-B00D-B2B7BE6562FD}" id="{1D9D54F4-D383-454C-9309-5E5EF1C4E4CA}">
    <text>Replaced with Albuquerque, NM estimate</text>
  </threadedComment>
  <threadedComment ref="H62" dT="2022-09-22T16:14:59.76" personId="{8E742A67-A239-4A34-B00D-B2B7BE6562FD}" id="{06A955AF-4448-4AB1-8A5B-D0A3B2C28D8E}">
    <text>Replaced with St.Louis, MO estimate</text>
  </threadedComment>
  <threadedComment ref="I62" dT="2022-09-22T16:19:45.99" personId="{8E742A67-A239-4A34-B00D-B2B7BE6562FD}" id="{0FF531E9-60B8-44F4-AF45-4BC808E8831E}">
    <text>Replaced with Kansas City, MO estimate</text>
  </threadedComment>
  <threadedComment ref="N62" dT="2022-09-22T16:24:53.91" personId="{8E742A67-A239-4A34-B00D-B2B7BE6562FD}" id="{7BEEFC69-9946-4988-8B6B-44B9B8D75DFE}">
    <text>Replaced with Memphis, TN estimate</text>
  </threadedComment>
  <threadedComment ref="O62" dT="2022-09-22T17:10:45.51" personId="{8E742A67-A239-4A34-B00D-B2B7BE6562FD}" id="{86A5A3C3-4120-466A-81DE-128D11B01863}">
    <text>Replaced with Spokane, WA estimate</text>
  </threadedComment>
  <threadedComment ref="Q62" dT="2023-05-11T22:44:38.15" personId="{8E742A67-A239-4A34-B00D-B2B7BE6562FD}" id="{94FE00B8-E7FB-45E3-ADCE-2D2B935B2DF2}">
    <text>Replaced with Albuquerque, NM estimate</text>
  </threadedComment>
  <threadedComment ref="H63" dT="2022-09-22T16:14:30.57" personId="{8E742A67-A239-4A34-B00D-B2B7BE6562FD}" id="{423FC12F-0B0A-4FE0-A28C-47D6A17C42C0}">
    <text>Replaced with St.Louis, IL estimate</text>
  </threadedComment>
  <threadedComment ref="O63" dT="2022-09-22T17:10:25.71" personId="{8E742A67-A239-4A34-B00D-B2B7BE6562FD}" id="{B140F6A4-DCBB-4AA5-B052-4EF11FC90D14}">
    <text>Replaced with Spokane, WA estimate</text>
  </threadedComment>
  <threadedComment ref="P63" dT="2022-09-22T17:18:41.80" personId="{8E742A67-A239-4A34-B00D-B2B7BE6562FD}" id="{17FBD7F9-2A45-4808-AFA3-EA53DC1BF170}">
    <text>Replaced with Kansas City, MO estimate</text>
  </threadedComment>
  <threadedComment ref="Q63" dT="2022-09-22T17:20:39.25" personId="{8E742A67-A239-4A34-B00D-B2B7BE6562FD}" id="{72DC70CE-AF8B-4393-8C50-C0A41F34094D}">
    <text>Replaced with Albuquerque, NM estimate</text>
  </threadedComment>
  <threadedComment ref="W63" dT="2022-09-22T17:27:21.67" personId="{8E742A67-A239-4A34-B00D-B2B7BE6562FD}" id="{04B1878B-03F8-448C-9DA0-6C8A79C69232}">
    <text>Replaced with Raleigh, NC estimate</text>
  </threadedComment>
  <threadedComment ref="X63" dT="2023-05-11T23:03:10.15" personId="{8E742A67-A239-4A34-B00D-B2B7BE6562FD}" id="{4D90E2F4-44AD-425D-8AFC-636B71F11D48}">
    <text>Replaced with Memphis, TN estimate</text>
  </threadedComment>
  <threadedComment ref="H64" dT="2022-09-22T16:14:30.57" personId="{8E742A67-A239-4A34-B00D-B2B7BE6562FD}" id="{F5115155-FDE3-491C-AADB-62F341399709}">
    <text>Replaced with St.Louis, IL estimate</text>
  </threadedComment>
  <threadedComment ref="O64" dT="2022-09-22T17:10:25.71" personId="{8E742A67-A239-4A34-B00D-B2B7BE6562FD}" id="{9897C1CF-5D8E-4993-A965-1AD4C8DECF53}">
    <text>Replaced with Spokane, WA estimate</text>
  </threadedComment>
  <threadedComment ref="P64" dT="2022-09-22T17:18:41.80" personId="{8E742A67-A239-4A34-B00D-B2B7BE6562FD}" id="{D40E9931-249C-41AA-B5AA-E330BBDD6BCF}">
    <text>Replaced with Kansas City, MO estimate</text>
  </threadedComment>
  <threadedComment ref="Q64" dT="2022-09-22T17:20:39.25" personId="{8E742A67-A239-4A34-B00D-B2B7BE6562FD}" id="{84FD8C2E-5823-4E6D-98B5-68B83ACEE72E}">
    <text>Replaced with Albuquerque, NM estimate</text>
  </threadedComment>
  <threadedComment ref="W64" dT="2022-09-22T17:27:21.67" personId="{8E742A67-A239-4A34-B00D-B2B7BE6562FD}" id="{9B680F03-1139-4FF4-8008-CABEB49ACAD6}">
    <text>Replaced with Raleigh, NC estimate</text>
  </threadedComment>
  <threadedComment ref="X64" dT="2023-05-11T23:03:10.15" personId="{8E742A67-A239-4A34-B00D-B2B7BE6562FD}" id="{9DC6371A-877B-456E-85D3-A4BDBCD3A422}">
    <text>Replaced with Memphis, TN estimate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1.bin"/><Relationship Id="rId1" Type="http://schemas.openxmlformats.org/officeDocument/2006/relationships/hyperlink" Target="https://www.bls.gov/oes/current/oes_13820.htm"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20"/>
  <sheetViews>
    <sheetView tabSelected="1" zoomScale="70" zoomScaleNormal="70" workbookViewId="0">
      <selection activeCell="A2" sqref="A2:C2"/>
    </sheetView>
  </sheetViews>
  <sheetFormatPr defaultColWidth="8.7109375" defaultRowHeight="18.75" x14ac:dyDescent="0.3"/>
  <cols>
    <col min="1" max="1" width="55.5703125" style="357" customWidth="1"/>
    <col min="2" max="2" width="69.140625" style="357" customWidth="1"/>
    <col min="3" max="3" width="56.42578125" style="357" customWidth="1"/>
    <col min="4" max="4" width="17.140625" style="353" customWidth="1"/>
    <col min="5" max="5" width="70.85546875" style="353" customWidth="1"/>
    <col min="6" max="16384" width="8.7109375" style="353"/>
  </cols>
  <sheetData>
    <row r="1" spans="1:10" ht="21.75" thickBot="1" x14ac:dyDescent="0.3">
      <c r="A1" s="601" t="s">
        <v>0</v>
      </c>
      <c r="B1" s="602"/>
      <c r="C1" s="337" t="s">
        <v>1</v>
      </c>
      <c r="D1" s="358" t="s">
        <v>2</v>
      </c>
      <c r="E1" s="359"/>
      <c r="F1" s="360"/>
      <c r="G1" s="360"/>
      <c r="H1" s="360"/>
      <c r="I1" s="360"/>
      <c r="J1" s="360"/>
    </row>
    <row r="2" spans="1:10" ht="217.5" customHeight="1" x14ac:dyDescent="0.25">
      <c r="A2" s="605" t="s">
        <v>562</v>
      </c>
      <c r="B2" s="606"/>
      <c r="C2" s="607"/>
      <c r="D2" s="595"/>
      <c r="E2" s="596"/>
      <c r="F2" s="360"/>
      <c r="G2" s="360"/>
      <c r="H2" s="360"/>
      <c r="I2" s="360"/>
      <c r="J2" s="360"/>
    </row>
    <row r="3" spans="1:10" ht="33" customHeight="1" thickBot="1" x14ac:dyDescent="0.3">
      <c r="A3" s="348" t="s">
        <v>3</v>
      </c>
      <c r="B3" s="338" t="s">
        <v>4</v>
      </c>
      <c r="C3" s="339"/>
      <c r="D3" s="361"/>
      <c r="E3" s="362" t="s">
        <v>5</v>
      </c>
      <c r="F3" s="360"/>
      <c r="G3" s="360"/>
      <c r="H3" s="360"/>
      <c r="I3" s="360"/>
      <c r="J3" s="360"/>
    </row>
    <row r="4" spans="1:10" ht="33" customHeight="1" thickBot="1" x14ac:dyDescent="0.3">
      <c r="A4" s="597"/>
      <c r="B4" s="598"/>
      <c r="C4" s="340"/>
      <c r="D4" s="363"/>
      <c r="E4" s="364" t="s">
        <v>6</v>
      </c>
      <c r="F4" s="360"/>
      <c r="G4" s="360"/>
      <c r="H4" s="360"/>
      <c r="I4" s="360"/>
      <c r="J4" s="360"/>
    </row>
    <row r="5" spans="1:10" ht="33" customHeight="1" thickBot="1" x14ac:dyDescent="0.3">
      <c r="A5" s="369" t="s">
        <v>7</v>
      </c>
      <c r="B5" s="341"/>
      <c r="C5" s="342"/>
      <c r="D5" s="365"/>
      <c r="E5" s="366" t="s">
        <v>8</v>
      </c>
      <c r="F5" s="360"/>
      <c r="G5" s="360"/>
      <c r="H5" s="360"/>
      <c r="I5" s="360"/>
      <c r="J5" s="360"/>
    </row>
    <row r="6" spans="1:10" ht="33" customHeight="1" thickBot="1" x14ac:dyDescent="0.3">
      <c r="A6" s="349" t="s">
        <v>9</v>
      </c>
      <c r="B6" s="343"/>
      <c r="C6" s="339"/>
      <c r="D6" s="367"/>
      <c r="E6" s="368" t="s">
        <v>10</v>
      </c>
    </row>
    <row r="7" spans="1:10" ht="33" customHeight="1" thickBot="1" x14ac:dyDescent="0.3">
      <c r="A7" s="349" t="s">
        <v>11</v>
      </c>
      <c r="B7" s="343"/>
      <c r="C7" s="344"/>
    </row>
    <row r="8" spans="1:10" ht="33" customHeight="1" thickBot="1" x14ac:dyDescent="0.3">
      <c r="A8" s="350" t="s">
        <v>12</v>
      </c>
      <c r="B8" s="343"/>
      <c r="C8" s="339"/>
    </row>
    <row r="9" spans="1:10" ht="33" customHeight="1" thickBot="1" x14ac:dyDescent="0.3">
      <c r="A9" s="603"/>
      <c r="B9" s="604"/>
      <c r="C9" s="345"/>
    </row>
    <row r="10" spans="1:10" ht="41.25" customHeight="1" thickBot="1" x14ac:dyDescent="0.3">
      <c r="A10" s="370" t="s">
        <v>13</v>
      </c>
      <c r="B10" s="346"/>
      <c r="C10" s="342"/>
    </row>
    <row r="11" spans="1:10" ht="33" customHeight="1" thickBot="1" x14ac:dyDescent="0.3">
      <c r="A11" s="349" t="s">
        <v>9</v>
      </c>
      <c r="B11" s="343"/>
      <c r="C11" s="339"/>
    </row>
    <row r="12" spans="1:10" ht="33" customHeight="1" thickBot="1" x14ac:dyDescent="0.3">
      <c r="A12" s="349" t="s">
        <v>11</v>
      </c>
      <c r="B12" s="343"/>
      <c r="C12" s="339"/>
    </row>
    <row r="13" spans="1:10" ht="33" customHeight="1" thickBot="1" x14ac:dyDescent="0.3">
      <c r="A13" s="350" t="s">
        <v>12</v>
      </c>
      <c r="B13" s="347"/>
      <c r="C13" s="339"/>
    </row>
    <row r="14" spans="1:10" ht="30" customHeight="1" thickBot="1" x14ac:dyDescent="0.3">
      <c r="A14" s="599"/>
      <c r="B14" s="600"/>
      <c r="C14" s="342"/>
      <c r="D14" s="352"/>
      <c r="E14" s="352"/>
      <c r="F14" s="352"/>
      <c r="G14" s="352"/>
      <c r="H14" s="352"/>
    </row>
    <row r="16" spans="1:10" ht="15.75" x14ac:dyDescent="0.25">
      <c r="A16" s="351"/>
      <c r="B16" s="352"/>
      <c r="C16" s="352"/>
    </row>
    <row r="17" spans="1:3" ht="15.75" x14ac:dyDescent="0.25">
      <c r="A17" s="354"/>
      <c r="B17" s="355"/>
      <c r="C17" s="355"/>
    </row>
    <row r="18" spans="1:3" ht="15.75" x14ac:dyDescent="0.25">
      <c r="A18" s="354"/>
      <c r="B18" s="355"/>
      <c r="C18" s="355"/>
    </row>
    <row r="19" spans="1:3" ht="15.75" x14ac:dyDescent="0.25">
      <c r="A19" s="354"/>
      <c r="B19" s="356"/>
      <c r="C19" s="356"/>
    </row>
    <row r="20" spans="1:3" ht="15.75" x14ac:dyDescent="0.25">
      <c r="A20" s="354"/>
      <c r="B20" s="356"/>
      <c r="C20" s="356"/>
    </row>
  </sheetData>
  <mergeCells count="5">
    <mergeCell ref="A4:B4"/>
    <mergeCell ref="A14:B14"/>
    <mergeCell ref="A1:B1"/>
    <mergeCell ref="A9:B9"/>
    <mergeCell ref="A2:C2"/>
  </mergeCells>
  <pageMargins left="0.7" right="0.7" top="0.75" bottom="0.75" header="0.3" footer="0.3"/>
  <pageSetup scale="44"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Inputs!$A$3:$A$7</xm:f>
          </x14:formula1>
          <xm:sqref>C3</xm:sqref>
        </x14:dataValidation>
        <x14:dataValidation type="list" allowBlank="1" showInputMessage="1" showErrorMessage="1" xr:uid="{221C3C1D-FE71-45D1-A8B7-FD7171A218A9}">
          <x14:formula1>
            <xm:f>Inputs!$A$3:$A$26</xm:f>
          </x14:formula1>
          <xm:sqref>B3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N59"/>
  <sheetViews>
    <sheetView zoomScale="50" zoomScaleNormal="50" workbookViewId="0">
      <selection activeCell="B3" sqref="B3"/>
    </sheetView>
  </sheetViews>
  <sheetFormatPr defaultColWidth="19" defaultRowHeight="18.75" x14ac:dyDescent="0.3"/>
  <cols>
    <col min="1" max="1" width="3.42578125" customWidth="1"/>
    <col min="2" max="2" width="55.42578125" style="28" customWidth="1"/>
    <col min="3" max="3" width="29.85546875" style="28" customWidth="1"/>
    <col min="4" max="5" width="19" style="28"/>
    <col min="6" max="6" width="22.85546875" style="28" customWidth="1"/>
    <col min="7" max="7" width="24.7109375" style="28" customWidth="1"/>
    <col min="8" max="8" width="36.7109375" style="28" customWidth="1"/>
    <col min="9" max="10" width="34.140625" style="28" customWidth="1"/>
    <col min="11" max="11" width="52.28515625" style="327" customWidth="1"/>
    <col min="12" max="12" width="2.28515625" style="48" customWidth="1"/>
    <col min="13" max="13" width="17.28515625" bestFit="1" customWidth="1"/>
    <col min="14" max="14" width="77.42578125" customWidth="1"/>
  </cols>
  <sheetData>
    <row r="1" spans="1:14" ht="21.75" thickBot="1" x14ac:dyDescent="0.3">
      <c r="A1" s="142"/>
      <c r="B1" s="667" t="s">
        <v>96</v>
      </c>
      <c r="C1" s="667"/>
      <c r="D1" s="667"/>
      <c r="E1" s="667"/>
      <c r="F1" s="667"/>
      <c r="G1" s="667"/>
      <c r="H1" s="667"/>
      <c r="I1" s="667"/>
      <c r="J1" s="667"/>
      <c r="K1" s="667"/>
      <c r="L1" s="101"/>
      <c r="M1" s="73" t="s">
        <v>2</v>
      </c>
      <c r="N1" s="72"/>
    </row>
    <row r="2" spans="1:14" s="2" customFormat="1" ht="21.75" thickBot="1" x14ac:dyDescent="0.4">
      <c r="A2" s="5"/>
      <c r="B2" s="630" t="s">
        <v>15</v>
      </c>
      <c r="C2" s="631"/>
      <c r="D2" s="631"/>
      <c r="E2" s="631"/>
      <c r="F2" s="631"/>
      <c r="G2" s="631"/>
      <c r="H2" s="631"/>
      <c r="I2" s="631"/>
      <c r="J2" s="631"/>
      <c r="K2" s="632"/>
      <c r="L2" s="102"/>
      <c r="M2" s="235"/>
      <c r="N2" s="40" t="s">
        <v>5</v>
      </c>
    </row>
    <row r="3" spans="1:14" ht="94.5" thickBot="1" x14ac:dyDescent="0.3">
      <c r="A3" s="3"/>
      <c r="B3" s="129" t="s">
        <v>97</v>
      </c>
      <c r="C3" s="41" t="s">
        <v>83</v>
      </c>
      <c r="D3" s="41" t="s">
        <v>98</v>
      </c>
      <c r="E3" s="41" t="s">
        <v>99</v>
      </c>
      <c r="F3" s="41" t="s">
        <v>100</v>
      </c>
      <c r="G3" s="41" t="s">
        <v>101</v>
      </c>
      <c r="H3" s="41" t="s">
        <v>25</v>
      </c>
      <c r="I3" s="52" t="s">
        <v>26</v>
      </c>
      <c r="J3" s="274" t="s">
        <v>85</v>
      </c>
      <c r="K3" s="111" t="s">
        <v>102</v>
      </c>
      <c r="L3" s="103"/>
      <c r="M3" s="36"/>
      <c r="N3" s="35" t="s">
        <v>6</v>
      </c>
    </row>
    <row r="4" spans="1:14" ht="19.5" thickBot="1" x14ac:dyDescent="0.3">
      <c r="A4" s="143"/>
      <c r="B4" s="138" t="s">
        <v>103</v>
      </c>
      <c r="C4" s="106" t="s">
        <v>104</v>
      </c>
      <c r="D4" s="107">
        <v>5</v>
      </c>
      <c r="E4" s="108">
        <v>1200</v>
      </c>
      <c r="F4" s="109">
        <f t="shared" ref="F4:F8" si="0">D4*E4</f>
        <v>6000</v>
      </c>
      <c r="G4" s="109"/>
      <c r="H4" s="109" t="s">
        <v>46</v>
      </c>
      <c r="I4" s="110" t="s">
        <v>80</v>
      </c>
      <c r="J4" s="273">
        <v>0.2</v>
      </c>
      <c r="K4" s="508"/>
      <c r="L4" s="103"/>
      <c r="M4" s="37"/>
      <c r="N4" s="38" t="s">
        <v>8</v>
      </c>
    </row>
    <row r="5" spans="1:14" ht="75.75" thickBot="1" x14ac:dyDescent="0.3">
      <c r="A5" s="144"/>
      <c r="B5" s="138" t="s">
        <v>105</v>
      </c>
      <c r="C5" s="106" t="s">
        <v>106</v>
      </c>
      <c r="D5" s="107">
        <v>500</v>
      </c>
      <c r="E5" s="108">
        <v>0.45</v>
      </c>
      <c r="F5" s="109">
        <f t="shared" si="0"/>
        <v>225</v>
      </c>
      <c r="G5" s="109"/>
      <c r="H5" s="109" t="s">
        <v>57</v>
      </c>
      <c r="I5" s="110" t="s">
        <v>107</v>
      </c>
      <c r="J5" s="271">
        <v>0.3</v>
      </c>
      <c r="K5" s="508"/>
      <c r="L5" s="104"/>
      <c r="M5" s="60"/>
      <c r="N5" s="78" t="s">
        <v>10</v>
      </c>
    </row>
    <row r="6" spans="1:14" ht="56.25" x14ac:dyDescent="0.25">
      <c r="A6" s="144"/>
      <c r="B6" s="138" t="s">
        <v>108</v>
      </c>
      <c r="C6" s="106" t="s">
        <v>109</v>
      </c>
      <c r="D6" s="107">
        <v>2</v>
      </c>
      <c r="E6" s="108">
        <v>400</v>
      </c>
      <c r="F6" s="109">
        <f t="shared" si="0"/>
        <v>800</v>
      </c>
      <c r="G6" s="109"/>
      <c r="H6" s="109" t="s">
        <v>110</v>
      </c>
      <c r="I6" s="110" t="s">
        <v>31</v>
      </c>
      <c r="J6" s="271">
        <v>0.75</v>
      </c>
      <c r="K6" s="508"/>
      <c r="L6" s="103"/>
    </row>
    <row r="7" spans="1:14" ht="37.5" x14ac:dyDescent="0.25">
      <c r="A7" s="144"/>
      <c r="B7" s="138" t="s">
        <v>111</v>
      </c>
      <c r="C7" s="106" t="s">
        <v>112</v>
      </c>
      <c r="D7" s="107">
        <v>50</v>
      </c>
      <c r="E7" s="108">
        <v>20</v>
      </c>
      <c r="F7" s="109">
        <f t="shared" si="0"/>
        <v>1000</v>
      </c>
      <c r="G7" s="109"/>
      <c r="H7" s="109" t="s">
        <v>57</v>
      </c>
      <c r="I7" s="110" t="s">
        <v>55</v>
      </c>
      <c r="J7" s="271">
        <v>1</v>
      </c>
      <c r="K7" s="508"/>
      <c r="L7" s="103"/>
    </row>
    <row r="8" spans="1:14" ht="75" x14ac:dyDescent="0.25">
      <c r="A8" s="145"/>
      <c r="B8" s="146" t="s">
        <v>113</v>
      </c>
      <c r="C8" s="147" t="s">
        <v>114</v>
      </c>
      <c r="D8" s="107">
        <v>1</v>
      </c>
      <c r="E8" s="108">
        <v>300</v>
      </c>
      <c r="F8" s="109">
        <f t="shared" si="0"/>
        <v>300</v>
      </c>
      <c r="G8" s="109"/>
      <c r="H8" s="109" t="s">
        <v>115</v>
      </c>
      <c r="I8" s="110" t="s">
        <v>35</v>
      </c>
      <c r="J8" s="271">
        <v>1</v>
      </c>
      <c r="K8" s="508"/>
      <c r="L8" s="103"/>
    </row>
    <row r="9" spans="1:14" x14ac:dyDescent="0.25">
      <c r="A9" s="241">
        <v>1</v>
      </c>
      <c r="B9" s="456"/>
      <c r="C9" s="452"/>
      <c r="D9" s="457"/>
      <c r="E9" s="458"/>
      <c r="F9" s="31">
        <f t="shared" ref="F9:F58" si="1">D9*E9</f>
        <v>0</v>
      </c>
      <c r="G9" s="458"/>
      <c r="H9" s="459"/>
      <c r="I9" s="460"/>
      <c r="J9" s="461"/>
      <c r="K9" s="510"/>
      <c r="L9" s="105"/>
    </row>
    <row r="10" spans="1:14" x14ac:dyDescent="0.25">
      <c r="A10" s="241">
        <f>A9+1</f>
        <v>2</v>
      </c>
      <c r="B10" s="456"/>
      <c r="C10" s="452"/>
      <c r="D10" s="457"/>
      <c r="E10" s="458"/>
      <c r="F10" s="31">
        <f t="shared" si="1"/>
        <v>0</v>
      </c>
      <c r="G10" s="458"/>
      <c r="H10" s="459"/>
      <c r="I10" s="460"/>
      <c r="J10" s="461"/>
      <c r="K10" s="510"/>
      <c r="L10" s="105"/>
    </row>
    <row r="11" spans="1:14" x14ac:dyDescent="0.25">
      <c r="A11" s="241">
        <f t="shared" ref="A11:A58" si="2">A10+1</f>
        <v>3</v>
      </c>
      <c r="B11" s="456"/>
      <c r="C11" s="452"/>
      <c r="D11" s="457"/>
      <c r="E11" s="458"/>
      <c r="F11" s="31">
        <f t="shared" si="1"/>
        <v>0</v>
      </c>
      <c r="G11" s="458"/>
      <c r="H11" s="459"/>
      <c r="I11" s="460"/>
      <c r="J11" s="461"/>
      <c r="K11" s="510"/>
      <c r="L11" s="105"/>
    </row>
    <row r="12" spans="1:14" x14ac:dyDescent="0.25">
      <c r="A12" s="241">
        <f t="shared" si="2"/>
        <v>4</v>
      </c>
      <c r="B12" s="456"/>
      <c r="C12" s="452"/>
      <c r="D12" s="457"/>
      <c r="E12" s="458"/>
      <c r="F12" s="31">
        <f t="shared" si="1"/>
        <v>0</v>
      </c>
      <c r="G12" s="458"/>
      <c r="H12" s="459"/>
      <c r="I12" s="460"/>
      <c r="J12" s="461"/>
      <c r="K12" s="510"/>
      <c r="L12" s="105"/>
    </row>
    <row r="13" spans="1:14" x14ac:dyDescent="0.25">
      <c r="A13" s="241">
        <f t="shared" si="2"/>
        <v>5</v>
      </c>
      <c r="B13" s="456"/>
      <c r="C13" s="452"/>
      <c r="D13" s="457"/>
      <c r="E13" s="458"/>
      <c r="F13" s="31">
        <f t="shared" si="1"/>
        <v>0</v>
      </c>
      <c r="G13" s="458"/>
      <c r="H13" s="459"/>
      <c r="I13" s="460"/>
      <c r="J13" s="461"/>
      <c r="K13" s="510"/>
      <c r="L13" s="105"/>
    </row>
    <row r="14" spans="1:14" x14ac:dyDescent="0.25">
      <c r="A14" s="241">
        <f t="shared" si="2"/>
        <v>6</v>
      </c>
      <c r="B14" s="456"/>
      <c r="C14" s="452"/>
      <c r="D14" s="457"/>
      <c r="E14" s="458"/>
      <c r="F14" s="31">
        <f t="shared" si="1"/>
        <v>0</v>
      </c>
      <c r="G14" s="458"/>
      <c r="H14" s="459"/>
      <c r="I14" s="460"/>
      <c r="J14" s="461"/>
      <c r="K14" s="510"/>
      <c r="L14" s="105"/>
    </row>
    <row r="15" spans="1:14" x14ac:dyDescent="0.25">
      <c r="A15" s="241">
        <f t="shared" si="2"/>
        <v>7</v>
      </c>
      <c r="B15" s="456"/>
      <c r="C15" s="452"/>
      <c r="D15" s="457"/>
      <c r="E15" s="458"/>
      <c r="F15" s="31">
        <f t="shared" si="1"/>
        <v>0</v>
      </c>
      <c r="G15" s="458"/>
      <c r="H15" s="459"/>
      <c r="I15" s="460"/>
      <c r="J15" s="461"/>
      <c r="K15" s="510"/>
      <c r="L15" s="105"/>
    </row>
    <row r="16" spans="1:14" x14ac:dyDescent="0.25">
      <c r="A16" s="241">
        <f t="shared" si="2"/>
        <v>8</v>
      </c>
      <c r="B16" s="456"/>
      <c r="C16" s="452"/>
      <c r="D16" s="457"/>
      <c r="E16" s="458"/>
      <c r="F16" s="31">
        <f t="shared" si="1"/>
        <v>0</v>
      </c>
      <c r="G16" s="458"/>
      <c r="H16" s="459"/>
      <c r="I16" s="460"/>
      <c r="J16" s="461"/>
      <c r="K16" s="510"/>
      <c r="L16" s="105"/>
    </row>
    <row r="17" spans="1:12" x14ac:dyDescent="0.25">
      <c r="A17" s="241">
        <f t="shared" si="2"/>
        <v>9</v>
      </c>
      <c r="B17" s="456"/>
      <c r="C17" s="452"/>
      <c r="D17" s="457"/>
      <c r="E17" s="458"/>
      <c r="F17" s="31">
        <f t="shared" si="1"/>
        <v>0</v>
      </c>
      <c r="G17" s="458"/>
      <c r="H17" s="459"/>
      <c r="I17" s="460"/>
      <c r="J17" s="461"/>
      <c r="K17" s="510"/>
      <c r="L17" s="105"/>
    </row>
    <row r="18" spans="1:12" x14ac:dyDescent="0.25">
      <c r="A18" s="241">
        <f t="shared" si="2"/>
        <v>10</v>
      </c>
      <c r="B18" s="456"/>
      <c r="C18" s="452"/>
      <c r="D18" s="457"/>
      <c r="E18" s="458"/>
      <c r="F18" s="31">
        <f t="shared" si="1"/>
        <v>0</v>
      </c>
      <c r="G18" s="458"/>
      <c r="H18" s="459"/>
      <c r="I18" s="460"/>
      <c r="J18" s="461"/>
      <c r="K18" s="510"/>
      <c r="L18" s="105"/>
    </row>
    <row r="19" spans="1:12" x14ac:dyDescent="0.25">
      <c r="A19" s="241">
        <f t="shared" si="2"/>
        <v>11</v>
      </c>
      <c r="B19" s="456"/>
      <c r="C19" s="452"/>
      <c r="D19" s="457"/>
      <c r="E19" s="458"/>
      <c r="F19" s="31">
        <f t="shared" si="1"/>
        <v>0</v>
      </c>
      <c r="G19" s="458"/>
      <c r="H19" s="459"/>
      <c r="I19" s="460"/>
      <c r="J19" s="461"/>
      <c r="K19" s="510"/>
      <c r="L19" s="105"/>
    </row>
    <row r="20" spans="1:12" x14ac:dyDescent="0.25">
      <c r="A20" s="241">
        <f t="shared" si="2"/>
        <v>12</v>
      </c>
      <c r="B20" s="456"/>
      <c r="C20" s="452"/>
      <c r="D20" s="457"/>
      <c r="E20" s="458"/>
      <c r="F20" s="31">
        <f t="shared" si="1"/>
        <v>0</v>
      </c>
      <c r="G20" s="458"/>
      <c r="H20" s="459"/>
      <c r="I20" s="460"/>
      <c r="J20" s="461"/>
      <c r="K20" s="510"/>
      <c r="L20" s="105"/>
    </row>
    <row r="21" spans="1:12" x14ac:dyDescent="0.25">
      <c r="A21" s="241">
        <f t="shared" si="2"/>
        <v>13</v>
      </c>
      <c r="B21" s="456"/>
      <c r="C21" s="452"/>
      <c r="D21" s="457"/>
      <c r="E21" s="458"/>
      <c r="F21" s="31">
        <f t="shared" si="1"/>
        <v>0</v>
      </c>
      <c r="G21" s="458"/>
      <c r="H21" s="459"/>
      <c r="I21" s="460"/>
      <c r="J21" s="461"/>
      <c r="K21" s="510"/>
      <c r="L21" s="105"/>
    </row>
    <row r="22" spans="1:12" x14ac:dyDescent="0.25">
      <c r="A22" s="241">
        <f t="shared" si="2"/>
        <v>14</v>
      </c>
      <c r="B22" s="456"/>
      <c r="C22" s="452"/>
      <c r="D22" s="457"/>
      <c r="E22" s="458"/>
      <c r="F22" s="31">
        <f t="shared" si="1"/>
        <v>0</v>
      </c>
      <c r="G22" s="458"/>
      <c r="H22" s="459"/>
      <c r="I22" s="460"/>
      <c r="J22" s="461"/>
      <c r="K22" s="510"/>
      <c r="L22" s="105"/>
    </row>
    <row r="23" spans="1:12" x14ac:dyDescent="0.25">
      <c r="A23" s="241">
        <f t="shared" si="2"/>
        <v>15</v>
      </c>
      <c r="B23" s="456"/>
      <c r="C23" s="452"/>
      <c r="D23" s="457"/>
      <c r="E23" s="458"/>
      <c r="F23" s="31">
        <f t="shared" si="1"/>
        <v>0</v>
      </c>
      <c r="G23" s="458"/>
      <c r="H23" s="459"/>
      <c r="I23" s="460"/>
      <c r="J23" s="461"/>
      <c r="K23" s="510"/>
      <c r="L23" s="105"/>
    </row>
    <row r="24" spans="1:12" x14ac:dyDescent="0.25">
      <c r="A24" s="241">
        <f t="shared" si="2"/>
        <v>16</v>
      </c>
      <c r="B24" s="456"/>
      <c r="C24" s="452"/>
      <c r="D24" s="457"/>
      <c r="E24" s="458"/>
      <c r="F24" s="31">
        <f t="shared" si="1"/>
        <v>0</v>
      </c>
      <c r="G24" s="458"/>
      <c r="H24" s="459"/>
      <c r="I24" s="460"/>
      <c r="J24" s="461"/>
      <c r="K24" s="510"/>
      <c r="L24" s="105"/>
    </row>
    <row r="25" spans="1:12" x14ac:dyDescent="0.25">
      <c r="A25" s="241">
        <f t="shared" si="2"/>
        <v>17</v>
      </c>
      <c r="B25" s="456"/>
      <c r="C25" s="452"/>
      <c r="D25" s="457"/>
      <c r="E25" s="458"/>
      <c r="F25" s="31">
        <f t="shared" si="1"/>
        <v>0</v>
      </c>
      <c r="G25" s="458"/>
      <c r="H25" s="459"/>
      <c r="I25" s="460"/>
      <c r="J25" s="461"/>
      <c r="K25" s="510"/>
      <c r="L25" s="105"/>
    </row>
    <row r="26" spans="1:12" x14ac:dyDescent="0.25">
      <c r="A26" s="241">
        <f t="shared" si="2"/>
        <v>18</v>
      </c>
      <c r="B26" s="456"/>
      <c r="C26" s="452"/>
      <c r="D26" s="457"/>
      <c r="E26" s="458"/>
      <c r="F26" s="31">
        <f t="shared" si="1"/>
        <v>0</v>
      </c>
      <c r="G26" s="458"/>
      <c r="H26" s="459"/>
      <c r="I26" s="460"/>
      <c r="J26" s="461"/>
      <c r="K26" s="510"/>
      <c r="L26" s="105"/>
    </row>
    <row r="27" spans="1:12" x14ac:dyDescent="0.25">
      <c r="A27" s="241">
        <f t="shared" si="2"/>
        <v>19</v>
      </c>
      <c r="B27" s="456"/>
      <c r="C27" s="452"/>
      <c r="D27" s="457"/>
      <c r="E27" s="458"/>
      <c r="F27" s="31">
        <f t="shared" si="1"/>
        <v>0</v>
      </c>
      <c r="G27" s="458"/>
      <c r="H27" s="459"/>
      <c r="I27" s="460"/>
      <c r="J27" s="461"/>
      <c r="K27" s="510"/>
      <c r="L27" s="105"/>
    </row>
    <row r="28" spans="1:12" x14ac:dyDescent="0.25">
      <c r="A28" s="241">
        <f t="shared" si="2"/>
        <v>20</v>
      </c>
      <c r="B28" s="456"/>
      <c r="C28" s="452"/>
      <c r="D28" s="457"/>
      <c r="E28" s="458"/>
      <c r="F28" s="31">
        <f t="shared" si="1"/>
        <v>0</v>
      </c>
      <c r="G28" s="458"/>
      <c r="H28" s="459"/>
      <c r="I28" s="460"/>
      <c r="J28" s="461"/>
      <c r="K28" s="510"/>
      <c r="L28" s="105"/>
    </row>
    <row r="29" spans="1:12" x14ac:dyDescent="0.25">
      <c r="A29" s="241">
        <f t="shared" si="2"/>
        <v>21</v>
      </c>
      <c r="B29" s="456"/>
      <c r="C29" s="452"/>
      <c r="D29" s="457"/>
      <c r="E29" s="458"/>
      <c r="F29" s="31">
        <f t="shared" si="1"/>
        <v>0</v>
      </c>
      <c r="G29" s="458"/>
      <c r="H29" s="459"/>
      <c r="I29" s="460"/>
      <c r="J29" s="461"/>
      <c r="K29" s="510"/>
      <c r="L29" s="105"/>
    </row>
    <row r="30" spans="1:12" x14ac:dyDescent="0.25">
      <c r="A30" s="241">
        <f t="shared" si="2"/>
        <v>22</v>
      </c>
      <c r="B30" s="456"/>
      <c r="C30" s="452"/>
      <c r="D30" s="457"/>
      <c r="E30" s="458"/>
      <c r="F30" s="31">
        <f t="shared" si="1"/>
        <v>0</v>
      </c>
      <c r="G30" s="458"/>
      <c r="H30" s="459"/>
      <c r="I30" s="460"/>
      <c r="J30" s="461"/>
      <c r="K30" s="510"/>
      <c r="L30" s="105"/>
    </row>
    <row r="31" spans="1:12" x14ac:dyDescent="0.25">
      <c r="A31" s="241">
        <f t="shared" si="2"/>
        <v>23</v>
      </c>
      <c r="B31" s="456"/>
      <c r="C31" s="452"/>
      <c r="D31" s="457"/>
      <c r="E31" s="458"/>
      <c r="F31" s="31">
        <f t="shared" si="1"/>
        <v>0</v>
      </c>
      <c r="G31" s="458"/>
      <c r="H31" s="459"/>
      <c r="I31" s="460"/>
      <c r="J31" s="461"/>
      <c r="K31" s="510"/>
      <c r="L31" s="105"/>
    </row>
    <row r="32" spans="1:12" x14ac:dyDescent="0.25">
      <c r="A32" s="241">
        <f t="shared" si="2"/>
        <v>24</v>
      </c>
      <c r="B32" s="456"/>
      <c r="C32" s="452"/>
      <c r="D32" s="457"/>
      <c r="E32" s="458"/>
      <c r="F32" s="31">
        <f t="shared" si="1"/>
        <v>0</v>
      </c>
      <c r="G32" s="458"/>
      <c r="H32" s="459"/>
      <c r="I32" s="460"/>
      <c r="J32" s="461"/>
      <c r="K32" s="510"/>
      <c r="L32" s="105"/>
    </row>
    <row r="33" spans="1:12" x14ac:dyDescent="0.25">
      <c r="A33" s="241">
        <f t="shared" si="2"/>
        <v>25</v>
      </c>
      <c r="B33" s="456"/>
      <c r="C33" s="452"/>
      <c r="D33" s="457"/>
      <c r="E33" s="458"/>
      <c r="F33" s="31">
        <f t="shared" si="1"/>
        <v>0</v>
      </c>
      <c r="G33" s="458"/>
      <c r="H33" s="459"/>
      <c r="I33" s="460"/>
      <c r="J33" s="461"/>
      <c r="K33" s="510"/>
      <c r="L33" s="105"/>
    </row>
    <row r="34" spans="1:12" x14ac:dyDescent="0.25">
      <c r="A34" s="241">
        <f t="shared" si="2"/>
        <v>26</v>
      </c>
      <c r="B34" s="456"/>
      <c r="C34" s="452"/>
      <c r="D34" s="457"/>
      <c r="E34" s="458"/>
      <c r="F34" s="31">
        <f t="shared" si="1"/>
        <v>0</v>
      </c>
      <c r="G34" s="458"/>
      <c r="H34" s="459"/>
      <c r="I34" s="460"/>
      <c r="J34" s="461"/>
      <c r="K34" s="510"/>
      <c r="L34" s="105"/>
    </row>
    <row r="35" spans="1:12" x14ac:dyDescent="0.25">
      <c r="A35" s="241">
        <f t="shared" si="2"/>
        <v>27</v>
      </c>
      <c r="B35" s="456"/>
      <c r="C35" s="452"/>
      <c r="D35" s="457"/>
      <c r="E35" s="458"/>
      <c r="F35" s="31">
        <f t="shared" si="1"/>
        <v>0</v>
      </c>
      <c r="G35" s="458"/>
      <c r="H35" s="459"/>
      <c r="I35" s="460"/>
      <c r="J35" s="461"/>
      <c r="K35" s="510"/>
      <c r="L35" s="105"/>
    </row>
    <row r="36" spans="1:12" x14ac:dyDescent="0.25">
      <c r="A36" s="241">
        <f t="shared" si="2"/>
        <v>28</v>
      </c>
      <c r="B36" s="456"/>
      <c r="C36" s="452"/>
      <c r="D36" s="457"/>
      <c r="E36" s="458"/>
      <c r="F36" s="31">
        <f t="shared" si="1"/>
        <v>0</v>
      </c>
      <c r="G36" s="458"/>
      <c r="H36" s="459"/>
      <c r="I36" s="460"/>
      <c r="J36" s="461"/>
      <c r="K36" s="510"/>
      <c r="L36" s="105"/>
    </row>
    <row r="37" spans="1:12" x14ac:dyDescent="0.25">
      <c r="A37" s="241">
        <f t="shared" si="2"/>
        <v>29</v>
      </c>
      <c r="B37" s="456"/>
      <c r="C37" s="452"/>
      <c r="D37" s="457"/>
      <c r="E37" s="458"/>
      <c r="F37" s="31">
        <f t="shared" si="1"/>
        <v>0</v>
      </c>
      <c r="G37" s="458"/>
      <c r="H37" s="459"/>
      <c r="I37" s="460"/>
      <c r="J37" s="461"/>
      <c r="K37" s="510"/>
      <c r="L37" s="105"/>
    </row>
    <row r="38" spans="1:12" x14ac:dyDescent="0.25">
      <c r="A38" s="241">
        <f t="shared" si="2"/>
        <v>30</v>
      </c>
      <c r="B38" s="456"/>
      <c r="C38" s="452"/>
      <c r="D38" s="457"/>
      <c r="E38" s="458"/>
      <c r="F38" s="31">
        <f t="shared" si="1"/>
        <v>0</v>
      </c>
      <c r="G38" s="458"/>
      <c r="H38" s="459"/>
      <c r="I38" s="460"/>
      <c r="J38" s="461"/>
      <c r="K38" s="510"/>
      <c r="L38" s="105"/>
    </row>
    <row r="39" spans="1:12" x14ac:dyDescent="0.25">
      <c r="A39" s="241">
        <f t="shared" si="2"/>
        <v>31</v>
      </c>
      <c r="B39" s="456"/>
      <c r="C39" s="452"/>
      <c r="D39" s="457"/>
      <c r="E39" s="458"/>
      <c r="F39" s="31">
        <f t="shared" si="1"/>
        <v>0</v>
      </c>
      <c r="G39" s="458"/>
      <c r="H39" s="459"/>
      <c r="I39" s="460"/>
      <c r="J39" s="461"/>
      <c r="K39" s="510"/>
      <c r="L39" s="105"/>
    </row>
    <row r="40" spans="1:12" x14ac:dyDescent="0.25">
      <c r="A40" s="241">
        <f t="shared" si="2"/>
        <v>32</v>
      </c>
      <c r="B40" s="456"/>
      <c r="C40" s="452"/>
      <c r="D40" s="457"/>
      <c r="E40" s="458"/>
      <c r="F40" s="31">
        <f t="shared" si="1"/>
        <v>0</v>
      </c>
      <c r="G40" s="458"/>
      <c r="H40" s="459"/>
      <c r="I40" s="460"/>
      <c r="J40" s="461"/>
      <c r="K40" s="510"/>
      <c r="L40" s="105"/>
    </row>
    <row r="41" spans="1:12" x14ac:dyDescent="0.25">
      <c r="A41" s="241">
        <f t="shared" si="2"/>
        <v>33</v>
      </c>
      <c r="B41" s="456"/>
      <c r="C41" s="452"/>
      <c r="D41" s="457"/>
      <c r="E41" s="458"/>
      <c r="F41" s="31">
        <f t="shared" si="1"/>
        <v>0</v>
      </c>
      <c r="G41" s="458"/>
      <c r="H41" s="459"/>
      <c r="I41" s="460"/>
      <c r="J41" s="461"/>
      <c r="K41" s="510"/>
      <c r="L41" s="105"/>
    </row>
    <row r="42" spans="1:12" x14ac:dyDescent="0.25">
      <c r="A42" s="241">
        <f t="shared" si="2"/>
        <v>34</v>
      </c>
      <c r="B42" s="456"/>
      <c r="C42" s="452"/>
      <c r="D42" s="457"/>
      <c r="E42" s="458"/>
      <c r="F42" s="31">
        <f t="shared" si="1"/>
        <v>0</v>
      </c>
      <c r="G42" s="458"/>
      <c r="H42" s="459"/>
      <c r="I42" s="460"/>
      <c r="J42" s="461"/>
      <c r="K42" s="510"/>
      <c r="L42" s="105"/>
    </row>
    <row r="43" spans="1:12" x14ac:dyDescent="0.25">
      <c r="A43" s="241">
        <f t="shared" si="2"/>
        <v>35</v>
      </c>
      <c r="B43" s="456"/>
      <c r="C43" s="452"/>
      <c r="D43" s="457"/>
      <c r="E43" s="458"/>
      <c r="F43" s="31">
        <f t="shared" si="1"/>
        <v>0</v>
      </c>
      <c r="G43" s="458"/>
      <c r="H43" s="459"/>
      <c r="I43" s="460"/>
      <c r="J43" s="461"/>
      <c r="K43" s="510"/>
      <c r="L43" s="105"/>
    </row>
    <row r="44" spans="1:12" x14ac:dyDescent="0.25">
      <c r="A44" s="241">
        <f t="shared" si="2"/>
        <v>36</v>
      </c>
      <c r="B44" s="456"/>
      <c r="C44" s="452"/>
      <c r="D44" s="457"/>
      <c r="E44" s="458"/>
      <c r="F44" s="31">
        <f t="shared" si="1"/>
        <v>0</v>
      </c>
      <c r="G44" s="458"/>
      <c r="H44" s="459"/>
      <c r="I44" s="460"/>
      <c r="J44" s="461"/>
      <c r="K44" s="510"/>
      <c r="L44" s="105"/>
    </row>
    <row r="45" spans="1:12" x14ac:dyDescent="0.25">
      <c r="A45" s="241">
        <f t="shared" si="2"/>
        <v>37</v>
      </c>
      <c r="B45" s="456"/>
      <c r="C45" s="452"/>
      <c r="D45" s="457"/>
      <c r="E45" s="458"/>
      <c r="F45" s="31">
        <f t="shared" si="1"/>
        <v>0</v>
      </c>
      <c r="G45" s="458"/>
      <c r="H45" s="459"/>
      <c r="I45" s="460"/>
      <c r="J45" s="461"/>
      <c r="K45" s="510"/>
      <c r="L45" s="105"/>
    </row>
    <row r="46" spans="1:12" x14ac:dyDescent="0.25">
      <c r="A46" s="241">
        <f t="shared" si="2"/>
        <v>38</v>
      </c>
      <c r="B46" s="456"/>
      <c r="C46" s="452"/>
      <c r="D46" s="457"/>
      <c r="E46" s="458"/>
      <c r="F46" s="31">
        <f t="shared" si="1"/>
        <v>0</v>
      </c>
      <c r="G46" s="458"/>
      <c r="H46" s="459"/>
      <c r="I46" s="460"/>
      <c r="J46" s="461"/>
      <c r="K46" s="510"/>
      <c r="L46" s="105"/>
    </row>
    <row r="47" spans="1:12" x14ac:dyDescent="0.25">
      <c r="A47" s="241">
        <f t="shared" si="2"/>
        <v>39</v>
      </c>
      <c r="B47" s="456"/>
      <c r="C47" s="452"/>
      <c r="D47" s="457"/>
      <c r="E47" s="458"/>
      <c r="F47" s="31">
        <f t="shared" si="1"/>
        <v>0</v>
      </c>
      <c r="G47" s="458"/>
      <c r="H47" s="459"/>
      <c r="I47" s="460"/>
      <c r="J47" s="461"/>
      <c r="K47" s="510"/>
      <c r="L47" s="105"/>
    </row>
    <row r="48" spans="1:12" x14ac:dyDescent="0.25">
      <c r="A48" s="241">
        <f t="shared" si="2"/>
        <v>40</v>
      </c>
      <c r="B48" s="456"/>
      <c r="C48" s="452"/>
      <c r="D48" s="457"/>
      <c r="E48" s="458"/>
      <c r="F48" s="31">
        <f t="shared" si="1"/>
        <v>0</v>
      </c>
      <c r="G48" s="458"/>
      <c r="H48" s="459"/>
      <c r="I48" s="460"/>
      <c r="J48" s="461"/>
      <c r="K48" s="510"/>
      <c r="L48" s="105"/>
    </row>
    <row r="49" spans="1:12" x14ac:dyDescent="0.25">
      <c r="A49" s="241">
        <f t="shared" si="2"/>
        <v>41</v>
      </c>
      <c r="B49" s="456"/>
      <c r="C49" s="452"/>
      <c r="D49" s="457"/>
      <c r="E49" s="458"/>
      <c r="F49" s="31">
        <f t="shared" si="1"/>
        <v>0</v>
      </c>
      <c r="G49" s="458"/>
      <c r="H49" s="459"/>
      <c r="I49" s="460"/>
      <c r="J49" s="461"/>
      <c r="K49" s="510"/>
      <c r="L49" s="105"/>
    </row>
    <row r="50" spans="1:12" x14ac:dyDescent="0.25">
      <c r="A50" s="241">
        <f t="shared" si="2"/>
        <v>42</v>
      </c>
      <c r="B50" s="456"/>
      <c r="C50" s="452"/>
      <c r="D50" s="457"/>
      <c r="E50" s="458"/>
      <c r="F50" s="31">
        <f t="shared" si="1"/>
        <v>0</v>
      </c>
      <c r="G50" s="458"/>
      <c r="H50" s="459"/>
      <c r="I50" s="460"/>
      <c r="J50" s="461"/>
      <c r="K50" s="510"/>
      <c r="L50" s="105"/>
    </row>
    <row r="51" spans="1:12" x14ac:dyDescent="0.25">
      <c r="A51" s="241">
        <f t="shared" si="2"/>
        <v>43</v>
      </c>
      <c r="B51" s="456"/>
      <c r="C51" s="452"/>
      <c r="D51" s="457"/>
      <c r="E51" s="458"/>
      <c r="F51" s="31">
        <f t="shared" si="1"/>
        <v>0</v>
      </c>
      <c r="G51" s="458"/>
      <c r="H51" s="459"/>
      <c r="I51" s="460"/>
      <c r="J51" s="461"/>
      <c r="K51" s="510"/>
      <c r="L51" s="105"/>
    </row>
    <row r="52" spans="1:12" x14ac:dyDescent="0.25">
      <c r="A52" s="241">
        <f t="shared" si="2"/>
        <v>44</v>
      </c>
      <c r="B52" s="456"/>
      <c r="C52" s="452"/>
      <c r="D52" s="457"/>
      <c r="E52" s="458"/>
      <c r="F52" s="31">
        <f t="shared" si="1"/>
        <v>0</v>
      </c>
      <c r="G52" s="458"/>
      <c r="H52" s="459"/>
      <c r="I52" s="460"/>
      <c r="J52" s="461"/>
      <c r="K52" s="510"/>
      <c r="L52" s="105"/>
    </row>
    <row r="53" spans="1:12" x14ac:dyDescent="0.25">
      <c r="A53" s="241">
        <f t="shared" si="2"/>
        <v>45</v>
      </c>
      <c r="B53" s="456"/>
      <c r="C53" s="452"/>
      <c r="D53" s="457"/>
      <c r="E53" s="458"/>
      <c r="F53" s="31">
        <f t="shared" si="1"/>
        <v>0</v>
      </c>
      <c r="G53" s="458"/>
      <c r="H53" s="459"/>
      <c r="I53" s="460"/>
      <c r="J53" s="461"/>
      <c r="K53" s="510"/>
      <c r="L53" s="105"/>
    </row>
    <row r="54" spans="1:12" x14ac:dyDescent="0.25">
      <c r="A54" s="241">
        <f t="shared" si="2"/>
        <v>46</v>
      </c>
      <c r="B54" s="456"/>
      <c r="C54" s="452"/>
      <c r="D54" s="457"/>
      <c r="E54" s="458"/>
      <c r="F54" s="31">
        <f t="shared" si="1"/>
        <v>0</v>
      </c>
      <c r="G54" s="458"/>
      <c r="H54" s="459"/>
      <c r="I54" s="460"/>
      <c r="J54" s="461"/>
      <c r="K54" s="510"/>
      <c r="L54" s="105"/>
    </row>
    <row r="55" spans="1:12" x14ac:dyDescent="0.25">
      <c r="A55" s="241">
        <f t="shared" si="2"/>
        <v>47</v>
      </c>
      <c r="B55" s="456"/>
      <c r="C55" s="452"/>
      <c r="D55" s="457"/>
      <c r="E55" s="458"/>
      <c r="F55" s="31">
        <f t="shared" si="1"/>
        <v>0</v>
      </c>
      <c r="G55" s="458"/>
      <c r="H55" s="459"/>
      <c r="I55" s="460"/>
      <c r="J55" s="461"/>
      <c r="K55" s="510"/>
      <c r="L55" s="105"/>
    </row>
    <row r="56" spans="1:12" x14ac:dyDescent="0.25">
      <c r="A56" s="241">
        <f t="shared" si="2"/>
        <v>48</v>
      </c>
      <c r="B56" s="456"/>
      <c r="C56" s="452"/>
      <c r="D56" s="457"/>
      <c r="E56" s="458"/>
      <c r="F56" s="31">
        <f t="shared" si="1"/>
        <v>0</v>
      </c>
      <c r="G56" s="458"/>
      <c r="H56" s="459"/>
      <c r="I56" s="460"/>
      <c r="J56" s="461"/>
      <c r="K56" s="510"/>
      <c r="L56" s="105"/>
    </row>
    <row r="57" spans="1:12" x14ac:dyDescent="0.25">
      <c r="A57" s="241">
        <f t="shared" si="2"/>
        <v>49</v>
      </c>
      <c r="B57" s="456"/>
      <c r="C57" s="452"/>
      <c r="D57" s="457"/>
      <c r="E57" s="458"/>
      <c r="F57" s="31">
        <f t="shared" si="1"/>
        <v>0</v>
      </c>
      <c r="G57" s="458"/>
      <c r="H57" s="459"/>
      <c r="I57" s="460"/>
      <c r="J57" s="461"/>
      <c r="K57" s="510"/>
      <c r="L57" s="105"/>
    </row>
    <row r="58" spans="1:12" ht="19.5" thickBot="1" x14ac:dyDescent="0.3">
      <c r="A58" s="241">
        <f t="shared" si="2"/>
        <v>50</v>
      </c>
      <c r="B58" s="456"/>
      <c r="C58" s="452"/>
      <c r="D58" s="457"/>
      <c r="E58" s="458"/>
      <c r="F58" s="31">
        <f t="shared" si="1"/>
        <v>0</v>
      </c>
      <c r="G58" s="458"/>
      <c r="H58" s="459"/>
      <c r="I58" s="460"/>
      <c r="J58" s="462"/>
      <c r="K58" s="511"/>
      <c r="L58" s="105"/>
    </row>
    <row r="59" spans="1:12" ht="19.5" thickBot="1" x14ac:dyDescent="0.35">
      <c r="A59" s="148"/>
      <c r="B59" s="149" t="s">
        <v>116</v>
      </c>
      <c r="C59" s="150"/>
      <c r="D59" s="42" t="s">
        <v>95</v>
      </c>
      <c r="E59" s="43"/>
      <c r="F59" s="139">
        <f>SUM(F9:F58)</f>
        <v>0</v>
      </c>
      <c r="G59" s="139">
        <f>SUM(G9:G58)</f>
        <v>0</v>
      </c>
      <c r="H59" s="98"/>
      <c r="I59" s="99"/>
      <c r="J59" s="272"/>
      <c r="K59" s="509"/>
      <c r="L59" s="100"/>
    </row>
  </sheetData>
  <sheetProtection algorithmName="SHA-256" hashValue="QpKFZlzNcvKOvGrZOAvVj3NuIEe+be1jMCm94CG5HrI=" saltValue="V063MW9qUoo63PxoopZsmA==" spinCount="100000" sheet="1" objects="1" scenarios="1"/>
  <mergeCells count="2">
    <mergeCell ref="B2:K2"/>
    <mergeCell ref="B1:K1"/>
  </mergeCells>
  <pageMargins left="0.7" right="0.7" top="0.75" bottom="0.75" header="0.3" footer="0.3"/>
  <pageSetup scale="43" orientation="landscape" r:id="rId1"/>
  <rowBreaks count="1" manualBreakCount="1">
    <brk id="29" min="1" max="9" man="1"/>
  </rowBreak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700-000000000000}">
          <x14:formula1>
            <xm:f>Inputs!$G$3:$G$16</xm:f>
          </x14:formula1>
          <xm:sqref>B4:B8</xm:sqref>
        </x14:dataValidation>
        <x14:dataValidation type="list" allowBlank="1" showInputMessage="1" showErrorMessage="1" xr:uid="{5AF45090-162D-4D22-87E7-E719E87353C7}">
          <x14:formula1>
            <xm:f>Inputs!$G$3:$G$17</xm:f>
          </x14:formula1>
          <xm:sqref>B9:B58</xm:sqref>
        </x14:dataValidation>
        <x14:dataValidation type="list" allowBlank="1" showInputMessage="1" showErrorMessage="1" xr:uid="{00000000-0002-0000-0700-000001000000}">
          <x14:formula1>
            <xm:f>Inputs!$C$3:$C$6</xm:f>
          </x14:formula1>
          <xm:sqref>H4:H8</xm:sqref>
        </x14:dataValidation>
        <x14:dataValidation type="list" allowBlank="1" showInputMessage="1" showErrorMessage="1" xr:uid="{7A3C5F50-697D-41FC-8035-8CCCE2F7DFBD}">
          <x14:formula1>
            <xm:f>Inputs!$D$3:$D$6</xm:f>
          </x14:formula1>
          <xm:sqref>I4:I58</xm:sqref>
        </x14:dataValidation>
        <x14:dataValidation type="list" allowBlank="1" showInputMessage="1" showErrorMessage="1" xr:uid="{81F77C9B-E89B-41D2-BC01-3BD4CE6227D3}">
          <x14:formula1>
            <xm:f>Inputs!$C$3:$C$5</xm:f>
          </x14:formula1>
          <xm:sqref>H9:H58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Q41"/>
  <sheetViews>
    <sheetView topLeftCell="A9" zoomScale="60" zoomScaleNormal="60" workbookViewId="0">
      <selection activeCell="A3" sqref="A3"/>
    </sheetView>
  </sheetViews>
  <sheetFormatPr defaultRowHeight="18.75" x14ac:dyDescent="0.3"/>
  <cols>
    <col min="1" max="1" width="4" customWidth="1"/>
    <col min="2" max="2" width="36.140625" style="2" customWidth="1"/>
    <col min="3" max="3" width="27.42578125" style="2" bestFit="1" customWidth="1"/>
    <col min="4" max="4" width="19.140625" style="2" customWidth="1"/>
    <col min="5" max="5" width="22" style="176" customWidth="1"/>
    <col min="6" max="6" width="18.42578125" style="2" customWidth="1"/>
    <col min="7" max="7" width="27.5703125" style="2" bestFit="1" customWidth="1"/>
    <col min="8" max="8" width="25.5703125" style="2" customWidth="1"/>
    <col min="9" max="9" width="22.28515625" style="2" customWidth="1"/>
    <col min="10" max="10" width="35.28515625" style="2" customWidth="1"/>
    <col min="11" max="11" width="32.7109375" style="2" customWidth="1"/>
    <col min="12" max="13" width="34.140625" style="117" customWidth="1"/>
    <col min="14" max="14" width="44" style="517" customWidth="1"/>
    <col min="15" max="15" width="2.85546875" customWidth="1"/>
    <col min="16" max="16" width="17.28515625" bestFit="1" customWidth="1"/>
    <col min="17" max="17" width="60.7109375" bestFit="1" customWidth="1"/>
  </cols>
  <sheetData>
    <row r="1" spans="1:17" ht="24.75" customHeight="1" thickBot="1" x14ac:dyDescent="0.3">
      <c r="A1" s="667" t="s">
        <v>117</v>
      </c>
      <c r="B1" s="667"/>
      <c r="C1" s="667"/>
      <c r="D1" s="667"/>
      <c r="E1" s="667"/>
      <c r="F1" s="667"/>
      <c r="G1" s="667"/>
      <c r="H1" s="667"/>
      <c r="I1" s="667"/>
      <c r="J1" s="667"/>
      <c r="K1" s="667"/>
      <c r="L1" s="667"/>
      <c r="M1" s="667"/>
      <c r="N1" s="670"/>
      <c r="P1" s="73" t="s">
        <v>2</v>
      </c>
      <c r="Q1" s="72"/>
    </row>
    <row r="2" spans="1:17" ht="21.75" thickBot="1" x14ac:dyDescent="0.3">
      <c r="A2" s="671" t="s">
        <v>15</v>
      </c>
      <c r="B2" s="671"/>
      <c r="C2" s="671"/>
      <c r="D2" s="671"/>
      <c r="E2" s="671"/>
      <c r="F2" s="671"/>
      <c r="G2" s="671"/>
      <c r="H2" s="671"/>
      <c r="I2" s="671"/>
      <c r="J2" s="671"/>
      <c r="K2" s="671"/>
      <c r="L2" s="671"/>
      <c r="M2" s="671"/>
      <c r="N2" s="672"/>
      <c r="P2" s="235"/>
      <c r="Q2" s="40" t="s">
        <v>5</v>
      </c>
    </row>
    <row r="3" spans="1:17" ht="93.75" x14ac:dyDescent="0.25">
      <c r="A3" s="242"/>
      <c r="B3" s="243" t="s">
        <v>118</v>
      </c>
      <c r="C3" s="244" t="s">
        <v>119</v>
      </c>
      <c r="D3" s="245" t="s">
        <v>120</v>
      </c>
      <c r="E3" s="246" t="s">
        <v>121</v>
      </c>
      <c r="F3" s="245" t="s">
        <v>122</v>
      </c>
      <c r="G3" s="245" t="s">
        <v>123</v>
      </c>
      <c r="H3" s="245" t="s">
        <v>124</v>
      </c>
      <c r="I3" s="245" t="s">
        <v>125</v>
      </c>
      <c r="J3" s="245" t="s">
        <v>25</v>
      </c>
      <c r="K3" s="278" t="s">
        <v>26</v>
      </c>
      <c r="L3" s="278" t="s">
        <v>126</v>
      </c>
      <c r="M3" s="274" t="s">
        <v>85</v>
      </c>
      <c r="N3" s="112" t="s">
        <v>102</v>
      </c>
      <c r="P3" s="36"/>
      <c r="Q3" s="35" t="s">
        <v>6</v>
      </c>
    </row>
    <row r="4" spans="1:17" ht="36" customHeight="1" thickBot="1" x14ac:dyDescent="0.3">
      <c r="A4" s="118"/>
      <c r="B4" s="106" t="s">
        <v>127</v>
      </c>
      <c r="C4" s="114" t="s">
        <v>128</v>
      </c>
      <c r="D4" s="115">
        <v>26.2</v>
      </c>
      <c r="E4" s="116">
        <v>0.54500000000000004</v>
      </c>
      <c r="F4" s="115"/>
      <c r="G4" s="108"/>
      <c r="H4" s="108"/>
      <c r="I4" s="108">
        <v>10</v>
      </c>
      <c r="J4" s="107" t="s">
        <v>46</v>
      </c>
      <c r="K4" s="275" t="s">
        <v>55</v>
      </c>
      <c r="L4" s="279">
        <f>(D4*E4)+SUM(F4:I4)</f>
        <v>24.279</v>
      </c>
      <c r="M4" s="271">
        <v>0.25</v>
      </c>
      <c r="N4" s="512"/>
      <c r="P4" s="37"/>
      <c r="Q4" s="38" t="s">
        <v>8</v>
      </c>
    </row>
    <row r="5" spans="1:17" ht="58.5" customHeight="1" thickBot="1" x14ac:dyDescent="0.3">
      <c r="A5" s="118"/>
      <c r="B5" s="247" t="s">
        <v>129</v>
      </c>
      <c r="C5" s="119"/>
      <c r="D5" s="120"/>
      <c r="E5" s="175"/>
      <c r="F5" s="120"/>
      <c r="G5" s="121">
        <v>35</v>
      </c>
      <c r="H5" s="121"/>
      <c r="I5" s="121"/>
      <c r="J5" s="120" t="s">
        <v>37</v>
      </c>
      <c r="K5" s="276" t="s">
        <v>80</v>
      </c>
      <c r="L5" s="277">
        <f t="shared" ref="L5:L39" si="0">(D5*E5)+SUM(F5:I5)</f>
        <v>35</v>
      </c>
      <c r="M5" s="285">
        <v>1</v>
      </c>
      <c r="N5" s="513"/>
      <c r="P5" s="60"/>
      <c r="Q5" s="78" t="s">
        <v>10</v>
      </c>
    </row>
    <row r="6" spans="1:17" x14ac:dyDescent="0.3">
      <c r="A6" s="280">
        <v>1</v>
      </c>
      <c r="B6" s="463"/>
      <c r="C6" s="464"/>
      <c r="D6" s="465"/>
      <c r="E6" s="465"/>
      <c r="F6" s="469"/>
      <c r="G6" s="469"/>
      <c r="H6" s="469"/>
      <c r="I6" s="469"/>
      <c r="J6" s="469"/>
      <c r="K6" s="470"/>
      <c r="L6" s="282">
        <f t="shared" si="0"/>
        <v>0</v>
      </c>
      <c r="M6" s="472"/>
      <c r="N6" s="514"/>
    </row>
    <row r="7" spans="1:17" x14ac:dyDescent="0.3">
      <c r="A7" s="281">
        <f>A6+1</f>
        <v>2</v>
      </c>
      <c r="B7" s="466"/>
      <c r="C7" s="467"/>
      <c r="D7" s="468"/>
      <c r="E7" s="468"/>
      <c r="F7" s="458"/>
      <c r="G7" s="458"/>
      <c r="H7" s="458"/>
      <c r="I7" s="458"/>
      <c r="J7" s="458"/>
      <c r="K7" s="471"/>
      <c r="L7" s="113">
        <f t="shared" si="0"/>
        <v>0</v>
      </c>
      <c r="M7" s="461"/>
      <c r="N7" s="515"/>
    </row>
    <row r="8" spans="1:17" x14ac:dyDescent="0.3">
      <c r="A8" s="281">
        <f t="shared" ref="A8:A40" si="1">A7+1</f>
        <v>3</v>
      </c>
      <c r="B8" s="466"/>
      <c r="C8" s="467"/>
      <c r="D8" s="468"/>
      <c r="E8" s="468"/>
      <c r="F8" s="458"/>
      <c r="G8" s="458"/>
      <c r="H8" s="458"/>
      <c r="I8" s="458"/>
      <c r="J8" s="458"/>
      <c r="K8" s="471"/>
      <c r="L8" s="113">
        <f t="shared" si="0"/>
        <v>0</v>
      </c>
      <c r="M8" s="461"/>
      <c r="N8" s="515"/>
    </row>
    <row r="9" spans="1:17" x14ac:dyDescent="0.3">
      <c r="A9" s="281">
        <f t="shared" si="1"/>
        <v>4</v>
      </c>
      <c r="B9" s="466"/>
      <c r="C9" s="467"/>
      <c r="D9" s="468"/>
      <c r="E9" s="468"/>
      <c r="F9" s="458"/>
      <c r="G9" s="458"/>
      <c r="H9" s="458"/>
      <c r="I9" s="458"/>
      <c r="J9" s="458"/>
      <c r="K9" s="471"/>
      <c r="L9" s="113">
        <f t="shared" si="0"/>
        <v>0</v>
      </c>
      <c r="M9" s="461"/>
      <c r="N9" s="515"/>
    </row>
    <row r="10" spans="1:17" x14ac:dyDescent="0.3">
      <c r="A10" s="281">
        <f t="shared" si="1"/>
        <v>5</v>
      </c>
      <c r="B10" s="466"/>
      <c r="C10" s="467"/>
      <c r="D10" s="468"/>
      <c r="E10" s="468"/>
      <c r="F10" s="458"/>
      <c r="G10" s="458"/>
      <c r="H10" s="458"/>
      <c r="I10" s="458"/>
      <c r="J10" s="458"/>
      <c r="K10" s="471"/>
      <c r="L10" s="113">
        <f t="shared" si="0"/>
        <v>0</v>
      </c>
      <c r="M10" s="461"/>
      <c r="N10" s="515"/>
    </row>
    <row r="11" spans="1:17" x14ac:dyDescent="0.3">
      <c r="A11" s="281">
        <f t="shared" si="1"/>
        <v>6</v>
      </c>
      <c r="B11" s="466"/>
      <c r="C11" s="467"/>
      <c r="D11" s="468"/>
      <c r="E11" s="468"/>
      <c r="F11" s="458"/>
      <c r="G11" s="458"/>
      <c r="H11" s="458"/>
      <c r="I11" s="458"/>
      <c r="J11" s="458"/>
      <c r="K11" s="471"/>
      <c r="L11" s="113">
        <f t="shared" si="0"/>
        <v>0</v>
      </c>
      <c r="M11" s="461"/>
      <c r="N11" s="515"/>
    </row>
    <row r="12" spans="1:17" x14ac:dyDescent="0.3">
      <c r="A12" s="281">
        <f t="shared" si="1"/>
        <v>7</v>
      </c>
      <c r="B12" s="466"/>
      <c r="C12" s="467"/>
      <c r="D12" s="468"/>
      <c r="E12" s="468"/>
      <c r="F12" s="458"/>
      <c r="G12" s="458"/>
      <c r="H12" s="458"/>
      <c r="I12" s="458"/>
      <c r="J12" s="458"/>
      <c r="K12" s="471"/>
      <c r="L12" s="113">
        <f t="shared" si="0"/>
        <v>0</v>
      </c>
      <c r="M12" s="461"/>
      <c r="N12" s="515"/>
    </row>
    <row r="13" spans="1:17" x14ac:dyDescent="0.3">
      <c r="A13" s="281">
        <f t="shared" si="1"/>
        <v>8</v>
      </c>
      <c r="B13" s="466"/>
      <c r="C13" s="467"/>
      <c r="D13" s="468"/>
      <c r="E13" s="468"/>
      <c r="F13" s="458"/>
      <c r="G13" s="458"/>
      <c r="H13" s="458"/>
      <c r="I13" s="458"/>
      <c r="J13" s="458"/>
      <c r="K13" s="471"/>
      <c r="L13" s="113">
        <f t="shared" si="0"/>
        <v>0</v>
      </c>
      <c r="M13" s="461"/>
      <c r="N13" s="515"/>
    </row>
    <row r="14" spans="1:17" x14ac:dyDescent="0.3">
      <c r="A14" s="281">
        <f t="shared" si="1"/>
        <v>9</v>
      </c>
      <c r="B14" s="466"/>
      <c r="C14" s="467"/>
      <c r="D14" s="468"/>
      <c r="E14" s="468"/>
      <c r="F14" s="458"/>
      <c r="G14" s="458"/>
      <c r="H14" s="458"/>
      <c r="I14" s="458"/>
      <c r="J14" s="458"/>
      <c r="K14" s="471"/>
      <c r="L14" s="113">
        <f t="shared" si="0"/>
        <v>0</v>
      </c>
      <c r="M14" s="461"/>
      <c r="N14" s="515"/>
    </row>
    <row r="15" spans="1:17" x14ac:dyDescent="0.3">
      <c r="A15" s="281">
        <f t="shared" si="1"/>
        <v>10</v>
      </c>
      <c r="B15" s="466"/>
      <c r="C15" s="467"/>
      <c r="D15" s="468"/>
      <c r="E15" s="468"/>
      <c r="F15" s="458"/>
      <c r="G15" s="458"/>
      <c r="H15" s="458"/>
      <c r="I15" s="458"/>
      <c r="J15" s="458"/>
      <c r="K15" s="471"/>
      <c r="L15" s="113">
        <f t="shared" si="0"/>
        <v>0</v>
      </c>
      <c r="M15" s="461"/>
      <c r="N15" s="515"/>
    </row>
    <row r="16" spans="1:17" x14ac:dyDescent="0.3">
      <c r="A16" s="281">
        <f t="shared" si="1"/>
        <v>11</v>
      </c>
      <c r="B16" s="466"/>
      <c r="C16" s="467"/>
      <c r="D16" s="468"/>
      <c r="E16" s="468"/>
      <c r="F16" s="458"/>
      <c r="G16" s="458"/>
      <c r="H16" s="458"/>
      <c r="I16" s="458"/>
      <c r="J16" s="458"/>
      <c r="K16" s="471"/>
      <c r="L16" s="113">
        <f t="shared" si="0"/>
        <v>0</v>
      </c>
      <c r="M16" s="461"/>
      <c r="N16" s="515"/>
    </row>
    <row r="17" spans="1:14" x14ac:dyDescent="0.3">
      <c r="A17" s="281">
        <f t="shared" si="1"/>
        <v>12</v>
      </c>
      <c r="B17" s="466"/>
      <c r="C17" s="467"/>
      <c r="D17" s="468"/>
      <c r="E17" s="468"/>
      <c r="F17" s="458"/>
      <c r="G17" s="458"/>
      <c r="H17" s="458"/>
      <c r="I17" s="458"/>
      <c r="J17" s="458"/>
      <c r="K17" s="471"/>
      <c r="L17" s="113">
        <f t="shared" si="0"/>
        <v>0</v>
      </c>
      <c r="M17" s="461"/>
      <c r="N17" s="515"/>
    </row>
    <row r="18" spans="1:14" x14ac:dyDescent="0.3">
      <c r="A18" s="281">
        <f t="shared" si="1"/>
        <v>13</v>
      </c>
      <c r="B18" s="466"/>
      <c r="C18" s="467"/>
      <c r="D18" s="468"/>
      <c r="E18" s="468"/>
      <c r="F18" s="458"/>
      <c r="G18" s="458"/>
      <c r="H18" s="458"/>
      <c r="I18" s="458"/>
      <c r="J18" s="458"/>
      <c r="K18" s="471"/>
      <c r="L18" s="113">
        <f t="shared" si="0"/>
        <v>0</v>
      </c>
      <c r="M18" s="461"/>
      <c r="N18" s="515"/>
    </row>
    <row r="19" spans="1:14" x14ac:dyDescent="0.3">
      <c r="A19" s="281">
        <f t="shared" si="1"/>
        <v>14</v>
      </c>
      <c r="B19" s="466"/>
      <c r="C19" s="467"/>
      <c r="D19" s="468"/>
      <c r="E19" s="468"/>
      <c r="F19" s="458"/>
      <c r="G19" s="458"/>
      <c r="H19" s="458"/>
      <c r="I19" s="458"/>
      <c r="J19" s="458"/>
      <c r="K19" s="471"/>
      <c r="L19" s="113">
        <f t="shared" si="0"/>
        <v>0</v>
      </c>
      <c r="M19" s="461"/>
      <c r="N19" s="515"/>
    </row>
    <row r="20" spans="1:14" x14ac:dyDescent="0.3">
      <c r="A20" s="281">
        <f t="shared" si="1"/>
        <v>15</v>
      </c>
      <c r="B20" s="466"/>
      <c r="C20" s="467"/>
      <c r="D20" s="468"/>
      <c r="E20" s="468"/>
      <c r="F20" s="458"/>
      <c r="G20" s="458"/>
      <c r="H20" s="458"/>
      <c r="I20" s="458"/>
      <c r="J20" s="458"/>
      <c r="K20" s="471"/>
      <c r="L20" s="113">
        <f t="shared" si="0"/>
        <v>0</v>
      </c>
      <c r="M20" s="461"/>
      <c r="N20" s="515"/>
    </row>
    <row r="21" spans="1:14" x14ac:dyDescent="0.3">
      <c r="A21" s="281">
        <f t="shared" si="1"/>
        <v>16</v>
      </c>
      <c r="B21" s="466"/>
      <c r="C21" s="467"/>
      <c r="D21" s="468"/>
      <c r="E21" s="468"/>
      <c r="F21" s="458"/>
      <c r="G21" s="458"/>
      <c r="H21" s="458"/>
      <c r="I21" s="458"/>
      <c r="J21" s="458"/>
      <c r="K21" s="471"/>
      <c r="L21" s="113">
        <f t="shared" si="0"/>
        <v>0</v>
      </c>
      <c r="M21" s="461"/>
      <c r="N21" s="515"/>
    </row>
    <row r="22" spans="1:14" x14ac:dyDescent="0.3">
      <c r="A22" s="281">
        <f t="shared" si="1"/>
        <v>17</v>
      </c>
      <c r="B22" s="466"/>
      <c r="C22" s="467"/>
      <c r="D22" s="468"/>
      <c r="E22" s="468"/>
      <c r="F22" s="458"/>
      <c r="G22" s="458"/>
      <c r="H22" s="458"/>
      <c r="I22" s="458"/>
      <c r="J22" s="458"/>
      <c r="K22" s="471"/>
      <c r="L22" s="113">
        <f t="shared" si="0"/>
        <v>0</v>
      </c>
      <c r="M22" s="461"/>
      <c r="N22" s="515"/>
    </row>
    <row r="23" spans="1:14" x14ac:dyDescent="0.3">
      <c r="A23" s="281">
        <f t="shared" si="1"/>
        <v>18</v>
      </c>
      <c r="B23" s="466"/>
      <c r="C23" s="467"/>
      <c r="D23" s="468"/>
      <c r="E23" s="468"/>
      <c r="F23" s="458"/>
      <c r="G23" s="458"/>
      <c r="H23" s="458"/>
      <c r="I23" s="458"/>
      <c r="J23" s="458"/>
      <c r="K23" s="471"/>
      <c r="L23" s="113">
        <f t="shared" si="0"/>
        <v>0</v>
      </c>
      <c r="M23" s="461"/>
      <c r="N23" s="515"/>
    </row>
    <row r="24" spans="1:14" x14ac:dyDescent="0.3">
      <c r="A24" s="281">
        <f t="shared" si="1"/>
        <v>19</v>
      </c>
      <c r="B24" s="466"/>
      <c r="C24" s="467"/>
      <c r="D24" s="468"/>
      <c r="E24" s="468"/>
      <c r="F24" s="458"/>
      <c r="G24" s="458"/>
      <c r="H24" s="458"/>
      <c r="I24" s="458"/>
      <c r="J24" s="458"/>
      <c r="K24" s="471"/>
      <c r="L24" s="113">
        <f t="shared" si="0"/>
        <v>0</v>
      </c>
      <c r="M24" s="461"/>
      <c r="N24" s="515"/>
    </row>
    <row r="25" spans="1:14" x14ac:dyDescent="0.3">
      <c r="A25" s="281">
        <f t="shared" si="1"/>
        <v>20</v>
      </c>
      <c r="B25" s="466"/>
      <c r="C25" s="467"/>
      <c r="D25" s="468"/>
      <c r="E25" s="468"/>
      <c r="F25" s="458"/>
      <c r="G25" s="458"/>
      <c r="H25" s="458"/>
      <c r="I25" s="458"/>
      <c r="J25" s="458"/>
      <c r="K25" s="471"/>
      <c r="L25" s="113">
        <f t="shared" si="0"/>
        <v>0</v>
      </c>
      <c r="M25" s="461"/>
      <c r="N25" s="515"/>
    </row>
    <row r="26" spans="1:14" x14ac:dyDescent="0.3">
      <c r="A26" s="281">
        <f t="shared" si="1"/>
        <v>21</v>
      </c>
      <c r="B26" s="466"/>
      <c r="C26" s="467"/>
      <c r="D26" s="468"/>
      <c r="E26" s="468"/>
      <c r="F26" s="458"/>
      <c r="G26" s="458"/>
      <c r="H26" s="458"/>
      <c r="I26" s="458"/>
      <c r="J26" s="458"/>
      <c r="K26" s="471"/>
      <c r="L26" s="113">
        <f t="shared" si="0"/>
        <v>0</v>
      </c>
      <c r="M26" s="461"/>
      <c r="N26" s="515"/>
    </row>
    <row r="27" spans="1:14" x14ac:dyDescent="0.3">
      <c r="A27" s="281">
        <f t="shared" si="1"/>
        <v>22</v>
      </c>
      <c r="B27" s="466"/>
      <c r="C27" s="467"/>
      <c r="D27" s="468"/>
      <c r="E27" s="468"/>
      <c r="F27" s="458"/>
      <c r="G27" s="458"/>
      <c r="H27" s="458"/>
      <c r="I27" s="458"/>
      <c r="J27" s="458"/>
      <c r="K27" s="471"/>
      <c r="L27" s="113">
        <f t="shared" si="0"/>
        <v>0</v>
      </c>
      <c r="M27" s="461"/>
      <c r="N27" s="515"/>
    </row>
    <row r="28" spans="1:14" x14ac:dyDescent="0.3">
      <c r="A28" s="281">
        <f t="shared" si="1"/>
        <v>23</v>
      </c>
      <c r="B28" s="466"/>
      <c r="C28" s="467"/>
      <c r="D28" s="468"/>
      <c r="E28" s="468"/>
      <c r="F28" s="458"/>
      <c r="G28" s="458"/>
      <c r="H28" s="458"/>
      <c r="I28" s="458"/>
      <c r="J28" s="458"/>
      <c r="K28" s="471"/>
      <c r="L28" s="113">
        <f t="shared" si="0"/>
        <v>0</v>
      </c>
      <c r="M28" s="461"/>
      <c r="N28" s="515"/>
    </row>
    <row r="29" spans="1:14" x14ac:dyDescent="0.3">
      <c r="A29" s="281">
        <f t="shared" si="1"/>
        <v>24</v>
      </c>
      <c r="B29" s="466"/>
      <c r="C29" s="467"/>
      <c r="D29" s="468"/>
      <c r="E29" s="468"/>
      <c r="F29" s="458"/>
      <c r="G29" s="458"/>
      <c r="H29" s="458"/>
      <c r="I29" s="458"/>
      <c r="J29" s="458"/>
      <c r="K29" s="471"/>
      <c r="L29" s="113">
        <f t="shared" si="0"/>
        <v>0</v>
      </c>
      <c r="M29" s="461"/>
      <c r="N29" s="515"/>
    </row>
    <row r="30" spans="1:14" x14ac:dyDescent="0.3">
      <c r="A30" s="281">
        <f t="shared" si="1"/>
        <v>25</v>
      </c>
      <c r="B30" s="466"/>
      <c r="C30" s="467"/>
      <c r="D30" s="468"/>
      <c r="E30" s="468"/>
      <c r="F30" s="458"/>
      <c r="G30" s="458"/>
      <c r="H30" s="458"/>
      <c r="I30" s="458"/>
      <c r="J30" s="458"/>
      <c r="K30" s="471"/>
      <c r="L30" s="113">
        <f t="shared" si="0"/>
        <v>0</v>
      </c>
      <c r="M30" s="461"/>
      <c r="N30" s="515"/>
    </row>
    <row r="31" spans="1:14" x14ac:dyDescent="0.3">
      <c r="A31" s="281">
        <f t="shared" si="1"/>
        <v>26</v>
      </c>
      <c r="B31" s="466"/>
      <c r="C31" s="467"/>
      <c r="D31" s="468"/>
      <c r="E31" s="468"/>
      <c r="F31" s="458"/>
      <c r="G31" s="458"/>
      <c r="H31" s="458"/>
      <c r="I31" s="458"/>
      <c r="J31" s="458"/>
      <c r="K31" s="471"/>
      <c r="L31" s="113">
        <f t="shared" si="0"/>
        <v>0</v>
      </c>
      <c r="M31" s="461"/>
      <c r="N31" s="515"/>
    </row>
    <row r="32" spans="1:14" x14ac:dyDescent="0.3">
      <c r="A32" s="281">
        <f t="shared" si="1"/>
        <v>27</v>
      </c>
      <c r="B32" s="466"/>
      <c r="C32" s="467"/>
      <c r="D32" s="468"/>
      <c r="E32" s="468"/>
      <c r="F32" s="458"/>
      <c r="G32" s="458"/>
      <c r="H32" s="458"/>
      <c r="I32" s="458"/>
      <c r="J32" s="458"/>
      <c r="K32" s="471"/>
      <c r="L32" s="113">
        <f t="shared" si="0"/>
        <v>0</v>
      </c>
      <c r="M32" s="461"/>
      <c r="N32" s="515"/>
    </row>
    <row r="33" spans="1:14" x14ac:dyDescent="0.3">
      <c r="A33" s="281">
        <f t="shared" si="1"/>
        <v>28</v>
      </c>
      <c r="B33" s="466"/>
      <c r="C33" s="467"/>
      <c r="D33" s="468"/>
      <c r="E33" s="468"/>
      <c r="F33" s="458"/>
      <c r="G33" s="458"/>
      <c r="H33" s="458"/>
      <c r="I33" s="458"/>
      <c r="J33" s="458"/>
      <c r="K33" s="471"/>
      <c r="L33" s="113">
        <f t="shared" si="0"/>
        <v>0</v>
      </c>
      <c r="M33" s="461"/>
      <c r="N33" s="515"/>
    </row>
    <row r="34" spans="1:14" x14ac:dyDescent="0.3">
      <c r="A34" s="281">
        <f t="shared" si="1"/>
        <v>29</v>
      </c>
      <c r="B34" s="466"/>
      <c r="C34" s="467"/>
      <c r="D34" s="468"/>
      <c r="E34" s="468"/>
      <c r="F34" s="458"/>
      <c r="G34" s="458"/>
      <c r="H34" s="458"/>
      <c r="I34" s="458"/>
      <c r="J34" s="458"/>
      <c r="K34" s="471"/>
      <c r="L34" s="113">
        <f t="shared" si="0"/>
        <v>0</v>
      </c>
      <c r="M34" s="461"/>
      <c r="N34" s="515"/>
    </row>
    <row r="35" spans="1:14" x14ac:dyDescent="0.3">
      <c r="A35" s="281">
        <f t="shared" si="1"/>
        <v>30</v>
      </c>
      <c r="B35" s="466"/>
      <c r="C35" s="467"/>
      <c r="D35" s="468"/>
      <c r="E35" s="468"/>
      <c r="F35" s="458"/>
      <c r="G35" s="458"/>
      <c r="H35" s="458"/>
      <c r="I35" s="458"/>
      <c r="J35" s="458"/>
      <c r="K35" s="471"/>
      <c r="L35" s="113">
        <f t="shared" si="0"/>
        <v>0</v>
      </c>
      <c r="M35" s="461"/>
      <c r="N35" s="515"/>
    </row>
    <row r="36" spans="1:14" x14ac:dyDescent="0.3">
      <c r="A36" s="281">
        <f t="shared" si="1"/>
        <v>31</v>
      </c>
      <c r="B36" s="466"/>
      <c r="C36" s="467"/>
      <c r="D36" s="468"/>
      <c r="E36" s="468"/>
      <c r="F36" s="458"/>
      <c r="G36" s="458"/>
      <c r="H36" s="458"/>
      <c r="I36" s="458"/>
      <c r="J36" s="458"/>
      <c r="K36" s="471"/>
      <c r="L36" s="113">
        <f t="shared" si="0"/>
        <v>0</v>
      </c>
      <c r="M36" s="461"/>
      <c r="N36" s="515"/>
    </row>
    <row r="37" spans="1:14" x14ac:dyDescent="0.3">
      <c r="A37" s="281">
        <f t="shared" si="1"/>
        <v>32</v>
      </c>
      <c r="B37" s="466"/>
      <c r="C37" s="467"/>
      <c r="D37" s="468"/>
      <c r="E37" s="468"/>
      <c r="F37" s="458"/>
      <c r="G37" s="458"/>
      <c r="H37" s="458"/>
      <c r="I37" s="458"/>
      <c r="J37" s="458"/>
      <c r="K37" s="471"/>
      <c r="L37" s="113">
        <f t="shared" si="0"/>
        <v>0</v>
      </c>
      <c r="M37" s="461"/>
      <c r="N37" s="515"/>
    </row>
    <row r="38" spans="1:14" x14ac:dyDescent="0.3">
      <c r="A38" s="281">
        <f t="shared" si="1"/>
        <v>33</v>
      </c>
      <c r="B38" s="466"/>
      <c r="C38" s="467"/>
      <c r="D38" s="468"/>
      <c r="E38" s="468"/>
      <c r="F38" s="458"/>
      <c r="G38" s="458"/>
      <c r="H38" s="458"/>
      <c r="I38" s="458"/>
      <c r="J38" s="458"/>
      <c r="K38" s="471"/>
      <c r="L38" s="113">
        <f t="shared" si="0"/>
        <v>0</v>
      </c>
      <c r="M38" s="461"/>
      <c r="N38" s="515"/>
    </row>
    <row r="39" spans="1:14" x14ac:dyDescent="0.3">
      <c r="A39" s="281">
        <f t="shared" si="1"/>
        <v>34</v>
      </c>
      <c r="B39" s="466"/>
      <c r="C39" s="467"/>
      <c r="D39" s="468"/>
      <c r="E39" s="468"/>
      <c r="F39" s="458"/>
      <c r="G39" s="458"/>
      <c r="H39" s="458"/>
      <c r="I39" s="458"/>
      <c r="J39" s="458"/>
      <c r="K39" s="471"/>
      <c r="L39" s="113">
        <f t="shared" si="0"/>
        <v>0</v>
      </c>
      <c r="M39" s="461"/>
      <c r="N39" s="515"/>
    </row>
    <row r="40" spans="1:14" x14ac:dyDescent="0.3">
      <c r="A40" s="281">
        <f t="shared" si="1"/>
        <v>35</v>
      </c>
      <c r="B40" s="466"/>
      <c r="C40" s="467"/>
      <c r="D40" s="468"/>
      <c r="E40" s="468"/>
      <c r="F40" s="458"/>
      <c r="G40" s="458"/>
      <c r="H40" s="458"/>
      <c r="I40" s="458"/>
      <c r="J40" s="458"/>
      <c r="K40" s="471"/>
      <c r="L40" s="113">
        <f t="shared" ref="L40" si="2">(D40*E40)+(F40+G40)</f>
        <v>0</v>
      </c>
      <c r="M40" s="461"/>
      <c r="N40" s="515"/>
    </row>
    <row r="41" spans="1:14" ht="19.5" thickBot="1" x14ac:dyDescent="0.35">
      <c r="A41" s="242"/>
      <c r="B41" s="668" t="s">
        <v>73</v>
      </c>
      <c r="C41" s="669"/>
      <c r="D41" s="669"/>
      <c r="E41" s="669"/>
      <c r="F41" s="669"/>
      <c r="G41" s="669"/>
      <c r="H41" s="669"/>
      <c r="I41" s="669"/>
      <c r="J41" s="669"/>
      <c r="K41" s="669"/>
      <c r="L41" s="283">
        <f>SUM(L6:L40)</f>
        <v>0</v>
      </c>
      <c r="M41" s="284"/>
      <c r="N41" s="516"/>
    </row>
  </sheetData>
  <sheetProtection algorithmName="SHA-256" hashValue="+1+R9oXt9YV18hiaKia6vldovpCg/1HcROywyzlt80s=" saltValue="kOvO0IDveDMX3xdg1KgALQ==" spinCount="100000" sheet="1" objects="1" scenarios="1"/>
  <mergeCells count="3">
    <mergeCell ref="B41:K41"/>
    <mergeCell ref="A1:N1"/>
    <mergeCell ref="A2:N2"/>
  </mergeCells>
  <pageMargins left="0.7" right="0.7" top="0.75" bottom="0.75" header="0.3" footer="0.3"/>
  <pageSetup scale="26" orientation="landscape" r:id="rId1"/>
  <colBreaks count="1" manualBreakCount="1">
    <brk id="15" max="1048575" man="1"/>
  </col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0000000}">
          <x14:formula1>
            <xm:f>Inputs!$H$3:$H$8</xm:f>
          </x14:formula1>
          <xm:sqref>B6:B40</xm:sqref>
        </x14:dataValidation>
        <x14:dataValidation type="list" allowBlank="1" showInputMessage="1" showErrorMessage="1" xr:uid="{00000000-0002-0000-0800-000001000000}">
          <x14:formula1>
            <xm:f>Inputs!$C$3:$C$6</xm:f>
          </x14:formula1>
          <xm:sqref>J4:J5</xm:sqref>
        </x14:dataValidation>
        <x14:dataValidation type="list" allowBlank="1" showInputMessage="1" showErrorMessage="1" xr:uid="{B23A4407-2429-4F23-BA7C-BAF6A440A854}">
          <x14:formula1>
            <xm:f>Inputs!$D$3:$D$6</xm:f>
          </x14:formula1>
          <xm:sqref>K4:K40</xm:sqref>
        </x14:dataValidation>
        <x14:dataValidation type="list" allowBlank="1" showInputMessage="1" showErrorMessage="1" xr:uid="{32173451-4609-41E0-B1A9-B3EC760D0EB9}">
          <x14:formula1>
            <xm:f>Inputs!$C$3:$C$5</xm:f>
          </x14:formula1>
          <xm:sqref>J6:J40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8CCBF-1D4A-4F7B-913D-F34ED894C451}">
  <sheetPr codeName="Sheet12"/>
  <dimension ref="A1:M41"/>
  <sheetViews>
    <sheetView topLeftCell="A20" zoomScale="60" zoomScaleNormal="60" workbookViewId="0">
      <selection activeCell="B3" sqref="B3"/>
    </sheetView>
  </sheetViews>
  <sheetFormatPr defaultColWidth="19" defaultRowHeight="18.75" x14ac:dyDescent="0.3"/>
  <cols>
    <col min="1" max="1" width="3.42578125" customWidth="1"/>
    <col min="2" max="2" width="55.42578125" style="28" customWidth="1"/>
    <col min="3" max="4" width="19" style="28"/>
    <col min="5" max="5" width="22.85546875" style="28" customWidth="1"/>
    <col min="6" max="6" width="24.7109375" style="28" customWidth="1"/>
    <col min="7" max="7" width="33.5703125" style="28" customWidth="1"/>
    <col min="8" max="9" width="35.140625" style="28" customWidth="1"/>
    <col min="10" max="10" width="52.28515625" style="327" customWidth="1"/>
    <col min="11" max="11" width="2.28515625" style="48" customWidth="1"/>
    <col min="12" max="12" width="17.28515625" bestFit="1" customWidth="1"/>
    <col min="13" max="13" width="77.42578125" customWidth="1"/>
  </cols>
  <sheetData>
    <row r="1" spans="1:13" ht="21.75" thickBot="1" x14ac:dyDescent="0.3">
      <c r="A1" s="142"/>
      <c r="B1" s="667" t="s">
        <v>130</v>
      </c>
      <c r="C1" s="667"/>
      <c r="D1" s="667"/>
      <c r="E1" s="667"/>
      <c r="F1" s="667"/>
      <c r="G1" s="667"/>
      <c r="H1" s="667"/>
      <c r="I1" s="667"/>
      <c r="J1" s="667"/>
      <c r="K1" s="101"/>
      <c r="L1" s="73" t="s">
        <v>2</v>
      </c>
      <c r="M1" s="72"/>
    </row>
    <row r="2" spans="1:13" s="2" customFormat="1" ht="21.75" thickBot="1" x14ac:dyDescent="0.4">
      <c r="A2" s="5"/>
      <c r="B2" s="630" t="s">
        <v>15</v>
      </c>
      <c r="C2" s="631"/>
      <c r="D2" s="631"/>
      <c r="E2" s="631"/>
      <c r="F2" s="631"/>
      <c r="G2" s="631"/>
      <c r="H2" s="631"/>
      <c r="I2" s="631"/>
      <c r="J2" s="632"/>
      <c r="K2" s="102"/>
      <c r="L2" s="235"/>
      <c r="M2" s="40" t="s">
        <v>5</v>
      </c>
    </row>
    <row r="3" spans="1:13" ht="94.5" thickBot="1" x14ac:dyDescent="0.3">
      <c r="A3" s="3"/>
      <c r="B3" s="129" t="s">
        <v>131</v>
      </c>
      <c r="C3" s="41" t="s">
        <v>132</v>
      </c>
      <c r="D3" s="41" t="s">
        <v>133</v>
      </c>
      <c r="E3" s="41" t="s">
        <v>100</v>
      </c>
      <c r="F3" s="41" t="s">
        <v>101</v>
      </c>
      <c r="G3" s="41" t="s">
        <v>25</v>
      </c>
      <c r="H3" s="52" t="s">
        <v>26</v>
      </c>
      <c r="I3" s="274" t="s">
        <v>85</v>
      </c>
      <c r="J3" s="111" t="s">
        <v>102</v>
      </c>
      <c r="K3" s="103"/>
      <c r="L3" s="36"/>
      <c r="M3" s="35" t="s">
        <v>6</v>
      </c>
    </row>
    <row r="4" spans="1:13" ht="57" thickBot="1" x14ac:dyDescent="0.3">
      <c r="A4" s="143"/>
      <c r="B4" s="138" t="s">
        <v>134</v>
      </c>
      <c r="C4" s="107">
        <v>4</v>
      </c>
      <c r="D4" s="108">
        <v>1200</v>
      </c>
      <c r="E4" s="109">
        <f t="shared" ref="E4:E40" si="0">C4*D4</f>
        <v>4800</v>
      </c>
      <c r="F4" s="109"/>
      <c r="G4" s="109" t="s">
        <v>30</v>
      </c>
      <c r="H4" s="110" t="s">
        <v>79</v>
      </c>
      <c r="I4" s="271">
        <v>0.6</v>
      </c>
      <c r="J4" s="508"/>
      <c r="K4" s="103"/>
      <c r="L4" s="37"/>
      <c r="M4" s="38" t="s">
        <v>8</v>
      </c>
    </row>
    <row r="5" spans="1:13" ht="57" thickBot="1" x14ac:dyDescent="0.3">
      <c r="A5" s="144"/>
      <c r="B5" s="138" t="s">
        <v>135</v>
      </c>
      <c r="C5" s="107">
        <v>3</v>
      </c>
      <c r="D5" s="108">
        <v>550</v>
      </c>
      <c r="E5" s="109">
        <f t="shared" si="0"/>
        <v>1650</v>
      </c>
      <c r="F5" s="109"/>
      <c r="G5" s="109" t="s">
        <v>57</v>
      </c>
      <c r="H5" s="110" t="s">
        <v>89</v>
      </c>
      <c r="I5" s="271">
        <v>0</v>
      </c>
      <c r="J5" s="508"/>
      <c r="K5" s="104"/>
      <c r="L5" s="60"/>
      <c r="M5" s="78" t="s">
        <v>10</v>
      </c>
    </row>
    <row r="6" spans="1:13" x14ac:dyDescent="0.25">
      <c r="A6" s="241">
        <v>1</v>
      </c>
      <c r="B6" s="456"/>
      <c r="C6" s="457"/>
      <c r="D6" s="458"/>
      <c r="E6" s="31">
        <f t="shared" si="0"/>
        <v>0</v>
      </c>
      <c r="F6" s="458"/>
      <c r="G6" s="459"/>
      <c r="H6" s="460"/>
      <c r="I6" s="461"/>
      <c r="J6" s="510"/>
      <c r="K6" s="105"/>
    </row>
    <row r="7" spans="1:13" x14ac:dyDescent="0.25">
      <c r="A7" s="241">
        <f>A6+1</f>
        <v>2</v>
      </c>
      <c r="B7" s="456"/>
      <c r="C7" s="457"/>
      <c r="D7" s="458"/>
      <c r="E7" s="31">
        <f t="shared" si="0"/>
        <v>0</v>
      </c>
      <c r="F7" s="458"/>
      <c r="G7" s="459"/>
      <c r="H7" s="460"/>
      <c r="I7" s="461"/>
      <c r="J7" s="510"/>
      <c r="K7" s="105"/>
    </row>
    <row r="8" spans="1:13" x14ac:dyDescent="0.25">
      <c r="A8" s="241">
        <f t="shared" ref="A8:A40" si="1">A7+1</f>
        <v>3</v>
      </c>
      <c r="B8" s="456"/>
      <c r="C8" s="457"/>
      <c r="D8" s="458"/>
      <c r="E8" s="31">
        <f t="shared" si="0"/>
        <v>0</v>
      </c>
      <c r="F8" s="458"/>
      <c r="G8" s="459"/>
      <c r="H8" s="460"/>
      <c r="I8" s="461"/>
      <c r="J8" s="510"/>
      <c r="K8" s="105"/>
    </row>
    <row r="9" spans="1:13" x14ac:dyDescent="0.25">
      <c r="A9" s="241">
        <f t="shared" si="1"/>
        <v>4</v>
      </c>
      <c r="B9" s="456"/>
      <c r="C9" s="457"/>
      <c r="D9" s="458"/>
      <c r="E9" s="31">
        <f t="shared" si="0"/>
        <v>0</v>
      </c>
      <c r="F9" s="458"/>
      <c r="G9" s="459"/>
      <c r="H9" s="460"/>
      <c r="I9" s="461"/>
      <c r="J9" s="510"/>
      <c r="K9" s="105"/>
    </row>
    <row r="10" spans="1:13" x14ac:dyDescent="0.25">
      <c r="A10" s="241">
        <f t="shared" si="1"/>
        <v>5</v>
      </c>
      <c r="B10" s="456"/>
      <c r="C10" s="457"/>
      <c r="D10" s="458"/>
      <c r="E10" s="31">
        <f t="shared" si="0"/>
        <v>0</v>
      </c>
      <c r="F10" s="458"/>
      <c r="G10" s="459"/>
      <c r="H10" s="460"/>
      <c r="I10" s="461"/>
      <c r="J10" s="510"/>
      <c r="K10" s="105"/>
    </row>
    <row r="11" spans="1:13" x14ac:dyDescent="0.25">
      <c r="A11" s="241">
        <f t="shared" si="1"/>
        <v>6</v>
      </c>
      <c r="B11" s="456"/>
      <c r="C11" s="457"/>
      <c r="D11" s="458"/>
      <c r="E11" s="31">
        <f t="shared" si="0"/>
        <v>0</v>
      </c>
      <c r="F11" s="458"/>
      <c r="G11" s="459"/>
      <c r="H11" s="460"/>
      <c r="I11" s="461"/>
      <c r="J11" s="510"/>
      <c r="K11" s="105"/>
    </row>
    <row r="12" spans="1:13" x14ac:dyDescent="0.25">
      <c r="A12" s="241">
        <f t="shared" si="1"/>
        <v>7</v>
      </c>
      <c r="B12" s="456"/>
      <c r="C12" s="457"/>
      <c r="D12" s="458"/>
      <c r="E12" s="31">
        <f t="shared" si="0"/>
        <v>0</v>
      </c>
      <c r="F12" s="458"/>
      <c r="G12" s="459"/>
      <c r="H12" s="460"/>
      <c r="I12" s="461"/>
      <c r="J12" s="510"/>
      <c r="K12" s="105"/>
    </row>
    <row r="13" spans="1:13" x14ac:dyDescent="0.25">
      <c r="A13" s="241">
        <f t="shared" si="1"/>
        <v>8</v>
      </c>
      <c r="B13" s="456"/>
      <c r="C13" s="457"/>
      <c r="D13" s="458"/>
      <c r="E13" s="31">
        <f t="shared" si="0"/>
        <v>0</v>
      </c>
      <c r="F13" s="458"/>
      <c r="G13" s="459"/>
      <c r="H13" s="460"/>
      <c r="I13" s="461"/>
      <c r="J13" s="510"/>
      <c r="K13" s="105"/>
    </row>
    <row r="14" spans="1:13" x14ac:dyDescent="0.25">
      <c r="A14" s="241">
        <f t="shared" si="1"/>
        <v>9</v>
      </c>
      <c r="B14" s="456"/>
      <c r="C14" s="457"/>
      <c r="D14" s="458"/>
      <c r="E14" s="31">
        <f t="shared" si="0"/>
        <v>0</v>
      </c>
      <c r="F14" s="458"/>
      <c r="G14" s="459"/>
      <c r="H14" s="460"/>
      <c r="I14" s="461"/>
      <c r="J14" s="510"/>
      <c r="K14" s="105"/>
    </row>
    <row r="15" spans="1:13" x14ac:dyDescent="0.25">
      <c r="A15" s="241">
        <f t="shared" si="1"/>
        <v>10</v>
      </c>
      <c r="B15" s="456"/>
      <c r="C15" s="457"/>
      <c r="D15" s="458"/>
      <c r="E15" s="31">
        <f t="shared" si="0"/>
        <v>0</v>
      </c>
      <c r="F15" s="458"/>
      <c r="G15" s="459"/>
      <c r="H15" s="460"/>
      <c r="I15" s="461"/>
      <c r="J15" s="510"/>
      <c r="K15" s="105"/>
    </row>
    <row r="16" spans="1:13" x14ac:dyDescent="0.25">
      <c r="A16" s="241">
        <f t="shared" si="1"/>
        <v>11</v>
      </c>
      <c r="B16" s="456"/>
      <c r="C16" s="457"/>
      <c r="D16" s="458"/>
      <c r="E16" s="31">
        <f t="shared" si="0"/>
        <v>0</v>
      </c>
      <c r="F16" s="458"/>
      <c r="G16" s="459"/>
      <c r="H16" s="460"/>
      <c r="I16" s="461"/>
      <c r="J16" s="510"/>
      <c r="K16" s="105"/>
    </row>
    <row r="17" spans="1:11" x14ac:dyDescent="0.25">
      <c r="A17" s="241">
        <f t="shared" si="1"/>
        <v>12</v>
      </c>
      <c r="B17" s="456"/>
      <c r="C17" s="457"/>
      <c r="D17" s="458"/>
      <c r="E17" s="31">
        <f t="shared" si="0"/>
        <v>0</v>
      </c>
      <c r="F17" s="458"/>
      <c r="G17" s="459"/>
      <c r="H17" s="460"/>
      <c r="I17" s="461"/>
      <c r="J17" s="510"/>
      <c r="K17" s="105"/>
    </row>
    <row r="18" spans="1:11" x14ac:dyDescent="0.25">
      <c r="A18" s="241">
        <f t="shared" si="1"/>
        <v>13</v>
      </c>
      <c r="B18" s="456"/>
      <c r="C18" s="457"/>
      <c r="D18" s="458"/>
      <c r="E18" s="31">
        <f t="shared" si="0"/>
        <v>0</v>
      </c>
      <c r="F18" s="458"/>
      <c r="G18" s="459"/>
      <c r="H18" s="460"/>
      <c r="I18" s="461"/>
      <c r="J18" s="510"/>
      <c r="K18" s="105"/>
    </row>
    <row r="19" spans="1:11" x14ac:dyDescent="0.25">
      <c r="A19" s="241">
        <f t="shared" si="1"/>
        <v>14</v>
      </c>
      <c r="B19" s="456"/>
      <c r="C19" s="457"/>
      <c r="D19" s="458"/>
      <c r="E19" s="31">
        <f t="shared" si="0"/>
        <v>0</v>
      </c>
      <c r="F19" s="458"/>
      <c r="G19" s="459"/>
      <c r="H19" s="460"/>
      <c r="I19" s="461"/>
      <c r="J19" s="510"/>
      <c r="K19" s="105"/>
    </row>
    <row r="20" spans="1:11" x14ac:dyDescent="0.25">
      <c r="A20" s="241">
        <f t="shared" si="1"/>
        <v>15</v>
      </c>
      <c r="B20" s="456"/>
      <c r="C20" s="457"/>
      <c r="D20" s="458"/>
      <c r="E20" s="31">
        <f t="shared" si="0"/>
        <v>0</v>
      </c>
      <c r="F20" s="458"/>
      <c r="G20" s="459"/>
      <c r="H20" s="460"/>
      <c r="I20" s="461"/>
      <c r="J20" s="510"/>
      <c r="K20" s="105"/>
    </row>
    <row r="21" spans="1:11" x14ac:dyDescent="0.25">
      <c r="A21" s="241">
        <f t="shared" si="1"/>
        <v>16</v>
      </c>
      <c r="B21" s="456"/>
      <c r="C21" s="457"/>
      <c r="D21" s="458"/>
      <c r="E21" s="31">
        <f t="shared" si="0"/>
        <v>0</v>
      </c>
      <c r="F21" s="458"/>
      <c r="G21" s="459"/>
      <c r="H21" s="460"/>
      <c r="I21" s="461"/>
      <c r="J21" s="510"/>
      <c r="K21" s="105"/>
    </row>
    <row r="22" spans="1:11" x14ac:dyDescent="0.25">
      <c r="A22" s="241">
        <f t="shared" si="1"/>
        <v>17</v>
      </c>
      <c r="B22" s="456"/>
      <c r="C22" s="457"/>
      <c r="D22" s="458"/>
      <c r="E22" s="31">
        <f t="shared" si="0"/>
        <v>0</v>
      </c>
      <c r="F22" s="458"/>
      <c r="G22" s="459"/>
      <c r="H22" s="460"/>
      <c r="I22" s="461"/>
      <c r="J22" s="510"/>
      <c r="K22" s="105"/>
    </row>
    <row r="23" spans="1:11" x14ac:dyDescent="0.25">
      <c r="A23" s="241">
        <f t="shared" si="1"/>
        <v>18</v>
      </c>
      <c r="B23" s="456"/>
      <c r="C23" s="457"/>
      <c r="D23" s="458"/>
      <c r="E23" s="31">
        <f t="shared" si="0"/>
        <v>0</v>
      </c>
      <c r="F23" s="458"/>
      <c r="G23" s="459"/>
      <c r="H23" s="460"/>
      <c r="I23" s="461"/>
      <c r="J23" s="510"/>
      <c r="K23" s="105"/>
    </row>
    <row r="24" spans="1:11" x14ac:dyDescent="0.25">
      <c r="A24" s="241">
        <f t="shared" si="1"/>
        <v>19</v>
      </c>
      <c r="B24" s="456"/>
      <c r="C24" s="457"/>
      <c r="D24" s="458"/>
      <c r="E24" s="31">
        <f t="shared" si="0"/>
        <v>0</v>
      </c>
      <c r="F24" s="458"/>
      <c r="G24" s="459"/>
      <c r="H24" s="460"/>
      <c r="I24" s="461"/>
      <c r="J24" s="510"/>
      <c r="K24" s="105"/>
    </row>
    <row r="25" spans="1:11" x14ac:dyDescent="0.25">
      <c r="A25" s="241">
        <f t="shared" si="1"/>
        <v>20</v>
      </c>
      <c r="B25" s="456"/>
      <c r="C25" s="457"/>
      <c r="D25" s="458"/>
      <c r="E25" s="31">
        <f t="shared" si="0"/>
        <v>0</v>
      </c>
      <c r="F25" s="458"/>
      <c r="G25" s="459"/>
      <c r="H25" s="460"/>
      <c r="I25" s="461"/>
      <c r="J25" s="510"/>
      <c r="K25" s="105"/>
    </row>
    <row r="26" spans="1:11" x14ac:dyDescent="0.25">
      <c r="A26" s="241">
        <f t="shared" si="1"/>
        <v>21</v>
      </c>
      <c r="B26" s="456"/>
      <c r="C26" s="457"/>
      <c r="D26" s="458"/>
      <c r="E26" s="31">
        <f t="shared" si="0"/>
        <v>0</v>
      </c>
      <c r="F26" s="458"/>
      <c r="G26" s="459"/>
      <c r="H26" s="460"/>
      <c r="I26" s="461"/>
      <c r="J26" s="510"/>
      <c r="K26" s="105"/>
    </row>
    <row r="27" spans="1:11" x14ac:dyDescent="0.25">
      <c r="A27" s="241">
        <f t="shared" si="1"/>
        <v>22</v>
      </c>
      <c r="B27" s="456"/>
      <c r="C27" s="457"/>
      <c r="D27" s="458"/>
      <c r="E27" s="31">
        <f t="shared" si="0"/>
        <v>0</v>
      </c>
      <c r="F27" s="458"/>
      <c r="G27" s="459"/>
      <c r="H27" s="460"/>
      <c r="I27" s="461"/>
      <c r="J27" s="510"/>
      <c r="K27" s="105"/>
    </row>
    <row r="28" spans="1:11" x14ac:dyDescent="0.25">
      <c r="A28" s="241">
        <f t="shared" si="1"/>
        <v>23</v>
      </c>
      <c r="B28" s="456"/>
      <c r="C28" s="457"/>
      <c r="D28" s="458"/>
      <c r="E28" s="31">
        <f t="shared" si="0"/>
        <v>0</v>
      </c>
      <c r="F28" s="458"/>
      <c r="G28" s="459"/>
      <c r="H28" s="460"/>
      <c r="I28" s="461"/>
      <c r="J28" s="510"/>
      <c r="K28" s="105"/>
    </row>
    <row r="29" spans="1:11" x14ac:dyDescent="0.25">
      <c r="A29" s="241">
        <f t="shared" si="1"/>
        <v>24</v>
      </c>
      <c r="B29" s="456"/>
      <c r="C29" s="457"/>
      <c r="D29" s="458"/>
      <c r="E29" s="31">
        <f t="shared" si="0"/>
        <v>0</v>
      </c>
      <c r="F29" s="458"/>
      <c r="G29" s="459"/>
      <c r="H29" s="460"/>
      <c r="I29" s="461"/>
      <c r="J29" s="510"/>
      <c r="K29" s="105"/>
    </row>
    <row r="30" spans="1:11" x14ac:dyDescent="0.25">
      <c r="A30" s="241">
        <f t="shared" si="1"/>
        <v>25</v>
      </c>
      <c r="B30" s="456"/>
      <c r="C30" s="457"/>
      <c r="D30" s="458"/>
      <c r="E30" s="31">
        <f t="shared" si="0"/>
        <v>0</v>
      </c>
      <c r="F30" s="458"/>
      <c r="G30" s="459"/>
      <c r="H30" s="460"/>
      <c r="I30" s="461"/>
      <c r="J30" s="510"/>
      <c r="K30" s="105"/>
    </row>
    <row r="31" spans="1:11" x14ac:dyDescent="0.25">
      <c r="A31" s="241">
        <f t="shared" si="1"/>
        <v>26</v>
      </c>
      <c r="B31" s="456"/>
      <c r="C31" s="457"/>
      <c r="D31" s="458"/>
      <c r="E31" s="31">
        <f t="shared" si="0"/>
        <v>0</v>
      </c>
      <c r="F31" s="458"/>
      <c r="G31" s="459"/>
      <c r="H31" s="460"/>
      <c r="I31" s="461"/>
      <c r="J31" s="510"/>
      <c r="K31" s="105"/>
    </row>
    <row r="32" spans="1:11" x14ac:dyDescent="0.25">
      <c r="A32" s="241">
        <f t="shared" si="1"/>
        <v>27</v>
      </c>
      <c r="B32" s="456"/>
      <c r="C32" s="457"/>
      <c r="D32" s="458"/>
      <c r="E32" s="31">
        <f t="shared" si="0"/>
        <v>0</v>
      </c>
      <c r="F32" s="458"/>
      <c r="G32" s="459"/>
      <c r="H32" s="460"/>
      <c r="I32" s="461"/>
      <c r="J32" s="510"/>
      <c r="K32" s="105"/>
    </row>
    <row r="33" spans="1:11" x14ac:dyDescent="0.25">
      <c r="A33" s="241">
        <f t="shared" si="1"/>
        <v>28</v>
      </c>
      <c r="B33" s="456"/>
      <c r="C33" s="457"/>
      <c r="D33" s="458"/>
      <c r="E33" s="31">
        <f t="shared" si="0"/>
        <v>0</v>
      </c>
      <c r="F33" s="458"/>
      <c r="G33" s="459"/>
      <c r="H33" s="460"/>
      <c r="I33" s="461"/>
      <c r="J33" s="510"/>
      <c r="K33" s="105"/>
    </row>
    <row r="34" spans="1:11" x14ac:dyDescent="0.25">
      <c r="A34" s="241">
        <f t="shared" si="1"/>
        <v>29</v>
      </c>
      <c r="B34" s="456"/>
      <c r="C34" s="457"/>
      <c r="D34" s="458"/>
      <c r="E34" s="31">
        <f t="shared" si="0"/>
        <v>0</v>
      </c>
      <c r="F34" s="458"/>
      <c r="G34" s="459"/>
      <c r="H34" s="460"/>
      <c r="I34" s="461"/>
      <c r="J34" s="510"/>
      <c r="K34" s="105"/>
    </row>
    <row r="35" spans="1:11" x14ac:dyDescent="0.25">
      <c r="A35" s="241">
        <f t="shared" si="1"/>
        <v>30</v>
      </c>
      <c r="B35" s="456"/>
      <c r="C35" s="457"/>
      <c r="D35" s="458"/>
      <c r="E35" s="31">
        <f t="shared" si="0"/>
        <v>0</v>
      </c>
      <c r="F35" s="458"/>
      <c r="G35" s="459"/>
      <c r="H35" s="460"/>
      <c r="I35" s="461"/>
      <c r="J35" s="510"/>
      <c r="K35" s="105"/>
    </row>
    <row r="36" spans="1:11" x14ac:dyDescent="0.25">
      <c r="A36" s="241">
        <f t="shared" si="1"/>
        <v>31</v>
      </c>
      <c r="B36" s="456"/>
      <c r="C36" s="457"/>
      <c r="D36" s="458"/>
      <c r="E36" s="31">
        <f t="shared" si="0"/>
        <v>0</v>
      </c>
      <c r="F36" s="458"/>
      <c r="G36" s="459"/>
      <c r="H36" s="460"/>
      <c r="I36" s="461"/>
      <c r="J36" s="510"/>
      <c r="K36" s="105"/>
    </row>
    <row r="37" spans="1:11" x14ac:dyDescent="0.25">
      <c r="A37" s="241">
        <f t="shared" si="1"/>
        <v>32</v>
      </c>
      <c r="B37" s="456"/>
      <c r="C37" s="457"/>
      <c r="D37" s="458"/>
      <c r="E37" s="31">
        <f t="shared" si="0"/>
        <v>0</v>
      </c>
      <c r="F37" s="458"/>
      <c r="G37" s="459"/>
      <c r="H37" s="460"/>
      <c r="I37" s="461"/>
      <c r="J37" s="510"/>
      <c r="K37" s="105"/>
    </row>
    <row r="38" spans="1:11" x14ac:dyDescent="0.25">
      <c r="A38" s="241">
        <f t="shared" si="1"/>
        <v>33</v>
      </c>
      <c r="B38" s="456"/>
      <c r="C38" s="457"/>
      <c r="D38" s="458"/>
      <c r="E38" s="31">
        <f t="shared" si="0"/>
        <v>0</v>
      </c>
      <c r="F38" s="458"/>
      <c r="G38" s="459"/>
      <c r="H38" s="460"/>
      <c r="I38" s="461"/>
      <c r="J38" s="510"/>
      <c r="K38" s="105"/>
    </row>
    <row r="39" spans="1:11" x14ac:dyDescent="0.25">
      <c r="A39" s="241">
        <f t="shared" si="1"/>
        <v>34</v>
      </c>
      <c r="B39" s="456"/>
      <c r="C39" s="457"/>
      <c r="D39" s="458"/>
      <c r="E39" s="31">
        <f t="shared" si="0"/>
        <v>0</v>
      </c>
      <c r="F39" s="458"/>
      <c r="G39" s="459"/>
      <c r="H39" s="460"/>
      <c r="I39" s="461"/>
      <c r="J39" s="510"/>
      <c r="K39" s="105"/>
    </row>
    <row r="40" spans="1:11" ht="19.5" thickBot="1" x14ac:dyDescent="0.3">
      <c r="A40" s="241">
        <f t="shared" si="1"/>
        <v>35</v>
      </c>
      <c r="B40" s="456"/>
      <c r="C40" s="457"/>
      <c r="D40" s="458"/>
      <c r="E40" s="31">
        <f t="shared" si="0"/>
        <v>0</v>
      </c>
      <c r="F40" s="458"/>
      <c r="G40" s="459"/>
      <c r="H40" s="460"/>
      <c r="I40" s="462"/>
      <c r="J40" s="511"/>
      <c r="K40" s="105"/>
    </row>
    <row r="41" spans="1:11" ht="19.5" thickBot="1" x14ac:dyDescent="0.35">
      <c r="A41" s="148"/>
      <c r="B41" s="149" t="s">
        <v>116</v>
      </c>
      <c r="C41" s="42" t="s">
        <v>95</v>
      </c>
      <c r="D41" s="43"/>
      <c r="E41" s="139">
        <f>SUM(E6:E40)</f>
        <v>0</v>
      </c>
      <c r="F41" s="139">
        <f>SUM(F6:F40)</f>
        <v>0</v>
      </c>
      <c r="G41" s="98"/>
      <c r="H41" s="99"/>
      <c r="I41" s="272"/>
      <c r="J41" s="509"/>
      <c r="K41" s="100"/>
    </row>
  </sheetData>
  <sheetProtection algorithmName="SHA-256" hashValue="3zt1Gn3fycnEuiM5dQy0wUAERwohc9Ig5ECaXnbkr9g=" saltValue="1YSn5+hNFx+B2cw128kqjA==" spinCount="100000" sheet="1" objects="1" scenarios="1"/>
  <mergeCells count="2">
    <mergeCell ref="B1:J1"/>
    <mergeCell ref="B2:J2"/>
  </mergeCells>
  <pageMargins left="0.7" right="0.7" top="0.75" bottom="0.75" header="0.3" footer="0.3"/>
  <pageSetup scale="43" orientation="landscape" r:id="rId1"/>
  <rowBreaks count="1" manualBreakCount="1">
    <brk id="26" min="1" max="9" man="1"/>
  </rowBreaks>
  <extLst>
    <ext xmlns:x14="http://schemas.microsoft.com/office/spreadsheetml/2009/9/main" uri="{CCE6A557-97BC-4b89-ADB6-D9C93CAAB3DF}">
      <x14:dataValidations xmlns:xm="http://schemas.microsoft.com/office/excel/2006/main" count="3">
        <x14:dataValidation type="list" allowBlank="1" showInputMessage="1" showErrorMessage="1" xr:uid="{87F648B4-B27C-4CE5-8B0D-A54F84AE00A9}">
          <x14:formula1>
            <xm:f>Inputs!$D$3:$D$6</xm:f>
          </x14:formula1>
          <xm:sqref>H4:H40</xm:sqref>
        </x14:dataValidation>
        <x14:dataValidation type="list" allowBlank="1" showInputMessage="1" showErrorMessage="1" xr:uid="{CA765F4A-FFA4-43FD-B72D-6FF785650F62}">
          <x14:formula1>
            <xm:f>Inputs!$C$3:$C$6</xm:f>
          </x14:formula1>
          <xm:sqref>G4:G5</xm:sqref>
        </x14:dataValidation>
        <x14:dataValidation type="list" allowBlank="1" showInputMessage="1" showErrorMessage="1" xr:uid="{BC9EC2E9-D5D6-4812-AF21-E4ABCAF4DFDB}">
          <x14:formula1>
            <xm:f>Inputs!$C$3:$C$5</xm:f>
          </x14:formula1>
          <xm:sqref>G6:G40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I18"/>
  <sheetViews>
    <sheetView zoomScale="50" zoomScaleNormal="50" workbookViewId="0">
      <selection activeCell="A2" sqref="A2:D2"/>
    </sheetView>
  </sheetViews>
  <sheetFormatPr defaultRowHeight="18.75" x14ac:dyDescent="0.3"/>
  <cols>
    <col min="1" max="1" width="43.140625" style="28" customWidth="1"/>
    <col min="2" max="2" width="13" style="28" customWidth="1"/>
    <col min="3" max="3" width="11.85546875" style="28" customWidth="1"/>
    <col min="4" max="4" width="25.28515625" style="28" customWidth="1"/>
    <col min="5" max="5" width="44.42578125" style="28" customWidth="1"/>
    <col min="6" max="6" width="56.28515625" style="2" customWidth="1"/>
    <col min="7" max="7" width="2.7109375" customWidth="1"/>
    <col min="8" max="8" width="17.28515625" bestFit="1" customWidth="1"/>
    <col min="9" max="9" width="71.42578125" customWidth="1"/>
  </cols>
  <sheetData>
    <row r="1" spans="1:9" ht="26.25" customHeight="1" thickBot="1" x14ac:dyDescent="0.3">
      <c r="A1" s="675" t="s">
        <v>136</v>
      </c>
      <c r="B1" s="675"/>
      <c r="C1" s="675"/>
      <c r="D1" s="675"/>
      <c r="E1" s="675"/>
      <c r="F1" s="675"/>
      <c r="H1" s="73" t="s">
        <v>2</v>
      </c>
      <c r="I1" s="72"/>
    </row>
    <row r="2" spans="1:9" ht="21.75" customHeight="1" x14ac:dyDescent="0.3">
      <c r="A2" s="673" t="s">
        <v>15</v>
      </c>
      <c r="B2" s="674"/>
      <c r="C2" s="674"/>
      <c r="D2" s="674"/>
      <c r="E2" s="286"/>
      <c r="F2" s="678" t="s">
        <v>102</v>
      </c>
      <c r="H2" s="235"/>
      <c r="I2" s="40" t="s">
        <v>5</v>
      </c>
    </row>
    <row r="3" spans="1:9" ht="75" x14ac:dyDescent="0.25">
      <c r="A3" s="287" t="s">
        <v>137</v>
      </c>
      <c r="B3" s="44" t="s">
        <v>138</v>
      </c>
      <c r="C3" s="44" t="s">
        <v>139</v>
      </c>
      <c r="D3" s="593" t="s">
        <v>17</v>
      </c>
      <c r="E3" s="295" t="s">
        <v>85</v>
      </c>
      <c r="F3" s="679"/>
      <c r="H3" s="36"/>
      <c r="I3" s="35" t="s">
        <v>6</v>
      </c>
    </row>
    <row r="4" spans="1:9" ht="35.25" thickBot="1" x14ac:dyDescent="0.35">
      <c r="A4" s="288" t="s">
        <v>140</v>
      </c>
      <c r="B4" s="473" t="s">
        <v>141</v>
      </c>
      <c r="C4" s="124"/>
      <c r="D4" s="126"/>
      <c r="E4" s="316"/>
      <c r="F4" s="480"/>
      <c r="H4" s="37"/>
      <c r="I4" s="38" t="s">
        <v>8</v>
      </c>
    </row>
    <row r="5" spans="1:9" ht="37.5" customHeight="1" thickBot="1" x14ac:dyDescent="0.35">
      <c r="A5" s="676" t="s">
        <v>142</v>
      </c>
      <c r="B5" s="677"/>
      <c r="C5" s="474"/>
      <c r="D5" s="475"/>
      <c r="E5" s="316"/>
      <c r="F5" s="481"/>
      <c r="H5" s="60"/>
      <c r="I5" s="78" t="s">
        <v>10</v>
      </c>
    </row>
    <row r="6" spans="1:9" ht="51.75" customHeight="1" x14ac:dyDescent="0.3">
      <c r="A6" s="676" t="s">
        <v>143</v>
      </c>
      <c r="B6" s="677"/>
      <c r="C6" s="125"/>
      <c r="D6" s="478"/>
      <c r="E6" s="316"/>
      <c r="F6" s="481"/>
    </row>
    <row r="7" spans="1:9" ht="20.25" customHeight="1" x14ac:dyDescent="0.3">
      <c r="A7" s="288" t="s">
        <v>144</v>
      </c>
      <c r="B7" s="76"/>
      <c r="C7" s="476"/>
      <c r="D7" s="477"/>
      <c r="E7" s="316"/>
      <c r="F7" s="481"/>
    </row>
    <row r="8" spans="1:9" ht="35.25" thickBot="1" x14ac:dyDescent="0.35">
      <c r="A8" s="289"/>
      <c r="B8" s="45"/>
      <c r="C8" s="46" t="s">
        <v>145</v>
      </c>
      <c r="D8" s="151">
        <f>SUM(D5:D7)</f>
        <v>0</v>
      </c>
      <c r="E8" s="479"/>
      <c r="F8" s="481"/>
    </row>
    <row r="9" spans="1:9" ht="159.75" customHeight="1" x14ac:dyDescent="0.3">
      <c r="A9" s="290" t="s">
        <v>146</v>
      </c>
      <c r="B9" s="682" t="s">
        <v>147</v>
      </c>
      <c r="C9" s="683"/>
      <c r="D9" s="315" t="s">
        <v>17</v>
      </c>
      <c r="E9" s="317" t="s">
        <v>85</v>
      </c>
      <c r="F9" s="481"/>
    </row>
    <row r="10" spans="1:9" ht="27.75" customHeight="1" x14ac:dyDescent="0.3">
      <c r="A10" s="291" t="s">
        <v>148</v>
      </c>
      <c r="B10" s="684"/>
      <c r="C10" s="685"/>
      <c r="D10" s="482"/>
      <c r="E10" s="479"/>
      <c r="F10" s="481"/>
    </row>
    <row r="11" spans="1:9" ht="27.75" customHeight="1" x14ac:dyDescent="0.3">
      <c r="A11" s="291" t="s">
        <v>149</v>
      </c>
      <c r="B11" s="684"/>
      <c r="C11" s="685"/>
      <c r="D11" s="482"/>
      <c r="E11" s="479"/>
      <c r="F11" s="481"/>
    </row>
    <row r="12" spans="1:9" ht="27.75" customHeight="1" x14ac:dyDescent="0.3">
      <c r="A12" s="291" t="s">
        <v>150</v>
      </c>
      <c r="B12" s="684"/>
      <c r="C12" s="685"/>
      <c r="D12" s="482"/>
      <c r="E12" s="479"/>
      <c r="F12" s="481"/>
    </row>
    <row r="13" spans="1:9" ht="33.75" customHeight="1" x14ac:dyDescent="0.3">
      <c r="A13" s="291" t="s">
        <v>151</v>
      </c>
      <c r="B13" s="684"/>
      <c r="C13" s="685"/>
      <c r="D13" s="482"/>
      <c r="E13" s="479"/>
      <c r="F13" s="481"/>
    </row>
    <row r="14" spans="1:9" ht="59.25" customHeight="1" x14ac:dyDescent="0.3">
      <c r="A14" s="291" t="s">
        <v>152</v>
      </c>
      <c r="B14" s="684"/>
      <c r="C14" s="685"/>
      <c r="D14" s="482"/>
      <c r="E14" s="479"/>
      <c r="F14" s="481"/>
    </row>
    <row r="15" spans="1:9" ht="27.6" customHeight="1" x14ac:dyDescent="0.3">
      <c r="A15" s="291" t="s">
        <v>153</v>
      </c>
      <c r="B15" s="684"/>
      <c r="C15" s="685"/>
      <c r="D15" s="482"/>
      <c r="E15" s="479"/>
      <c r="F15" s="481"/>
    </row>
    <row r="16" spans="1:9" ht="26.45" customHeight="1" x14ac:dyDescent="0.3">
      <c r="A16" s="291" t="s">
        <v>154</v>
      </c>
      <c r="B16" s="684"/>
      <c r="C16" s="685"/>
      <c r="D16" s="482"/>
      <c r="E16" s="479"/>
      <c r="F16" s="481"/>
    </row>
    <row r="17" spans="1:6" ht="34.5" x14ac:dyDescent="0.3">
      <c r="A17" s="292"/>
      <c r="B17" s="122"/>
      <c r="C17" s="123" t="s">
        <v>155</v>
      </c>
      <c r="D17" s="151">
        <f>SUM(D10:D16)</f>
        <v>0</v>
      </c>
      <c r="E17" s="318"/>
      <c r="F17" s="127"/>
    </row>
    <row r="18" spans="1:6" ht="35.25" customHeight="1" thickBot="1" x14ac:dyDescent="0.35">
      <c r="A18" s="293"/>
      <c r="B18" s="680" t="s">
        <v>156</v>
      </c>
      <c r="C18" s="681"/>
      <c r="D18" s="294">
        <f>SUM(D8+D17)</f>
        <v>0</v>
      </c>
      <c r="E18" s="319"/>
      <c r="F18" s="128"/>
    </row>
  </sheetData>
  <sheetProtection formatCells="0" formatColumns="0" formatRows="0"/>
  <mergeCells count="14">
    <mergeCell ref="B18:C18"/>
    <mergeCell ref="B9:C9"/>
    <mergeCell ref="B10:C10"/>
    <mergeCell ref="B16:C16"/>
    <mergeCell ref="B15:C15"/>
    <mergeCell ref="B14:C14"/>
    <mergeCell ref="B13:C13"/>
    <mergeCell ref="B12:C12"/>
    <mergeCell ref="B11:C11"/>
    <mergeCell ref="A2:D2"/>
    <mergeCell ref="A1:F1"/>
    <mergeCell ref="A5:B5"/>
    <mergeCell ref="F2:F3"/>
    <mergeCell ref="A6:B6"/>
  </mergeCells>
  <pageMargins left="0.7" right="0.7" top="0.75" bottom="0.75" header="0.3" footer="0.3"/>
  <pageSetup scale="3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DAD3A147-BD8F-41CC-B7B3-2751654FB48A}">
          <x14:formula1>
            <xm:f>Inputs!$I$3:$I$4</xm:f>
          </x14:formula1>
          <xm:sqref>B4 B10:B16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370F6-A10A-475A-B1FF-F0D7BF9D1858}">
  <sheetPr codeName="Sheet14"/>
  <dimension ref="A1:K1000"/>
  <sheetViews>
    <sheetView zoomScale="50" zoomScaleNormal="50" workbookViewId="0">
      <selection activeCell="I6" sqref="I6"/>
    </sheetView>
  </sheetViews>
  <sheetFormatPr defaultRowHeight="18.75" x14ac:dyDescent="0.3"/>
  <cols>
    <col min="1" max="1" width="5.140625" customWidth="1"/>
    <col min="2" max="2" width="20.42578125" style="299" customWidth="1"/>
    <col min="3" max="3" width="32.140625" style="525" customWidth="1"/>
    <col min="4" max="4" width="42.42578125" style="575" customWidth="1"/>
    <col min="5" max="5" width="33.7109375" customWidth="1"/>
    <col min="6" max="6" width="35.85546875" style="526" customWidth="1"/>
    <col min="7" max="8" width="35.85546875" style="195" customWidth="1"/>
    <col min="9" max="9" width="57.85546875" style="2" customWidth="1"/>
    <col min="10" max="10" width="17.28515625" bestFit="1" customWidth="1"/>
    <col min="11" max="11" width="71.5703125" bestFit="1" customWidth="1"/>
  </cols>
  <sheetData>
    <row r="1" spans="1:11" ht="21.75" thickBot="1" x14ac:dyDescent="0.3">
      <c r="B1" s="686" t="s">
        <v>157</v>
      </c>
      <c r="C1" s="687"/>
      <c r="D1" s="687"/>
      <c r="E1" s="687"/>
      <c r="F1" s="687"/>
      <c r="G1" s="687"/>
      <c r="H1" s="687"/>
      <c r="I1" s="688"/>
      <c r="J1" s="73" t="s">
        <v>2</v>
      </c>
      <c r="K1" s="72"/>
    </row>
    <row r="2" spans="1:11" ht="21.75" thickBot="1" x14ac:dyDescent="0.4">
      <c r="B2" s="630" t="s">
        <v>15</v>
      </c>
      <c r="C2" s="631"/>
      <c r="D2" s="631"/>
      <c r="E2" s="631"/>
      <c r="F2" s="631"/>
      <c r="G2" s="631"/>
      <c r="H2" s="631"/>
      <c r="I2" s="632"/>
      <c r="J2" s="235"/>
      <c r="K2" s="40" t="s">
        <v>5</v>
      </c>
    </row>
    <row r="3" spans="1:11" s="253" customFormat="1" ht="63.75" thickBot="1" x14ac:dyDescent="0.3">
      <c r="B3" s="256" t="s">
        <v>158</v>
      </c>
      <c r="C3" s="254" t="s">
        <v>159</v>
      </c>
      <c r="D3" s="254" t="s">
        <v>160</v>
      </c>
      <c r="E3" s="254" t="s">
        <v>161</v>
      </c>
      <c r="F3" s="256" t="s">
        <v>162</v>
      </c>
      <c r="G3" s="252" t="s">
        <v>25</v>
      </c>
      <c r="H3" s="252" t="s">
        <v>26</v>
      </c>
      <c r="I3" s="209" t="s">
        <v>102</v>
      </c>
      <c r="J3" s="255"/>
      <c r="K3" s="263" t="s">
        <v>6</v>
      </c>
    </row>
    <row r="4" spans="1:11" ht="60.75" thickBot="1" x14ac:dyDescent="0.3">
      <c r="A4" s="253" t="s">
        <v>86</v>
      </c>
      <c r="B4" s="264">
        <v>44227</v>
      </c>
      <c r="C4" s="524" t="s">
        <v>163</v>
      </c>
      <c r="D4" s="269">
        <v>25</v>
      </c>
      <c r="E4" s="269">
        <v>1</v>
      </c>
      <c r="F4" s="524" t="s">
        <v>164</v>
      </c>
      <c r="G4" s="265" t="s">
        <v>30</v>
      </c>
      <c r="H4" s="265" t="s">
        <v>31</v>
      </c>
      <c r="I4" s="266"/>
      <c r="J4" s="250"/>
      <c r="K4" s="38" t="s">
        <v>8</v>
      </c>
    </row>
    <row r="5" spans="1:11" ht="60.75" thickBot="1" x14ac:dyDescent="0.3">
      <c r="A5" s="253" t="s">
        <v>86</v>
      </c>
      <c r="B5" s="267">
        <v>44227</v>
      </c>
      <c r="C5" s="524" t="s">
        <v>165</v>
      </c>
      <c r="D5" s="270">
        <v>10</v>
      </c>
      <c r="E5" s="270">
        <v>1</v>
      </c>
      <c r="F5" s="524" t="s">
        <v>166</v>
      </c>
      <c r="G5" s="268" t="s">
        <v>46</v>
      </c>
      <c r="H5" s="268" t="s">
        <v>167</v>
      </c>
      <c r="I5" s="527" t="s">
        <v>168</v>
      </c>
      <c r="J5" s="251"/>
      <c r="K5" s="78" t="s">
        <v>10</v>
      </c>
    </row>
    <row r="6" spans="1:11" x14ac:dyDescent="0.25">
      <c r="A6" s="253">
        <v>1</v>
      </c>
      <c r="B6" s="483"/>
      <c r="C6" s="519"/>
      <c r="D6" s="573"/>
      <c r="E6" s="484"/>
      <c r="F6" s="521"/>
      <c r="G6" s="485"/>
      <c r="H6" s="485"/>
      <c r="I6" s="486"/>
    </row>
    <row r="7" spans="1:11" x14ac:dyDescent="0.25">
      <c r="A7" s="253">
        <v>2</v>
      </c>
      <c r="B7" s="483"/>
      <c r="C7" s="519"/>
      <c r="D7" s="573"/>
      <c r="E7" s="487"/>
      <c r="F7" s="522"/>
      <c r="G7" s="485"/>
      <c r="H7" s="485"/>
      <c r="I7" s="486"/>
    </row>
    <row r="8" spans="1:11" x14ac:dyDescent="0.25">
      <c r="A8" s="253">
        <v>3</v>
      </c>
      <c r="B8" s="483"/>
      <c r="C8" s="519"/>
      <c r="D8" s="573"/>
      <c r="E8" s="487"/>
      <c r="F8" s="522"/>
      <c r="G8" s="485"/>
      <c r="H8" s="485"/>
      <c r="I8" s="488"/>
    </row>
    <row r="9" spans="1:11" x14ac:dyDescent="0.25">
      <c r="A9" s="253">
        <v>4</v>
      </c>
      <c r="B9" s="483"/>
      <c r="C9" s="519"/>
      <c r="D9" s="573"/>
      <c r="E9" s="487"/>
      <c r="F9" s="522"/>
      <c r="G9" s="485"/>
      <c r="H9" s="485"/>
      <c r="I9" s="488"/>
    </row>
    <row r="10" spans="1:11" x14ac:dyDescent="0.25">
      <c r="A10" s="253">
        <v>5</v>
      </c>
      <c r="B10" s="483"/>
      <c r="C10" s="519"/>
      <c r="D10" s="573"/>
      <c r="E10" s="487"/>
      <c r="F10" s="522"/>
      <c r="G10" s="485"/>
      <c r="H10" s="485"/>
      <c r="I10" s="488"/>
    </row>
    <row r="11" spans="1:11" x14ac:dyDescent="0.25">
      <c r="A11" s="253">
        <v>6</v>
      </c>
      <c r="B11" s="483"/>
      <c r="C11" s="519"/>
      <c r="D11" s="573"/>
      <c r="E11" s="487"/>
      <c r="F11" s="522"/>
      <c r="G11" s="485"/>
      <c r="H11" s="485"/>
      <c r="I11" s="488"/>
    </row>
    <row r="12" spans="1:11" x14ac:dyDescent="0.25">
      <c r="A12" s="253">
        <v>7</v>
      </c>
      <c r="B12" s="483"/>
      <c r="C12" s="519"/>
      <c r="D12" s="573"/>
      <c r="E12" s="487"/>
      <c r="F12" s="522"/>
      <c r="G12" s="485"/>
      <c r="H12" s="485"/>
      <c r="I12" s="488"/>
    </row>
    <row r="13" spans="1:11" x14ac:dyDescent="0.25">
      <c r="A13" s="253">
        <v>8</v>
      </c>
      <c r="B13" s="483"/>
      <c r="C13" s="519"/>
      <c r="D13" s="573"/>
      <c r="E13" s="487"/>
      <c r="F13" s="522"/>
      <c r="G13" s="485"/>
      <c r="H13" s="485"/>
      <c r="I13" s="488"/>
    </row>
    <row r="14" spans="1:11" x14ac:dyDescent="0.25">
      <c r="A14" s="253">
        <v>9</v>
      </c>
      <c r="B14" s="483"/>
      <c r="C14" s="519"/>
      <c r="D14" s="573"/>
      <c r="E14" s="487"/>
      <c r="F14" s="522"/>
      <c r="G14" s="485"/>
      <c r="H14" s="485"/>
      <c r="I14" s="488"/>
    </row>
    <row r="15" spans="1:11" x14ac:dyDescent="0.25">
      <c r="A15" s="253">
        <v>10</v>
      </c>
      <c r="B15" s="483"/>
      <c r="C15" s="519"/>
      <c r="D15" s="573"/>
      <c r="E15" s="487"/>
      <c r="F15" s="522"/>
      <c r="G15" s="485"/>
      <c r="H15" s="485"/>
      <c r="I15" s="488"/>
    </row>
    <row r="16" spans="1:11" x14ac:dyDescent="0.25">
      <c r="A16" s="253">
        <v>11</v>
      </c>
      <c r="B16" s="483"/>
      <c r="C16" s="519"/>
      <c r="D16" s="573"/>
      <c r="E16" s="487"/>
      <c r="F16" s="522"/>
      <c r="G16" s="485"/>
      <c r="H16" s="485"/>
      <c r="I16" s="488"/>
    </row>
    <row r="17" spans="1:9" x14ac:dyDescent="0.25">
      <c r="A17" s="253">
        <v>12</v>
      </c>
      <c r="B17" s="483"/>
      <c r="C17" s="519"/>
      <c r="D17" s="573"/>
      <c r="E17" s="487"/>
      <c r="F17" s="522"/>
      <c r="G17" s="485"/>
      <c r="H17" s="485"/>
      <c r="I17" s="488"/>
    </row>
    <row r="18" spans="1:9" x14ac:dyDescent="0.25">
      <c r="A18" s="253">
        <v>13</v>
      </c>
      <c r="B18" s="483"/>
      <c r="C18" s="519"/>
      <c r="D18" s="573"/>
      <c r="E18" s="487"/>
      <c r="F18" s="522"/>
      <c r="G18" s="485"/>
      <c r="H18" s="485"/>
      <c r="I18" s="488"/>
    </row>
    <row r="19" spans="1:9" x14ac:dyDescent="0.25">
      <c r="A19" s="253">
        <v>14</v>
      </c>
      <c r="B19" s="483"/>
      <c r="C19" s="519"/>
      <c r="D19" s="573"/>
      <c r="E19" s="487"/>
      <c r="F19" s="522"/>
      <c r="G19" s="485"/>
      <c r="H19" s="485"/>
      <c r="I19" s="488"/>
    </row>
    <row r="20" spans="1:9" x14ac:dyDescent="0.25">
      <c r="A20" s="253">
        <v>15</v>
      </c>
      <c r="B20" s="483"/>
      <c r="C20" s="519"/>
      <c r="D20" s="573"/>
      <c r="E20" s="487"/>
      <c r="F20" s="522"/>
      <c r="G20" s="485"/>
      <c r="H20" s="485"/>
      <c r="I20" s="488"/>
    </row>
    <row r="21" spans="1:9" x14ac:dyDescent="0.25">
      <c r="A21" s="253">
        <v>16</v>
      </c>
      <c r="B21" s="483"/>
      <c r="C21" s="519"/>
      <c r="D21" s="573"/>
      <c r="E21" s="487"/>
      <c r="F21" s="522"/>
      <c r="G21" s="485"/>
      <c r="H21" s="485"/>
      <c r="I21" s="488"/>
    </row>
    <row r="22" spans="1:9" x14ac:dyDescent="0.25">
      <c r="A22" s="253">
        <v>17</v>
      </c>
      <c r="B22" s="483"/>
      <c r="C22" s="519"/>
      <c r="D22" s="573"/>
      <c r="E22" s="487"/>
      <c r="F22" s="522"/>
      <c r="G22" s="485"/>
      <c r="H22" s="485"/>
      <c r="I22" s="488"/>
    </row>
    <row r="23" spans="1:9" x14ac:dyDescent="0.25">
      <c r="A23" s="253">
        <v>18</v>
      </c>
      <c r="B23" s="483"/>
      <c r="C23" s="519"/>
      <c r="D23" s="573"/>
      <c r="E23" s="487"/>
      <c r="F23" s="522"/>
      <c r="G23" s="485"/>
      <c r="H23" s="485"/>
      <c r="I23" s="488"/>
    </row>
    <row r="24" spans="1:9" x14ac:dyDescent="0.25">
      <c r="A24" s="253">
        <v>19</v>
      </c>
      <c r="B24" s="483"/>
      <c r="C24" s="519"/>
      <c r="D24" s="573"/>
      <c r="E24" s="487"/>
      <c r="F24" s="522"/>
      <c r="G24" s="485"/>
      <c r="H24" s="485"/>
      <c r="I24" s="488"/>
    </row>
    <row r="25" spans="1:9" x14ac:dyDescent="0.25">
      <c r="A25" s="253">
        <v>20</v>
      </c>
      <c r="B25" s="483"/>
      <c r="C25" s="519"/>
      <c r="D25" s="573"/>
      <c r="E25" s="487"/>
      <c r="F25" s="522"/>
      <c r="G25" s="485"/>
      <c r="H25" s="485"/>
      <c r="I25" s="488"/>
    </row>
    <row r="26" spans="1:9" x14ac:dyDescent="0.25">
      <c r="A26" s="253">
        <v>21</v>
      </c>
      <c r="B26" s="483"/>
      <c r="C26" s="519"/>
      <c r="D26" s="573"/>
      <c r="E26" s="487"/>
      <c r="F26" s="522"/>
      <c r="G26" s="485"/>
      <c r="H26" s="485"/>
      <c r="I26" s="488"/>
    </row>
    <row r="27" spans="1:9" x14ac:dyDescent="0.25">
      <c r="A27" s="253">
        <v>22</v>
      </c>
      <c r="B27" s="483"/>
      <c r="C27" s="519"/>
      <c r="D27" s="573"/>
      <c r="E27" s="487"/>
      <c r="F27" s="522"/>
      <c r="G27" s="485"/>
      <c r="H27" s="485"/>
      <c r="I27" s="488"/>
    </row>
    <row r="28" spans="1:9" x14ac:dyDescent="0.25">
      <c r="A28" s="253">
        <v>23</v>
      </c>
      <c r="B28" s="483"/>
      <c r="C28" s="519"/>
      <c r="D28" s="573"/>
      <c r="E28" s="487"/>
      <c r="F28" s="522"/>
      <c r="G28" s="485"/>
      <c r="H28" s="485"/>
      <c r="I28" s="488"/>
    </row>
    <row r="29" spans="1:9" x14ac:dyDescent="0.25">
      <c r="A29" s="253">
        <v>24</v>
      </c>
      <c r="B29" s="483"/>
      <c r="C29" s="519"/>
      <c r="D29" s="573"/>
      <c r="E29" s="487"/>
      <c r="F29" s="522"/>
      <c r="G29" s="485"/>
      <c r="H29" s="485"/>
      <c r="I29" s="488"/>
    </row>
    <row r="30" spans="1:9" x14ac:dyDescent="0.25">
      <c r="A30" s="253">
        <v>25</v>
      </c>
      <c r="B30" s="483"/>
      <c r="C30" s="519"/>
      <c r="D30" s="573"/>
      <c r="E30" s="487"/>
      <c r="F30" s="522"/>
      <c r="G30" s="485"/>
      <c r="H30" s="485"/>
      <c r="I30" s="488"/>
    </row>
    <row r="31" spans="1:9" x14ac:dyDescent="0.25">
      <c r="A31" s="253">
        <v>26</v>
      </c>
      <c r="B31" s="483"/>
      <c r="C31" s="519"/>
      <c r="D31" s="573"/>
      <c r="E31" s="487"/>
      <c r="F31" s="522"/>
      <c r="G31" s="485"/>
      <c r="H31" s="485"/>
      <c r="I31" s="488"/>
    </row>
    <row r="32" spans="1:9" x14ac:dyDescent="0.25">
      <c r="A32" s="253">
        <v>27</v>
      </c>
      <c r="B32" s="483"/>
      <c r="C32" s="519"/>
      <c r="D32" s="573"/>
      <c r="E32" s="487"/>
      <c r="F32" s="522"/>
      <c r="G32" s="485"/>
      <c r="H32" s="485"/>
      <c r="I32" s="488"/>
    </row>
    <row r="33" spans="1:9" x14ac:dyDescent="0.25">
      <c r="A33" s="253">
        <v>28</v>
      </c>
      <c r="B33" s="483"/>
      <c r="C33" s="519"/>
      <c r="D33" s="573"/>
      <c r="E33" s="487"/>
      <c r="F33" s="522"/>
      <c r="G33" s="485"/>
      <c r="H33" s="485"/>
      <c r="I33" s="488"/>
    </row>
    <row r="34" spans="1:9" x14ac:dyDescent="0.25">
      <c r="A34" s="253">
        <v>29</v>
      </c>
      <c r="B34" s="483"/>
      <c r="C34" s="519"/>
      <c r="D34" s="573"/>
      <c r="E34" s="487"/>
      <c r="F34" s="522"/>
      <c r="G34" s="485"/>
      <c r="H34" s="485"/>
      <c r="I34" s="488"/>
    </row>
    <row r="35" spans="1:9" x14ac:dyDescent="0.25">
      <c r="A35" s="253">
        <v>30</v>
      </c>
      <c r="B35" s="483"/>
      <c r="C35" s="519"/>
      <c r="D35" s="573"/>
      <c r="E35" s="487"/>
      <c r="F35" s="522"/>
      <c r="G35" s="485"/>
      <c r="H35" s="485"/>
      <c r="I35" s="488"/>
    </row>
    <row r="36" spans="1:9" x14ac:dyDescent="0.25">
      <c r="A36" s="253">
        <v>31</v>
      </c>
      <c r="B36" s="483"/>
      <c r="C36" s="519"/>
      <c r="D36" s="573"/>
      <c r="E36" s="487"/>
      <c r="F36" s="522"/>
      <c r="G36" s="485"/>
      <c r="H36" s="485"/>
      <c r="I36" s="488"/>
    </row>
    <row r="37" spans="1:9" x14ac:dyDescent="0.25">
      <c r="A37" s="253">
        <v>32</v>
      </c>
      <c r="B37" s="483"/>
      <c r="C37" s="519"/>
      <c r="D37" s="573"/>
      <c r="E37" s="487"/>
      <c r="F37" s="522"/>
      <c r="G37" s="485"/>
      <c r="H37" s="485"/>
      <c r="I37" s="488"/>
    </row>
    <row r="38" spans="1:9" x14ac:dyDescent="0.25">
      <c r="A38" s="253">
        <v>33</v>
      </c>
      <c r="B38" s="483"/>
      <c r="C38" s="519"/>
      <c r="D38" s="573"/>
      <c r="E38" s="487"/>
      <c r="F38" s="522"/>
      <c r="G38" s="485"/>
      <c r="H38" s="485"/>
      <c r="I38" s="488"/>
    </row>
    <row r="39" spans="1:9" x14ac:dyDescent="0.25">
      <c r="A39" s="253">
        <v>34</v>
      </c>
      <c r="B39" s="483"/>
      <c r="C39" s="519"/>
      <c r="D39" s="573"/>
      <c r="E39" s="487"/>
      <c r="F39" s="522"/>
      <c r="G39" s="485"/>
      <c r="H39" s="485"/>
      <c r="I39" s="488"/>
    </row>
    <row r="40" spans="1:9" x14ac:dyDescent="0.25">
      <c r="A40" s="253">
        <v>35</v>
      </c>
      <c r="B40" s="483"/>
      <c r="C40" s="519"/>
      <c r="D40" s="573"/>
      <c r="E40" s="487"/>
      <c r="F40" s="522"/>
      <c r="G40" s="485"/>
      <c r="H40" s="485"/>
      <c r="I40" s="488"/>
    </row>
    <row r="41" spans="1:9" x14ac:dyDescent="0.25">
      <c r="A41" s="253">
        <v>36</v>
      </c>
      <c r="B41" s="483"/>
      <c r="C41" s="519"/>
      <c r="D41" s="573"/>
      <c r="E41" s="487"/>
      <c r="F41" s="522"/>
      <c r="G41" s="485"/>
      <c r="H41" s="485"/>
      <c r="I41" s="488"/>
    </row>
    <row r="42" spans="1:9" x14ac:dyDescent="0.25">
      <c r="A42" s="253">
        <v>37</v>
      </c>
      <c r="B42" s="483"/>
      <c r="C42" s="519"/>
      <c r="D42" s="573"/>
      <c r="E42" s="487"/>
      <c r="F42" s="522"/>
      <c r="G42" s="485"/>
      <c r="H42" s="485"/>
      <c r="I42" s="488"/>
    </row>
    <row r="43" spans="1:9" x14ac:dyDescent="0.25">
      <c r="A43" s="253">
        <v>38</v>
      </c>
      <c r="B43" s="483"/>
      <c r="C43" s="519"/>
      <c r="D43" s="573"/>
      <c r="E43" s="487"/>
      <c r="F43" s="522"/>
      <c r="G43" s="485"/>
      <c r="H43" s="485"/>
      <c r="I43" s="488"/>
    </row>
    <row r="44" spans="1:9" x14ac:dyDescent="0.25">
      <c r="A44" s="253">
        <v>39</v>
      </c>
      <c r="B44" s="483"/>
      <c r="C44" s="519"/>
      <c r="D44" s="573"/>
      <c r="E44" s="487"/>
      <c r="F44" s="522"/>
      <c r="G44" s="485"/>
      <c r="H44" s="485"/>
      <c r="I44" s="488"/>
    </row>
    <row r="45" spans="1:9" x14ac:dyDescent="0.25">
      <c r="A45" s="253">
        <v>40</v>
      </c>
      <c r="B45" s="483"/>
      <c r="C45" s="519"/>
      <c r="D45" s="573"/>
      <c r="E45" s="487"/>
      <c r="F45" s="522"/>
      <c r="G45" s="485"/>
      <c r="H45" s="485"/>
      <c r="I45" s="488"/>
    </row>
    <row r="46" spans="1:9" x14ac:dyDescent="0.25">
      <c r="A46" s="253">
        <v>41</v>
      </c>
      <c r="B46" s="483"/>
      <c r="C46" s="519"/>
      <c r="D46" s="573"/>
      <c r="E46" s="487"/>
      <c r="F46" s="522"/>
      <c r="G46" s="485"/>
      <c r="H46" s="485"/>
      <c r="I46" s="488"/>
    </row>
    <row r="47" spans="1:9" x14ac:dyDescent="0.25">
      <c r="A47" s="253">
        <v>42</v>
      </c>
      <c r="B47" s="483"/>
      <c r="C47" s="519"/>
      <c r="D47" s="573"/>
      <c r="E47" s="487"/>
      <c r="F47" s="522"/>
      <c r="G47" s="485"/>
      <c r="H47" s="485"/>
      <c r="I47" s="488"/>
    </row>
    <row r="48" spans="1:9" x14ac:dyDescent="0.25">
      <c r="A48" s="253">
        <v>43</v>
      </c>
      <c r="B48" s="483"/>
      <c r="C48" s="519"/>
      <c r="D48" s="573"/>
      <c r="E48" s="487"/>
      <c r="F48" s="522"/>
      <c r="G48" s="485"/>
      <c r="H48" s="485"/>
      <c r="I48" s="488"/>
    </row>
    <row r="49" spans="1:9" x14ac:dyDescent="0.25">
      <c r="A49" s="253">
        <v>44</v>
      </c>
      <c r="B49" s="483"/>
      <c r="C49" s="519"/>
      <c r="D49" s="573"/>
      <c r="E49" s="487"/>
      <c r="F49" s="522"/>
      <c r="G49" s="485"/>
      <c r="H49" s="485"/>
      <c r="I49" s="488"/>
    </row>
    <row r="50" spans="1:9" x14ac:dyDescent="0.25">
      <c r="A50" s="253">
        <v>45</v>
      </c>
      <c r="B50" s="483"/>
      <c r="C50" s="519"/>
      <c r="D50" s="573"/>
      <c r="E50" s="487"/>
      <c r="F50" s="522"/>
      <c r="G50" s="485"/>
      <c r="H50" s="485"/>
      <c r="I50" s="488"/>
    </row>
    <row r="51" spans="1:9" x14ac:dyDescent="0.25">
      <c r="A51" s="253">
        <v>46</v>
      </c>
      <c r="B51" s="483"/>
      <c r="C51" s="519"/>
      <c r="D51" s="573"/>
      <c r="E51" s="487"/>
      <c r="F51" s="522"/>
      <c r="G51" s="485"/>
      <c r="H51" s="485"/>
      <c r="I51" s="488"/>
    </row>
    <row r="52" spans="1:9" x14ac:dyDescent="0.25">
      <c r="A52" s="253">
        <v>47</v>
      </c>
      <c r="B52" s="483"/>
      <c r="C52" s="519"/>
      <c r="D52" s="573"/>
      <c r="E52" s="487"/>
      <c r="F52" s="522"/>
      <c r="G52" s="485"/>
      <c r="H52" s="485"/>
      <c r="I52" s="488"/>
    </row>
    <row r="53" spans="1:9" x14ac:dyDescent="0.25">
      <c r="A53" s="253">
        <v>48</v>
      </c>
      <c r="B53" s="483"/>
      <c r="C53" s="519"/>
      <c r="D53" s="573"/>
      <c r="E53" s="487"/>
      <c r="F53" s="522"/>
      <c r="G53" s="485"/>
      <c r="H53" s="485"/>
      <c r="I53" s="488"/>
    </row>
    <row r="54" spans="1:9" x14ac:dyDescent="0.25">
      <c r="A54" s="253">
        <v>49</v>
      </c>
      <c r="B54" s="483"/>
      <c r="C54" s="519"/>
      <c r="D54" s="573"/>
      <c r="E54" s="487"/>
      <c r="F54" s="522"/>
      <c r="G54" s="485"/>
      <c r="H54" s="485"/>
      <c r="I54" s="488"/>
    </row>
    <row r="55" spans="1:9" x14ac:dyDescent="0.25">
      <c r="A55" s="253">
        <v>50</v>
      </c>
      <c r="B55" s="483"/>
      <c r="C55" s="519"/>
      <c r="D55" s="573"/>
      <c r="E55" s="487"/>
      <c r="F55" s="522"/>
      <c r="G55" s="485"/>
      <c r="H55" s="485"/>
      <c r="I55" s="488"/>
    </row>
    <row r="56" spans="1:9" x14ac:dyDescent="0.25">
      <c r="A56" s="253">
        <v>51</v>
      </c>
      <c r="B56" s="483"/>
      <c r="C56" s="519"/>
      <c r="D56" s="573"/>
      <c r="E56" s="487"/>
      <c r="F56" s="522"/>
      <c r="G56" s="485"/>
      <c r="H56" s="485"/>
      <c r="I56" s="488"/>
    </row>
    <row r="57" spans="1:9" x14ac:dyDescent="0.25">
      <c r="A57" s="253">
        <v>52</v>
      </c>
      <c r="B57" s="483"/>
      <c r="C57" s="519"/>
      <c r="D57" s="573"/>
      <c r="E57" s="487"/>
      <c r="F57" s="522"/>
      <c r="G57" s="485"/>
      <c r="H57" s="485"/>
      <c r="I57" s="488"/>
    </row>
    <row r="58" spans="1:9" x14ac:dyDescent="0.25">
      <c r="A58" s="253">
        <v>53</v>
      </c>
      <c r="B58" s="483"/>
      <c r="C58" s="519"/>
      <c r="D58" s="573"/>
      <c r="E58" s="487"/>
      <c r="F58" s="522"/>
      <c r="G58" s="485"/>
      <c r="H58" s="485"/>
      <c r="I58" s="488"/>
    </row>
    <row r="59" spans="1:9" x14ac:dyDescent="0.25">
      <c r="A59" s="253">
        <v>54</v>
      </c>
      <c r="B59" s="483"/>
      <c r="C59" s="519"/>
      <c r="D59" s="573"/>
      <c r="E59" s="487"/>
      <c r="F59" s="522"/>
      <c r="G59" s="485"/>
      <c r="H59" s="485"/>
      <c r="I59" s="488"/>
    </row>
    <row r="60" spans="1:9" x14ac:dyDescent="0.25">
      <c r="A60" s="253">
        <v>55</v>
      </c>
      <c r="B60" s="483"/>
      <c r="C60" s="519"/>
      <c r="D60" s="573"/>
      <c r="E60" s="487"/>
      <c r="F60" s="522"/>
      <c r="G60" s="485"/>
      <c r="H60" s="485"/>
      <c r="I60" s="488"/>
    </row>
    <row r="61" spans="1:9" x14ac:dyDescent="0.25">
      <c r="A61" s="253">
        <v>56</v>
      </c>
      <c r="B61" s="483"/>
      <c r="C61" s="519"/>
      <c r="D61" s="573"/>
      <c r="E61" s="487"/>
      <c r="F61" s="522"/>
      <c r="G61" s="485"/>
      <c r="H61" s="485"/>
      <c r="I61" s="488"/>
    </row>
    <row r="62" spans="1:9" x14ac:dyDescent="0.25">
      <c r="A62" s="253">
        <v>57</v>
      </c>
      <c r="B62" s="483"/>
      <c r="C62" s="519"/>
      <c r="D62" s="573"/>
      <c r="E62" s="487"/>
      <c r="F62" s="522"/>
      <c r="G62" s="485"/>
      <c r="H62" s="485"/>
      <c r="I62" s="488"/>
    </row>
    <row r="63" spans="1:9" x14ac:dyDescent="0.25">
      <c r="A63" s="253">
        <v>58</v>
      </c>
      <c r="B63" s="483"/>
      <c r="C63" s="519"/>
      <c r="D63" s="573"/>
      <c r="E63" s="487"/>
      <c r="F63" s="522"/>
      <c r="G63" s="485"/>
      <c r="H63" s="485"/>
      <c r="I63" s="488"/>
    </row>
    <row r="64" spans="1:9" x14ac:dyDescent="0.25">
      <c r="A64" s="253">
        <v>59</v>
      </c>
      <c r="B64" s="483"/>
      <c r="C64" s="519"/>
      <c r="D64" s="573"/>
      <c r="E64" s="487"/>
      <c r="F64" s="522"/>
      <c r="G64" s="485"/>
      <c r="H64" s="485"/>
      <c r="I64" s="488"/>
    </row>
    <row r="65" spans="1:9" x14ac:dyDescent="0.25">
      <c r="A65" s="253">
        <v>60</v>
      </c>
      <c r="B65" s="483"/>
      <c r="C65" s="519"/>
      <c r="D65" s="573"/>
      <c r="E65" s="487"/>
      <c r="F65" s="522"/>
      <c r="G65" s="485"/>
      <c r="H65" s="485"/>
      <c r="I65" s="488"/>
    </row>
    <row r="66" spans="1:9" x14ac:dyDescent="0.25">
      <c r="A66" s="253">
        <v>61</v>
      </c>
      <c r="B66" s="483"/>
      <c r="C66" s="519"/>
      <c r="D66" s="573"/>
      <c r="E66" s="487"/>
      <c r="F66" s="522"/>
      <c r="G66" s="485"/>
      <c r="H66" s="485"/>
      <c r="I66" s="488"/>
    </row>
    <row r="67" spans="1:9" x14ac:dyDescent="0.25">
      <c r="A67" s="253">
        <v>62</v>
      </c>
      <c r="B67" s="483"/>
      <c r="C67" s="519"/>
      <c r="D67" s="573"/>
      <c r="E67" s="487"/>
      <c r="F67" s="522"/>
      <c r="G67" s="485"/>
      <c r="H67" s="485"/>
      <c r="I67" s="488"/>
    </row>
    <row r="68" spans="1:9" x14ac:dyDescent="0.25">
      <c r="A68" s="253">
        <v>63</v>
      </c>
      <c r="B68" s="483"/>
      <c r="C68" s="519"/>
      <c r="D68" s="573"/>
      <c r="E68" s="487"/>
      <c r="F68" s="522"/>
      <c r="G68" s="485"/>
      <c r="H68" s="485"/>
      <c r="I68" s="488"/>
    </row>
    <row r="69" spans="1:9" x14ac:dyDescent="0.25">
      <c r="A69" s="253">
        <v>64</v>
      </c>
      <c r="B69" s="483"/>
      <c r="C69" s="519"/>
      <c r="D69" s="573"/>
      <c r="E69" s="487"/>
      <c r="F69" s="522"/>
      <c r="G69" s="485"/>
      <c r="H69" s="485"/>
      <c r="I69" s="488"/>
    </row>
    <row r="70" spans="1:9" x14ac:dyDescent="0.25">
      <c r="A70" s="253">
        <v>65</v>
      </c>
      <c r="B70" s="483"/>
      <c r="C70" s="519"/>
      <c r="D70" s="573"/>
      <c r="E70" s="487"/>
      <c r="F70" s="522"/>
      <c r="G70" s="485"/>
      <c r="H70" s="485"/>
      <c r="I70" s="488"/>
    </row>
    <row r="71" spans="1:9" x14ac:dyDescent="0.25">
      <c r="A71" s="253">
        <v>66</v>
      </c>
      <c r="B71" s="483"/>
      <c r="C71" s="519"/>
      <c r="D71" s="573"/>
      <c r="E71" s="487"/>
      <c r="F71" s="522"/>
      <c r="G71" s="485"/>
      <c r="H71" s="485"/>
      <c r="I71" s="488"/>
    </row>
    <row r="72" spans="1:9" x14ac:dyDescent="0.25">
      <c r="A72" s="253">
        <v>67</v>
      </c>
      <c r="B72" s="483"/>
      <c r="C72" s="519"/>
      <c r="D72" s="573"/>
      <c r="E72" s="487"/>
      <c r="F72" s="522"/>
      <c r="G72" s="485"/>
      <c r="H72" s="485"/>
      <c r="I72" s="488"/>
    </row>
    <row r="73" spans="1:9" x14ac:dyDescent="0.25">
      <c r="A73" s="253">
        <v>68</v>
      </c>
      <c r="B73" s="483"/>
      <c r="C73" s="519"/>
      <c r="D73" s="573"/>
      <c r="E73" s="487"/>
      <c r="F73" s="522"/>
      <c r="G73" s="485"/>
      <c r="H73" s="485"/>
      <c r="I73" s="488"/>
    </row>
    <row r="74" spans="1:9" x14ac:dyDescent="0.25">
      <c r="A74" s="253">
        <v>69</v>
      </c>
      <c r="B74" s="483"/>
      <c r="C74" s="519"/>
      <c r="D74" s="573"/>
      <c r="E74" s="487"/>
      <c r="F74" s="522"/>
      <c r="G74" s="485"/>
      <c r="H74" s="485"/>
      <c r="I74" s="488"/>
    </row>
    <row r="75" spans="1:9" x14ac:dyDescent="0.25">
      <c r="A75" s="253">
        <v>70</v>
      </c>
      <c r="B75" s="483"/>
      <c r="C75" s="519"/>
      <c r="D75" s="573"/>
      <c r="E75" s="487"/>
      <c r="F75" s="522"/>
      <c r="G75" s="485"/>
      <c r="H75" s="485"/>
      <c r="I75" s="488"/>
    </row>
    <row r="76" spans="1:9" x14ac:dyDescent="0.25">
      <c r="A76" s="253">
        <v>71</v>
      </c>
      <c r="B76" s="483"/>
      <c r="C76" s="519"/>
      <c r="D76" s="573"/>
      <c r="E76" s="487"/>
      <c r="F76" s="522"/>
      <c r="G76" s="485"/>
      <c r="H76" s="485"/>
      <c r="I76" s="488"/>
    </row>
    <row r="77" spans="1:9" x14ac:dyDescent="0.25">
      <c r="A77" s="253">
        <v>72</v>
      </c>
      <c r="B77" s="483"/>
      <c r="C77" s="519"/>
      <c r="D77" s="573"/>
      <c r="E77" s="487"/>
      <c r="F77" s="522"/>
      <c r="G77" s="485"/>
      <c r="H77" s="485"/>
      <c r="I77" s="488"/>
    </row>
    <row r="78" spans="1:9" x14ac:dyDescent="0.25">
      <c r="A78" s="253">
        <v>73</v>
      </c>
      <c r="B78" s="483"/>
      <c r="C78" s="519"/>
      <c r="D78" s="573"/>
      <c r="E78" s="487"/>
      <c r="F78" s="522"/>
      <c r="G78" s="485"/>
      <c r="H78" s="485"/>
      <c r="I78" s="488"/>
    </row>
    <row r="79" spans="1:9" x14ac:dyDescent="0.25">
      <c r="A79" s="253">
        <v>74</v>
      </c>
      <c r="B79" s="483"/>
      <c r="C79" s="519"/>
      <c r="D79" s="573"/>
      <c r="E79" s="487"/>
      <c r="F79" s="522"/>
      <c r="G79" s="485"/>
      <c r="H79" s="485"/>
      <c r="I79" s="488"/>
    </row>
    <row r="80" spans="1:9" x14ac:dyDescent="0.25">
      <c r="A80" s="253">
        <v>75</v>
      </c>
      <c r="B80" s="483"/>
      <c r="C80" s="519"/>
      <c r="D80" s="573"/>
      <c r="E80" s="487"/>
      <c r="F80" s="522"/>
      <c r="G80" s="485"/>
      <c r="H80" s="485"/>
      <c r="I80" s="488"/>
    </row>
    <row r="81" spans="1:9" x14ac:dyDescent="0.25">
      <c r="A81" s="253">
        <v>76</v>
      </c>
      <c r="B81" s="483"/>
      <c r="C81" s="519"/>
      <c r="D81" s="573"/>
      <c r="E81" s="487"/>
      <c r="F81" s="522"/>
      <c r="G81" s="485"/>
      <c r="H81" s="485"/>
      <c r="I81" s="488"/>
    </row>
    <row r="82" spans="1:9" x14ac:dyDescent="0.25">
      <c r="A82" s="253">
        <v>77</v>
      </c>
      <c r="B82" s="483"/>
      <c r="C82" s="519"/>
      <c r="D82" s="573"/>
      <c r="E82" s="487"/>
      <c r="F82" s="522"/>
      <c r="G82" s="485"/>
      <c r="H82" s="485"/>
      <c r="I82" s="488"/>
    </row>
    <row r="83" spans="1:9" x14ac:dyDescent="0.25">
      <c r="A83" s="253">
        <v>78</v>
      </c>
      <c r="B83" s="483"/>
      <c r="C83" s="519"/>
      <c r="D83" s="573"/>
      <c r="E83" s="487"/>
      <c r="F83" s="522"/>
      <c r="G83" s="485"/>
      <c r="H83" s="485"/>
      <c r="I83" s="488"/>
    </row>
    <row r="84" spans="1:9" x14ac:dyDescent="0.25">
      <c r="A84" s="253">
        <v>79</v>
      </c>
      <c r="B84" s="483"/>
      <c r="C84" s="519"/>
      <c r="D84" s="573"/>
      <c r="E84" s="487"/>
      <c r="F84" s="522"/>
      <c r="G84" s="485"/>
      <c r="H84" s="485"/>
      <c r="I84" s="488"/>
    </row>
    <row r="85" spans="1:9" x14ac:dyDescent="0.25">
      <c r="A85" s="253">
        <v>80</v>
      </c>
      <c r="B85" s="483"/>
      <c r="C85" s="519"/>
      <c r="D85" s="573"/>
      <c r="E85" s="487"/>
      <c r="F85" s="522"/>
      <c r="G85" s="485"/>
      <c r="H85" s="485"/>
      <c r="I85" s="488"/>
    </row>
    <row r="86" spans="1:9" x14ac:dyDescent="0.25">
      <c r="A86" s="253">
        <v>81</v>
      </c>
      <c r="B86" s="483"/>
      <c r="C86" s="519"/>
      <c r="D86" s="573"/>
      <c r="E86" s="487"/>
      <c r="F86" s="522"/>
      <c r="G86" s="485"/>
      <c r="H86" s="485"/>
      <c r="I86" s="488"/>
    </row>
    <row r="87" spans="1:9" x14ac:dyDescent="0.25">
      <c r="A87" s="253">
        <v>82</v>
      </c>
      <c r="B87" s="483"/>
      <c r="C87" s="519"/>
      <c r="D87" s="573"/>
      <c r="E87" s="487"/>
      <c r="F87" s="522"/>
      <c r="G87" s="485"/>
      <c r="H87" s="485"/>
      <c r="I87" s="488"/>
    </row>
    <row r="88" spans="1:9" x14ac:dyDescent="0.25">
      <c r="A88" s="253">
        <v>83</v>
      </c>
      <c r="B88" s="483"/>
      <c r="C88" s="519"/>
      <c r="D88" s="573"/>
      <c r="E88" s="487"/>
      <c r="F88" s="522"/>
      <c r="G88" s="485"/>
      <c r="H88" s="485"/>
      <c r="I88" s="488"/>
    </row>
    <row r="89" spans="1:9" x14ac:dyDescent="0.25">
      <c r="A89" s="253">
        <v>84</v>
      </c>
      <c r="B89" s="483"/>
      <c r="C89" s="519"/>
      <c r="D89" s="573"/>
      <c r="E89" s="487"/>
      <c r="F89" s="522"/>
      <c r="G89" s="485"/>
      <c r="H89" s="485"/>
      <c r="I89" s="488"/>
    </row>
    <row r="90" spans="1:9" x14ac:dyDescent="0.25">
      <c r="A90" s="253">
        <v>85</v>
      </c>
      <c r="B90" s="483"/>
      <c r="C90" s="519"/>
      <c r="D90" s="573"/>
      <c r="E90" s="487"/>
      <c r="F90" s="522"/>
      <c r="G90" s="485"/>
      <c r="H90" s="485"/>
      <c r="I90" s="488"/>
    </row>
    <row r="91" spans="1:9" x14ac:dyDescent="0.25">
      <c r="A91" s="253">
        <v>86</v>
      </c>
      <c r="B91" s="483"/>
      <c r="C91" s="519"/>
      <c r="D91" s="573"/>
      <c r="E91" s="487"/>
      <c r="F91" s="522"/>
      <c r="G91" s="485"/>
      <c r="H91" s="485"/>
      <c r="I91" s="488"/>
    </row>
    <row r="92" spans="1:9" x14ac:dyDescent="0.25">
      <c r="A92" s="253">
        <v>87</v>
      </c>
      <c r="B92" s="483"/>
      <c r="C92" s="519"/>
      <c r="D92" s="573"/>
      <c r="E92" s="487"/>
      <c r="F92" s="522"/>
      <c r="G92" s="485"/>
      <c r="H92" s="485"/>
      <c r="I92" s="488"/>
    </row>
    <row r="93" spans="1:9" x14ac:dyDescent="0.25">
      <c r="A93" s="253">
        <v>88</v>
      </c>
      <c r="B93" s="483"/>
      <c r="C93" s="519"/>
      <c r="D93" s="573"/>
      <c r="E93" s="487"/>
      <c r="F93" s="522"/>
      <c r="G93" s="485"/>
      <c r="H93" s="485"/>
      <c r="I93" s="488"/>
    </row>
    <row r="94" spans="1:9" x14ac:dyDescent="0.25">
      <c r="A94" s="253">
        <v>89</v>
      </c>
      <c r="B94" s="483"/>
      <c r="C94" s="519"/>
      <c r="D94" s="573"/>
      <c r="E94" s="487"/>
      <c r="F94" s="522"/>
      <c r="G94" s="485"/>
      <c r="H94" s="485"/>
      <c r="I94" s="488"/>
    </row>
    <row r="95" spans="1:9" x14ac:dyDescent="0.25">
      <c r="A95" s="253">
        <v>90</v>
      </c>
      <c r="B95" s="483"/>
      <c r="C95" s="519"/>
      <c r="D95" s="573"/>
      <c r="E95" s="487"/>
      <c r="F95" s="522"/>
      <c r="G95" s="485"/>
      <c r="H95" s="485"/>
      <c r="I95" s="488"/>
    </row>
    <row r="96" spans="1:9" x14ac:dyDescent="0.25">
      <c r="A96" s="253">
        <v>91</v>
      </c>
      <c r="B96" s="483"/>
      <c r="C96" s="519"/>
      <c r="D96" s="573"/>
      <c r="E96" s="487"/>
      <c r="F96" s="522"/>
      <c r="G96" s="485"/>
      <c r="H96" s="485"/>
      <c r="I96" s="488"/>
    </row>
    <row r="97" spans="1:9" x14ac:dyDescent="0.25">
      <c r="A97" s="253">
        <v>92</v>
      </c>
      <c r="B97" s="483"/>
      <c r="C97" s="519"/>
      <c r="D97" s="573"/>
      <c r="E97" s="487"/>
      <c r="F97" s="522"/>
      <c r="G97" s="485"/>
      <c r="H97" s="485"/>
      <c r="I97" s="488"/>
    </row>
    <row r="98" spans="1:9" x14ac:dyDescent="0.25">
      <c r="A98" s="253">
        <v>93</v>
      </c>
      <c r="B98" s="483"/>
      <c r="C98" s="519"/>
      <c r="D98" s="573"/>
      <c r="E98" s="487"/>
      <c r="F98" s="522"/>
      <c r="G98" s="485"/>
      <c r="H98" s="485"/>
      <c r="I98" s="488"/>
    </row>
    <row r="99" spans="1:9" x14ac:dyDescent="0.25">
      <c r="A99" s="253">
        <v>94</v>
      </c>
      <c r="B99" s="483"/>
      <c r="C99" s="519"/>
      <c r="D99" s="573"/>
      <c r="E99" s="487"/>
      <c r="F99" s="522"/>
      <c r="G99" s="485"/>
      <c r="H99" s="485"/>
      <c r="I99" s="488"/>
    </row>
    <row r="100" spans="1:9" x14ac:dyDescent="0.25">
      <c r="A100" s="253">
        <v>95</v>
      </c>
      <c r="B100" s="483"/>
      <c r="C100" s="519"/>
      <c r="D100" s="573"/>
      <c r="E100" s="487"/>
      <c r="F100" s="522"/>
      <c r="G100" s="485"/>
      <c r="H100" s="485"/>
      <c r="I100" s="488"/>
    </row>
    <row r="101" spans="1:9" x14ac:dyDescent="0.25">
      <c r="A101" s="253">
        <v>96</v>
      </c>
      <c r="B101" s="483"/>
      <c r="C101" s="519"/>
      <c r="D101" s="573"/>
      <c r="E101" s="487"/>
      <c r="F101" s="522"/>
      <c r="G101" s="485"/>
      <c r="H101" s="485"/>
      <c r="I101" s="488"/>
    </row>
    <row r="102" spans="1:9" x14ac:dyDescent="0.25">
      <c r="A102" s="253">
        <v>97</v>
      </c>
      <c r="B102" s="483"/>
      <c r="C102" s="519"/>
      <c r="D102" s="573"/>
      <c r="E102" s="487"/>
      <c r="F102" s="522"/>
      <c r="G102" s="485"/>
      <c r="H102" s="485"/>
      <c r="I102" s="488"/>
    </row>
    <row r="103" spans="1:9" x14ac:dyDescent="0.25">
      <c r="A103" s="253">
        <v>98</v>
      </c>
      <c r="B103" s="483"/>
      <c r="C103" s="519"/>
      <c r="D103" s="573"/>
      <c r="E103" s="487"/>
      <c r="F103" s="522"/>
      <c r="G103" s="485"/>
      <c r="H103" s="485"/>
      <c r="I103" s="488"/>
    </row>
    <row r="104" spans="1:9" x14ac:dyDescent="0.25">
      <c r="A104" s="253">
        <v>99</v>
      </c>
      <c r="B104" s="483"/>
      <c r="C104" s="519"/>
      <c r="D104" s="573"/>
      <c r="E104" s="487"/>
      <c r="F104" s="522"/>
      <c r="G104" s="485"/>
      <c r="H104" s="485"/>
      <c r="I104" s="488"/>
    </row>
    <row r="105" spans="1:9" x14ac:dyDescent="0.25">
      <c r="A105" s="253">
        <v>100</v>
      </c>
      <c r="B105" s="483"/>
      <c r="C105" s="519"/>
      <c r="D105" s="573"/>
      <c r="E105" s="487"/>
      <c r="F105" s="522"/>
      <c r="G105" s="485"/>
      <c r="H105" s="485"/>
      <c r="I105" s="488"/>
    </row>
    <row r="106" spans="1:9" x14ac:dyDescent="0.25">
      <c r="A106" s="253">
        <v>101</v>
      </c>
      <c r="B106" s="483"/>
      <c r="C106" s="519"/>
      <c r="D106" s="573"/>
      <c r="E106" s="487"/>
      <c r="F106" s="522"/>
      <c r="G106" s="485"/>
      <c r="H106" s="485"/>
      <c r="I106" s="488"/>
    </row>
    <row r="107" spans="1:9" x14ac:dyDescent="0.25">
      <c r="A107" s="253">
        <v>102</v>
      </c>
      <c r="B107" s="483"/>
      <c r="C107" s="519"/>
      <c r="D107" s="573"/>
      <c r="E107" s="487"/>
      <c r="F107" s="522"/>
      <c r="G107" s="485"/>
      <c r="H107" s="485"/>
      <c r="I107" s="488"/>
    </row>
    <row r="108" spans="1:9" x14ac:dyDescent="0.25">
      <c r="A108" s="253">
        <v>103</v>
      </c>
      <c r="B108" s="483"/>
      <c r="C108" s="519"/>
      <c r="D108" s="573"/>
      <c r="E108" s="487"/>
      <c r="F108" s="522"/>
      <c r="G108" s="485"/>
      <c r="H108" s="485"/>
      <c r="I108" s="488"/>
    </row>
    <row r="109" spans="1:9" x14ac:dyDescent="0.25">
      <c r="A109" s="253">
        <v>104</v>
      </c>
      <c r="B109" s="483"/>
      <c r="C109" s="519"/>
      <c r="D109" s="573"/>
      <c r="E109" s="487"/>
      <c r="F109" s="522"/>
      <c r="G109" s="485"/>
      <c r="H109" s="485"/>
      <c r="I109" s="488"/>
    </row>
    <row r="110" spans="1:9" x14ac:dyDescent="0.25">
      <c r="A110" s="253">
        <v>105</v>
      </c>
      <c r="B110" s="483"/>
      <c r="C110" s="519"/>
      <c r="D110" s="573"/>
      <c r="E110" s="487"/>
      <c r="F110" s="522"/>
      <c r="G110" s="485"/>
      <c r="H110" s="485"/>
      <c r="I110" s="488"/>
    </row>
    <row r="111" spans="1:9" x14ac:dyDescent="0.25">
      <c r="A111" s="253">
        <v>106</v>
      </c>
      <c r="B111" s="483"/>
      <c r="C111" s="519"/>
      <c r="D111" s="573"/>
      <c r="E111" s="487"/>
      <c r="F111" s="522"/>
      <c r="G111" s="485"/>
      <c r="H111" s="485"/>
      <c r="I111" s="488"/>
    </row>
    <row r="112" spans="1:9" x14ac:dyDescent="0.25">
      <c r="A112" s="253">
        <v>107</v>
      </c>
      <c r="B112" s="483"/>
      <c r="C112" s="519"/>
      <c r="D112" s="573"/>
      <c r="E112" s="487"/>
      <c r="F112" s="522"/>
      <c r="G112" s="485"/>
      <c r="H112" s="485"/>
      <c r="I112" s="488"/>
    </row>
    <row r="113" spans="1:9" x14ac:dyDescent="0.25">
      <c r="A113" s="253">
        <v>108</v>
      </c>
      <c r="B113" s="483"/>
      <c r="C113" s="519"/>
      <c r="D113" s="573"/>
      <c r="E113" s="487"/>
      <c r="F113" s="522"/>
      <c r="G113" s="485"/>
      <c r="H113" s="485"/>
      <c r="I113" s="488"/>
    </row>
    <row r="114" spans="1:9" x14ac:dyDescent="0.25">
      <c r="A114" s="253">
        <v>109</v>
      </c>
      <c r="B114" s="483"/>
      <c r="C114" s="519"/>
      <c r="D114" s="573"/>
      <c r="E114" s="487"/>
      <c r="F114" s="522"/>
      <c r="G114" s="485"/>
      <c r="H114" s="485"/>
      <c r="I114" s="488"/>
    </row>
    <row r="115" spans="1:9" x14ac:dyDescent="0.25">
      <c r="A115" s="253">
        <v>110</v>
      </c>
      <c r="B115" s="483"/>
      <c r="C115" s="519"/>
      <c r="D115" s="573"/>
      <c r="E115" s="487"/>
      <c r="F115" s="522"/>
      <c r="G115" s="485"/>
      <c r="H115" s="485"/>
      <c r="I115" s="488"/>
    </row>
    <row r="116" spans="1:9" x14ac:dyDescent="0.25">
      <c r="A116" s="253">
        <v>111</v>
      </c>
      <c r="B116" s="483"/>
      <c r="C116" s="519"/>
      <c r="D116" s="573"/>
      <c r="E116" s="487"/>
      <c r="F116" s="522"/>
      <c r="G116" s="485"/>
      <c r="H116" s="485"/>
      <c r="I116" s="488"/>
    </row>
    <row r="117" spans="1:9" x14ac:dyDescent="0.25">
      <c r="A117" s="253">
        <v>112</v>
      </c>
      <c r="B117" s="483"/>
      <c r="C117" s="519"/>
      <c r="D117" s="573"/>
      <c r="E117" s="487"/>
      <c r="F117" s="522"/>
      <c r="G117" s="485"/>
      <c r="H117" s="485"/>
      <c r="I117" s="488"/>
    </row>
    <row r="118" spans="1:9" x14ac:dyDescent="0.25">
      <c r="A118" s="253">
        <v>113</v>
      </c>
      <c r="B118" s="483"/>
      <c r="C118" s="519"/>
      <c r="D118" s="573"/>
      <c r="E118" s="487"/>
      <c r="F118" s="522"/>
      <c r="G118" s="485"/>
      <c r="H118" s="485"/>
      <c r="I118" s="488"/>
    </row>
    <row r="119" spans="1:9" x14ac:dyDescent="0.25">
      <c r="A119" s="253">
        <v>114</v>
      </c>
      <c r="B119" s="483"/>
      <c r="C119" s="519"/>
      <c r="D119" s="573"/>
      <c r="E119" s="487"/>
      <c r="F119" s="522"/>
      <c r="G119" s="485"/>
      <c r="H119" s="485"/>
      <c r="I119" s="488"/>
    </row>
    <row r="120" spans="1:9" x14ac:dyDescent="0.25">
      <c r="A120" s="253">
        <v>115</v>
      </c>
      <c r="B120" s="483"/>
      <c r="C120" s="519"/>
      <c r="D120" s="573"/>
      <c r="E120" s="487"/>
      <c r="F120" s="522"/>
      <c r="G120" s="485"/>
      <c r="H120" s="485"/>
      <c r="I120" s="488"/>
    </row>
    <row r="121" spans="1:9" x14ac:dyDescent="0.25">
      <c r="A121" s="253">
        <v>116</v>
      </c>
      <c r="B121" s="483"/>
      <c r="C121" s="519"/>
      <c r="D121" s="573"/>
      <c r="E121" s="487"/>
      <c r="F121" s="522"/>
      <c r="G121" s="485"/>
      <c r="H121" s="485"/>
      <c r="I121" s="488"/>
    </row>
    <row r="122" spans="1:9" x14ac:dyDescent="0.25">
      <c r="A122" s="253">
        <v>117</v>
      </c>
      <c r="B122" s="483"/>
      <c r="C122" s="519"/>
      <c r="D122" s="573"/>
      <c r="E122" s="487"/>
      <c r="F122" s="522"/>
      <c r="G122" s="485"/>
      <c r="H122" s="485"/>
      <c r="I122" s="488"/>
    </row>
    <row r="123" spans="1:9" x14ac:dyDescent="0.25">
      <c r="A123" s="253">
        <v>118</v>
      </c>
      <c r="B123" s="483"/>
      <c r="C123" s="519"/>
      <c r="D123" s="573"/>
      <c r="E123" s="487"/>
      <c r="F123" s="522"/>
      <c r="G123" s="485"/>
      <c r="H123" s="485"/>
      <c r="I123" s="488"/>
    </row>
    <row r="124" spans="1:9" x14ac:dyDescent="0.25">
      <c r="A124" s="253">
        <v>119</v>
      </c>
      <c r="B124" s="483"/>
      <c r="C124" s="519"/>
      <c r="D124" s="573"/>
      <c r="E124" s="487"/>
      <c r="F124" s="522"/>
      <c r="G124" s="485"/>
      <c r="H124" s="485"/>
      <c r="I124" s="488"/>
    </row>
    <row r="125" spans="1:9" x14ac:dyDescent="0.25">
      <c r="A125" s="253">
        <v>120</v>
      </c>
      <c r="B125" s="483"/>
      <c r="C125" s="519"/>
      <c r="D125" s="573"/>
      <c r="E125" s="487"/>
      <c r="F125" s="522"/>
      <c r="G125" s="485"/>
      <c r="H125" s="485"/>
      <c r="I125" s="488"/>
    </row>
    <row r="126" spans="1:9" x14ac:dyDescent="0.25">
      <c r="A126" s="253">
        <v>121</v>
      </c>
      <c r="B126" s="483"/>
      <c r="C126" s="519"/>
      <c r="D126" s="573"/>
      <c r="E126" s="487"/>
      <c r="F126" s="522"/>
      <c r="G126" s="485"/>
      <c r="H126" s="485"/>
      <c r="I126" s="488"/>
    </row>
    <row r="127" spans="1:9" x14ac:dyDescent="0.25">
      <c r="A127" s="253">
        <v>122</v>
      </c>
      <c r="B127" s="483"/>
      <c r="C127" s="519"/>
      <c r="D127" s="573"/>
      <c r="E127" s="487"/>
      <c r="F127" s="522"/>
      <c r="G127" s="485"/>
      <c r="H127" s="485"/>
      <c r="I127" s="488"/>
    </row>
    <row r="128" spans="1:9" x14ac:dyDescent="0.25">
      <c r="A128" s="253">
        <v>123</v>
      </c>
      <c r="B128" s="483"/>
      <c r="C128" s="519"/>
      <c r="D128" s="573"/>
      <c r="E128" s="487"/>
      <c r="F128" s="522"/>
      <c r="G128" s="485"/>
      <c r="H128" s="485"/>
      <c r="I128" s="488"/>
    </row>
    <row r="129" spans="1:9" x14ac:dyDescent="0.25">
      <c r="A129" s="253">
        <v>124</v>
      </c>
      <c r="B129" s="483"/>
      <c r="C129" s="519"/>
      <c r="D129" s="573"/>
      <c r="E129" s="487"/>
      <c r="F129" s="522"/>
      <c r="G129" s="485"/>
      <c r="H129" s="485"/>
      <c r="I129" s="488"/>
    </row>
    <row r="130" spans="1:9" x14ac:dyDescent="0.25">
      <c r="A130" s="253">
        <v>125</v>
      </c>
      <c r="B130" s="483"/>
      <c r="C130" s="519"/>
      <c r="D130" s="573"/>
      <c r="E130" s="487"/>
      <c r="F130" s="522"/>
      <c r="G130" s="485"/>
      <c r="H130" s="485"/>
      <c r="I130" s="488"/>
    </row>
    <row r="131" spans="1:9" x14ac:dyDescent="0.25">
      <c r="A131" s="253">
        <v>126</v>
      </c>
      <c r="B131" s="483"/>
      <c r="C131" s="519"/>
      <c r="D131" s="573"/>
      <c r="E131" s="487"/>
      <c r="F131" s="522"/>
      <c r="G131" s="485"/>
      <c r="H131" s="485"/>
      <c r="I131" s="488"/>
    </row>
    <row r="132" spans="1:9" x14ac:dyDescent="0.25">
      <c r="A132" s="253">
        <v>127</v>
      </c>
      <c r="B132" s="483"/>
      <c r="C132" s="519"/>
      <c r="D132" s="573"/>
      <c r="E132" s="487"/>
      <c r="F132" s="522"/>
      <c r="G132" s="485"/>
      <c r="H132" s="485"/>
      <c r="I132" s="488"/>
    </row>
    <row r="133" spans="1:9" x14ac:dyDescent="0.25">
      <c r="A133" s="253">
        <v>128</v>
      </c>
      <c r="B133" s="483"/>
      <c r="C133" s="519"/>
      <c r="D133" s="573"/>
      <c r="E133" s="487"/>
      <c r="F133" s="522"/>
      <c r="G133" s="485"/>
      <c r="H133" s="485"/>
      <c r="I133" s="488"/>
    </row>
    <row r="134" spans="1:9" x14ac:dyDescent="0.25">
      <c r="A134" s="253">
        <v>129</v>
      </c>
      <c r="B134" s="483"/>
      <c r="C134" s="519"/>
      <c r="D134" s="573"/>
      <c r="E134" s="487"/>
      <c r="F134" s="522"/>
      <c r="G134" s="485"/>
      <c r="H134" s="485"/>
      <c r="I134" s="488"/>
    </row>
    <row r="135" spans="1:9" x14ac:dyDescent="0.25">
      <c r="A135" s="253">
        <v>130</v>
      </c>
      <c r="B135" s="483"/>
      <c r="C135" s="519"/>
      <c r="D135" s="573"/>
      <c r="E135" s="487"/>
      <c r="F135" s="522"/>
      <c r="G135" s="485"/>
      <c r="H135" s="485"/>
      <c r="I135" s="488"/>
    </row>
    <row r="136" spans="1:9" x14ac:dyDescent="0.25">
      <c r="A136" s="253">
        <v>131</v>
      </c>
      <c r="B136" s="483"/>
      <c r="C136" s="519"/>
      <c r="D136" s="573"/>
      <c r="E136" s="487"/>
      <c r="F136" s="522"/>
      <c r="G136" s="485"/>
      <c r="H136" s="485"/>
      <c r="I136" s="488"/>
    </row>
    <row r="137" spans="1:9" x14ac:dyDescent="0.25">
      <c r="A137" s="253">
        <v>132</v>
      </c>
      <c r="B137" s="483"/>
      <c r="C137" s="519"/>
      <c r="D137" s="573"/>
      <c r="E137" s="487"/>
      <c r="F137" s="522"/>
      <c r="G137" s="485"/>
      <c r="H137" s="485"/>
      <c r="I137" s="488"/>
    </row>
    <row r="138" spans="1:9" x14ac:dyDescent="0.25">
      <c r="A138" s="253">
        <v>133</v>
      </c>
      <c r="B138" s="483"/>
      <c r="C138" s="519"/>
      <c r="D138" s="573"/>
      <c r="E138" s="487"/>
      <c r="F138" s="522"/>
      <c r="G138" s="485"/>
      <c r="H138" s="485"/>
      <c r="I138" s="488"/>
    </row>
    <row r="139" spans="1:9" x14ac:dyDescent="0.25">
      <c r="A139" s="253">
        <v>134</v>
      </c>
      <c r="B139" s="483"/>
      <c r="C139" s="519"/>
      <c r="D139" s="573"/>
      <c r="E139" s="487"/>
      <c r="F139" s="522"/>
      <c r="G139" s="485"/>
      <c r="H139" s="485"/>
      <c r="I139" s="488"/>
    </row>
    <row r="140" spans="1:9" x14ac:dyDescent="0.25">
      <c r="A140" s="253">
        <v>135</v>
      </c>
      <c r="B140" s="483"/>
      <c r="C140" s="519"/>
      <c r="D140" s="573"/>
      <c r="E140" s="487"/>
      <c r="F140" s="522"/>
      <c r="G140" s="485"/>
      <c r="H140" s="485"/>
      <c r="I140" s="488"/>
    </row>
    <row r="141" spans="1:9" x14ac:dyDescent="0.25">
      <c r="A141" s="253">
        <v>136</v>
      </c>
      <c r="B141" s="483"/>
      <c r="C141" s="519"/>
      <c r="D141" s="573"/>
      <c r="E141" s="487"/>
      <c r="F141" s="522"/>
      <c r="G141" s="485"/>
      <c r="H141" s="485"/>
      <c r="I141" s="488"/>
    </row>
    <row r="142" spans="1:9" x14ac:dyDescent="0.25">
      <c r="A142" s="253">
        <v>137</v>
      </c>
      <c r="B142" s="483"/>
      <c r="C142" s="519"/>
      <c r="D142" s="573"/>
      <c r="E142" s="487"/>
      <c r="F142" s="522"/>
      <c r="G142" s="485"/>
      <c r="H142" s="485"/>
      <c r="I142" s="488"/>
    </row>
    <row r="143" spans="1:9" x14ac:dyDescent="0.25">
      <c r="A143" s="253">
        <v>138</v>
      </c>
      <c r="B143" s="483"/>
      <c r="C143" s="519"/>
      <c r="D143" s="573"/>
      <c r="E143" s="487"/>
      <c r="F143" s="522"/>
      <c r="G143" s="485"/>
      <c r="H143" s="485"/>
      <c r="I143" s="488"/>
    </row>
    <row r="144" spans="1:9" x14ac:dyDescent="0.25">
      <c r="A144" s="253">
        <v>139</v>
      </c>
      <c r="B144" s="483"/>
      <c r="C144" s="519"/>
      <c r="D144" s="573"/>
      <c r="E144" s="487"/>
      <c r="F144" s="522"/>
      <c r="G144" s="485"/>
      <c r="H144" s="485"/>
      <c r="I144" s="488"/>
    </row>
    <row r="145" spans="1:9" x14ac:dyDescent="0.25">
      <c r="A145" s="253">
        <v>140</v>
      </c>
      <c r="B145" s="483"/>
      <c r="C145" s="519"/>
      <c r="D145" s="573"/>
      <c r="E145" s="487"/>
      <c r="F145" s="522"/>
      <c r="G145" s="485"/>
      <c r="H145" s="485"/>
      <c r="I145" s="488"/>
    </row>
    <row r="146" spans="1:9" x14ac:dyDescent="0.25">
      <c r="A146" s="253">
        <v>141</v>
      </c>
      <c r="B146" s="483"/>
      <c r="C146" s="519"/>
      <c r="D146" s="573"/>
      <c r="E146" s="487"/>
      <c r="F146" s="522"/>
      <c r="G146" s="485"/>
      <c r="H146" s="485"/>
      <c r="I146" s="488"/>
    </row>
    <row r="147" spans="1:9" x14ac:dyDescent="0.25">
      <c r="A147" s="253">
        <v>142</v>
      </c>
      <c r="B147" s="483"/>
      <c r="C147" s="519"/>
      <c r="D147" s="573"/>
      <c r="E147" s="487"/>
      <c r="F147" s="522"/>
      <c r="G147" s="485"/>
      <c r="H147" s="485"/>
      <c r="I147" s="488"/>
    </row>
    <row r="148" spans="1:9" x14ac:dyDescent="0.25">
      <c r="A148" s="253">
        <v>143</v>
      </c>
      <c r="B148" s="483"/>
      <c r="C148" s="519"/>
      <c r="D148" s="573"/>
      <c r="E148" s="487"/>
      <c r="F148" s="522"/>
      <c r="G148" s="485"/>
      <c r="H148" s="485"/>
      <c r="I148" s="488"/>
    </row>
    <row r="149" spans="1:9" x14ac:dyDescent="0.25">
      <c r="A149" s="253">
        <v>144</v>
      </c>
      <c r="B149" s="483"/>
      <c r="C149" s="519"/>
      <c r="D149" s="573"/>
      <c r="E149" s="487"/>
      <c r="F149" s="522"/>
      <c r="G149" s="485"/>
      <c r="H149" s="485"/>
      <c r="I149" s="488"/>
    </row>
    <row r="150" spans="1:9" x14ac:dyDescent="0.25">
      <c r="A150" s="253">
        <v>145</v>
      </c>
      <c r="B150" s="483"/>
      <c r="C150" s="519"/>
      <c r="D150" s="573"/>
      <c r="E150" s="487"/>
      <c r="F150" s="522"/>
      <c r="G150" s="485"/>
      <c r="H150" s="485"/>
      <c r="I150" s="488"/>
    </row>
    <row r="151" spans="1:9" x14ac:dyDescent="0.25">
      <c r="A151" s="253">
        <v>146</v>
      </c>
      <c r="B151" s="483"/>
      <c r="C151" s="519"/>
      <c r="D151" s="573"/>
      <c r="E151" s="487"/>
      <c r="F151" s="522"/>
      <c r="G151" s="485"/>
      <c r="H151" s="485"/>
      <c r="I151" s="488"/>
    </row>
    <row r="152" spans="1:9" x14ac:dyDescent="0.25">
      <c r="A152" s="253">
        <v>147</v>
      </c>
      <c r="B152" s="483"/>
      <c r="C152" s="519"/>
      <c r="D152" s="573"/>
      <c r="E152" s="487"/>
      <c r="F152" s="522"/>
      <c r="G152" s="485"/>
      <c r="H152" s="485"/>
      <c r="I152" s="488"/>
    </row>
    <row r="153" spans="1:9" x14ac:dyDescent="0.25">
      <c r="A153" s="253">
        <v>148</v>
      </c>
      <c r="B153" s="483"/>
      <c r="C153" s="519"/>
      <c r="D153" s="573"/>
      <c r="E153" s="487"/>
      <c r="F153" s="522"/>
      <c r="G153" s="485"/>
      <c r="H153" s="485"/>
      <c r="I153" s="488"/>
    </row>
    <row r="154" spans="1:9" x14ac:dyDescent="0.25">
      <c r="A154" s="253">
        <v>149</v>
      </c>
      <c r="B154" s="483"/>
      <c r="C154" s="519"/>
      <c r="D154" s="573"/>
      <c r="E154" s="487"/>
      <c r="F154" s="522"/>
      <c r="G154" s="485"/>
      <c r="H154" s="485"/>
      <c r="I154" s="488"/>
    </row>
    <row r="155" spans="1:9" x14ac:dyDescent="0.25">
      <c r="A155" s="253">
        <v>150</v>
      </c>
      <c r="B155" s="483"/>
      <c r="C155" s="519"/>
      <c r="D155" s="573"/>
      <c r="E155" s="487"/>
      <c r="F155" s="522"/>
      <c r="G155" s="485"/>
      <c r="H155" s="485"/>
      <c r="I155" s="488"/>
    </row>
    <row r="156" spans="1:9" x14ac:dyDescent="0.25">
      <c r="A156" s="253">
        <v>151</v>
      </c>
      <c r="B156" s="483"/>
      <c r="C156" s="519"/>
      <c r="D156" s="573"/>
      <c r="E156" s="487"/>
      <c r="F156" s="522"/>
      <c r="G156" s="485"/>
      <c r="H156" s="485"/>
      <c r="I156" s="488"/>
    </row>
    <row r="157" spans="1:9" x14ac:dyDescent="0.25">
      <c r="A157" s="253">
        <v>152</v>
      </c>
      <c r="B157" s="483"/>
      <c r="C157" s="519"/>
      <c r="D157" s="573"/>
      <c r="E157" s="487"/>
      <c r="F157" s="522"/>
      <c r="G157" s="485"/>
      <c r="H157" s="485"/>
      <c r="I157" s="488"/>
    </row>
    <row r="158" spans="1:9" x14ac:dyDescent="0.25">
      <c r="A158" s="253">
        <v>153</v>
      </c>
      <c r="B158" s="483"/>
      <c r="C158" s="519"/>
      <c r="D158" s="573"/>
      <c r="E158" s="487"/>
      <c r="F158" s="522"/>
      <c r="G158" s="485"/>
      <c r="H158" s="485"/>
      <c r="I158" s="488"/>
    </row>
    <row r="159" spans="1:9" x14ac:dyDescent="0.25">
      <c r="A159" s="253">
        <v>154</v>
      </c>
      <c r="B159" s="483"/>
      <c r="C159" s="519"/>
      <c r="D159" s="573"/>
      <c r="E159" s="487"/>
      <c r="F159" s="522"/>
      <c r="G159" s="485"/>
      <c r="H159" s="485"/>
      <c r="I159" s="488"/>
    </row>
    <row r="160" spans="1:9" x14ac:dyDescent="0.25">
      <c r="A160" s="253">
        <v>155</v>
      </c>
      <c r="B160" s="483"/>
      <c r="C160" s="519"/>
      <c r="D160" s="573"/>
      <c r="E160" s="487"/>
      <c r="F160" s="522"/>
      <c r="G160" s="485"/>
      <c r="H160" s="485"/>
      <c r="I160" s="488"/>
    </row>
    <row r="161" spans="1:9" x14ac:dyDescent="0.25">
      <c r="A161" s="253">
        <v>156</v>
      </c>
      <c r="B161" s="483"/>
      <c r="C161" s="519"/>
      <c r="D161" s="573"/>
      <c r="E161" s="487"/>
      <c r="F161" s="522"/>
      <c r="G161" s="485"/>
      <c r="H161" s="485"/>
      <c r="I161" s="488"/>
    </row>
    <row r="162" spans="1:9" x14ac:dyDescent="0.25">
      <c r="A162" s="253">
        <v>157</v>
      </c>
      <c r="B162" s="483"/>
      <c r="C162" s="519"/>
      <c r="D162" s="573"/>
      <c r="E162" s="487"/>
      <c r="F162" s="522"/>
      <c r="G162" s="485"/>
      <c r="H162" s="485"/>
      <c r="I162" s="488"/>
    </row>
    <row r="163" spans="1:9" x14ac:dyDescent="0.25">
      <c r="A163" s="253">
        <v>158</v>
      </c>
      <c r="B163" s="483"/>
      <c r="C163" s="519"/>
      <c r="D163" s="573"/>
      <c r="E163" s="487"/>
      <c r="F163" s="522"/>
      <c r="G163" s="485"/>
      <c r="H163" s="485"/>
      <c r="I163" s="488"/>
    </row>
    <row r="164" spans="1:9" x14ac:dyDescent="0.25">
      <c r="A164" s="253">
        <v>159</v>
      </c>
      <c r="B164" s="483"/>
      <c r="C164" s="519"/>
      <c r="D164" s="573"/>
      <c r="E164" s="487"/>
      <c r="F164" s="522"/>
      <c r="G164" s="485"/>
      <c r="H164" s="485"/>
      <c r="I164" s="488"/>
    </row>
    <row r="165" spans="1:9" x14ac:dyDescent="0.25">
      <c r="A165" s="253">
        <v>160</v>
      </c>
      <c r="B165" s="483"/>
      <c r="C165" s="519"/>
      <c r="D165" s="573"/>
      <c r="E165" s="487"/>
      <c r="F165" s="522"/>
      <c r="G165" s="485"/>
      <c r="H165" s="485"/>
      <c r="I165" s="488"/>
    </row>
    <row r="166" spans="1:9" x14ac:dyDescent="0.25">
      <c r="A166" s="253">
        <v>161</v>
      </c>
      <c r="B166" s="483"/>
      <c r="C166" s="519"/>
      <c r="D166" s="573"/>
      <c r="E166" s="487"/>
      <c r="F166" s="522"/>
      <c r="G166" s="485"/>
      <c r="H166" s="485"/>
      <c r="I166" s="488"/>
    </row>
    <row r="167" spans="1:9" x14ac:dyDescent="0.25">
      <c r="A167" s="253">
        <v>162</v>
      </c>
      <c r="B167" s="483"/>
      <c r="C167" s="519"/>
      <c r="D167" s="573"/>
      <c r="E167" s="487"/>
      <c r="F167" s="522"/>
      <c r="G167" s="485"/>
      <c r="H167" s="485"/>
      <c r="I167" s="488"/>
    </row>
    <row r="168" spans="1:9" x14ac:dyDescent="0.25">
      <c r="A168" s="253">
        <v>163</v>
      </c>
      <c r="B168" s="483"/>
      <c r="C168" s="519"/>
      <c r="D168" s="573"/>
      <c r="E168" s="487"/>
      <c r="F168" s="522"/>
      <c r="G168" s="485"/>
      <c r="H168" s="485"/>
      <c r="I168" s="488"/>
    </row>
    <row r="169" spans="1:9" x14ac:dyDescent="0.25">
      <c r="A169" s="253">
        <v>164</v>
      </c>
      <c r="B169" s="483"/>
      <c r="C169" s="519"/>
      <c r="D169" s="573"/>
      <c r="E169" s="487"/>
      <c r="F169" s="522"/>
      <c r="G169" s="485"/>
      <c r="H169" s="485"/>
      <c r="I169" s="488"/>
    </row>
    <row r="170" spans="1:9" x14ac:dyDescent="0.25">
      <c r="A170" s="253">
        <v>165</v>
      </c>
      <c r="B170" s="483"/>
      <c r="C170" s="519"/>
      <c r="D170" s="573"/>
      <c r="E170" s="487"/>
      <c r="F170" s="522"/>
      <c r="G170" s="485"/>
      <c r="H170" s="485"/>
      <c r="I170" s="488"/>
    </row>
    <row r="171" spans="1:9" x14ac:dyDescent="0.25">
      <c r="A171" s="253">
        <v>166</v>
      </c>
      <c r="B171" s="483"/>
      <c r="C171" s="519"/>
      <c r="D171" s="573"/>
      <c r="E171" s="487"/>
      <c r="F171" s="522"/>
      <c r="G171" s="485"/>
      <c r="H171" s="485"/>
      <c r="I171" s="488"/>
    </row>
    <row r="172" spans="1:9" x14ac:dyDescent="0.25">
      <c r="A172" s="253">
        <v>167</v>
      </c>
      <c r="B172" s="483"/>
      <c r="C172" s="519"/>
      <c r="D172" s="573"/>
      <c r="E172" s="487"/>
      <c r="F172" s="522"/>
      <c r="G172" s="485"/>
      <c r="H172" s="485"/>
      <c r="I172" s="488"/>
    </row>
    <row r="173" spans="1:9" x14ac:dyDescent="0.25">
      <c r="A173" s="253">
        <v>168</v>
      </c>
      <c r="B173" s="483"/>
      <c r="C173" s="519"/>
      <c r="D173" s="573"/>
      <c r="E173" s="487"/>
      <c r="F173" s="522"/>
      <c r="G173" s="485"/>
      <c r="H173" s="485"/>
      <c r="I173" s="488"/>
    </row>
    <row r="174" spans="1:9" x14ac:dyDescent="0.25">
      <c r="A174" s="253">
        <v>169</v>
      </c>
      <c r="B174" s="483"/>
      <c r="C174" s="519"/>
      <c r="D174" s="573"/>
      <c r="E174" s="487"/>
      <c r="F174" s="522"/>
      <c r="G174" s="485"/>
      <c r="H174" s="485"/>
      <c r="I174" s="488"/>
    </row>
    <row r="175" spans="1:9" x14ac:dyDescent="0.25">
      <c r="A175" s="253">
        <v>170</v>
      </c>
      <c r="B175" s="483"/>
      <c r="C175" s="519"/>
      <c r="D175" s="573"/>
      <c r="E175" s="487"/>
      <c r="F175" s="522"/>
      <c r="G175" s="485"/>
      <c r="H175" s="485"/>
      <c r="I175" s="488"/>
    </row>
    <row r="176" spans="1:9" x14ac:dyDescent="0.25">
      <c r="A176" s="253">
        <v>171</v>
      </c>
      <c r="B176" s="483"/>
      <c r="C176" s="519"/>
      <c r="D176" s="573"/>
      <c r="E176" s="487"/>
      <c r="F176" s="522"/>
      <c r="G176" s="485"/>
      <c r="H176" s="485"/>
      <c r="I176" s="488"/>
    </row>
    <row r="177" spans="1:9" x14ac:dyDescent="0.25">
      <c r="A177" s="253">
        <v>172</v>
      </c>
      <c r="B177" s="483"/>
      <c r="C177" s="519"/>
      <c r="D177" s="573"/>
      <c r="E177" s="487"/>
      <c r="F177" s="522"/>
      <c r="G177" s="485"/>
      <c r="H177" s="485"/>
      <c r="I177" s="488"/>
    </row>
    <row r="178" spans="1:9" x14ac:dyDescent="0.25">
      <c r="A178" s="253">
        <v>173</v>
      </c>
      <c r="B178" s="483"/>
      <c r="C178" s="519"/>
      <c r="D178" s="573"/>
      <c r="E178" s="487"/>
      <c r="F178" s="522"/>
      <c r="G178" s="485"/>
      <c r="H178" s="485"/>
      <c r="I178" s="488"/>
    </row>
    <row r="179" spans="1:9" x14ac:dyDescent="0.25">
      <c r="A179" s="253">
        <v>174</v>
      </c>
      <c r="B179" s="483"/>
      <c r="C179" s="519"/>
      <c r="D179" s="573"/>
      <c r="E179" s="487"/>
      <c r="F179" s="522"/>
      <c r="G179" s="485"/>
      <c r="H179" s="485"/>
      <c r="I179" s="488"/>
    </row>
    <row r="180" spans="1:9" x14ac:dyDescent="0.25">
      <c r="A180" s="253">
        <v>175</v>
      </c>
      <c r="B180" s="483"/>
      <c r="C180" s="519"/>
      <c r="D180" s="573"/>
      <c r="E180" s="487"/>
      <c r="F180" s="522"/>
      <c r="G180" s="485"/>
      <c r="H180" s="485"/>
      <c r="I180" s="488"/>
    </row>
    <row r="181" spans="1:9" x14ac:dyDescent="0.25">
      <c r="A181" s="253">
        <v>176</v>
      </c>
      <c r="B181" s="483"/>
      <c r="C181" s="519"/>
      <c r="D181" s="573"/>
      <c r="E181" s="487"/>
      <c r="F181" s="522"/>
      <c r="G181" s="485"/>
      <c r="H181" s="485"/>
      <c r="I181" s="488"/>
    </row>
    <row r="182" spans="1:9" x14ac:dyDescent="0.25">
      <c r="A182" s="253">
        <v>177</v>
      </c>
      <c r="B182" s="483"/>
      <c r="C182" s="519"/>
      <c r="D182" s="573"/>
      <c r="E182" s="487"/>
      <c r="F182" s="522"/>
      <c r="G182" s="485"/>
      <c r="H182" s="485"/>
      <c r="I182" s="488"/>
    </row>
    <row r="183" spans="1:9" x14ac:dyDescent="0.25">
      <c r="A183" s="253">
        <v>178</v>
      </c>
      <c r="B183" s="483"/>
      <c r="C183" s="519"/>
      <c r="D183" s="573"/>
      <c r="E183" s="487"/>
      <c r="F183" s="522"/>
      <c r="G183" s="485"/>
      <c r="H183" s="485"/>
      <c r="I183" s="488"/>
    </row>
    <row r="184" spans="1:9" x14ac:dyDescent="0.25">
      <c r="A184" s="253">
        <v>179</v>
      </c>
      <c r="B184" s="483"/>
      <c r="C184" s="519"/>
      <c r="D184" s="573"/>
      <c r="E184" s="487"/>
      <c r="F184" s="522"/>
      <c r="G184" s="485"/>
      <c r="H184" s="485"/>
      <c r="I184" s="488"/>
    </row>
    <row r="185" spans="1:9" x14ac:dyDescent="0.25">
      <c r="A185" s="253">
        <v>180</v>
      </c>
      <c r="B185" s="483"/>
      <c r="C185" s="519"/>
      <c r="D185" s="573"/>
      <c r="E185" s="487"/>
      <c r="F185" s="522"/>
      <c r="G185" s="485"/>
      <c r="H185" s="485"/>
      <c r="I185" s="488"/>
    </row>
    <row r="186" spans="1:9" x14ac:dyDescent="0.25">
      <c r="A186" s="253">
        <v>181</v>
      </c>
      <c r="B186" s="483"/>
      <c r="C186" s="519"/>
      <c r="D186" s="573"/>
      <c r="E186" s="487"/>
      <c r="F186" s="522"/>
      <c r="G186" s="485"/>
      <c r="H186" s="485"/>
      <c r="I186" s="488"/>
    </row>
    <row r="187" spans="1:9" x14ac:dyDescent="0.25">
      <c r="A187" s="253">
        <v>182</v>
      </c>
      <c r="B187" s="483"/>
      <c r="C187" s="519"/>
      <c r="D187" s="573"/>
      <c r="E187" s="487"/>
      <c r="F187" s="522"/>
      <c r="G187" s="485"/>
      <c r="H187" s="485"/>
      <c r="I187" s="488"/>
    </row>
    <row r="188" spans="1:9" x14ac:dyDescent="0.25">
      <c r="A188" s="253">
        <v>183</v>
      </c>
      <c r="B188" s="483"/>
      <c r="C188" s="519"/>
      <c r="D188" s="573"/>
      <c r="E188" s="487"/>
      <c r="F188" s="522"/>
      <c r="G188" s="485"/>
      <c r="H188" s="485"/>
      <c r="I188" s="488"/>
    </row>
    <row r="189" spans="1:9" x14ac:dyDescent="0.25">
      <c r="A189" s="253">
        <v>184</v>
      </c>
      <c r="B189" s="483"/>
      <c r="C189" s="519"/>
      <c r="D189" s="573"/>
      <c r="E189" s="487"/>
      <c r="F189" s="522"/>
      <c r="G189" s="485"/>
      <c r="H189" s="485"/>
      <c r="I189" s="488"/>
    </row>
    <row r="190" spans="1:9" x14ac:dyDescent="0.25">
      <c r="A190" s="253">
        <v>185</v>
      </c>
      <c r="B190" s="483"/>
      <c r="C190" s="519"/>
      <c r="D190" s="573"/>
      <c r="E190" s="487"/>
      <c r="F190" s="522"/>
      <c r="G190" s="485"/>
      <c r="H190" s="485"/>
      <c r="I190" s="488"/>
    </row>
    <row r="191" spans="1:9" x14ac:dyDescent="0.25">
      <c r="A191" s="253">
        <v>186</v>
      </c>
      <c r="B191" s="483"/>
      <c r="C191" s="519"/>
      <c r="D191" s="573"/>
      <c r="E191" s="487"/>
      <c r="F191" s="522"/>
      <c r="G191" s="485"/>
      <c r="H191" s="485"/>
      <c r="I191" s="488"/>
    </row>
    <row r="192" spans="1:9" x14ac:dyDescent="0.25">
      <c r="A192" s="253">
        <v>187</v>
      </c>
      <c r="B192" s="483"/>
      <c r="C192" s="519"/>
      <c r="D192" s="573"/>
      <c r="E192" s="487"/>
      <c r="F192" s="522"/>
      <c r="G192" s="485"/>
      <c r="H192" s="485"/>
      <c r="I192" s="488"/>
    </row>
    <row r="193" spans="1:9" x14ac:dyDescent="0.25">
      <c r="A193" s="253">
        <v>188</v>
      </c>
      <c r="B193" s="483"/>
      <c r="C193" s="519"/>
      <c r="D193" s="573"/>
      <c r="E193" s="487"/>
      <c r="F193" s="522"/>
      <c r="G193" s="485"/>
      <c r="H193" s="485"/>
      <c r="I193" s="488"/>
    </row>
    <row r="194" spans="1:9" x14ac:dyDescent="0.25">
      <c r="A194" s="253">
        <v>189</v>
      </c>
      <c r="B194" s="483"/>
      <c r="C194" s="519"/>
      <c r="D194" s="573"/>
      <c r="E194" s="487"/>
      <c r="F194" s="522"/>
      <c r="G194" s="485"/>
      <c r="H194" s="485"/>
      <c r="I194" s="488"/>
    </row>
    <row r="195" spans="1:9" x14ac:dyDescent="0.25">
      <c r="A195" s="253">
        <v>190</v>
      </c>
      <c r="B195" s="483"/>
      <c r="C195" s="519"/>
      <c r="D195" s="573"/>
      <c r="E195" s="487"/>
      <c r="F195" s="522"/>
      <c r="G195" s="485"/>
      <c r="H195" s="485"/>
      <c r="I195" s="488"/>
    </row>
    <row r="196" spans="1:9" x14ac:dyDescent="0.25">
      <c r="A196" s="253">
        <v>191</v>
      </c>
      <c r="B196" s="483"/>
      <c r="C196" s="519"/>
      <c r="D196" s="573"/>
      <c r="E196" s="487"/>
      <c r="F196" s="522"/>
      <c r="G196" s="485"/>
      <c r="H196" s="485"/>
      <c r="I196" s="488"/>
    </row>
    <row r="197" spans="1:9" x14ac:dyDescent="0.25">
      <c r="A197" s="253">
        <v>192</v>
      </c>
      <c r="B197" s="483"/>
      <c r="C197" s="519"/>
      <c r="D197" s="573"/>
      <c r="E197" s="487"/>
      <c r="F197" s="522"/>
      <c r="G197" s="485"/>
      <c r="H197" s="485"/>
      <c r="I197" s="488"/>
    </row>
    <row r="198" spans="1:9" x14ac:dyDescent="0.25">
      <c r="A198" s="253">
        <v>193</v>
      </c>
      <c r="B198" s="483"/>
      <c r="C198" s="519"/>
      <c r="D198" s="573"/>
      <c r="E198" s="487"/>
      <c r="F198" s="522"/>
      <c r="G198" s="485"/>
      <c r="H198" s="485"/>
      <c r="I198" s="488"/>
    </row>
    <row r="199" spans="1:9" x14ac:dyDescent="0.25">
      <c r="A199" s="253">
        <v>194</v>
      </c>
      <c r="B199" s="483"/>
      <c r="C199" s="519"/>
      <c r="D199" s="573"/>
      <c r="E199" s="487"/>
      <c r="F199" s="522"/>
      <c r="G199" s="485"/>
      <c r="H199" s="485"/>
      <c r="I199" s="488"/>
    </row>
    <row r="200" spans="1:9" x14ac:dyDescent="0.25">
      <c r="A200" s="253">
        <v>195</v>
      </c>
      <c r="B200" s="483"/>
      <c r="C200" s="519"/>
      <c r="D200" s="573"/>
      <c r="E200" s="487"/>
      <c r="F200" s="522"/>
      <c r="G200" s="485"/>
      <c r="H200" s="485"/>
      <c r="I200" s="488"/>
    </row>
    <row r="201" spans="1:9" x14ac:dyDescent="0.25">
      <c r="A201" s="253">
        <v>196</v>
      </c>
      <c r="B201" s="483"/>
      <c r="C201" s="519"/>
      <c r="D201" s="573"/>
      <c r="E201" s="487"/>
      <c r="F201" s="522"/>
      <c r="G201" s="485"/>
      <c r="H201" s="485"/>
      <c r="I201" s="488"/>
    </row>
    <row r="202" spans="1:9" x14ac:dyDescent="0.25">
      <c r="A202" s="253">
        <v>197</v>
      </c>
      <c r="B202" s="483"/>
      <c r="C202" s="519"/>
      <c r="D202" s="573"/>
      <c r="E202" s="487"/>
      <c r="F202" s="522"/>
      <c r="G202" s="485"/>
      <c r="H202" s="485"/>
      <c r="I202" s="488"/>
    </row>
    <row r="203" spans="1:9" x14ac:dyDescent="0.25">
      <c r="A203" s="253">
        <v>198</v>
      </c>
      <c r="B203" s="483"/>
      <c r="C203" s="519"/>
      <c r="D203" s="573"/>
      <c r="E203" s="487"/>
      <c r="F203" s="522"/>
      <c r="G203" s="485"/>
      <c r="H203" s="485"/>
      <c r="I203" s="488"/>
    </row>
    <row r="204" spans="1:9" x14ac:dyDescent="0.25">
      <c r="A204" s="253">
        <v>199</v>
      </c>
      <c r="B204" s="483"/>
      <c r="C204" s="519"/>
      <c r="D204" s="573"/>
      <c r="E204" s="487"/>
      <c r="F204" s="522"/>
      <c r="G204" s="485"/>
      <c r="H204" s="485"/>
      <c r="I204" s="488"/>
    </row>
    <row r="205" spans="1:9" x14ac:dyDescent="0.25">
      <c r="A205" s="253">
        <v>200</v>
      </c>
      <c r="B205" s="483"/>
      <c r="C205" s="519"/>
      <c r="D205" s="573"/>
      <c r="E205" s="487"/>
      <c r="F205" s="522"/>
      <c r="G205" s="485"/>
      <c r="H205" s="485"/>
      <c r="I205" s="488"/>
    </row>
    <row r="206" spans="1:9" x14ac:dyDescent="0.25">
      <c r="A206" s="253">
        <v>201</v>
      </c>
      <c r="B206" s="483"/>
      <c r="C206" s="519"/>
      <c r="D206" s="573"/>
      <c r="E206" s="487"/>
      <c r="F206" s="522"/>
      <c r="G206" s="485"/>
      <c r="H206" s="485"/>
      <c r="I206" s="488"/>
    </row>
    <row r="207" spans="1:9" x14ac:dyDescent="0.25">
      <c r="A207" s="253">
        <v>202</v>
      </c>
      <c r="B207" s="483"/>
      <c r="C207" s="519"/>
      <c r="D207" s="573"/>
      <c r="E207" s="487"/>
      <c r="F207" s="522"/>
      <c r="G207" s="485"/>
      <c r="H207" s="485"/>
      <c r="I207" s="488"/>
    </row>
    <row r="208" spans="1:9" x14ac:dyDescent="0.25">
      <c r="A208" s="253">
        <v>203</v>
      </c>
      <c r="B208" s="483"/>
      <c r="C208" s="519"/>
      <c r="D208" s="573"/>
      <c r="E208" s="487"/>
      <c r="F208" s="522"/>
      <c r="G208" s="485"/>
      <c r="H208" s="485"/>
      <c r="I208" s="488"/>
    </row>
    <row r="209" spans="1:9" x14ac:dyDescent="0.25">
      <c r="A209" s="253">
        <v>204</v>
      </c>
      <c r="B209" s="483"/>
      <c r="C209" s="519"/>
      <c r="D209" s="573"/>
      <c r="E209" s="487"/>
      <c r="F209" s="522"/>
      <c r="G209" s="485"/>
      <c r="H209" s="485"/>
      <c r="I209" s="488"/>
    </row>
    <row r="210" spans="1:9" x14ac:dyDescent="0.25">
      <c r="A210" s="253">
        <v>205</v>
      </c>
      <c r="B210" s="483"/>
      <c r="C210" s="519"/>
      <c r="D210" s="573"/>
      <c r="E210" s="487"/>
      <c r="F210" s="522"/>
      <c r="G210" s="485"/>
      <c r="H210" s="485"/>
      <c r="I210" s="488"/>
    </row>
    <row r="211" spans="1:9" x14ac:dyDescent="0.25">
      <c r="A211" s="253">
        <v>206</v>
      </c>
      <c r="B211" s="483"/>
      <c r="C211" s="519"/>
      <c r="D211" s="573"/>
      <c r="E211" s="487"/>
      <c r="F211" s="522"/>
      <c r="G211" s="485"/>
      <c r="H211" s="485"/>
      <c r="I211" s="488"/>
    </row>
    <row r="212" spans="1:9" x14ac:dyDescent="0.25">
      <c r="A212" s="253">
        <v>207</v>
      </c>
      <c r="B212" s="483"/>
      <c r="C212" s="519"/>
      <c r="D212" s="573"/>
      <c r="E212" s="487"/>
      <c r="F212" s="522"/>
      <c r="G212" s="485"/>
      <c r="H212" s="485"/>
      <c r="I212" s="488"/>
    </row>
    <row r="213" spans="1:9" x14ac:dyDescent="0.25">
      <c r="A213" s="253">
        <v>208</v>
      </c>
      <c r="B213" s="483"/>
      <c r="C213" s="519"/>
      <c r="D213" s="573"/>
      <c r="E213" s="487"/>
      <c r="F213" s="522"/>
      <c r="G213" s="485"/>
      <c r="H213" s="485"/>
      <c r="I213" s="488"/>
    </row>
    <row r="214" spans="1:9" x14ac:dyDescent="0.25">
      <c r="A214" s="253">
        <v>209</v>
      </c>
      <c r="B214" s="483"/>
      <c r="C214" s="519"/>
      <c r="D214" s="573"/>
      <c r="E214" s="487"/>
      <c r="F214" s="522"/>
      <c r="G214" s="485"/>
      <c r="H214" s="485"/>
      <c r="I214" s="488"/>
    </row>
    <row r="215" spans="1:9" x14ac:dyDescent="0.25">
      <c r="A215" s="253">
        <v>210</v>
      </c>
      <c r="B215" s="483"/>
      <c r="C215" s="519"/>
      <c r="D215" s="573"/>
      <c r="E215" s="487"/>
      <c r="F215" s="522"/>
      <c r="G215" s="485"/>
      <c r="H215" s="485"/>
      <c r="I215" s="488"/>
    </row>
    <row r="216" spans="1:9" x14ac:dyDescent="0.25">
      <c r="A216" s="253">
        <v>211</v>
      </c>
      <c r="B216" s="483"/>
      <c r="C216" s="519"/>
      <c r="D216" s="573"/>
      <c r="E216" s="487"/>
      <c r="F216" s="522"/>
      <c r="G216" s="485"/>
      <c r="H216" s="485"/>
      <c r="I216" s="488"/>
    </row>
    <row r="217" spans="1:9" x14ac:dyDescent="0.25">
      <c r="A217" s="253">
        <v>212</v>
      </c>
      <c r="B217" s="483"/>
      <c r="C217" s="519"/>
      <c r="D217" s="573"/>
      <c r="E217" s="487"/>
      <c r="F217" s="522"/>
      <c r="G217" s="485"/>
      <c r="H217" s="485"/>
      <c r="I217" s="488"/>
    </row>
    <row r="218" spans="1:9" x14ac:dyDescent="0.25">
      <c r="A218" s="253">
        <v>213</v>
      </c>
      <c r="B218" s="483"/>
      <c r="C218" s="519"/>
      <c r="D218" s="573"/>
      <c r="E218" s="487"/>
      <c r="F218" s="522"/>
      <c r="G218" s="485"/>
      <c r="H218" s="485"/>
      <c r="I218" s="488"/>
    </row>
    <row r="219" spans="1:9" x14ac:dyDescent="0.25">
      <c r="A219" s="253">
        <v>214</v>
      </c>
      <c r="B219" s="483"/>
      <c r="C219" s="519"/>
      <c r="D219" s="573"/>
      <c r="E219" s="487"/>
      <c r="F219" s="522"/>
      <c r="G219" s="485"/>
      <c r="H219" s="485"/>
      <c r="I219" s="488"/>
    </row>
    <row r="220" spans="1:9" x14ac:dyDescent="0.25">
      <c r="A220" s="253">
        <v>215</v>
      </c>
      <c r="B220" s="483"/>
      <c r="C220" s="519"/>
      <c r="D220" s="573"/>
      <c r="E220" s="487"/>
      <c r="F220" s="522"/>
      <c r="G220" s="485"/>
      <c r="H220" s="485"/>
      <c r="I220" s="488"/>
    </row>
    <row r="221" spans="1:9" x14ac:dyDescent="0.25">
      <c r="A221" s="253">
        <v>216</v>
      </c>
      <c r="B221" s="483"/>
      <c r="C221" s="519"/>
      <c r="D221" s="573"/>
      <c r="E221" s="487"/>
      <c r="F221" s="522"/>
      <c r="G221" s="485"/>
      <c r="H221" s="485"/>
      <c r="I221" s="488"/>
    </row>
    <row r="222" spans="1:9" x14ac:dyDescent="0.25">
      <c r="A222" s="253">
        <v>217</v>
      </c>
      <c r="B222" s="483"/>
      <c r="C222" s="519"/>
      <c r="D222" s="573"/>
      <c r="E222" s="487"/>
      <c r="F222" s="522"/>
      <c r="G222" s="485"/>
      <c r="H222" s="485"/>
      <c r="I222" s="488"/>
    </row>
    <row r="223" spans="1:9" x14ac:dyDescent="0.25">
      <c r="A223" s="253">
        <v>218</v>
      </c>
      <c r="B223" s="483"/>
      <c r="C223" s="519"/>
      <c r="D223" s="573"/>
      <c r="E223" s="487"/>
      <c r="F223" s="522"/>
      <c r="G223" s="485"/>
      <c r="H223" s="485"/>
      <c r="I223" s="488"/>
    </row>
    <row r="224" spans="1:9" x14ac:dyDescent="0.25">
      <c r="A224" s="253">
        <v>219</v>
      </c>
      <c r="B224" s="483"/>
      <c r="C224" s="519"/>
      <c r="D224" s="573"/>
      <c r="E224" s="487"/>
      <c r="F224" s="522"/>
      <c r="G224" s="485"/>
      <c r="H224" s="485"/>
      <c r="I224" s="488"/>
    </row>
    <row r="225" spans="1:9" x14ac:dyDescent="0.25">
      <c r="A225" s="253">
        <v>220</v>
      </c>
      <c r="B225" s="483"/>
      <c r="C225" s="519"/>
      <c r="D225" s="573"/>
      <c r="E225" s="487"/>
      <c r="F225" s="522"/>
      <c r="G225" s="485"/>
      <c r="H225" s="485"/>
      <c r="I225" s="488"/>
    </row>
    <row r="226" spans="1:9" x14ac:dyDescent="0.25">
      <c r="A226" s="253">
        <v>221</v>
      </c>
      <c r="B226" s="483"/>
      <c r="C226" s="519"/>
      <c r="D226" s="573"/>
      <c r="E226" s="487"/>
      <c r="F226" s="522"/>
      <c r="G226" s="485"/>
      <c r="H226" s="485"/>
      <c r="I226" s="488"/>
    </row>
    <row r="227" spans="1:9" x14ac:dyDescent="0.25">
      <c r="A227" s="253">
        <v>222</v>
      </c>
      <c r="B227" s="483"/>
      <c r="C227" s="519"/>
      <c r="D227" s="573"/>
      <c r="E227" s="487"/>
      <c r="F227" s="522"/>
      <c r="G227" s="485"/>
      <c r="H227" s="485"/>
      <c r="I227" s="488"/>
    </row>
    <row r="228" spans="1:9" x14ac:dyDescent="0.25">
      <c r="A228" s="253">
        <v>223</v>
      </c>
      <c r="B228" s="483"/>
      <c r="C228" s="519"/>
      <c r="D228" s="573"/>
      <c r="E228" s="487"/>
      <c r="F228" s="522"/>
      <c r="G228" s="485"/>
      <c r="H228" s="485"/>
      <c r="I228" s="488"/>
    </row>
    <row r="229" spans="1:9" x14ac:dyDescent="0.25">
      <c r="A229" s="253">
        <v>224</v>
      </c>
      <c r="B229" s="483"/>
      <c r="C229" s="519"/>
      <c r="D229" s="573"/>
      <c r="E229" s="487"/>
      <c r="F229" s="522"/>
      <c r="G229" s="485"/>
      <c r="H229" s="485"/>
      <c r="I229" s="488"/>
    </row>
    <row r="230" spans="1:9" x14ac:dyDescent="0.25">
      <c r="A230" s="253">
        <v>225</v>
      </c>
      <c r="B230" s="483"/>
      <c r="C230" s="519"/>
      <c r="D230" s="573"/>
      <c r="E230" s="487"/>
      <c r="F230" s="522"/>
      <c r="G230" s="485"/>
      <c r="H230" s="485"/>
      <c r="I230" s="488"/>
    </row>
    <row r="231" spans="1:9" x14ac:dyDescent="0.25">
      <c r="A231" s="253">
        <v>226</v>
      </c>
      <c r="B231" s="483"/>
      <c r="C231" s="519"/>
      <c r="D231" s="573"/>
      <c r="E231" s="487"/>
      <c r="F231" s="522"/>
      <c r="G231" s="485"/>
      <c r="H231" s="485"/>
      <c r="I231" s="488"/>
    </row>
    <row r="232" spans="1:9" x14ac:dyDescent="0.25">
      <c r="A232" s="253">
        <v>227</v>
      </c>
      <c r="B232" s="483"/>
      <c r="C232" s="519"/>
      <c r="D232" s="573"/>
      <c r="E232" s="487"/>
      <c r="F232" s="522"/>
      <c r="G232" s="485"/>
      <c r="H232" s="485"/>
      <c r="I232" s="488"/>
    </row>
    <row r="233" spans="1:9" x14ac:dyDescent="0.25">
      <c r="A233" s="253">
        <v>228</v>
      </c>
      <c r="B233" s="483"/>
      <c r="C233" s="519"/>
      <c r="D233" s="573"/>
      <c r="E233" s="487"/>
      <c r="F233" s="522"/>
      <c r="G233" s="485"/>
      <c r="H233" s="485"/>
      <c r="I233" s="488"/>
    </row>
    <row r="234" spans="1:9" x14ac:dyDescent="0.25">
      <c r="A234" s="253">
        <v>229</v>
      </c>
      <c r="B234" s="483"/>
      <c r="C234" s="519"/>
      <c r="D234" s="573"/>
      <c r="E234" s="487"/>
      <c r="F234" s="522"/>
      <c r="G234" s="485"/>
      <c r="H234" s="485"/>
      <c r="I234" s="488"/>
    </row>
    <row r="235" spans="1:9" x14ac:dyDescent="0.25">
      <c r="A235" s="253">
        <v>230</v>
      </c>
      <c r="B235" s="483"/>
      <c r="C235" s="519"/>
      <c r="D235" s="573"/>
      <c r="E235" s="487"/>
      <c r="F235" s="522"/>
      <c r="G235" s="485"/>
      <c r="H235" s="485"/>
      <c r="I235" s="488"/>
    </row>
    <row r="236" spans="1:9" x14ac:dyDescent="0.25">
      <c r="A236" s="253">
        <v>231</v>
      </c>
      <c r="B236" s="483"/>
      <c r="C236" s="519"/>
      <c r="D236" s="573"/>
      <c r="E236" s="487"/>
      <c r="F236" s="522"/>
      <c r="G236" s="485"/>
      <c r="H236" s="485"/>
      <c r="I236" s="488"/>
    </row>
    <row r="237" spans="1:9" x14ac:dyDescent="0.25">
      <c r="A237" s="253">
        <v>232</v>
      </c>
      <c r="B237" s="483"/>
      <c r="C237" s="519"/>
      <c r="D237" s="573"/>
      <c r="E237" s="487"/>
      <c r="F237" s="522"/>
      <c r="G237" s="485"/>
      <c r="H237" s="485"/>
      <c r="I237" s="488"/>
    </row>
    <row r="238" spans="1:9" x14ac:dyDescent="0.25">
      <c r="A238" s="253">
        <v>233</v>
      </c>
      <c r="B238" s="483"/>
      <c r="C238" s="519"/>
      <c r="D238" s="573"/>
      <c r="E238" s="487"/>
      <c r="F238" s="522"/>
      <c r="G238" s="485"/>
      <c r="H238" s="485"/>
      <c r="I238" s="488"/>
    </row>
    <row r="239" spans="1:9" x14ac:dyDescent="0.25">
      <c r="A239" s="253">
        <v>234</v>
      </c>
      <c r="B239" s="483"/>
      <c r="C239" s="519"/>
      <c r="D239" s="573"/>
      <c r="E239" s="487"/>
      <c r="F239" s="522"/>
      <c r="G239" s="485"/>
      <c r="H239" s="485"/>
      <c r="I239" s="488"/>
    </row>
    <row r="240" spans="1:9" x14ac:dyDescent="0.25">
      <c r="A240" s="253">
        <v>235</v>
      </c>
      <c r="B240" s="483"/>
      <c r="C240" s="519"/>
      <c r="D240" s="573"/>
      <c r="E240" s="487"/>
      <c r="F240" s="522"/>
      <c r="G240" s="485"/>
      <c r="H240" s="485"/>
      <c r="I240" s="488"/>
    </row>
    <row r="241" spans="1:9" x14ac:dyDescent="0.25">
      <c r="A241" s="253">
        <v>236</v>
      </c>
      <c r="B241" s="483"/>
      <c r="C241" s="519"/>
      <c r="D241" s="573"/>
      <c r="E241" s="487"/>
      <c r="F241" s="522"/>
      <c r="G241" s="485"/>
      <c r="H241" s="485"/>
      <c r="I241" s="488"/>
    </row>
    <row r="242" spans="1:9" x14ac:dyDescent="0.25">
      <c r="A242" s="253">
        <v>237</v>
      </c>
      <c r="B242" s="483"/>
      <c r="C242" s="519"/>
      <c r="D242" s="573"/>
      <c r="E242" s="487"/>
      <c r="F242" s="522"/>
      <c r="G242" s="485"/>
      <c r="H242" s="485"/>
      <c r="I242" s="488"/>
    </row>
    <row r="243" spans="1:9" x14ac:dyDescent="0.25">
      <c r="A243" s="253">
        <v>238</v>
      </c>
      <c r="B243" s="483"/>
      <c r="C243" s="519"/>
      <c r="D243" s="573"/>
      <c r="E243" s="487"/>
      <c r="F243" s="522"/>
      <c r="G243" s="485"/>
      <c r="H243" s="485"/>
      <c r="I243" s="488"/>
    </row>
    <row r="244" spans="1:9" x14ac:dyDescent="0.25">
      <c r="A244" s="253">
        <v>239</v>
      </c>
      <c r="B244" s="483"/>
      <c r="C244" s="519"/>
      <c r="D244" s="573"/>
      <c r="E244" s="487"/>
      <c r="F244" s="522"/>
      <c r="G244" s="485"/>
      <c r="H244" s="485"/>
      <c r="I244" s="488"/>
    </row>
    <row r="245" spans="1:9" x14ac:dyDescent="0.25">
      <c r="A245" s="253">
        <v>240</v>
      </c>
      <c r="B245" s="483"/>
      <c r="C245" s="519"/>
      <c r="D245" s="573"/>
      <c r="E245" s="487"/>
      <c r="F245" s="522"/>
      <c r="G245" s="485"/>
      <c r="H245" s="485"/>
      <c r="I245" s="488"/>
    </row>
    <row r="246" spans="1:9" x14ac:dyDescent="0.25">
      <c r="A246" s="253">
        <v>241</v>
      </c>
      <c r="B246" s="483"/>
      <c r="C246" s="519"/>
      <c r="D246" s="573"/>
      <c r="E246" s="487"/>
      <c r="F246" s="522"/>
      <c r="G246" s="485"/>
      <c r="H246" s="485"/>
      <c r="I246" s="488"/>
    </row>
    <row r="247" spans="1:9" x14ac:dyDescent="0.25">
      <c r="A247" s="253">
        <v>242</v>
      </c>
      <c r="B247" s="483"/>
      <c r="C247" s="519"/>
      <c r="D247" s="573"/>
      <c r="E247" s="487"/>
      <c r="F247" s="522"/>
      <c r="G247" s="485"/>
      <c r="H247" s="485"/>
      <c r="I247" s="488"/>
    </row>
    <row r="248" spans="1:9" x14ac:dyDescent="0.25">
      <c r="A248" s="253">
        <v>243</v>
      </c>
      <c r="B248" s="483"/>
      <c r="C248" s="519"/>
      <c r="D248" s="573"/>
      <c r="E248" s="487"/>
      <c r="F248" s="522"/>
      <c r="G248" s="485"/>
      <c r="H248" s="485"/>
      <c r="I248" s="488"/>
    </row>
    <row r="249" spans="1:9" x14ac:dyDescent="0.25">
      <c r="A249" s="253">
        <v>244</v>
      </c>
      <c r="B249" s="483"/>
      <c r="C249" s="519"/>
      <c r="D249" s="573"/>
      <c r="E249" s="487"/>
      <c r="F249" s="522"/>
      <c r="G249" s="485"/>
      <c r="H249" s="485"/>
      <c r="I249" s="488"/>
    </row>
    <row r="250" spans="1:9" x14ac:dyDescent="0.25">
      <c r="A250" s="253">
        <v>245</v>
      </c>
      <c r="B250" s="483"/>
      <c r="C250" s="519"/>
      <c r="D250" s="573"/>
      <c r="E250" s="487"/>
      <c r="F250" s="522"/>
      <c r="G250" s="485"/>
      <c r="H250" s="485"/>
      <c r="I250" s="488"/>
    </row>
    <row r="251" spans="1:9" x14ac:dyDescent="0.25">
      <c r="A251" s="253">
        <v>246</v>
      </c>
      <c r="B251" s="483"/>
      <c r="C251" s="519"/>
      <c r="D251" s="573"/>
      <c r="E251" s="487"/>
      <c r="F251" s="522"/>
      <c r="G251" s="485"/>
      <c r="H251" s="485"/>
      <c r="I251" s="488"/>
    </row>
    <row r="252" spans="1:9" x14ac:dyDescent="0.25">
      <c r="A252" s="253">
        <v>247</v>
      </c>
      <c r="B252" s="483"/>
      <c r="C252" s="519"/>
      <c r="D252" s="573"/>
      <c r="E252" s="487"/>
      <c r="F252" s="522"/>
      <c r="G252" s="485"/>
      <c r="H252" s="485"/>
      <c r="I252" s="488"/>
    </row>
    <row r="253" spans="1:9" x14ac:dyDescent="0.25">
      <c r="A253" s="253">
        <v>248</v>
      </c>
      <c r="B253" s="483"/>
      <c r="C253" s="519"/>
      <c r="D253" s="573"/>
      <c r="E253" s="487"/>
      <c r="F253" s="522"/>
      <c r="G253" s="485"/>
      <c r="H253" s="485"/>
      <c r="I253" s="488"/>
    </row>
    <row r="254" spans="1:9" x14ac:dyDescent="0.25">
      <c r="A254" s="253">
        <v>249</v>
      </c>
      <c r="B254" s="483"/>
      <c r="C254" s="519"/>
      <c r="D254" s="573"/>
      <c r="E254" s="487"/>
      <c r="F254" s="522"/>
      <c r="G254" s="485"/>
      <c r="H254" s="485"/>
      <c r="I254" s="488"/>
    </row>
    <row r="255" spans="1:9" x14ac:dyDescent="0.25">
      <c r="A255" s="253">
        <v>250</v>
      </c>
      <c r="B255" s="483"/>
      <c r="C255" s="519"/>
      <c r="D255" s="573"/>
      <c r="E255" s="487"/>
      <c r="F255" s="522"/>
      <c r="G255" s="485"/>
      <c r="H255" s="485"/>
      <c r="I255" s="488"/>
    </row>
    <row r="256" spans="1:9" x14ac:dyDescent="0.25">
      <c r="A256" s="253">
        <v>251</v>
      </c>
      <c r="B256" s="483"/>
      <c r="C256" s="519"/>
      <c r="D256" s="573"/>
      <c r="E256" s="487"/>
      <c r="F256" s="522"/>
      <c r="G256" s="485"/>
      <c r="H256" s="485"/>
      <c r="I256" s="488"/>
    </row>
    <row r="257" spans="1:9" x14ac:dyDescent="0.25">
      <c r="A257" s="253">
        <v>252</v>
      </c>
      <c r="B257" s="483"/>
      <c r="C257" s="519"/>
      <c r="D257" s="573"/>
      <c r="E257" s="487"/>
      <c r="F257" s="522"/>
      <c r="G257" s="485"/>
      <c r="H257" s="485"/>
      <c r="I257" s="488"/>
    </row>
    <row r="258" spans="1:9" x14ac:dyDescent="0.25">
      <c r="A258" s="253">
        <v>253</v>
      </c>
      <c r="B258" s="483"/>
      <c r="C258" s="519"/>
      <c r="D258" s="573"/>
      <c r="E258" s="487"/>
      <c r="F258" s="522"/>
      <c r="G258" s="485"/>
      <c r="H258" s="485"/>
      <c r="I258" s="488"/>
    </row>
    <row r="259" spans="1:9" x14ac:dyDescent="0.25">
      <c r="A259" s="253">
        <v>254</v>
      </c>
      <c r="B259" s="483"/>
      <c r="C259" s="519"/>
      <c r="D259" s="573"/>
      <c r="E259" s="487"/>
      <c r="F259" s="522"/>
      <c r="G259" s="485"/>
      <c r="H259" s="485"/>
      <c r="I259" s="488"/>
    </row>
    <row r="260" spans="1:9" x14ac:dyDescent="0.25">
      <c r="A260" s="253">
        <v>255</v>
      </c>
      <c r="B260" s="483"/>
      <c r="C260" s="519"/>
      <c r="D260" s="573"/>
      <c r="E260" s="487"/>
      <c r="F260" s="522"/>
      <c r="G260" s="485"/>
      <c r="H260" s="485"/>
      <c r="I260" s="488"/>
    </row>
    <row r="261" spans="1:9" x14ac:dyDescent="0.25">
      <c r="A261" s="253">
        <v>256</v>
      </c>
      <c r="B261" s="483"/>
      <c r="C261" s="519"/>
      <c r="D261" s="573"/>
      <c r="E261" s="487"/>
      <c r="F261" s="522"/>
      <c r="G261" s="485"/>
      <c r="H261" s="485"/>
      <c r="I261" s="488"/>
    </row>
    <row r="262" spans="1:9" x14ac:dyDescent="0.25">
      <c r="A262" s="253">
        <v>257</v>
      </c>
      <c r="B262" s="483"/>
      <c r="C262" s="519"/>
      <c r="D262" s="573"/>
      <c r="E262" s="487"/>
      <c r="F262" s="522"/>
      <c r="G262" s="485"/>
      <c r="H262" s="485"/>
      <c r="I262" s="488"/>
    </row>
    <row r="263" spans="1:9" x14ac:dyDescent="0.25">
      <c r="A263" s="253">
        <v>258</v>
      </c>
      <c r="B263" s="483"/>
      <c r="C263" s="519"/>
      <c r="D263" s="573"/>
      <c r="E263" s="487"/>
      <c r="F263" s="522"/>
      <c r="G263" s="485"/>
      <c r="H263" s="485"/>
      <c r="I263" s="488"/>
    </row>
    <row r="264" spans="1:9" x14ac:dyDescent="0.25">
      <c r="A264" s="253">
        <v>259</v>
      </c>
      <c r="B264" s="483"/>
      <c r="C264" s="519"/>
      <c r="D264" s="573"/>
      <c r="E264" s="487"/>
      <c r="F264" s="522"/>
      <c r="G264" s="485"/>
      <c r="H264" s="485"/>
      <c r="I264" s="488"/>
    </row>
    <row r="265" spans="1:9" x14ac:dyDescent="0.25">
      <c r="A265" s="253">
        <v>260</v>
      </c>
      <c r="B265" s="483"/>
      <c r="C265" s="519"/>
      <c r="D265" s="573"/>
      <c r="E265" s="487"/>
      <c r="F265" s="522"/>
      <c r="G265" s="485"/>
      <c r="H265" s="485"/>
      <c r="I265" s="488"/>
    </row>
    <row r="266" spans="1:9" x14ac:dyDescent="0.25">
      <c r="A266" s="253">
        <v>261</v>
      </c>
      <c r="B266" s="483"/>
      <c r="C266" s="519"/>
      <c r="D266" s="573"/>
      <c r="E266" s="487"/>
      <c r="F266" s="522"/>
      <c r="G266" s="485"/>
      <c r="H266" s="485"/>
      <c r="I266" s="488"/>
    </row>
    <row r="267" spans="1:9" x14ac:dyDescent="0.25">
      <c r="A267" s="253">
        <v>262</v>
      </c>
      <c r="B267" s="483"/>
      <c r="C267" s="519"/>
      <c r="D267" s="573"/>
      <c r="E267" s="487"/>
      <c r="F267" s="522"/>
      <c r="G267" s="485"/>
      <c r="H267" s="485"/>
      <c r="I267" s="488"/>
    </row>
    <row r="268" spans="1:9" x14ac:dyDescent="0.25">
      <c r="A268" s="253">
        <v>263</v>
      </c>
      <c r="B268" s="483"/>
      <c r="C268" s="519"/>
      <c r="D268" s="573"/>
      <c r="E268" s="487"/>
      <c r="F268" s="522"/>
      <c r="G268" s="485"/>
      <c r="H268" s="485"/>
      <c r="I268" s="488"/>
    </row>
    <row r="269" spans="1:9" x14ac:dyDescent="0.25">
      <c r="A269" s="253">
        <v>264</v>
      </c>
      <c r="B269" s="483"/>
      <c r="C269" s="519"/>
      <c r="D269" s="573"/>
      <c r="E269" s="487"/>
      <c r="F269" s="522"/>
      <c r="G269" s="485"/>
      <c r="H269" s="485"/>
      <c r="I269" s="488"/>
    </row>
    <row r="270" spans="1:9" x14ac:dyDescent="0.25">
      <c r="A270" s="253">
        <v>265</v>
      </c>
      <c r="B270" s="483"/>
      <c r="C270" s="519"/>
      <c r="D270" s="573"/>
      <c r="E270" s="487"/>
      <c r="F270" s="522"/>
      <c r="G270" s="485"/>
      <c r="H270" s="485"/>
      <c r="I270" s="488"/>
    </row>
    <row r="271" spans="1:9" x14ac:dyDescent="0.25">
      <c r="A271" s="253">
        <v>266</v>
      </c>
      <c r="B271" s="483"/>
      <c r="C271" s="519"/>
      <c r="D271" s="573"/>
      <c r="E271" s="487"/>
      <c r="F271" s="522"/>
      <c r="G271" s="485"/>
      <c r="H271" s="485"/>
      <c r="I271" s="488"/>
    </row>
    <row r="272" spans="1:9" x14ac:dyDescent="0.25">
      <c r="A272" s="253">
        <v>267</v>
      </c>
      <c r="B272" s="483"/>
      <c r="C272" s="519"/>
      <c r="D272" s="573"/>
      <c r="E272" s="487"/>
      <c r="F272" s="522"/>
      <c r="G272" s="485"/>
      <c r="H272" s="485"/>
      <c r="I272" s="488"/>
    </row>
    <row r="273" spans="1:9" x14ac:dyDescent="0.25">
      <c r="A273" s="253">
        <v>268</v>
      </c>
      <c r="B273" s="483"/>
      <c r="C273" s="519"/>
      <c r="D273" s="573"/>
      <c r="E273" s="487"/>
      <c r="F273" s="522"/>
      <c r="G273" s="485"/>
      <c r="H273" s="485"/>
      <c r="I273" s="488"/>
    </row>
    <row r="274" spans="1:9" x14ac:dyDescent="0.25">
      <c r="A274" s="253">
        <v>269</v>
      </c>
      <c r="B274" s="483"/>
      <c r="C274" s="519"/>
      <c r="D274" s="573"/>
      <c r="E274" s="487"/>
      <c r="F274" s="522"/>
      <c r="G274" s="485"/>
      <c r="H274" s="485"/>
      <c r="I274" s="488"/>
    </row>
    <row r="275" spans="1:9" x14ac:dyDescent="0.25">
      <c r="A275" s="253">
        <v>270</v>
      </c>
      <c r="B275" s="483"/>
      <c r="C275" s="519"/>
      <c r="D275" s="573"/>
      <c r="E275" s="487"/>
      <c r="F275" s="522"/>
      <c r="G275" s="485"/>
      <c r="H275" s="485"/>
      <c r="I275" s="488"/>
    </row>
    <row r="276" spans="1:9" x14ac:dyDescent="0.25">
      <c r="A276" s="253">
        <v>271</v>
      </c>
      <c r="B276" s="483"/>
      <c r="C276" s="519"/>
      <c r="D276" s="573"/>
      <c r="E276" s="487"/>
      <c r="F276" s="522"/>
      <c r="G276" s="485"/>
      <c r="H276" s="485"/>
      <c r="I276" s="488"/>
    </row>
    <row r="277" spans="1:9" x14ac:dyDescent="0.25">
      <c r="A277" s="253">
        <v>272</v>
      </c>
      <c r="B277" s="483"/>
      <c r="C277" s="519"/>
      <c r="D277" s="573"/>
      <c r="E277" s="487"/>
      <c r="F277" s="522"/>
      <c r="G277" s="485"/>
      <c r="H277" s="485"/>
      <c r="I277" s="488"/>
    </row>
    <row r="278" spans="1:9" x14ac:dyDescent="0.25">
      <c r="A278" s="253">
        <v>273</v>
      </c>
      <c r="B278" s="483"/>
      <c r="C278" s="519"/>
      <c r="D278" s="573"/>
      <c r="E278" s="487"/>
      <c r="F278" s="522"/>
      <c r="G278" s="485"/>
      <c r="H278" s="485"/>
      <c r="I278" s="488"/>
    </row>
    <row r="279" spans="1:9" x14ac:dyDescent="0.25">
      <c r="A279" s="253">
        <v>274</v>
      </c>
      <c r="B279" s="483"/>
      <c r="C279" s="519"/>
      <c r="D279" s="573"/>
      <c r="E279" s="487"/>
      <c r="F279" s="522"/>
      <c r="G279" s="485"/>
      <c r="H279" s="485"/>
      <c r="I279" s="488"/>
    </row>
    <row r="280" spans="1:9" x14ac:dyDescent="0.25">
      <c r="A280" s="253">
        <v>275</v>
      </c>
      <c r="B280" s="483"/>
      <c r="C280" s="519"/>
      <c r="D280" s="573"/>
      <c r="E280" s="487"/>
      <c r="F280" s="522"/>
      <c r="G280" s="485"/>
      <c r="H280" s="485"/>
      <c r="I280" s="488"/>
    </row>
    <row r="281" spans="1:9" x14ac:dyDescent="0.25">
      <c r="A281" s="253">
        <v>276</v>
      </c>
      <c r="B281" s="483"/>
      <c r="C281" s="519"/>
      <c r="D281" s="573"/>
      <c r="E281" s="487"/>
      <c r="F281" s="522"/>
      <c r="G281" s="485"/>
      <c r="H281" s="485"/>
      <c r="I281" s="488"/>
    </row>
    <row r="282" spans="1:9" x14ac:dyDescent="0.25">
      <c r="A282" s="253">
        <v>277</v>
      </c>
      <c r="B282" s="483"/>
      <c r="C282" s="519"/>
      <c r="D282" s="573"/>
      <c r="E282" s="487"/>
      <c r="F282" s="522"/>
      <c r="G282" s="485"/>
      <c r="H282" s="485"/>
      <c r="I282" s="488"/>
    </row>
    <row r="283" spans="1:9" x14ac:dyDescent="0.25">
      <c r="A283" s="253">
        <v>278</v>
      </c>
      <c r="B283" s="483"/>
      <c r="C283" s="519"/>
      <c r="D283" s="573"/>
      <c r="E283" s="487"/>
      <c r="F283" s="522"/>
      <c r="G283" s="485"/>
      <c r="H283" s="485"/>
      <c r="I283" s="488"/>
    </row>
    <row r="284" spans="1:9" x14ac:dyDescent="0.25">
      <c r="A284" s="253">
        <v>279</v>
      </c>
      <c r="B284" s="483"/>
      <c r="C284" s="519"/>
      <c r="D284" s="573"/>
      <c r="E284" s="487"/>
      <c r="F284" s="522"/>
      <c r="G284" s="485"/>
      <c r="H284" s="485"/>
      <c r="I284" s="488"/>
    </row>
    <row r="285" spans="1:9" x14ac:dyDescent="0.25">
      <c r="A285" s="253">
        <v>280</v>
      </c>
      <c r="B285" s="483"/>
      <c r="C285" s="519"/>
      <c r="D285" s="573"/>
      <c r="E285" s="487"/>
      <c r="F285" s="522"/>
      <c r="G285" s="485"/>
      <c r="H285" s="485"/>
      <c r="I285" s="488"/>
    </row>
    <row r="286" spans="1:9" x14ac:dyDescent="0.25">
      <c r="A286" s="253">
        <v>281</v>
      </c>
      <c r="B286" s="483"/>
      <c r="C286" s="519"/>
      <c r="D286" s="573"/>
      <c r="E286" s="487"/>
      <c r="F286" s="522"/>
      <c r="G286" s="485"/>
      <c r="H286" s="485"/>
      <c r="I286" s="488"/>
    </row>
    <row r="287" spans="1:9" x14ac:dyDescent="0.25">
      <c r="A287" s="253">
        <v>282</v>
      </c>
      <c r="B287" s="483"/>
      <c r="C287" s="519"/>
      <c r="D287" s="573"/>
      <c r="E287" s="487"/>
      <c r="F287" s="522"/>
      <c r="G287" s="485"/>
      <c r="H287" s="485"/>
      <c r="I287" s="488"/>
    </row>
    <row r="288" spans="1:9" x14ac:dyDescent="0.25">
      <c r="A288" s="253">
        <v>283</v>
      </c>
      <c r="B288" s="483"/>
      <c r="C288" s="519"/>
      <c r="D288" s="573"/>
      <c r="E288" s="487"/>
      <c r="F288" s="522"/>
      <c r="G288" s="485"/>
      <c r="H288" s="485"/>
      <c r="I288" s="488"/>
    </row>
    <row r="289" spans="1:9" x14ac:dyDescent="0.25">
      <c r="A289" s="253">
        <v>284</v>
      </c>
      <c r="B289" s="483"/>
      <c r="C289" s="519"/>
      <c r="D289" s="573"/>
      <c r="E289" s="487"/>
      <c r="F289" s="522"/>
      <c r="G289" s="485"/>
      <c r="H289" s="485"/>
      <c r="I289" s="488"/>
    </row>
    <row r="290" spans="1:9" x14ac:dyDescent="0.25">
      <c r="A290" s="253">
        <v>285</v>
      </c>
      <c r="B290" s="483"/>
      <c r="C290" s="519"/>
      <c r="D290" s="573"/>
      <c r="E290" s="487"/>
      <c r="F290" s="522"/>
      <c r="G290" s="485"/>
      <c r="H290" s="485"/>
      <c r="I290" s="488"/>
    </row>
    <row r="291" spans="1:9" x14ac:dyDescent="0.25">
      <c r="A291" s="253">
        <v>286</v>
      </c>
      <c r="B291" s="483"/>
      <c r="C291" s="519"/>
      <c r="D291" s="573"/>
      <c r="E291" s="487"/>
      <c r="F291" s="522"/>
      <c r="G291" s="485"/>
      <c r="H291" s="485"/>
      <c r="I291" s="488"/>
    </row>
    <row r="292" spans="1:9" x14ac:dyDescent="0.25">
      <c r="A292" s="253">
        <v>287</v>
      </c>
      <c r="B292" s="483"/>
      <c r="C292" s="519"/>
      <c r="D292" s="573"/>
      <c r="E292" s="487"/>
      <c r="F292" s="522"/>
      <c r="G292" s="485"/>
      <c r="H292" s="485"/>
      <c r="I292" s="488"/>
    </row>
    <row r="293" spans="1:9" x14ac:dyDescent="0.25">
      <c r="A293" s="253">
        <v>288</v>
      </c>
      <c r="B293" s="483"/>
      <c r="C293" s="519"/>
      <c r="D293" s="573"/>
      <c r="E293" s="487"/>
      <c r="F293" s="522"/>
      <c r="G293" s="485"/>
      <c r="H293" s="485"/>
      <c r="I293" s="488"/>
    </row>
    <row r="294" spans="1:9" x14ac:dyDescent="0.25">
      <c r="A294" s="253">
        <v>289</v>
      </c>
      <c r="B294" s="483"/>
      <c r="C294" s="519"/>
      <c r="D294" s="573"/>
      <c r="E294" s="487"/>
      <c r="F294" s="522"/>
      <c r="G294" s="485"/>
      <c r="H294" s="485"/>
      <c r="I294" s="488"/>
    </row>
    <row r="295" spans="1:9" x14ac:dyDescent="0.25">
      <c r="A295" s="253">
        <v>290</v>
      </c>
      <c r="B295" s="483"/>
      <c r="C295" s="519"/>
      <c r="D295" s="573"/>
      <c r="E295" s="487"/>
      <c r="F295" s="522"/>
      <c r="G295" s="485"/>
      <c r="H295" s="485"/>
      <c r="I295" s="488"/>
    </row>
    <row r="296" spans="1:9" x14ac:dyDescent="0.25">
      <c r="A296" s="253">
        <v>291</v>
      </c>
      <c r="B296" s="483"/>
      <c r="C296" s="519"/>
      <c r="D296" s="573"/>
      <c r="E296" s="487"/>
      <c r="F296" s="522"/>
      <c r="G296" s="485"/>
      <c r="H296" s="485"/>
      <c r="I296" s="488"/>
    </row>
    <row r="297" spans="1:9" x14ac:dyDescent="0.25">
      <c r="A297" s="253">
        <v>292</v>
      </c>
      <c r="B297" s="483"/>
      <c r="C297" s="519"/>
      <c r="D297" s="573"/>
      <c r="E297" s="487"/>
      <c r="F297" s="522"/>
      <c r="G297" s="485"/>
      <c r="H297" s="485"/>
      <c r="I297" s="488"/>
    </row>
    <row r="298" spans="1:9" x14ac:dyDescent="0.25">
      <c r="A298" s="253">
        <v>293</v>
      </c>
      <c r="B298" s="483"/>
      <c r="C298" s="519"/>
      <c r="D298" s="573"/>
      <c r="E298" s="487"/>
      <c r="F298" s="522"/>
      <c r="G298" s="485"/>
      <c r="H298" s="485"/>
      <c r="I298" s="488"/>
    </row>
    <row r="299" spans="1:9" x14ac:dyDescent="0.25">
      <c r="A299" s="253">
        <v>294</v>
      </c>
      <c r="B299" s="483"/>
      <c r="C299" s="519"/>
      <c r="D299" s="573"/>
      <c r="E299" s="487"/>
      <c r="F299" s="522"/>
      <c r="G299" s="485"/>
      <c r="H299" s="485"/>
      <c r="I299" s="488"/>
    </row>
    <row r="300" spans="1:9" x14ac:dyDescent="0.25">
      <c r="A300" s="253">
        <v>295</v>
      </c>
      <c r="B300" s="483"/>
      <c r="C300" s="519"/>
      <c r="D300" s="573"/>
      <c r="E300" s="487"/>
      <c r="F300" s="522"/>
      <c r="G300" s="485"/>
      <c r="H300" s="485"/>
      <c r="I300" s="488"/>
    </row>
    <row r="301" spans="1:9" x14ac:dyDescent="0.25">
      <c r="A301" s="253">
        <v>296</v>
      </c>
      <c r="B301" s="483"/>
      <c r="C301" s="519"/>
      <c r="D301" s="573"/>
      <c r="E301" s="487"/>
      <c r="F301" s="522"/>
      <c r="G301" s="485"/>
      <c r="H301" s="485"/>
      <c r="I301" s="488"/>
    </row>
    <row r="302" spans="1:9" x14ac:dyDescent="0.25">
      <c r="A302" s="253">
        <v>297</v>
      </c>
      <c r="B302" s="483"/>
      <c r="C302" s="519"/>
      <c r="D302" s="573"/>
      <c r="E302" s="487"/>
      <c r="F302" s="522"/>
      <c r="G302" s="485"/>
      <c r="H302" s="485"/>
      <c r="I302" s="488"/>
    </row>
    <row r="303" spans="1:9" x14ac:dyDescent="0.25">
      <c r="A303" s="253">
        <v>298</v>
      </c>
      <c r="B303" s="483"/>
      <c r="C303" s="519"/>
      <c r="D303" s="573"/>
      <c r="E303" s="487"/>
      <c r="F303" s="522"/>
      <c r="G303" s="485"/>
      <c r="H303" s="485"/>
      <c r="I303" s="488"/>
    </row>
    <row r="304" spans="1:9" x14ac:dyDescent="0.25">
      <c r="A304" s="253">
        <v>299</v>
      </c>
      <c r="B304" s="483"/>
      <c r="C304" s="519"/>
      <c r="D304" s="573"/>
      <c r="E304" s="487"/>
      <c r="F304" s="522"/>
      <c r="G304" s="485"/>
      <c r="H304" s="485"/>
      <c r="I304" s="488"/>
    </row>
    <row r="305" spans="1:9" x14ac:dyDescent="0.25">
      <c r="A305" s="253">
        <v>300</v>
      </c>
      <c r="B305" s="483"/>
      <c r="C305" s="519"/>
      <c r="D305" s="573"/>
      <c r="E305" s="487"/>
      <c r="F305" s="522"/>
      <c r="G305" s="485"/>
      <c r="H305" s="485"/>
      <c r="I305" s="488"/>
    </row>
    <row r="306" spans="1:9" x14ac:dyDescent="0.25">
      <c r="A306" s="253">
        <v>301</v>
      </c>
      <c r="B306" s="483"/>
      <c r="C306" s="519"/>
      <c r="D306" s="573"/>
      <c r="E306" s="487"/>
      <c r="F306" s="522"/>
      <c r="G306" s="485"/>
      <c r="H306" s="485"/>
      <c r="I306" s="488"/>
    </row>
    <row r="307" spans="1:9" x14ac:dyDescent="0.25">
      <c r="A307" s="253">
        <v>302</v>
      </c>
      <c r="B307" s="483"/>
      <c r="C307" s="519"/>
      <c r="D307" s="573"/>
      <c r="E307" s="487"/>
      <c r="F307" s="522"/>
      <c r="G307" s="485"/>
      <c r="H307" s="485"/>
      <c r="I307" s="488"/>
    </row>
    <row r="308" spans="1:9" x14ac:dyDescent="0.25">
      <c r="A308" s="253">
        <v>303</v>
      </c>
      <c r="B308" s="483"/>
      <c r="C308" s="519"/>
      <c r="D308" s="573"/>
      <c r="E308" s="487"/>
      <c r="F308" s="522"/>
      <c r="G308" s="485"/>
      <c r="H308" s="485"/>
      <c r="I308" s="488"/>
    </row>
    <row r="309" spans="1:9" x14ac:dyDescent="0.25">
      <c r="A309" s="253">
        <v>304</v>
      </c>
      <c r="B309" s="483"/>
      <c r="C309" s="519"/>
      <c r="D309" s="573"/>
      <c r="E309" s="487"/>
      <c r="F309" s="522"/>
      <c r="G309" s="485"/>
      <c r="H309" s="485"/>
      <c r="I309" s="488"/>
    </row>
    <row r="310" spans="1:9" x14ac:dyDescent="0.25">
      <c r="A310" s="253">
        <v>305</v>
      </c>
      <c r="B310" s="483"/>
      <c r="C310" s="519"/>
      <c r="D310" s="573"/>
      <c r="E310" s="487"/>
      <c r="F310" s="522"/>
      <c r="G310" s="485"/>
      <c r="H310" s="485"/>
      <c r="I310" s="488"/>
    </row>
    <row r="311" spans="1:9" x14ac:dyDescent="0.25">
      <c r="A311" s="253">
        <v>306</v>
      </c>
      <c r="B311" s="483"/>
      <c r="C311" s="519"/>
      <c r="D311" s="573"/>
      <c r="E311" s="487"/>
      <c r="F311" s="522"/>
      <c r="G311" s="485"/>
      <c r="H311" s="485"/>
      <c r="I311" s="488"/>
    </row>
    <row r="312" spans="1:9" x14ac:dyDescent="0.25">
      <c r="A312" s="253">
        <v>307</v>
      </c>
      <c r="B312" s="483"/>
      <c r="C312" s="519"/>
      <c r="D312" s="573"/>
      <c r="E312" s="487"/>
      <c r="F312" s="522"/>
      <c r="G312" s="485"/>
      <c r="H312" s="485"/>
      <c r="I312" s="488"/>
    </row>
    <row r="313" spans="1:9" x14ac:dyDescent="0.25">
      <c r="A313" s="253">
        <v>308</v>
      </c>
      <c r="B313" s="483"/>
      <c r="C313" s="519"/>
      <c r="D313" s="573"/>
      <c r="E313" s="487"/>
      <c r="F313" s="522"/>
      <c r="G313" s="485"/>
      <c r="H313" s="485"/>
      <c r="I313" s="488"/>
    </row>
    <row r="314" spans="1:9" x14ac:dyDescent="0.25">
      <c r="A314" s="253">
        <v>309</v>
      </c>
      <c r="B314" s="483"/>
      <c r="C314" s="519"/>
      <c r="D314" s="573"/>
      <c r="E314" s="487"/>
      <c r="F314" s="522"/>
      <c r="G314" s="485"/>
      <c r="H314" s="485"/>
      <c r="I314" s="488"/>
    </row>
    <row r="315" spans="1:9" x14ac:dyDescent="0.25">
      <c r="A315" s="253">
        <v>310</v>
      </c>
      <c r="B315" s="483"/>
      <c r="C315" s="519"/>
      <c r="D315" s="573"/>
      <c r="E315" s="487"/>
      <c r="F315" s="522"/>
      <c r="G315" s="485"/>
      <c r="H315" s="485"/>
      <c r="I315" s="488"/>
    </row>
    <row r="316" spans="1:9" x14ac:dyDescent="0.25">
      <c r="A316" s="253">
        <v>311</v>
      </c>
      <c r="B316" s="483"/>
      <c r="C316" s="519"/>
      <c r="D316" s="573"/>
      <c r="E316" s="487"/>
      <c r="F316" s="522"/>
      <c r="G316" s="485"/>
      <c r="H316" s="485"/>
      <c r="I316" s="488"/>
    </row>
    <row r="317" spans="1:9" x14ac:dyDescent="0.25">
      <c r="A317" s="253">
        <v>312</v>
      </c>
      <c r="B317" s="483"/>
      <c r="C317" s="519"/>
      <c r="D317" s="573"/>
      <c r="E317" s="487"/>
      <c r="F317" s="522"/>
      <c r="G317" s="485"/>
      <c r="H317" s="485"/>
      <c r="I317" s="488"/>
    </row>
    <row r="318" spans="1:9" x14ac:dyDescent="0.25">
      <c r="A318" s="253">
        <v>313</v>
      </c>
      <c r="B318" s="483"/>
      <c r="C318" s="519"/>
      <c r="D318" s="573"/>
      <c r="E318" s="487"/>
      <c r="F318" s="522"/>
      <c r="G318" s="485"/>
      <c r="H318" s="485"/>
      <c r="I318" s="488"/>
    </row>
    <row r="319" spans="1:9" x14ac:dyDescent="0.25">
      <c r="A319" s="253">
        <v>314</v>
      </c>
      <c r="B319" s="483"/>
      <c r="C319" s="519"/>
      <c r="D319" s="573"/>
      <c r="E319" s="487"/>
      <c r="F319" s="522"/>
      <c r="G319" s="485"/>
      <c r="H319" s="485"/>
      <c r="I319" s="488"/>
    </row>
    <row r="320" spans="1:9" x14ac:dyDescent="0.25">
      <c r="A320" s="253">
        <v>315</v>
      </c>
      <c r="B320" s="483"/>
      <c r="C320" s="519"/>
      <c r="D320" s="573"/>
      <c r="E320" s="487"/>
      <c r="F320" s="522"/>
      <c r="G320" s="485"/>
      <c r="H320" s="485"/>
      <c r="I320" s="488"/>
    </row>
    <row r="321" spans="1:9" x14ac:dyDescent="0.25">
      <c r="A321" s="253">
        <v>316</v>
      </c>
      <c r="B321" s="483"/>
      <c r="C321" s="519"/>
      <c r="D321" s="573"/>
      <c r="E321" s="487"/>
      <c r="F321" s="522"/>
      <c r="G321" s="485"/>
      <c r="H321" s="485"/>
      <c r="I321" s="488"/>
    </row>
    <row r="322" spans="1:9" x14ac:dyDescent="0.25">
      <c r="A322" s="253">
        <v>317</v>
      </c>
      <c r="B322" s="483"/>
      <c r="C322" s="519"/>
      <c r="D322" s="573"/>
      <c r="E322" s="487"/>
      <c r="F322" s="522"/>
      <c r="G322" s="485"/>
      <c r="H322" s="485"/>
      <c r="I322" s="488"/>
    </row>
    <row r="323" spans="1:9" x14ac:dyDescent="0.25">
      <c r="A323" s="253">
        <v>318</v>
      </c>
      <c r="B323" s="483"/>
      <c r="C323" s="519"/>
      <c r="D323" s="573"/>
      <c r="E323" s="487"/>
      <c r="F323" s="522"/>
      <c r="G323" s="485"/>
      <c r="H323" s="485"/>
      <c r="I323" s="488"/>
    </row>
    <row r="324" spans="1:9" x14ac:dyDescent="0.25">
      <c r="A324" s="253">
        <v>319</v>
      </c>
      <c r="B324" s="483"/>
      <c r="C324" s="519"/>
      <c r="D324" s="573"/>
      <c r="E324" s="487"/>
      <c r="F324" s="522"/>
      <c r="G324" s="485"/>
      <c r="H324" s="485"/>
      <c r="I324" s="488"/>
    </row>
    <row r="325" spans="1:9" x14ac:dyDescent="0.25">
      <c r="A325" s="253">
        <v>320</v>
      </c>
      <c r="B325" s="483"/>
      <c r="C325" s="519"/>
      <c r="D325" s="573"/>
      <c r="E325" s="487"/>
      <c r="F325" s="522"/>
      <c r="G325" s="485"/>
      <c r="H325" s="485"/>
      <c r="I325" s="488"/>
    </row>
    <row r="326" spans="1:9" x14ac:dyDescent="0.25">
      <c r="A326" s="253">
        <v>321</v>
      </c>
      <c r="B326" s="483"/>
      <c r="C326" s="519"/>
      <c r="D326" s="573"/>
      <c r="E326" s="487"/>
      <c r="F326" s="522"/>
      <c r="G326" s="485"/>
      <c r="H326" s="485"/>
      <c r="I326" s="488"/>
    </row>
    <row r="327" spans="1:9" x14ac:dyDescent="0.25">
      <c r="A327" s="253">
        <v>322</v>
      </c>
      <c r="B327" s="483"/>
      <c r="C327" s="519"/>
      <c r="D327" s="573"/>
      <c r="E327" s="487"/>
      <c r="F327" s="522"/>
      <c r="G327" s="485"/>
      <c r="H327" s="485"/>
      <c r="I327" s="488"/>
    </row>
    <row r="328" spans="1:9" x14ac:dyDescent="0.25">
      <c r="A328" s="253">
        <v>323</v>
      </c>
      <c r="B328" s="483"/>
      <c r="C328" s="519"/>
      <c r="D328" s="573"/>
      <c r="E328" s="487"/>
      <c r="F328" s="522"/>
      <c r="G328" s="485"/>
      <c r="H328" s="485"/>
      <c r="I328" s="488"/>
    </row>
    <row r="329" spans="1:9" x14ac:dyDescent="0.25">
      <c r="A329" s="253">
        <v>324</v>
      </c>
      <c r="B329" s="483"/>
      <c r="C329" s="519"/>
      <c r="D329" s="573"/>
      <c r="E329" s="487"/>
      <c r="F329" s="522"/>
      <c r="G329" s="485"/>
      <c r="H329" s="485"/>
      <c r="I329" s="488"/>
    </row>
    <row r="330" spans="1:9" x14ac:dyDescent="0.25">
      <c r="A330" s="253">
        <v>325</v>
      </c>
      <c r="B330" s="483"/>
      <c r="C330" s="519"/>
      <c r="D330" s="573"/>
      <c r="E330" s="487"/>
      <c r="F330" s="522"/>
      <c r="G330" s="485"/>
      <c r="H330" s="485"/>
      <c r="I330" s="488"/>
    </row>
    <row r="331" spans="1:9" x14ac:dyDescent="0.25">
      <c r="A331" s="253">
        <v>326</v>
      </c>
      <c r="B331" s="483"/>
      <c r="C331" s="519"/>
      <c r="D331" s="573"/>
      <c r="E331" s="487"/>
      <c r="F331" s="522"/>
      <c r="G331" s="485"/>
      <c r="H331" s="485"/>
      <c r="I331" s="488"/>
    </row>
    <row r="332" spans="1:9" x14ac:dyDescent="0.25">
      <c r="A332" s="253">
        <v>327</v>
      </c>
      <c r="B332" s="483"/>
      <c r="C332" s="519"/>
      <c r="D332" s="573"/>
      <c r="E332" s="487"/>
      <c r="F332" s="522"/>
      <c r="G332" s="485"/>
      <c r="H332" s="485"/>
      <c r="I332" s="488"/>
    </row>
    <row r="333" spans="1:9" x14ac:dyDescent="0.25">
      <c r="A333" s="253">
        <v>328</v>
      </c>
      <c r="B333" s="483"/>
      <c r="C333" s="519"/>
      <c r="D333" s="573"/>
      <c r="E333" s="487"/>
      <c r="F333" s="522"/>
      <c r="G333" s="485"/>
      <c r="H333" s="485"/>
      <c r="I333" s="488"/>
    </row>
    <row r="334" spans="1:9" x14ac:dyDescent="0.25">
      <c r="A334" s="253">
        <v>329</v>
      </c>
      <c r="B334" s="483"/>
      <c r="C334" s="519"/>
      <c r="D334" s="573"/>
      <c r="E334" s="487"/>
      <c r="F334" s="522"/>
      <c r="G334" s="485"/>
      <c r="H334" s="485"/>
      <c r="I334" s="488"/>
    </row>
    <row r="335" spans="1:9" x14ac:dyDescent="0.25">
      <c r="A335" s="253">
        <v>330</v>
      </c>
      <c r="B335" s="483"/>
      <c r="C335" s="519"/>
      <c r="D335" s="573"/>
      <c r="E335" s="487"/>
      <c r="F335" s="522"/>
      <c r="G335" s="485"/>
      <c r="H335" s="485"/>
      <c r="I335" s="488"/>
    </row>
    <row r="336" spans="1:9" x14ac:dyDescent="0.25">
      <c r="A336" s="253">
        <v>331</v>
      </c>
      <c r="B336" s="483"/>
      <c r="C336" s="519"/>
      <c r="D336" s="573"/>
      <c r="E336" s="487"/>
      <c r="F336" s="522"/>
      <c r="G336" s="485"/>
      <c r="H336" s="485"/>
      <c r="I336" s="488"/>
    </row>
    <row r="337" spans="1:9" x14ac:dyDescent="0.25">
      <c r="A337" s="253">
        <v>332</v>
      </c>
      <c r="B337" s="483"/>
      <c r="C337" s="519"/>
      <c r="D337" s="573"/>
      <c r="E337" s="487"/>
      <c r="F337" s="522"/>
      <c r="G337" s="485"/>
      <c r="H337" s="485"/>
      <c r="I337" s="488"/>
    </row>
    <row r="338" spans="1:9" x14ac:dyDescent="0.25">
      <c r="A338" s="253">
        <v>333</v>
      </c>
      <c r="B338" s="483"/>
      <c r="C338" s="519"/>
      <c r="D338" s="573"/>
      <c r="E338" s="487"/>
      <c r="F338" s="522"/>
      <c r="G338" s="485"/>
      <c r="H338" s="485"/>
      <c r="I338" s="488"/>
    </row>
    <row r="339" spans="1:9" x14ac:dyDescent="0.25">
      <c r="A339" s="253">
        <v>334</v>
      </c>
      <c r="B339" s="483"/>
      <c r="C339" s="519"/>
      <c r="D339" s="573"/>
      <c r="E339" s="487"/>
      <c r="F339" s="522"/>
      <c r="G339" s="485"/>
      <c r="H339" s="485"/>
      <c r="I339" s="488"/>
    </row>
    <row r="340" spans="1:9" x14ac:dyDescent="0.25">
      <c r="A340" s="253">
        <v>335</v>
      </c>
      <c r="B340" s="483"/>
      <c r="C340" s="519"/>
      <c r="D340" s="573"/>
      <c r="E340" s="487"/>
      <c r="F340" s="522"/>
      <c r="G340" s="485"/>
      <c r="H340" s="485"/>
      <c r="I340" s="488"/>
    </row>
    <row r="341" spans="1:9" x14ac:dyDescent="0.25">
      <c r="A341" s="253">
        <v>336</v>
      </c>
      <c r="B341" s="483"/>
      <c r="C341" s="519"/>
      <c r="D341" s="573"/>
      <c r="E341" s="487"/>
      <c r="F341" s="522"/>
      <c r="G341" s="485"/>
      <c r="H341" s="485"/>
      <c r="I341" s="488"/>
    </row>
    <row r="342" spans="1:9" x14ac:dyDescent="0.25">
      <c r="A342" s="253">
        <v>337</v>
      </c>
      <c r="B342" s="483"/>
      <c r="C342" s="519"/>
      <c r="D342" s="573"/>
      <c r="E342" s="487"/>
      <c r="F342" s="522"/>
      <c r="G342" s="485"/>
      <c r="H342" s="485"/>
      <c r="I342" s="488"/>
    </row>
    <row r="343" spans="1:9" x14ac:dyDescent="0.25">
      <c r="A343" s="253">
        <v>338</v>
      </c>
      <c r="B343" s="483"/>
      <c r="C343" s="519"/>
      <c r="D343" s="573"/>
      <c r="E343" s="487"/>
      <c r="F343" s="522"/>
      <c r="G343" s="485"/>
      <c r="H343" s="485"/>
      <c r="I343" s="488"/>
    </row>
    <row r="344" spans="1:9" x14ac:dyDescent="0.25">
      <c r="A344" s="253">
        <v>339</v>
      </c>
      <c r="B344" s="483"/>
      <c r="C344" s="519"/>
      <c r="D344" s="573"/>
      <c r="E344" s="487"/>
      <c r="F344" s="522"/>
      <c r="G344" s="485"/>
      <c r="H344" s="485"/>
      <c r="I344" s="488"/>
    </row>
    <row r="345" spans="1:9" x14ac:dyDescent="0.25">
      <c r="A345" s="253">
        <v>340</v>
      </c>
      <c r="B345" s="483"/>
      <c r="C345" s="519"/>
      <c r="D345" s="573"/>
      <c r="E345" s="487"/>
      <c r="F345" s="522"/>
      <c r="G345" s="485"/>
      <c r="H345" s="485"/>
      <c r="I345" s="488"/>
    </row>
    <row r="346" spans="1:9" x14ac:dyDescent="0.25">
      <c r="A346" s="253">
        <v>341</v>
      </c>
      <c r="B346" s="483"/>
      <c r="C346" s="519"/>
      <c r="D346" s="573"/>
      <c r="E346" s="487"/>
      <c r="F346" s="522"/>
      <c r="G346" s="485"/>
      <c r="H346" s="485"/>
      <c r="I346" s="488"/>
    </row>
    <row r="347" spans="1:9" x14ac:dyDescent="0.25">
      <c r="A347" s="253">
        <v>342</v>
      </c>
      <c r="B347" s="483"/>
      <c r="C347" s="519"/>
      <c r="D347" s="573"/>
      <c r="E347" s="487"/>
      <c r="F347" s="522"/>
      <c r="G347" s="485"/>
      <c r="H347" s="485"/>
      <c r="I347" s="488"/>
    </row>
    <row r="348" spans="1:9" x14ac:dyDescent="0.25">
      <c r="A348" s="253">
        <v>343</v>
      </c>
      <c r="B348" s="483"/>
      <c r="C348" s="519"/>
      <c r="D348" s="573"/>
      <c r="E348" s="487"/>
      <c r="F348" s="522"/>
      <c r="G348" s="485"/>
      <c r="H348" s="485"/>
      <c r="I348" s="488"/>
    </row>
    <row r="349" spans="1:9" x14ac:dyDescent="0.25">
      <c r="A349" s="253">
        <v>344</v>
      </c>
      <c r="B349" s="483"/>
      <c r="C349" s="519"/>
      <c r="D349" s="573"/>
      <c r="E349" s="487"/>
      <c r="F349" s="522"/>
      <c r="G349" s="485"/>
      <c r="H349" s="485"/>
      <c r="I349" s="488"/>
    </row>
    <row r="350" spans="1:9" x14ac:dyDescent="0.25">
      <c r="A350" s="253">
        <v>345</v>
      </c>
      <c r="B350" s="483"/>
      <c r="C350" s="519"/>
      <c r="D350" s="573"/>
      <c r="E350" s="487"/>
      <c r="F350" s="522"/>
      <c r="G350" s="485"/>
      <c r="H350" s="485"/>
      <c r="I350" s="488"/>
    </row>
    <row r="351" spans="1:9" x14ac:dyDescent="0.25">
      <c r="A351" s="253">
        <v>346</v>
      </c>
      <c r="B351" s="483"/>
      <c r="C351" s="519"/>
      <c r="D351" s="573"/>
      <c r="E351" s="487"/>
      <c r="F351" s="522"/>
      <c r="G351" s="485"/>
      <c r="H351" s="485"/>
      <c r="I351" s="488"/>
    </row>
    <row r="352" spans="1:9" x14ac:dyDescent="0.25">
      <c r="A352" s="253">
        <v>347</v>
      </c>
      <c r="B352" s="483"/>
      <c r="C352" s="519"/>
      <c r="D352" s="573"/>
      <c r="E352" s="487"/>
      <c r="F352" s="522"/>
      <c r="G352" s="485"/>
      <c r="H352" s="485"/>
      <c r="I352" s="488"/>
    </row>
    <row r="353" spans="1:9" x14ac:dyDescent="0.25">
      <c r="A353" s="253">
        <v>348</v>
      </c>
      <c r="B353" s="483"/>
      <c r="C353" s="519"/>
      <c r="D353" s="573"/>
      <c r="E353" s="487"/>
      <c r="F353" s="522"/>
      <c r="G353" s="485"/>
      <c r="H353" s="485"/>
      <c r="I353" s="488"/>
    </row>
    <row r="354" spans="1:9" x14ac:dyDescent="0.25">
      <c r="A354" s="253">
        <v>349</v>
      </c>
      <c r="B354" s="483"/>
      <c r="C354" s="519"/>
      <c r="D354" s="573"/>
      <c r="E354" s="487"/>
      <c r="F354" s="522"/>
      <c r="G354" s="485"/>
      <c r="H354" s="485"/>
      <c r="I354" s="488"/>
    </row>
    <row r="355" spans="1:9" x14ac:dyDescent="0.25">
      <c r="A355" s="253">
        <v>350</v>
      </c>
      <c r="B355" s="483"/>
      <c r="C355" s="519"/>
      <c r="D355" s="573"/>
      <c r="E355" s="487"/>
      <c r="F355" s="522"/>
      <c r="G355" s="485"/>
      <c r="H355" s="485"/>
      <c r="I355" s="488"/>
    </row>
    <row r="356" spans="1:9" x14ac:dyDescent="0.25">
      <c r="A356" s="253">
        <v>351</v>
      </c>
      <c r="B356" s="483"/>
      <c r="C356" s="519"/>
      <c r="D356" s="573"/>
      <c r="E356" s="487"/>
      <c r="F356" s="522"/>
      <c r="G356" s="485"/>
      <c r="H356" s="485"/>
      <c r="I356" s="488"/>
    </row>
    <row r="357" spans="1:9" x14ac:dyDescent="0.25">
      <c r="A357" s="253">
        <v>352</v>
      </c>
      <c r="B357" s="483"/>
      <c r="C357" s="519"/>
      <c r="D357" s="573"/>
      <c r="E357" s="487"/>
      <c r="F357" s="522"/>
      <c r="G357" s="485"/>
      <c r="H357" s="485"/>
      <c r="I357" s="488"/>
    </row>
    <row r="358" spans="1:9" x14ac:dyDescent="0.25">
      <c r="A358" s="253">
        <v>353</v>
      </c>
      <c r="B358" s="483"/>
      <c r="C358" s="519"/>
      <c r="D358" s="573"/>
      <c r="E358" s="487"/>
      <c r="F358" s="522"/>
      <c r="G358" s="485"/>
      <c r="H358" s="485"/>
      <c r="I358" s="488"/>
    </row>
    <row r="359" spans="1:9" x14ac:dyDescent="0.25">
      <c r="A359" s="253">
        <v>354</v>
      </c>
      <c r="B359" s="483"/>
      <c r="C359" s="519"/>
      <c r="D359" s="573"/>
      <c r="E359" s="487"/>
      <c r="F359" s="522"/>
      <c r="G359" s="485"/>
      <c r="H359" s="485"/>
      <c r="I359" s="488"/>
    </row>
    <row r="360" spans="1:9" x14ac:dyDescent="0.25">
      <c r="A360" s="253">
        <v>355</v>
      </c>
      <c r="B360" s="483"/>
      <c r="C360" s="519"/>
      <c r="D360" s="573"/>
      <c r="E360" s="487"/>
      <c r="F360" s="522"/>
      <c r="G360" s="485"/>
      <c r="H360" s="485"/>
      <c r="I360" s="488"/>
    </row>
    <row r="361" spans="1:9" x14ac:dyDescent="0.25">
      <c r="A361" s="253">
        <v>356</v>
      </c>
      <c r="B361" s="483"/>
      <c r="C361" s="519"/>
      <c r="D361" s="573"/>
      <c r="E361" s="487"/>
      <c r="F361" s="522"/>
      <c r="G361" s="485"/>
      <c r="H361" s="485"/>
      <c r="I361" s="488"/>
    </row>
    <row r="362" spans="1:9" x14ac:dyDescent="0.25">
      <c r="A362" s="253">
        <v>357</v>
      </c>
      <c r="B362" s="483"/>
      <c r="C362" s="519"/>
      <c r="D362" s="573"/>
      <c r="E362" s="487"/>
      <c r="F362" s="522"/>
      <c r="G362" s="485"/>
      <c r="H362" s="485"/>
      <c r="I362" s="488"/>
    </row>
    <row r="363" spans="1:9" x14ac:dyDescent="0.25">
      <c r="A363" s="253">
        <v>358</v>
      </c>
      <c r="B363" s="483"/>
      <c r="C363" s="519"/>
      <c r="D363" s="573"/>
      <c r="E363" s="487"/>
      <c r="F363" s="522"/>
      <c r="G363" s="485"/>
      <c r="H363" s="485"/>
      <c r="I363" s="488"/>
    </row>
    <row r="364" spans="1:9" x14ac:dyDescent="0.25">
      <c r="A364" s="253">
        <v>359</v>
      </c>
      <c r="B364" s="483"/>
      <c r="C364" s="519"/>
      <c r="D364" s="573"/>
      <c r="E364" s="487"/>
      <c r="F364" s="522"/>
      <c r="G364" s="485"/>
      <c r="H364" s="485"/>
      <c r="I364" s="488"/>
    </row>
    <row r="365" spans="1:9" x14ac:dyDescent="0.25">
      <c r="A365" s="253">
        <v>360</v>
      </c>
      <c r="B365" s="483"/>
      <c r="C365" s="519"/>
      <c r="D365" s="573"/>
      <c r="E365" s="487"/>
      <c r="F365" s="522"/>
      <c r="G365" s="485"/>
      <c r="H365" s="485"/>
      <c r="I365" s="488"/>
    </row>
    <row r="366" spans="1:9" x14ac:dyDescent="0.25">
      <c r="A366" s="253">
        <v>361</v>
      </c>
      <c r="B366" s="483"/>
      <c r="C366" s="519"/>
      <c r="D366" s="573"/>
      <c r="E366" s="487"/>
      <c r="F366" s="522"/>
      <c r="G366" s="485"/>
      <c r="H366" s="485"/>
      <c r="I366" s="488"/>
    </row>
    <row r="367" spans="1:9" x14ac:dyDescent="0.25">
      <c r="A367" s="253">
        <v>362</v>
      </c>
      <c r="B367" s="483"/>
      <c r="C367" s="519"/>
      <c r="D367" s="573"/>
      <c r="E367" s="487"/>
      <c r="F367" s="522"/>
      <c r="G367" s="485"/>
      <c r="H367" s="485"/>
      <c r="I367" s="488"/>
    </row>
    <row r="368" spans="1:9" x14ac:dyDescent="0.25">
      <c r="A368" s="253">
        <v>363</v>
      </c>
      <c r="B368" s="483"/>
      <c r="C368" s="519"/>
      <c r="D368" s="573"/>
      <c r="E368" s="487"/>
      <c r="F368" s="522"/>
      <c r="G368" s="485"/>
      <c r="H368" s="485"/>
      <c r="I368" s="488"/>
    </row>
    <row r="369" spans="1:9" x14ac:dyDescent="0.25">
      <c r="A369" s="253">
        <v>364</v>
      </c>
      <c r="B369" s="483"/>
      <c r="C369" s="519"/>
      <c r="D369" s="573"/>
      <c r="E369" s="487"/>
      <c r="F369" s="522"/>
      <c r="G369" s="485"/>
      <c r="H369" s="485"/>
      <c r="I369" s="488"/>
    </row>
    <row r="370" spans="1:9" x14ac:dyDescent="0.25">
      <c r="A370" s="253">
        <v>365</v>
      </c>
      <c r="B370" s="483"/>
      <c r="C370" s="519"/>
      <c r="D370" s="573"/>
      <c r="E370" s="487"/>
      <c r="F370" s="522"/>
      <c r="G370" s="485"/>
      <c r="H370" s="485"/>
      <c r="I370" s="488"/>
    </row>
    <row r="371" spans="1:9" x14ac:dyDescent="0.25">
      <c r="A371" s="253">
        <v>366</v>
      </c>
      <c r="B371" s="483"/>
      <c r="C371" s="519"/>
      <c r="D371" s="573"/>
      <c r="E371" s="487"/>
      <c r="F371" s="522"/>
      <c r="G371" s="485"/>
      <c r="H371" s="485"/>
      <c r="I371" s="488"/>
    </row>
    <row r="372" spans="1:9" x14ac:dyDescent="0.25">
      <c r="A372" s="253">
        <v>367</v>
      </c>
      <c r="B372" s="483"/>
      <c r="C372" s="519"/>
      <c r="D372" s="573"/>
      <c r="E372" s="487"/>
      <c r="F372" s="522"/>
      <c r="G372" s="485"/>
      <c r="H372" s="485"/>
      <c r="I372" s="488"/>
    </row>
    <row r="373" spans="1:9" x14ac:dyDescent="0.25">
      <c r="A373" s="253">
        <v>368</v>
      </c>
      <c r="B373" s="483"/>
      <c r="C373" s="519"/>
      <c r="D373" s="573"/>
      <c r="E373" s="487"/>
      <c r="F373" s="522"/>
      <c r="G373" s="485"/>
      <c r="H373" s="485"/>
      <c r="I373" s="488"/>
    </row>
    <row r="374" spans="1:9" x14ac:dyDescent="0.25">
      <c r="A374" s="253">
        <v>369</v>
      </c>
      <c r="B374" s="483"/>
      <c r="C374" s="519"/>
      <c r="D374" s="573"/>
      <c r="E374" s="487"/>
      <c r="F374" s="522"/>
      <c r="G374" s="485"/>
      <c r="H374" s="485"/>
      <c r="I374" s="488"/>
    </row>
    <row r="375" spans="1:9" x14ac:dyDescent="0.25">
      <c r="A375" s="253">
        <v>370</v>
      </c>
      <c r="B375" s="483"/>
      <c r="C375" s="519"/>
      <c r="D375" s="573"/>
      <c r="E375" s="487"/>
      <c r="F375" s="522"/>
      <c r="G375" s="485"/>
      <c r="H375" s="485"/>
      <c r="I375" s="488"/>
    </row>
    <row r="376" spans="1:9" x14ac:dyDescent="0.25">
      <c r="A376" s="253">
        <v>371</v>
      </c>
      <c r="B376" s="483"/>
      <c r="C376" s="519"/>
      <c r="D376" s="573"/>
      <c r="E376" s="487"/>
      <c r="F376" s="522"/>
      <c r="G376" s="485"/>
      <c r="H376" s="485"/>
      <c r="I376" s="488"/>
    </row>
    <row r="377" spans="1:9" x14ac:dyDescent="0.25">
      <c r="A377" s="253">
        <v>372</v>
      </c>
      <c r="B377" s="483"/>
      <c r="C377" s="519"/>
      <c r="D377" s="573"/>
      <c r="E377" s="487"/>
      <c r="F377" s="522"/>
      <c r="G377" s="485"/>
      <c r="H377" s="485"/>
      <c r="I377" s="488"/>
    </row>
    <row r="378" spans="1:9" x14ac:dyDescent="0.25">
      <c r="A378" s="253">
        <v>373</v>
      </c>
      <c r="B378" s="483"/>
      <c r="C378" s="519"/>
      <c r="D378" s="573"/>
      <c r="E378" s="487"/>
      <c r="F378" s="522"/>
      <c r="G378" s="485"/>
      <c r="H378" s="485"/>
      <c r="I378" s="488"/>
    </row>
    <row r="379" spans="1:9" x14ac:dyDescent="0.25">
      <c r="A379" s="253">
        <v>374</v>
      </c>
      <c r="B379" s="483"/>
      <c r="C379" s="519"/>
      <c r="D379" s="573"/>
      <c r="E379" s="487"/>
      <c r="F379" s="522"/>
      <c r="G379" s="485"/>
      <c r="H379" s="485"/>
      <c r="I379" s="488"/>
    </row>
    <row r="380" spans="1:9" x14ac:dyDescent="0.25">
      <c r="A380" s="253">
        <v>375</v>
      </c>
      <c r="B380" s="483"/>
      <c r="C380" s="519"/>
      <c r="D380" s="573"/>
      <c r="E380" s="487"/>
      <c r="F380" s="522"/>
      <c r="G380" s="485"/>
      <c r="H380" s="485"/>
      <c r="I380" s="488"/>
    </row>
    <row r="381" spans="1:9" x14ac:dyDescent="0.25">
      <c r="A381" s="253">
        <v>376</v>
      </c>
      <c r="B381" s="483"/>
      <c r="C381" s="519"/>
      <c r="D381" s="573"/>
      <c r="E381" s="487"/>
      <c r="F381" s="522"/>
      <c r="G381" s="485"/>
      <c r="H381" s="485"/>
      <c r="I381" s="488"/>
    </row>
    <row r="382" spans="1:9" x14ac:dyDescent="0.25">
      <c r="A382" s="253">
        <v>377</v>
      </c>
      <c r="B382" s="483"/>
      <c r="C382" s="519"/>
      <c r="D382" s="573"/>
      <c r="E382" s="487"/>
      <c r="F382" s="522"/>
      <c r="G382" s="485"/>
      <c r="H382" s="485"/>
      <c r="I382" s="488"/>
    </row>
    <row r="383" spans="1:9" x14ac:dyDescent="0.25">
      <c r="A383" s="253">
        <v>378</v>
      </c>
      <c r="B383" s="483"/>
      <c r="C383" s="519"/>
      <c r="D383" s="573"/>
      <c r="E383" s="487"/>
      <c r="F383" s="522"/>
      <c r="G383" s="485"/>
      <c r="H383" s="485"/>
      <c r="I383" s="488"/>
    </row>
    <row r="384" spans="1:9" x14ac:dyDescent="0.25">
      <c r="A384" s="253">
        <v>379</v>
      </c>
      <c r="B384" s="483"/>
      <c r="C384" s="519"/>
      <c r="D384" s="573"/>
      <c r="E384" s="487"/>
      <c r="F384" s="522"/>
      <c r="G384" s="485"/>
      <c r="H384" s="485"/>
      <c r="I384" s="488"/>
    </row>
    <row r="385" spans="1:9" x14ac:dyDescent="0.25">
      <c r="A385" s="253">
        <v>380</v>
      </c>
      <c r="B385" s="483"/>
      <c r="C385" s="519"/>
      <c r="D385" s="573"/>
      <c r="E385" s="487"/>
      <c r="F385" s="522"/>
      <c r="G385" s="485"/>
      <c r="H385" s="485"/>
      <c r="I385" s="488"/>
    </row>
    <row r="386" spans="1:9" x14ac:dyDescent="0.25">
      <c r="A386" s="253">
        <v>381</v>
      </c>
      <c r="B386" s="483"/>
      <c r="C386" s="519"/>
      <c r="D386" s="573"/>
      <c r="E386" s="487"/>
      <c r="F386" s="522"/>
      <c r="G386" s="485"/>
      <c r="H386" s="485"/>
      <c r="I386" s="488"/>
    </row>
    <row r="387" spans="1:9" x14ac:dyDescent="0.25">
      <c r="A387" s="253">
        <v>382</v>
      </c>
      <c r="B387" s="483"/>
      <c r="C387" s="519"/>
      <c r="D387" s="573"/>
      <c r="E387" s="487"/>
      <c r="F387" s="522"/>
      <c r="G387" s="485"/>
      <c r="H387" s="485"/>
      <c r="I387" s="488"/>
    </row>
    <row r="388" spans="1:9" x14ac:dyDescent="0.25">
      <c r="A388" s="253">
        <v>383</v>
      </c>
      <c r="B388" s="483"/>
      <c r="C388" s="519"/>
      <c r="D388" s="573"/>
      <c r="E388" s="487"/>
      <c r="F388" s="522"/>
      <c r="G388" s="485"/>
      <c r="H388" s="485"/>
      <c r="I388" s="488"/>
    </row>
    <row r="389" spans="1:9" x14ac:dyDescent="0.25">
      <c r="A389" s="253">
        <v>384</v>
      </c>
      <c r="B389" s="483"/>
      <c r="C389" s="519"/>
      <c r="D389" s="573"/>
      <c r="E389" s="487"/>
      <c r="F389" s="522"/>
      <c r="G389" s="485"/>
      <c r="H389" s="485"/>
      <c r="I389" s="488"/>
    </row>
    <row r="390" spans="1:9" x14ac:dyDescent="0.25">
      <c r="A390" s="253">
        <v>385</v>
      </c>
      <c r="B390" s="483"/>
      <c r="C390" s="519"/>
      <c r="D390" s="573"/>
      <c r="E390" s="487"/>
      <c r="F390" s="522"/>
      <c r="G390" s="485"/>
      <c r="H390" s="485"/>
      <c r="I390" s="488"/>
    </row>
    <row r="391" spans="1:9" x14ac:dyDescent="0.25">
      <c r="A391" s="253">
        <v>386</v>
      </c>
      <c r="B391" s="483"/>
      <c r="C391" s="519"/>
      <c r="D391" s="573"/>
      <c r="E391" s="487"/>
      <c r="F391" s="522"/>
      <c r="G391" s="485"/>
      <c r="H391" s="485"/>
      <c r="I391" s="488"/>
    </row>
    <row r="392" spans="1:9" x14ac:dyDescent="0.25">
      <c r="A392" s="253">
        <v>387</v>
      </c>
      <c r="B392" s="483"/>
      <c r="C392" s="519"/>
      <c r="D392" s="573"/>
      <c r="E392" s="487"/>
      <c r="F392" s="522"/>
      <c r="G392" s="485"/>
      <c r="H392" s="485"/>
      <c r="I392" s="488"/>
    </row>
    <row r="393" spans="1:9" x14ac:dyDescent="0.25">
      <c r="A393" s="253">
        <v>388</v>
      </c>
      <c r="B393" s="483"/>
      <c r="C393" s="519"/>
      <c r="D393" s="573"/>
      <c r="E393" s="487"/>
      <c r="F393" s="522"/>
      <c r="G393" s="485"/>
      <c r="H393" s="485"/>
      <c r="I393" s="488"/>
    </row>
    <row r="394" spans="1:9" x14ac:dyDescent="0.25">
      <c r="A394" s="253">
        <v>389</v>
      </c>
      <c r="B394" s="483"/>
      <c r="C394" s="519"/>
      <c r="D394" s="573"/>
      <c r="E394" s="487"/>
      <c r="F394" s="522"/>
      <c r="G394" s="485"/>
      <c r="H394" s="485"/>
      <c r="I394" s="488"/>
    </row>
    <row r="395" spans="1:9" x14ac:dyDescent="0.25">
      <c r="A395" s="253">
        <v>390</v>
      </c>
      <c r="B395" s="483"/>
      <c r="C395" s="519"/>
      <c r="D395" s="573"/>
      <c r="E395" s="487"/>
      <c r="F395" s="522"/>
      <c r="G395" s="485"/>
      <c r="H395" s="485"/>
      <c r="I395" s="488"/>
    </row>
    <row r="396" spans="1:9" x14ac:dyDescent="0.25">
      <c r="A396" s="253">
        <v>391</v>
      </c>
      <c r="B396" s="483"/>
      <c r="C396" s="519"/>
      <c r="D396" s="573"/>
      <c r="E396" s="487"/>
      <c r="F396" s="522"/>
      <c r="G396" s="485"/>
      <c r="H396" s="485"/>
      <c r="I396" s="488"/>
    </row>
    <row r="397" spans="1:9" x14ac:dyDescent="0.25">
      <c r="A397" s="253">
        <v>392</v>
      </c>
      <c r="B397" s="483"/>
      <c r="C397" s="519"/>
      <c r="D397" s="573"/>
      <c r="E397" s="487"/>
      <c r="F397" s="522"/>
      <c r="G397" s="485"/>
      <c r="H397" s="485"/>
      <c r="I397" s="488"/>
    </row>
    <row r="398" spans="1:9" x14ac:dyDescent="0.25">
      <c r="A398" s="253">
        <v>393</v>
      </c>
      <c r="B398" s="483"/>
      <c r="C398" s="519"/>
      <c r="D398" s="573"/>
      <c r="E398" s="487"/>
      <c r="F398" s="522"/>
      <c r="G398" s="485"/>
      <c r="H398" s="485"/>
      <c r="I398" s="488"/>
    </row>
    <row r="399" spans="1:9" x14ac:dyDescent="0.25">
      <c r="A399" s="253">
        <v>394</v>
      </c>
      <c r="B399" s="483"/>
      <c r="C399" s="519"/>
      <c r="D399" s="573"/>
      <c r="E399" s="487"/>
      <c r="F399" s="522"/>
      <c r="G399" s="485"/>
      <c r="H399" s="485"/>
      <c r="I399" s="488"/>
    </row>
    <row r="400" spans="1:9" x14ac:dyDescent="0.25">
      <c r="A400" s="253">
        <v>395</v>
      </c>
      <c r="B400" s="483"/>
      <c r="C400" s="519"/>
      <c r="D400" s="573"/>
      <c r="E400" s="487"/>
      <c r="F400" s="522"/>
      <c r="G400" s="485"/>
      <c r="H400" s="485"/>
      <c r="I400" s="488"/>
    </row>
    <row r="401" spans="1:9" x14ac:dyDescent="0.25">
      <c r="A401" s="253">
        <v>396</v>
      </c>
      <c r="B401" s="483"/>
      <c r="C401" s="519"/>
      <c r="D401" s="573"/>
      <c r="E401" s="487"/>
      <c r="F401" s="522"/>
      <c r="G401" s="485"/>
      <c r="H401" s="485"/>
      <c r="I401" s="488"/>
    </row>
    <row r="402" spans="1:9" x14ac:dyDescent="0.25">
      <c r="A402" s="253">
        <v>397</v>
      </c>
      <c r="B402" s="483"/>
      <c r="C402" s="519"/>
      <c r="D402" s="573"/>
      <c r="E402" s="487"/>
      <c r="F402" s="522"/>
      <c r="G402" s="485"/>
      <c r="H402" s="485"/>
      <c r="I402" s="488"/>
    </row>
    <row r="403" spans="1:9" x14ac:dyDescent="0.25">
      <c r="A403" s="253">
        <v>398</v>
      </c>
      <c r="B403" s="483"/>
      <c r="C403" s="519"/>
      <c r="D403" s="573"/>
      <c r="E403" s="487"/>
      <c r="F403" s="522"/>
      <c r="G403" s="485"/>
      <c r="H403" s="485"/>
      <c r="I403" s="488"/>
    </row>
    <row r="404" spans="1:9" x14ac:dyDescent="0.25">
      <c r="A404" s="253">
        <v>399</v>
      </c>
      <c r="B404" s="483"/>
      <c r="C404" s="519"/>
      <c r="D404" s="573"/>
      <c r="E404" s="487"/>
      <c r="F404" s="522"/>
      <c r="G404" s="485"/>
      <c r="H404" s="485"/>
      <c r="I404" s="488"/>
    </row>
    <row r="405" spans="1:9" x14ac:dyDescent="0.25">
      <c r="A405" s="253">
        <v>400</v>
      </c>
      <c r="B405" s="483"/>
      <c r="C405" s="519"/>
      <c r="D405" s="573"/>
      <c r="E405" s="487"/>
      <c r="F405" s="522"/>
      <c r="G405" s="485"/>
      <c r="H405" s="485"/>
      <c r="I405" s="488"/>
    </row>
    <row r="406" spans="1:9" x14ac:dyDescent="0.25">
      <c r="A406" s="253">
        <v>401</v>
      </c>
      <c r="B406" s="483"/>
      <c r="C406" s="519"/>
      <c r="D406" s="573"/>
      <c r="E406" s="487"/>
      <c r="F406" s="522"/>
      <c r="G406" s="485"/>
      <c r="H406" s="485"/>
      <c r="I406" s="488"/>
    </row>
    <row r="407" spans="1:9" x14ac:dyDescent="0.25">
      <c r="A407" s="253">
        <v>402</v>
      </c>
      <c r="B407" s="483"/>
      <c r="C407" s="519"/>
      <c r="D407" s="573"/>
      <c r="E407" s="487"/>
      <c r="F407" s="522"/>
      <c r="G407" s="485"/>
      <c r="H407" s="485"/>
      <c r="I407" s="488"/>
    </row>
    <row r="408" spans="1:9" x14ac:dyDescent="0.25">
      <c r="A408" s="253">
        <v>403</v>
      </c>
      <c r="B408" s="483"/>
      <c r="C408" s="519"/>
      <c r="D408" s="573"/>
      <c r="E408" s="487"/>
      <c r="F408" s="522"/>
      <c r="G408" s="485"/>
      <c r="H408" s="485"/>
      <c r="I408" s="488"/>
    </row>
    <row r="409" spans="1:9" x14ac:dyDescent="0.25">
      <c r="A409" s="253">
        <v>404</v>
      </c>
      <c r="B409" s="483"/>
      <c r="C409" s="519"/>
      <c r="D409" s="573"/>
      <c r="E409" s="487"/>
      <c r="F409" s="522"/>
      <c r="G409" s="485"/>
      <c r="H409" s="485"/>
      <c r="I409" s="488"/>
    </row>
    <row r="410" spans="1:9" x14ac:dyDescent="0.25">
      <c r="A410" s="253">
        <v>405</v>
      </c>
      <c r="B410" s="483"/>
      <c r="C410" s="519"/>
      <c r="D410" s="573"/>
      <c r="E410" s="487"/>
      <c r="F410" s="522"/>
      <c r="G410" s="485"/>
      <c r="H410" s="485"/>
      <c r="I410" s="488"/>
    </row>
    <row r="411" spans="1:9" x14ac:dyDescent="0.25">
      <c r="A411" s="253">
        <v>406</v>
      </c>
      <c r="B411" s="483"/>
      <c r="C411" s="519"/>
      <c r="D411" s="573"/>
      <c r="E411" s="487"/>
      <c r="F411" s="522"/>
      <c r="G411" s="485"/>
      <c r="H411" s="485"/>
      <c r="I411" s="488"/>
    </row>
    <row r="412" spans="1:9" x14ac:dyDescent="0.25">
      <c r="A412" s="253">
        <v>407</v>
      </c>
      <c r="B412" s="483"/>
      <c r="C412" s="519"/>
      <c r="D412" s="573"/>
      <c r="E412" s="487"/>
      <c r="F412" s="522"/>
      <c r="G412" s="485"/>
      <c r="H412" s="485"/>
      <c r="I412" s="488"/>
    </row>
    <row r="413" spans="1:9" x14ac:dyDescent="0.25">
      <c r="A413" s="253">
        <v>408</v>
      </c>
      <c r="B413" s="483"/>
      <c r="C413" s="519"/>
      <c r="D413" s="573"/>
      <c r="E413" s="487"/>
      <c r="F413" s="522"/>
      <c r="G413" s="485"/>
      <c r="H413" s="485"/>
      <c r="I413" s="488"/>
    </row>
    <row r="414" spans="1:9" x14ac:dyDescent="0.25">
      <c r="A414" s="253">
        <v>409</v>
      </c>
      <c r="B414" s="483"/>
      <c r="C414" s="519"/>
      <c r="D414" s="573"/>
      <c r="E414" s="487"/>
      <c r="F414" s="522"/>
      <c r="G414" s="485"/>
      <c r="H414" s="485"/>
      <c r="I414" s="488"/>
    </row>
    <row r="415" spans="1:9" x14ac:dyDescent="0.25">
      <c r="A415" s="253">
        <v>410</v>
      </c>
      <c r="B415" s="483"/>
      <c r="C415" s="519"/>
      <c r="D415" s="573"/>
      <c r="E415" s="487"/>
      <c r="F415" s="522"/>
      <c r="G415" s="485"/>
      <c r="H415" s="485"/>
      <c r="I415" s="488"/>
    </row>
    <row r="416" spans="1:9" x14ac:dyDescent="0.25">
      <c r="A416" s="253">
        <v>411</v>
      </c>
      <c r="B416" s="483"/>
      <c r="C416" s="519"/>
      <c r="D416" s="573"/>
      <c r="E416" s="487"/>
      <c r="F416" s="522"/>
      <c r="G416" s="485"/>
      <c r="H416" s="485"/>
      <c r="I416" s="488"/>
    </row>
    <row r="417" spans="1:9" x14ac:dyDescent="0.25">
      <c r="A417" s="253">
        <v>412</v>
      </c>
      <c r="B417" s="483"/>
      <c r="C417" s="519"/>
      <c r="D417" s="573"/>
      <c r="E417" s="487"/>
      <c r="F417" s="522"/>
      <c r="G417" s="485"/>
      <c r="H417" s="485"/>
      <c r="I417" s="488"/>
    </row>
    <row r="418" spans="1:9" x14ac:dyDescent="0.25">
      <c r="A418" s="253">
        <v>413</v>
      </c>
      <c r="B418" s="483"/>
      <c r="C418" s="519"/>
      <c r="D418" s="573"/>
      <c r="E418" s="487"/>
      <c r="F418" s="522"/>
      <c r="G418" s="485"/>
      <c r="H418" s="485"/>
      <c r="I418" s="488"/>
    </row>
    <row r="419" spans="1:9" x14ac:dyDescent="0.25">
      <c r="A419" s="253">
        <v>414</v>
      </c>
      <c r="B419" s="483"/>
      <c r="C419" s="519"/>
      <c r="D419" s="573"/>
      <c r="E419" s="487"/>
      <c r="F419" s="522"/>
      <c r="G419" s="485"/>
      <c r="H419" s="485"/>
      <c r="I419" s="488"/>
    </row>
    <row r="420" spans="1:9" x14ac:dyDescent="0.25">
      <c r="A420" s="253">
        <v>415</v>
      </c>
      <c r="B420" s="483"/>
      <c r="C420" s="519"/>
      <c r="D420" s="573"/>
      <c r="E420" s="487"/>
      <c r="F420" s="522"/>
      <c r="G420" s="485"/>
      <c r="H420" s="485"/>
      <c r="I420" s="488"/>
    </row>
    <row r="421" spans="1:9" x14ac:dyDescent="0.25">
      <c r="A421" s="253">
        <v>416</v>
      </c>
      <c r="B421" s="483"/>
      <c r="C421" s="519"/>
      <c r="D421" s="573"/>
      <c r="E421" s="487"/>
      <c r="F421" s="522"/>
      <c r="G421" s="485"/>
      <c r="H421" s="485"/>
      <c r="I421" s="488"/>
    </row>
    <row r="422" spans="1:9" x14ac:dyDescent="0.25">
      <c r="A422" s="253">
        <v>417</v>
      </c>
      <c r="B422" s="483"/>
      <c r="C422" s="519"/>
      <c r="D422" s="573"/>
      <c r="E422" s="487"/>
      <c r="F422" s="522"/>
      <c r="G422" s="485"/>
      <c r="H422" s="485"/>
      <c r="I422" s="488"/>
    </row>
    <row r="423" spans="1:9" x14ac:dyDescent="0.25">
      <c r="A423" s="253">
        <v>418</v>
      </c>
      <c r="B423" s="483"/>
      <c r="C423" s="519"/>
      <c r="D423" s="573"/>
      <c r="E423" s="487"/>
      <c r="F423" s="522"/>
      <c r="G423" s="485"/>
      <c r="H423" s="485"/>
      <c r="I423" s="488"/>
    </row>
    <row r="424" spans="1:9" x14ac:dyDescent="0.25">
      <c r="A424" s="253">
        <v>419</v>
      </c>
      <c r="B424" s="483"/>
      <c r="C424" s="519"/>
      <c r="D424" s="573"/>
      <c r="E424" s="487"/>
      <c r="F424" s="522"/>
      <c r="G424" s="485"/>
      <c r="H424" s="485"/>
      <c r="I424" s="488"/>
    </row>
    <row r="425" spans="1:9" x14ac:dyDescent="0.25">
      <c r="A425" s="253">
        <v>420</v>
      </c>
      <c r="B425" s="483"/>
      <c r="C425" s="519"/>
      <c r="D425" s="573"/>
      <c r="E425" s="487"/>
      <c r="F425" s="522"/>
      <c r="G425" s="485"/>
      <c r="H425" s="485"/>
      <c r="I425" s="488"/>
    </row>
    <row r="426" spans="1:9" x14ac:dyDescent="0.25">
      <c r="A426" s="253">
        <v>421</v>
      </c>
      <c r="B426" s="483"/>
      <c r="C426" s="519"/>
      <c r="D426" s="573"/>
      <c r="E426" s="487"/>
      <c r="F426" s="522"/>
      <c r="G426" s="485"/>
      <c r="H426" s="485"/>
      <c r="I426" s="488"/>
    </row>
    <row r="427" spans="1:9" x14ac:dyDescent="0.25">
      <c r="A427" s="253">
        <v>422</v>
      </c>
      <c r="B427" s="483"/>
      <c r="C427" s="519"/>
      <c r="D427" s="573"/>
      <c r="E427" s="487"/>
      <c r="F427" s="522"/>
      <c r="G427" s="485"/>
      <c r="H427" s="485"/>
      <c r="I427" s="488"/>
    </row>
    <row r="428" spans="1:9" x14ac:dyDescent="0.25">
      <c r="A428" s="253">
        <v>423</v>
      </c>
      <c r="B428" s="483"/>
      <c r="C428" s="519"/>
      <c r="D428" s="573"/>
      <c r="E428" s="487"/>
      <c r="F428" s="522"/>
      <c r="G428" s="485"/>
      <c r="H428" s="485"/>
      <c r="I428" s="488"/>
    </row>
    <row r="429" spans="1:9" x14ac:dyDescent="0.25">
      <c r="A429" s="253">
        <v>424</v>
      </c>
      <c r="B429" s="483"/>
      <c r="C429" s="519"/>
      <c r="D429" s="573"/>
      <c r="E429" s="487"/>
      <c r="F429" s="522"/>
      <c r="G429" s="485"/>
      <c r="H429" s="485"/>
      <c r="I429" s="488"/>
    </row>
    <row r="430" spans="1:9" x14ac:dyDescent="0.25">
      <c r="A430" s="253">
        <v>425</v>
      </c>
      <c r="B430" s="483"/>
      <c r="C430" s="519"/>
      <c r="D430" s="573"/>
      <c r="E430" s="487"/>
      <c r="F430" s="522"/>
      <c r="G430" s="485"/>
      <c r="H430" s="485"/>
      <c r="I430" s="488"/>
    </row>
    <row r="431" spans="1:9" x14ac:dyDescent="0.25">
      <c r="A431" s="253">
        <v>426</v>
      </c>
      <c r="B431" s="483"/>
      <c r="C431" s="519"/>
      <c r="D431" s="573"/>
      <c r="E431" s="487"/>
      <c r="F431" s="522"/>
      <c r="G431" s="485"/>
      <c r="H431" s="485"/>
      <c r="I431" s="488"/>
    </row>
    <row r="432" spans="1:9" x14ac:dyDescent="0.25">
      <c r="A432" s="253">
        <v>427</v>
      </c>
      <c r="B432" s="483"/>
      <c r="C432" s="519"/>
      <c r="D432" s="573"/>
      <c r="E432" s="487"/>
      <c r="F432" s="522"/>
      <c r="G432" s="485"/>
      <c r="H432" s="485"/>
      <c r="I432" s="488"/>
    </row>
    <row r="433" spans="1:9" x14ac:dyDescent="0.25">
      <c r="A433" s="253">
        <v>428</v>
      </c>
      <c r="B433" s="483"/>
      <c r="C433" s="519"/>
      <c r="D433" s="573"/>
      <c r="E433" s="487"/>
      <c r="F433" s="522"/>
      <c r="G433" s="485"/>
      <c r="H433" s="485"/>
      <c r="I433" s="488"/>
    </row>
    <row r="434" spans="1:9" x14ac:dyDescent="0.25">
      <c r="A434" s="253">
        <v>429</v>
      </c>
      <c r="B434" s="483"/>
      <c r="C434" s="519"/>
      <c r="D434" s="573"/>
      <c r="E434" s="487"/>
      <c r="F434" s="522"/>
      <c r="G434" s="485"/>
      <c r="H434" s="485"/>
      <c r="I434" s="488"/>
    </row>
    <row r="435" spans="1:9" x14ac:dyDescent="0.25">
      <c r="A435" s="253">
        <v>430</v>
      </c>
      <c r="B435" s="483"/>
      <c r="C435" s="519"/>
      <c r="D435" s="573"/>
      <c r="E435" s="487"/>
      <c r="F435" s="522"/>
      <c r="G435" s="485"/>
      <c r="H435" s="485"/>
      <c r="I435" s="488"/>
    </row>
    <row r="436" spans="1:9" x14ac:dyDescent="0.25">
      <c r="A436" s="253">
        <v>431</v>
      </c>
      <c r="B436" s="483"/>
      <c r="C436" s="519"/>
      <c r="D436" s="573"/>
      <c r="E436" s="487"/>
      <c r="F436" s="522"/>
      <c r="G436" s="485"/>
      <c r="H436" s="485"/>
      <c r="I436" s="488"/>
    </row>
    <row r="437" spans="1:9" x14ac:dyDescent="0.25">
      <c r="A437" s="253">
        <v>432</v>
      </c>
      <c r="B437" s="483"/>
      <c r="C437" s="519"/>
      <c r="D437" s="573"/>
      <c r="E437" s="487"/>
      <c r="F437" s="522"/>
      <c r="G437" s="485"/>
      <c r="H437" s="485"/>
      <c r="I437" s="488"/>
    </row>
    <row r="438" spans="1:9" x14ac:dyDescent="0.25">
      <c r="A438" s="253">
        <v>433</v>
      </c>
      <c r="B438" s="483"/>
      <c r="C438" s="519"/>
      <c r="D438" s="573"/>
      <c r="E438" s="487"/>
      <c r="F438" s="522"/>
      <c r="G438" s="485"/>
      <c r="H438" s="485"/>
      <c r="I438" s="488"/>
    </row>
    <row r="439" spans="1:9" x14ac:dyDescent="0.25">
      <c r="A439" s="253">
        <v>434</v>
      </c>
      <c r="B439" s="483"/>
      <c r="C439" s="519"/>
      <c r="D439" s="573"/>
      <c r="E439" s="487"/>
      <c r="F439" s="522"/>
      <c r="G439" s="485"/>
      <c r="H439" s="485"/>
      <c r="I439" s="488"/>
    </row>
    <row r="440" spans="1:9" x14ac:dyDescent="0.25">
      <c r="A440" s="253">
        <v>435</v>
      </c>
      <c r="B440" s="483"/>
      <c r="C440" s="519"/>
      <c r="D440" s="573"/>
      <c r="E440" s="487"/>
      <c r="F440" s="522"/>
      <c r="G440" s="485"/>
      <c r="H440" s="485"/>
      <c r="I440" s="488"/>
    </row>
    <row r="441" spans="1:9" x14ac:dyDescent="0.25">
      <c r="A441" s="253">
        <v>436</v>
      </c>
      <c r="B441" s="483"/>
      <c r="C441" s="519"/>
      <c r="D441" s="573"/>
      <c r="E441" s="487"/>
      <c r="F441" s="522"/>
      <c r="G441" s="485"/>
      <c r="H441" s="485"/>
      <c r="I441" s="488"/>
    </row>
    <row r="442" spans="1:9" x14ac:dyDescent="0.25">
      <c r="A442" s="253">
        <v>437</v>
      </c>
      <c r="B442" s="483"/>
      <c r="C442" s="519"/>
      <c r="D442" s="573"/>
      <c r="E442" s="487"/>
      <c r="F442" s="522"/>
      <c r="G442" s="485"/>
      <c r="H442" s="485"/>
      <c r="I442" s="488"/>
    </row>
    <row r="443" spans="1:9" x14ac:dyDescent="0.25">
      <c r="A443" s="253">
        <v>438</v>
      </c>
      <c r="B443" s="483"/>
      <c r="C443" s="519"/>
      <c r="D443" s="573"/>
      <c r="E443" s="487"/>
      <c r="F443" s="522"/>
      <c r="G443" s="485"/>
      <c r="H443" s="485"/>
      <c r="I443" s="488"/>
    </row>
    <row r="444" spans="1:9" x14ac:dyDescent="0.25">
      <c r="A444" s="253">
        <v>439</v>
      </c>
      <c r="B444" s="483"/>
      <c r="C444" s="519"/>
      <c r="D444" s="573"/>
      <c r="E444" s="487"/>
      <c r="F444" s="522"/>
      <c r="G444" s="485"/>
      <c r="H444" s="485"/>
      <c r="I444" s="488"/>
    </row>
    <row r="445" spans="1:9" x14ac:dyDescent="0.25">
      <c r="A445" s="253">
        <v>440</v>
      </c>
      <c r="B445" s="483"/>
      <c r="C445" s="519"/>
      <c r="D445" s="573"/>
      <c r="E445" s="487"/>
      <c r="F445" s="522"/>
      <c r="G445" s="485"/>
      <c r="H445" s="485"/>
      <c r="I445" s="488"/>
    </row>
    <row r="446" spans="1:9" x14ac:dyDescent="0.25">
      <c r="A446" s="253">
        <v>441</v>
      </c>
      <c r="B446" s="483"/>
      <c r="C446" s="519"/>
      <c r="D446" s="573"/>
      <c r="E446" s="487"/>
      <c r="F446" s="522"/>
      <c r="G446" s="485"/>
      <c r="H446" s="485"/>
      <c r="I446" s="488"/>
    </row>
    <row r="447" spans="1:9" x14ac:dyDescent="0.25">
      <c r="A447" s="253">
        <v>442</v>
      </c>
      <c r="B447" s="483"/>
      <c r="C447" s="519"/>
      <c r="D447" s="573"/>
      <c r="E447" s="487"/>
      <c r="F447" s="522"/>
      <c r="G447" s="485"/>
      <c r="H447" s="485"/>
      <c r="I447" s="488"/>
    </row>
    <row r="448" spans="1:9" x14ac:dyDescent="0.25">
      <c r="A448" s="253">
        <v>443</v>
      </c>
      <c r="B448" s="483"/>
      <c r="C448" s="519"/>
      <c r="D448" s="573"/>
      <c r="E448" s="487"/>
      <c r="F448" s="522"/>
      <c r="G448" s="485"/>
      <c r="H448" s="485"/>
      <c r="I448" s="488"/>
    </row>
    <row r="449" spans="1:9" x14ac:dyDescent="0.25">
      <c r="A449" s="253">
        <v>444</v>
      </c>
      <c r="B449" s="483"/>
      <c r="C449" s="519"/>
      <c r="D449" s="573"/>
      <c r="E449" s="487"/>
      <c r="F449" s="522"/>
      <c r="G449" s="485"/>
      <c r="H449" s="485"/>
      <c r="I449" s="488"/>
    </row>
    <row r="450" spans="1:9" x14ac:dyDescent="0.25">
      <c r="A450" s="253">
        <v>445</v>
      </c>
      <c r="B450" s="483"/>
      <c r="C450" s="519"/>
      <c r="D450" s="573"/>
      <c r="E450" s="487"/>
      <c r="F450" s="522"/>
      <c r="G450" s="485"/>
      <c r="H450" s="485"/>
      <c r="I450" s="488"/>
    </row>
    <row r="451" spans="1:9" x14ac:dyDescent="0.25">
      <c r="A451" s="253">
        <v>446</v>
      </c>
      <c r="B451" s="483"/>
      <c r="C451" s="519"/>
      <c r="D451" s="573"/>
      <c r="E451" s="487"/>
      <c r="F451" s="522"/>
      <c r="G451" s="485"/>
      <c r="H451" s="485"/>
      <c r="I451" s="488"/>
    </row>
    <row r="452" spans="1:9" x14ac:dyDescent="0.25">
      <c r="A452" s="253">
        <v>447</v>
      </c>
      <c r="B452" s="483"/>
      <c r="C452" s="519"/>
      <c r="D452" s="573"/>
      <c r="E452" s="487"/>
      <c r="F452" s="522"/>
      <c r="G452" s="485"/>
      <c r="H452" s="485"/>
      <c r="I452" s="488"/>
    </row>
    <row r="453" spans="1:9" x14ac:dyDescent="0.25">
      <c r="A453" s="253">
        <v>448</v>
      </c>
      <c r="B453" s="483"/>
      <c r="C453" s="519"/>
      <c r="D453" s="573"/>
      <c r="E453" s="487"/>
      <c r="F453" s="522"/>
      <c r="G453" s="485"/>
      <c r="H453" s="485"/>
      <c r="I453" s="488"/>
    </row>
    <row r="454" spans="1:9" x14ac:dyDescent="0.25">
      <c r="A454" s="253">
        <v>449</v>
      </c>
      <c r="B454" s="483"/>
      <c r="C454" s="519"/>
      <c r="D454" s="573"/>
      <c r="E454" s="487"/>
      <c r="F454" s="522"/>
      <c r="G454" s="485"/>
      <c r="H454" s="485"/>
      <c r="I454" s="488"/>
    </row>
    <row r="455" spans="1:9" x14ac:dyDescent="0.25">
      <c r="A455" s="253">
        <v>450</v>
      </c>
      <c r="B455" s="483"/>
      <c r="C455" s="519"/>
      <c r="D455" s="573"/>
      <c r="E455" s="487"/>
      <c r="F455" s="522"/>
      <c r="G455" s="485"/>
      <c r="H455" s="485"/>
      <c r="I455" s="488"/>
    </row>
    <row r="456" spans="1:9" x14ac:dyDescent="0.25">
      <c r="A456" s="253">
        <v>451</v>
      </c>
      <c r="B456" s="483"/>
      <c r="C456" s="519"/>
      <c r="D456" s="573"/>
      <c r="E456" s="487"/>
      <c r="F456" s="522"/>
      <c r="G456" s="485"/>
      <c r="H456" s="485"/>
      <c r="I456" s="488"/>
    </row>
    <row r="457" spans="1:9" x14ac:dyDescent="0.25">
      <c r="A457" s="253">
        <v>452</v>
      </c>
      <c r="B457" s="483"/>
      <c r="C457" s="519"/>
      <c r="D457" s="573"/>
      <c r="E457" s="487"/>
      <c r="F457" s="522"/>
      <c r="G457" s="485"/>
      <c r="H457" s="485"/>
      <c r="I457" s="488"/>
    </row>
    <row r="458" spans="1:9" x14ac:dyDescent="0.25">
      <c r="A458" s="253">
        <v>453</v>
      </c>
      <c r="B458" s="483"/>
      <c r="C458" s="519"/>
      <c r="D458" s="573"/>
      <c r="E458" s="487"/>
      <c r="F458" s="522"/>
      <c r="G458" s="485"/>
      <c r="H458" s="485"/>
      <c r="I458" s="488"/>
    </row>
    <row r="459" spans="1:9" x14ac:dyDescent="0.25">
      <c r="A459" s="253">
        <v>454</v>
      </c>
      <c r="B459" s="483"/>
      <c r="C459" s="519"/>
      <c r="D459" s="573"/>
      <c r="E459" s="487"/>
      <c r="F459" s="522"/>
      <c r="G459" s="485"/>
      <c r="H459" s="485"/>
      <c r="I459" s="488"/>
    </row>
    <row r="460" spans="1:9" x14ac:dyDescent="0.25">
      <c r="A460" s="253">
        <v>455</v>
      </c>
      <c r="B460" s="483"/>
      <c r="C460" s="519"/>
      <c r="D460" s="573"/>
      <c r="E460" s="487"/>
      <c r="F460" s="522"/>
      <c r="G460" s="485"/>
      <c r="H460" s="485"/>
      <c r="I460" s="488"/>
    </row>
    <row r="461" spans="1:9" x14ac:dyDescent="0.25">
      <c r="A461" s="253">
        <v>456</v>
      </c>
      <c r="B461" s="483"/>
      <c r="C461" s="519"/>
      <c r="D461" s="573"/>
      <c r="E461" s="487"/>
      <c r="F461" s="522"/>
      <c r="G461" s="485"/>
      <c r="H461" s="485"/>
      <c r="I461" s="488"/>
    </row>
    <row r="462" spans="1:9" x14ac:dyDescent="0.25">
      <c r="A462" s="253">
        <v>457</v>
      </c>
      <c r="B462" s="483"/>
      <c r="C462" s="519"/>
      <c r="D462" s="573"/>
      <c r="E462" s="487"/>
      <c r="F462" s="522"/>
      <c r="G462" s="485"/>
      <c r="H462" s="485"/>
      <c r="I462" s="488"/>
    </row>
    <row r="463" spans="1:9" x14ac:dyDescent="0.25">
      <c r="A463" s="253">
        <v>458</v>
      </c>
      <c r="B463" s="483"/>
      <c r="C463" s="519"/>
      <c r="D463" s="573"/>
      <c r="E463" s="487"/>
      <c r="F463" s="522"/>
      <c r="G463" s="485"/>
      <c r="H463" s="485"/>
      <c r="I463" s="488"/>
    </row>
    <row r="464" spans="1:9" x14ac:dyDescent="0.25">
      <c r="A464" s="253">
        <v>459</v>
      </c>
      <c r="B464" s="483"/>
      <c r="C464" s="519"/>
      <c r="D464" s="573"/>
      <c r="E464" s="487"/>
      <c r="F464" s="522"/>
      <c r="G464" s="485"/>
      <c r="H464" s="485"/>
      <c r="I464" s="488"/>
    </row>
    <row r="465" spans="1:9" x14ac:dyDescent="0.25">
      <c r="A465" s="253">
        <v>460</v>
      </c>
      <c r="B465" s="483"/>
      <c r="C465" s="519"/>
      <c r="D465" s="573"/>
      <c r="E465" s="487"/>
      <c r="F465" s="522"/>
      <c r="G465" s="485"/>
      <c r="H465" s="485"/>
      <c r="I465" s="488"/>
    </row>
    <row r="466" spans="1:9" x14ac:dyDescent="0.25">
      <c r="A466" s="253">
        <v>461</v>
      </c>
      <c r="B466" s="483"/>
      <c r="C466" s="519"/>
      <c r="D466" s="573"/>
      <c r="E466" s="487"/>
      <c r="F466" s="522"/>
      <c r="G466" s="485"/>
      <c r="H466" s="485"/>
      <c r="I466" s="488"/>
    </row>
    <row r="467" spans="1:9" x14ac:dyDescent="0.25">
      <c r="A467" s="253">
        <v>462</v>
      </c>
      <c r="B467" s="483"/>
      <c r="C467" s="519"/>
      <c r="D467" s="573"/>
      <c r="E467" s="487"/>
      <c r="F467" s="522"/>
      <c r="G467" s="485"/>
      <c r="H467" s="485"/>
      <c r="I467" s="488"/>
    </row>
    <row r="468" spans="1:9" x14ac:dyDescent="0.25">
      <c r="A468" s="253">
        <v>463</v>
      </c>
      <c r="B468" s="483"/>
      <c r="C468" s="519"/>
      <c r="D468" s="573"/>
      <c r="E468" s="487"/>
      <c r="F468" s="522"/>
      <c r="G468" s="485"/>
      <c r="H468" s="485"/>
      <c r="I468" s="488"/>
    </row>
    <row r="469" spans="1:9" x14ac:dyDescent="0.25">
      <c r="A469" s="253">
        <v>464</v>
      </c>
      <c r="B469" s="483"/>
      <c r="C469" s="519"/>
      <c r="D469" s="573"/>
      <c r="E469" s="487"/>
      <c r="F469" s="522"/>
      <c r="G469" s="485"/>
      <c r="H469" s="485"/>
      <c r="I469" s="488"/>
    </row>
    <row r="470" spans="1:9" x14ac:dyDescent="0.25">
      <c r="A470" s="253">
        <v>465</v>
      </c>
      <c r="B470" s="483"/>
      <c r="C470" s="519"/>
      <c r="D470" s="573"/>
      <c r="E470" s="487"/>
      <c r="F470" s="522"/>
      <c r="G470" s="485"/>
      <c r="H470" s="485"/>
      <c r="I470" s="488"/>
    </row>
    <row r="471" spans="1:9" x14ac:dyDescent="0.25">
      <c r="A471" s="253">
        <v>466</v>
      </c>
      <c r="B471" s="483"/>
      <c r="C471" s="519"/>
      <c r="D471" s="573"/>
      <c r="E471" s="487"/>
      <c r="F471" s="522"/>
      <c r="G471" s="485"/>
      <c r="H471" s="485"/>
      <c r="I471" s="488"/>
    </row>
    <row r="472" spans="1:9" x14ac:dyDescent="0.25">
      <c r="A472" s="253">
        <v>467</v>
      </c>
      <c r="B472" s="483"/>
      <c r="C472" s="519"/>
      <c r="D472" s="573"/>
      <c r="E472" s="487"/>
      <c r="F472" s="522"/>
      <c r="G472" s="485"/>
      <c r="H472" s="485"/>
      <c r="I472" s="488"/>
    </row>
    <row r="473" spans="1:9" x14ac:dyDescent="0.25">
      <c r="A473" s="253">
        <v>468</v>
      </c>
      <c r="B473" s="483"/>
      <c r="C473" s="519"/>
      <c r="D473" s="573"/>
      <c r="E473" s="487"/>
      <c r="F473" s="522"/>
      <c r="G473" s="485"/>
      <c r="H473" s="485"/>
      <c r="I473" s="488"/>
    </row>
    <row r="474" spans="1:9" x14ac:dyDescent="0.25">
      <c r="A474" s="253">
        <v>469</v>
      </c>
      <c r="B474" s="483"/>
      <c r="C474" s="519"/>
      <c r="D474" s="573"/>
      <c r="E474" s="487"/>
      <c r="F474" s="522"/>
      <c r="G474" s="485"/>
      <c r="H474" s="485"/>
      <c r="I474" s="488"/>
    </row>
    <row r="475" spans="1:9" x14ac:dyDescent="0.25">
      <c r="A475" s="253">
        <v>470</v>
      </c>
      <c r="B475" s="483"/>
      <c r="C475" s="519"/>
      <c r="D475" s="573"/>
      <c r="E475" s="487"/>
      <c r="F475" s="522"/>
      <c r="G475" s="485"/>
      <c r="H475" s="485"/>
      <c r="I475" s="488"/>
    </row>
    <row r="476" spans="1:9" x14ac:dyDescent="0.25">
      <c r="A476" s="253">
        <v>471</v>
      </c>
      <c r="B476" s="483"/>
      <c r="C476" s="519"/>
      <c r="D476" s="573"/>
      <c r="E476" s="487"/>
      <c r="F476" s="522"/>
      <c r="G476" s="485"/>
      <c r="H476" s="485"/>
      <c r="I476" s="488"/>
    </row>
    <row r="477" spans="1:9" x14ac:dyDescent="0.25">
      <c r="A477" s="253">
        <v>472</v>
      </c>
      <c r="B477" s="483"/>
      <c r="C477" s="519"/>
      <c r="D477" s="573"/>
      <c r="E477" s="487"/>
      <c r="F477" s="522"/>
      <c r="G477" s="485"/>
      <c r="H477" s="485"/>
      <c r="I477" s="488"/>
    </row>
    <row r="478" spans="1:9" x14ac:dyDescent="0.25">
      <c r="A478" s="253">
        <v>473</v>
      </c>
      <c r="B478" s="483"/>
      <c r="C478" s="519"/>
      <c r="D478" s="573"/>
      <c r="E478" s="487"/>
      <c r="F478" s="522"/>
      <c r="G478" s="485"/>
      <c r="H478" s="485"/>
      <c r="I478" s="488"/>
    </row>
    <row r="479" spans="1:9" x14ac:dyDescent="0.25">
      <c r="A479" s="253">
        <v>474</v>
      </c>
      <c r="B479" s="483"/>
      <c r="C479" s="519"/>
      <c r="D479" s="573"/>
      <c r="E479" s="487"/>
      <c r="F479" s="522"/>
      <c r="G479" s="485"/>
      <c r="H479" s="485"/>
      <c r="I479" s="488"/>
    </row>
    <row r="480" spans="1:9" x14ac:dyDescent="0.25">
      <c r="A480" s="253">
        <v>475</v>
      </c>
      <c r="B480" s="483"/>
      <c r="C480" s="519"/>
      <c r="D480" s="573"/>
      <c r="E480" s="487"/>
      <c r="F480" s="522"/>
      <c r="G480" s="485"/>
      <c r="H480" s="485"/>
      <c r="I480" s="488"/>
    </row>
    <row r="481" spans="1:9" x14ac:dyDescent="0.25">
      <c r="A481" s="253">
        <v>476</v>
      </c>
      <c r="B481" s="483"/>
      <c r="C481" s="519"/>
      <c r="D481" s="573"/>
      <c r="E481" s="487"/>
      <c r="F481" s="522"/>
      <c r="G481" s="485"/>
      <c r="H481" s="485"/>
      <c r="I481" s="488"/>
    </row>
    <row r="482" spans="1:9" x14ac:dyDescent="0.25">
      <c r="A482" s="253">
        <v>477</v>
      </c>
      <c r="B482" s="483"/>
      <c r="C482" s="519"/>
      <c r="D482" s="573"/>
      <c r="E482" s="487"/>
      <c r="F482" s="522"/>
      <c r="G482" s="485"/>
      <c r="H482" s="485"/>
      <c r="I482" s="488"/>
    </row>
    <row r="483" spans="1:9" x14ac:dyDescent="0.25">
      <c r="A483" s="253">
        <v>478</v>
      </c>
      <c r="B483" s="483"/>
      <c r="C483" s="519"/>
      <c r="D483" s="573"/>
      <c r="E483" s="487"/>
      <c r="F483" s="522"/>
      <c r="G483" s="485"/>
      <c r="H483" s="485"/>
      <c r="I483" s="488"/>
    </row>
    <row r="484" spans="1:9" x14ac:dyDescent="0.25">
      <c r="A484" s="253">
        <v>479</v>
      </c>
      <c r="B484" s="483"/>
      <c r="C484" s="519"/>
      <c r="D484" s="573"/>
      <c r="E484" s="487"/>
      <c r="F484" s="522"/>
      <c r="G484" s="485"/>
      <c r="H484" s="485"/>
      <c r="I484" s="488"/>
    </row>
    <row r="485" spans="1:9" x14ac:dyDescent="0.25">
      <c r="A485" s="253">
        <v>480</v>
      </c>
      <c r="B485" s="483"/>
      <c r="C485" s="519"/>
      <c r="D485" s="573"/>
      <c r="E485" s="487"/>
      <c r="F485" s="522"/>
      <c r="G485" s="485"/>
      <c r="H485" s="485"/>
      <c r="I485" s="488"/>
    </row>
    <row r="486" spans="1:9" x14ac:dyDescent="0.25">
      <c r="A486" s="253">
        <v>481</v>
      </c>
      <c r="B486" s="483"/>
      <c r="C486" s="519"/>
      <c r="D486" s="573"/>
      <c r="E486" s="487"/>
      <c r="F486" s="522"/>
      <c r="G486" s="485"/>
      <c r="H486" s="485"/>
      <c r="I486" s="488"/>
    </row>
    <row r="487" spans="1:9" x14ac:dyDescent="0.25">
      <c r="A487" s="253">
        <v>482</v>
      </c>
      <c r="B487" s="483"/>
      <c r="C487" s="519"/>
      <c r="D487" s="573"/>
      <c r="E487" s="487"/>
      <c r="F487" s="522"/>
      <c r="G487" s="485"/>
      <c r="H487" s="485"/>
      <c r="I487" s="488"/>
    </row>
    <row r="488" spans="1:9" x14ac:dyDescent="0.25">
      <c r="A488" s="253">
        <v>483</v>
      </c>
      <c r="B488" s="483"/>
      <c r="C488" s="519"/>
      <c r="D488" s="573"/>
      <c r="E488" s="487"/>
      <c r="F488" s="522"/>
      <c r="G488" s="485"/>
      <c r="H488" s="485"/>
      <c r="I488" s="488"/>
    </row>
    <row r="489" spans="1:9" x14ac:dyDescent="0.25">
      <c r="A489" s="253">
        <v>484</v>
      </c>
      <c r="B489" s="483"/>
      <c r="C489" s="519"/>
      <c r="D489" s="573"/>
      <c r="E489" s="487"/>
      <c r="F489" s="522"/>
      <c r="G489" s="485"/>
      <c r="H489" s="485"/>
      <c r="I489" s="488"/>
    </row>
    <row r="490" spans="1:9" x14ac:dyDescent="0.25">
      <c r="A490" s="253">
        <v>485</v>
      </c>
      <c r="B490" s="483"/>
      <c r="C490" s="519"/>
      <c r="D490" s="573"/>
      <c r="E490" s="487"/>
      <c r="F490" s="522"/>
      <c r="G490" s="485"/>
      <c r="H490" s="485"/>
      <c r="I490" s="488"/>
    </row>
    <row r="491" spans="1:9" x14ac:dyDescent="0.25">
      <c r="A491" s="253">
        <v>486</v>
      </c>
      <c r="B491" s="483"/>
      <c r="C491" s="519"/>
      <c r="D491" s="573"/>
      <c r="E491" s="487"/>
      <c r="F491" s="522"/>
      <c r="G491" s="485"/>
      <c r="H491" s="485"/>
      <c r="I491" s="488"/>
    </row>
    <row r="492" spans="1:9" x14ac:dyDescent="0.25">
      <c r="A492" s="253">
        <v>487</v>
      </c>
      <c r="B492" s="483"/>
      <c r="C492" s="519"/>
      <c r="D492" s="573"/>
      <c r="E492" s="487"/>
      <c r="F492" s="522"/>
      <c r="G492" s="485"/>
      <c r="H492" s="485"/>
      <c r="I492" s="488"/>
    </row>
    <row r="493" spans="1:9" x14ac:dyDescent="0.25">
      <c r="A493" s="253">
        <v>488</v>
      </c>
      <c r="B493" s="483"/>
      <c r="C493" s="519"/>
      <c r="D493" s="573"/>
      <c r="E493" s="487"/>
      <c r="F493" s="522"/>
      <c r="G493" s="485"/>
      <c r="H493" s="485"/>
      <c r="I493" s="488"/>
    </row>
    <row r="494" spans="1:9" x14ac:dyDescent="0.25">
      <c r="A494" s="253">
        <v>489</v>
      </c>
      <c r="B494" s="483"/>
      <c r="C494" s="519"/>
      <c r="D494" s="573"/>
      <c r="E494" s="487"/>
      <c r="F494" s="522"/>
      <c r="G494" s="485"/>
      <c r="H494" s="485"/>
      <c r="I494" s="488"/>
    </row>
    <row r="495" spans="1:9" x14ac:dyDescent="0.25">
      <c r="A495" s="253">
        <v>490</v>
      </c>
      <c r="B495" s="483"/>
      <c r="C495" s="519"/>
      <c r="D495" s="573"/>
      <c r="E495" s="487"/>
      <c r="F495" s="522"/>
      <c r="G495" s="485"/>
      <c r="H495" s="485"/>
      <c r="I495" s="488"/>
    </row>
    <row r="496" spans="1:9" x14ac:dyDescent="0.25">
      <c r="A496" s="253">
        <v>491</v>
      </c>
      <c r="B496" s="483"/>
      <c r="C496" s="519"/>
      <c r="D496" s="573"/>
      <c r="E496" s="487"/>
      <c r="F496" s="522"/>
      <c r="G496" s="485"/>
      <c r="H496" s="485"/>
      <c r="I496" s="488"/>
    </row>
    <row r="497" spans="1:9" x14ac:dyDescent="0.25">
      <c r="A497" s="253">
        <v>492</v>
      </c>
      <c r="B497" s="483"/>
      <c r="C497" s="519"/>
      <c r="D497" s="573"/>
      <c r="E497" s="487"/>
      <c r="F497" s="522"/>
      <c r="G497" s="485"/>
      <c r="H497" s="485"/>
      <c r="I497" s="488"/>
    </row>
    <row r="498" spans="1:9" x14ac:dyDescent="0.25">
      <c r="A498" s="253">
        <v>493</v>
      </c>
      <c r="B498" s="483"/>
      <c r="C498" s="519"/>
      <c r="D498" s="573"/>
      <c r="E498" s="487"/>
      <c r="F498" s="522"/>
      <c r="G498" s="485"/>
      <c r="H498" s="485"/>
      <c r="I498" s="488"/>
    </row>
    <row r="499" spans="1:9" x14ac:dyDescent="0.25">
      <c r="A499" s="253">
        <v>494</v>
      </c>
      <c r="B499" s="483"/>
      <c r="C499" s="519"/>
      <c r="D499" s="573"/>
      <c r="E499" s="487"/>
      <c r="F499" s="522"/>
      <c r="G499" s="485"/>
      <c r="H499" s="485"/>
      <c r="I499" s="488"/>
    </row>
    <row r="500" spans="1:9" x14ac:dyDescent="0.25">
      <c r="A500" s="253">
        <v>495</v>
      </c>
      <c r="B500" s="483"/>
      <c r="C500" s="519"/>
      <c r="D500" s="573"/>
      <c r="E500" s="487"/>
      <c r="F500" s="522"/>
      <c r="G500" s="485"/>
      <c r="H500" s="485"/>
      <c r="I500" s="488"/>
    </row>
    <row r="501" spans="1:9" x14ac:dyDescent="0.25">
      <c r="A501" s="253">
        <v>496</v>
      </c>
      <c r="B501" s="483"/>
      <c r="C501" s="519"/>
      <c r="D501" s="573"/>
      <c r="E501" s="487"/>
      <c r="F501" s="522"/>
      <c r="G501" s="485"/>
      <c r="H501" s="485"/>
      <c r="I501" s="488"/>
    </row>
    <row r="502" spans="1:9" x14ac:dyDescent="0.25">
      <c r="A502" s="253">
        <v>497</v>
      </c>
      <c r="B502" s="483"/>
      <c r="C502" s="519"/>
      <c r="D502" s="573"/>
      <c r="E502" s="487"/>
      <c r="F502" s="522"/>
      <c r="G502" s="485"/>
      <c r="H502" s="485"/>
      <c r="I502" s="488"/>
    </row>
    <row r="503" spans="1:9" x14ac:dyDescent="0.25">
      <c r="A503" s="253">
        <v>498</v>
      </c>
      <c r="B503" s="483"/>
      <c r="C503" s="519"/>
      <c r="D503" s="573"/>
      <c r="E503" s="487"/>
      <c r="F503" s="522"/>
      <c r="G503" s="485"/>
      <c r="H503" s="485"/>
      <c r="I503" s="488"/>
    </row>
    <row r="504" spans="1:9" x14ac:dyDescent="0.25">
      <c r="A504" s="253">
        <v>499</v>
      </c>
      <c r="B504" s="483"/>
      <c r="C504" s="519"/>
      <c r="D504" s="573"/>
      <c r="E504" s="487"/>
      <c r="F504" s="522"/>
      <c r="G504" s="485"/>
      <c r="H504" s="485"/>
      <c r="I504" s="488"/>
    </row>
    <row r="505" spans="1:9" x14ac:dyDescent="0.25">
      <c r="A505" s="253">
        <v>500</v>
      </c>
      <c r="B505" s="483"/>
      <c r="C505" s="519"/>
      <c r="D505" s="573"/>
      <c r="E505" s="487"/>
      <c r="F505" s="522"/>
      <c r="G505" s="485"/>
      <c r="H505" s="485"/>
      <c r="I505" s="488"/>
    </row>
    <row r="506" spans="1:9" x14ac:dyDescent="0.25">
      <c r="A506" s="253">
        <v>501</v>
      </c>
      <c r="B506" s="483"/>
      <c r="C506" s="519"/>
      <c r="D506" s="573"/>
      <c r="E506" s="487"/>
      <c r="F506" s="522"/>
      <c r="G506" s="485"/>
      <c r="H506" s="485"/>
      <c r="I506" s="488"/>
    </row>
    <row r="507" spans="1:9" x14ac:dyDescent="0.25">
      <c r="A507" s="253">
        <v>502</v>
      </c>
      <c r="B507" s="483"/>
      <c r="C507" s="519"/>
      <c r="D507" s="573"/>
      <c r="E507" s="487"/>
      <c r="F507" s="522"/>
      <c r="G507" s="485"/>
      <c r="H507" s="485"/>
      <c r="I507" s="488"/>
    </row>
    <row r="508" spans="1:9" x14ac:dyDescent="0.25">
      <c r="A508" s="253">
        <v>503</v>
      </c>
      <c r="B508" s="483"/>
      <c r="C508" s="519"/>
      <c r="D508" s="573"/>
      <c r="E508" s="487"/>
      <c r="F508" s="522"/>
      <c r="G508" s="485"/>
      <c r="H508" s="485"/>
      <c r="I508" s="488"/>
    </row>
    <row r="509" spans="1:9" x14ac:dyDescent="0.25">
      <c r="A509" s="253">
        <v>504</v>
      </c>
      <c r="B509" s="483"/>
      <c r="C509" s="519"/>
      <c r="D509" s="573"/>
      <c r="E509" s="487"/>
      <c r="F509" s="522"/>
      <c r="G509" s="485"/>
      <c r="H509" s="485"/>
      <c r="I509" s="488"/>
    </row>
    <row r="510" spans="1:9" x14ac:dyDescent="0.25">
      <c r="A510" s="253">
        <v>505</v>
      </c>
      <c r="B510" s="483"/>
      <c r="C510" s="519"/>
      <c r="D510" s="573"/>
      <c r="E510" s="487"/>
      <c r="F510" s="522"/>
      <c r="G510" s="485"/>
      <c r="H510" s="485"/>
      <c r="I510" s="488"/>
    </row>
    <row r="511" spans="1:9" x14ac:dyDescent="0.25">
      <c r="A511" s="253">
        <v>506</v>
      </c>
      <c r="B511" s="483"/>
      <c r="C511" s="519"/>
      <c r="D511" s="573"/>
      <c r="E511" s="487"/>
      <c r="F511" s="522"/>
      <c r="G511" s="485"/>
      <c r="H511" s="485"/>
      <c r="I511" s="488"/>
    </row>
    <row r="512" spans="1:9" x14ac:dyDescent="0.25">
      <c r="A512" s="253">
        <v>507</v>
      </c>
      <c r="B512" s="483"/>
      <c r="C512" s="519"/>
      <c r="D512" s="573"/>
      <c r="E512" s="487"/>
      <c r="F512" s="522"/>
      <c r="G512" s="485"/>
      <c r="H512" s="485"/>
      <c r="I512" s="488"/>
    </row>
    <row r="513" spans="1:9" x14ac:dyDescent="0.25">
      <c r="A513" s="253">
        <v>508</v>
      </c>
      <c r="B513" s="483"/>
      <c r="C513" s="519"/>
      <c r="D513" s="573"/>
      <c r="E513" s="487"/>
      <c r="F513" s="522"/>
      <c r="G513" s="485"/>
      <c r="H513" s="485"/>
      <c r="I513" s="488"/>
    </row>
    <row r="514" spans="1:9" x14ac:dyDescent="0.25">
      <c r="A514" s="253">
        <v>509</v>
      </c>
      <c r="B514" s="483"/>
      <c r="C514" s="519"/>
      <c r="D514" s="573"/>
      <c r="E514" s="487"/>
      <c r="F514" s="522"/>
      <c r="G514" s="485"/>
      <c r="H514" s="485"/>
      <c r="I514" s="488"/>
    </row>
    <row r="515" spans="1:9" x14ac:dyDescent="0.25">
      <c r="A515" s="253">
        <v>510</v>
      </c>
      <c r="B515" s="483"/>
      <c r="C515" s="519"/>
      <c r="D515" s="573"/>
      <c r="E515" s="487"/>
      <c r="F515" s="522"/>
      <c r="G515" s="485"/>
      <c r="H515" s="485"/>
      <c r="I515" s="488"/>
    </row>
    <row r="516" spans="1:9" x14ac:dyDescent="0.25">
      <c r="A516" s="253">
        <v>511</v>
      </c>
      <c r="B516" s="483"/>
      <c r="C516" s="519"/>
      <c r="D516" s="573"/>
      <c r="E516" s="487"/>
      <c r="F516" s="522"/>
      <c r="G516" s="485"/>
      <c r="H516" s="485"/>
      <c r="I516" s="488"/>
    </row>
    <row r="517" spans="1:9" x14ac:dyDescent="0.25">
      <c r="A517" s="253">
        <v>512</v>
      </c>
      <c r="B517" s="483"/>
      <c r="C517" s="519"/>
      <c r="D517" s="573"/>
      <c r="E517" s="487"/>
      <c r="F517" s="522"/>
      <c r="G517" s="485"/>
      <c r="H517" s="485"/>
      <c r="I517" s="488"/>
    </row>
    <row r="518" spans="1:9" x14ac:dyDescent="0.25">
      <c r="A518" s="253">
        <v>513</v>
      </c>
      <c r="B518" s="483"/>
      <c r="C518" s="519"/>
      <c r="D518" s="573"/>
      <c r="E518" s="487"/>
      <c r="F518" s="522"/>
      <c r="G518" s="485"/>
      <c r="H518" s="485"/>
      <c r="I518" s="488"/>
    </row>
    <row r="519" spans="1:9" x14ac:dyDescent="0.25">
      <c r="A519" s="253">
        <v>514</v>
      </c>
      <c r="B519" s="483"/>
      <c r="C519" s="519"/>
      <c r="D519" s="573"/>
      <c r="E519" s="487"/>
      <c r="F519" s="522"/>
      <c r="G519" s="485"/>
      <c r="H519" s="485"/>
      <c r="I519" s="488"/>
    </row>
    <row r="520" spans="1:9" x14ac:dyDescent="0.25">
      <c r="A520" s="253">
        <v>515</v>
      </c>
      <c r="B520" s="483"/>
      <c r="C520" s="519"/>
      <c r="D520" s="573"/>
      <c r="E520" s="487"/>
      <c r="F520" s="522"/>
      <c r="G520" s="485"/>
      <c r="H520" s="485"/>
      <c r="I520" s="488"/>
    </row>
    <row r="521" spans="1:9" x14ac:dyDescent="0.25">
      <c r="A521" s="253">
        <v>516</v>
      </c>
      <c r="B521" s="483"/>
      <c r="C521" s="519"/>
      <c r="D521" s="573"/>
      <c r="E521" s="487"/>
      <c r="F521" s="522"/>
      <c r="G521" s="485"/>
      <c r="H521" s="485"/>
      <c r="I521" s="488"/>
    </row>
    <row r="522" spans="1:9" x14ac:dyDescent="0.25">
      <c r="A522" s="253">
        <v>517</v>
      </c>
      <c r="B522" s="483"/>
      <c r="C522" s="519"/>
      <c r="D522" s="573"/>
      <c r="E522" s="487"/>
      <c r="F522" s="522"/>
      <c r="G522" s="485"/>
      <c r="H522" s="485"/>
      <c r="I522" s="488"/>
    </row>
    <row r="523" spans="1:9" x14ac:dyDescent="0.25">
      <c r="A523" s="253">
        <v>518</v>
      </c>
      <c r="B523" s="483"/>
      <c r="C523" s="519"/>
      <c r="D523" s="573"/>
      <c r="E523" s="487"/>
      <c r="F523" s="522"/>
      <c r="G523" s="485"/>
      <c r="H523" s="485"/>
      <c r="I523" s="488"/>
    </row>
    <row r="524" spans="1:9" x14ac:dyDescent="0.25">
      <c r="A524" s="253">
        <v>519</v>
      </c>
      <c r="B524" s="483"/>
      <c r="C524" s="519"/>
      <c r="D524" s="573"/>
      <c r="E524" s="487"/>
      <c r="F524" s="522"/>
      <c r="G524" s="485"/>
      <c r="H524" s="485"/>
      <c r="I524" s="488"/>
    </row>
    <row r="525" spans="1:9" x14ac:dyDescent="0.25">
      <c r="A525" s="253">
        <v>520</v>
      </c>
      <c r="B525" s="483"/>
      <c r="C525" s="519"/>
      <c r="D525" s="573"/>
      <c r="E525" s="487"/>
      <c r="F525" s="522"/>
      <c r="G525" s="485"/>
      <c r="H525" s="485"/>
      <c r="I525" s="488"/>
    </row>
    <row r="526" spans="1:9" x14ac:dyDescent="0.25">
      <c r="A526" s="253">
        <v>521</v>
      </c>
      <c r="B526" s="483"/>
      <c r="C526" s="519"/>
      <c r="D526" s="573"/>
      <c r="E526" s="487"/>
      <c r="F526" s="522"/>
      <c r="G526" s="485"/>
      <c r="H526" s="485"/>
      <c r="I526" s="488"/>
    </row>
    <row r="527" spans="1:9" x14ac:dyDescent="0.25">
      <c r="A527" s="253">
        <v>522</v>
      </c>
      <c r="B527" s="483"/>
      <c r="C527" s="519"/>
      <c r="D527" s="573"/>
      <c r="E527" s="487"/>
      <c r="F527" s="522"/>
      <c r="G527" s="485"/>
      <c r="H527" s="485"/>
      <c r="I527" s="488"/>
    </row>
    <row r="528" spans="1:9" x14ac:dyDescent="0.25">
      <c r="A528" s="253">
        <v>523</v>
      </c>
      <c r="B528" s="483"/>
      <c r="C528" s="519"/>
      <c r="D528" s="573"/>
      <c r="E528" s="487"/>
      <c r="F528" s="522"/>
      <c r="G528" s="485"/>
      <c r="H528" s="485"/>
      <c r="I528" s="488"/>
    </row>
    <row r="529" spans="1:9" x14ac:dyDescent="0.25">
      <c r="A529" s="253">
        <v>524</v>
      </c>
      <c r="B529" s="483"/>
      <c r="C529" s="519"/>
      <c r="D529" s="573"/>
      <c r="E529" s="487"/>
      <c r="F529" s="522"/>
      <c r="G529" s="485"/>
      <c r="H529" s="485"/>
      <c r="I529" s="488"/>
    </row>
    <row r="530" spans="1:9" x14ac:dyDescent="0.25">
      <c r="A530" s="253">
        <v>525</v>
      </c>
      <c r="B530" s="483"/>
      <c r="C530" s="519"/>
      <c r="D530" s="573"/>
      <c r="E530" s="487"/>
      <c r="F530" s="522"/>
      <c r="G530" s="485"/>
      <c r="H530" s="485"/>
      <c r="I530" s="488"/>
    </row>
    <row r="531" spans="1:9" x14ac:dyDescent="0.25">
      <c r="A531" s="253">
        <v>526</v>
      </c>
      <c r="B531" s="483"/>
      <c r="C531" s="519"/>
      <c r="D531" s="573"/>
      <c r="E531" s="487"/>
      <c r="F531" s="522"/>
      <c r="G531" s="485"/>
      <c r="H531" s="485"/>
      <c r="I531" s="488"/>
    </row>
    <row r="532" spans="1:9" x14ac:dyDescent="0.25">
      <c r="A532" s="253">
        <v>527</v>
      </c>
      <c r="B532" s="483"/>
      <c r="C532" s="519"/>
      <c r="D532" s="573"/>
      <c r="E532" s="487"/>
      <c r="F532" s="522"/>
      <c r="G532" s="485"/>
      <c r="H532" s="485"/>
      <c r="I532" s="488"/>
    </row>
    <row r="533" spans="1:9" x14ac:dyDescent="0.25">
      <c r="A533" s="253">
        <v>528</v>
      </c>
      <c r="B533" s="483"/>
      <c r="C533" s="519"/>
      <c r="D533" s="573"/>
      <c r="E533" s="487"/>
      <c r="F533" s="522"/>
      <c r="G533" s="485"/>
      <c r="H533" s="485"/>
      <c r="I533" s="488"/>
    </row>
    <row r="534" spans="1:9" x14ac:dyDescent="0.25">
      <c r="A534" s="253">
        <v>529</v>
      </c>
      <c r="B534" s="483"/>
      <c r="C534" s="519"/>
      <c r="D534" s="573"/>
      <c r="E534" s="487"/>
      <c r="F534" s="522"/>
      <c r="G534" s="485"/>
      <c r="H534" s="485"/>
      <c r="I534" s="488"/>
    </row>
    <row r="535" spans="1:9" x14ac:dyDescent="0.25">
      <c r="A535" s="253">
        <v>530</v>
      </c>
      <c r="B535" s="483"/>
      <c r="C535" s="519"/>
      <c r="D535" s="573"/>
      <c r="E535" s="487"/>
      <c r="F535" s="522"/>
      <c r="G535" s="485"/>
      <c r="H535" s="485"/>
      <c r="I535" s="488"/>
    </row>
    <row r="536" spans="1:9" x14ac:dyDescent="0.25">
      <c r="A536" s="253">
        <v>531</v>
      </c>
      <c r="B536" s="483"/>
      <c r="C536" s="519"/>
      <c r="D536" s="573"/>
      <c r="E536" s="487"/>
      <c r="F536" s="522"/>
      <c r="G536" s="485"/>
      <c r="H536" s="485"/>
      <c r="I536" s="488"/>
    </row>
    <row r="537" spans="1:9" x14ac:dyDescent="0.25">
      <c r="A537" s="253">
        <v>532</v>
      </c>
      <c r="B537" s="483"/>
      <c r="C537" s="519"/>
      <c r="D537" s="573"/>
      <c r="E537" s="487"/>
      <c r="F537" s="522"/>
      <c r="G537" s="485"/>
      <c r="H537" s="485"/>
      <c r="I537" s="488"/>
    </row>
    <row r="538" spans="1:9" x14ac:dyDescent="0.25">
      <c r="A538" s="253">
        <v>533</v>
      </c>
      <c r="B538" s="483"/>
      <c r="C538" s="519"/>
      <c r="D538" s="573"/>
      <c r="E538" s="487"/>
      <c r="F538" s="522"/>
      <c r="G538" s="485"/>
      <c r="H538" s="485"/>
      <c r="I538" s="488"/>
    </row>
    <row r="539" spans="1:9" x14ac:dyDescent="0.25">
      <c r="A539" s="253">
        <v>534</v>
      </c>
      <c r="B539" s="483"/>
      <c r="C539" s="519"/>
      <c r="D539" s="573"/>
      <c r="E539" s="487"/>
      <c r="F539" s="522"/>
      <c r="G539" s="485"/>
      <c r="H539" s="485"/>
      <c r="I539" s="488"/>
    </row>
    <row r="540" spans="1:9" x14ac:dyDescent="0.25">
      <c r="A540" s="253">
        <v>535</v>
      </c>
      <c r="B540" s="483"/>
      <c r="C540" s="519"/>
      <c r="D540" s="573"/>
      <c r="E540" s="487"/>
      <c r="F540" s="522"/>
      <c r="G540" s="485"/>
      <c r="H540" s="485"/>
      <c r="I540" s="488"/>
    </row>
    <row r="541" spans="1:9" x14ac:dyDescent="0.25">
      <c r="A541" s="253">
        <v>536</v>
      </c>
      <c r="B541" s="483"/>
      <c r="C541" s="519"/>
      <c r="D541" s="573"/>
      <c r="E541" s="487"/>
      <c r="F541" s="522"/>
      <c r="G541" s="485"/>
      <c r="H541" s="485"/>
      <c r="I541" s="488"/>
    </row>
    <row r="542" spans="1:9" x14ac:dyDescent="0.25">
      <c r="A542" s="253">
        <v>537</v>
      </c>
      <c r="B542" s="483"/>
      <c r="C542" s="519"/>
      <c r="D542" s="573"/>
      <c r="E542" s="487"/>
      <c r="F542" s="522"/>
      <c r="G542" s="485"/>
      <c r="H542" s="485"/>
      <c r="I542" s="488"/>
    </row>
    <row r="543" spans="1:9" x14ac:dyDescent="0.25">
      <c r="A543" s="253">
        <v>538</v>
      </c>
      <c r="B543" s="483"/>
      <c r="C543" s="519"/>
      <c r="D543" s="573"/>
      <c r="E543" s="487"/>
      <c r="F543" s="522"/>
      <c r="G543" s="485"/>
      <c r="H543" s="485"/>
      <c r="I543" s="488"/>
    </row>
    <row r="544" spans="1:9" x14ac:dyDescent="0.25">
      <c r="A544" s="253">
        <v>539</v>
      </c>
      <c r="B544" s="483"/>
      <c r="C544" s="519"/>
      <c r="D544" s="573"/>
      <c r="E544" s="487"/>
      <c r="F544" s="522"/>
      <c r="G544" s="485"/>
      <c r="H544" s="485"/>
      <c r="I544" s="488"/>
    </row>
    <row r="545" spans="1:9" x14ac:dyDescent="0.25">
      <c r="A545" s="253">
        <v>540</v>
      </c>
      <c r="B545" s="483"/>
      <c r="C545" s="519"/>
      <c r="D545" s="573"/>
      <c r="E545" s="487"/>
      <c r="F545" s="522"/>
      <c r="G545" s="485"/>
      <c r="H545" s="485"/>
      <c r="I545" s="488"/>
    </row>
    <row r="546" spans="1:9" x14ac:dyDescent="0.25">
      <c r="A546" s="253">
        <v>541</v>
      </c>
      <c r="B546" s="483"/>
      <c r="C546" s="519"/>
      <c r="D546" s="573"/>
      <c r="E546" s="487"/>
      <c r="F546" s="522"/>
      <c r="G546" s="485"/>
      <c r="H546" s="485"/>
      <c r="I546" s="488"/>
    </row>
    <row r="547" spans="1:9" x14ac:dyDescent="0.25">
      <c r="A547" s="253">
        <v>542</v>
      </c>
      <c r="B547" s="483"/>
      <c r="C547" s="519"/>
      <c r="D547" s="573"/>
      <c r="E547" s="487"/>
      <c r="F547" s="522"/>
      <c r="G547" s="485"/>
      <c r="H547" s="485"/>
      <c r="I547" s="488"/>
    </row>
    <row r="548" spans="1:9" x14ac:dyDescent="0.25">
      <c r="A548" s="253">
        <v>543</v>
      </c>
      <c r="B548" s="483"/>
      <c r="C548" s="519"/>
      <c r="D548" s="573"/>
      <c r="E548" s="487"/>
      <c r="F548" s="522"/>
      <c r="G548" s="485"/>
      <c r="H548" s="485"/>
      <c r="I548" s="488"/>
    </row>
    <row r="549" spans="1:9" x14ac:dyDescent="0.25">
      <c r="A549" s="253">
        <v>544</v>
      </c>
      <c r="B549" s="483"/>
      <c r="C549" s="519"/>
      <c r="D549" s="573"/>
      <c r="E549" s="487"/>
      <c r="F549" s="522"/>
      <c r="G549" s="485"/>
      <c r="H549" s="485"/>
      <c r="I549" s="488"/>
    </row>
    <row r="550" spans="1:9" x14ac:dyDescent="0.25">
      <c r="A550" s="253">
        <v>545</v>
      </c>
      <c r="B550" s="483"/>
      <c r="C550" s="519"/>
      <c r="D550" s="573"/>
      <c r="E550" s="487"/>
      <c r="F550" s="522"/>
      <c r="G550" s="485"/>
      <c r="H550" s="485"/>
      <c r="I550" s="488"/>
    </row>
    <row r="551" spans="1:9" x14ac:dyDescent="0.25">
      <c r="A551" s="253">
        <v>546</v>
      </c>
      <c r="B551" s="483"/>
      <c r="C551" s="519"/>
      <c r="D551" s="573"/>
      <c r="E551" s="487"/>
      <c r="F551" s="522"/>
      <c r="G551" s="485"/>
      <c r="H551" s="485"/>
      <c r="I551" s="488"/>
    </row>
    <row r="552" spans="1:9" x14ac:dyDescent="0.25">
      <c r="A552" s="253">
        <v>547</v>
      </c>
      <c r="B552" s="483"/>
      <c r="C552" s="519"/>
      <c r="D552" s="573"/>
      <c r="E552" s="487"/>
      <c r="F552" s="522"/>
      <c r="G552" s="485"/>
      <c r="H552" s="485"/>
      <c r="I552" s="488"/>
    </row>
    <row r="553" spans="1:9" x14ac:dyDescent="0.25">
      <c r="A553" s="253">
        <v>548</v>
      </c>
      <c r="B553" s="483"/>
      <c r="C553" s="519"/>
      <c r="D553" s="573"/>
      <c r="E553" s="487"/>
      <c r="F553" s="522"/>
      <c r="G553" s="485"/>
      <c r="H553" s="485"/>
      <c r="I553" s="488"/>
    </row>
    <row r="554" spans="1:9" x14ac:dyDescent="0.25">
      <c r="A554" s="253">
        <v>549</v>
      </c>
      <c r="B554" s="483"/>
      <c r="C554" s="519"/>
      <c r="D554" s="573"/>
      <c r="E554" s="487"/>
      <c r="F554" s="522"/>
      <c r="G554" s="485"/>
      <c r="H554" s="485"/>
      <c r="I554" s="488"/>
    </row>
    <row r="555" spans="1:9" x14ac:dyDescent="0.25">
      <c r="A555" s="253">
        <v>550</v>
      </c>
      <c r="B555" s="483"/>
      <c r="C555" s="519"/>
      <c r="D555" s="573"/>
      <c r="E555" s="487"/>
      <c r="F555" s="522"/>
      <c r="G555" s="485"/>
      <c r="H555" s="485"/>
      <c r="I555" s="488"/>
    </row>
    <row r="556" spans="1:9" x14ac:dyDescent="0.25">
      <c r="A556" s="253">
        <v>551</v>
      </c>
      <c r="B556" s="483"/>
      <c r="C556" s="519"/>
      <c r="D556" s="573"/>
      <c r="E556" s="487"/>
      <c r="F556" s="522"/>
      <c r="G556" s="485"/>
      <c r="H556" s="485"/>
      <c r="I556" s="488"/>
    </row>
    <row r="557" spans="1:9" x14ac:dyDescent="0.25">
      <c r="A557" s="253">
        <v>552</v>
      </c>
      <c r="B557" s="483"/>
      <c r="C557" s="519"/>
      <c r="D557" s="573"/>
      <c r="E557" s="487"/>
      <c r="F557" s="522"/>
      <c r="G557" s="485"/>
      <c r="H557" s="485"/>
      <c r="I557" s="488"/>
    </row>
    <row r="558" spans="1:9" x14ac:dyDescent="0.25">
      <c r="A558" s="253">
        <v>553</v>
      </c>
      <c r="B558" s="483"/>
      <c r="C558" s="519"/>
      <c r="D558" s="573"/>
      <c r="E558" s="487"/>
      <c r="F558" s="522"/>
      <c r="G558" s="485"/>
      <c r="H558" s="485"/>
      <c r="I558" s="488"/>
    </row>
    <row r="559" spans="1:9" x14ac:dyDescent="0.25">
      <c r="A559" s="253">
        <v>554</v>
      </c>
      <c r="B559" s="483"/>
      <c r="C559" s="519"/>
      <c r="D559" s="573"/>
      <c r="E559" s="487"/>
      <c r="F559" s="522"/>
      <c r="G559" s="485"/>
      <c r="H559" s="485"/>
      <c r="I559" s="488"/>
    </row>
    <row r="560" spans="1:9" x14ac:dyDescent="0.25">
      <c r="A560" s="253">
        <v>555</v>
      </c>
      <c r="B560" s="483"/>
      <c r="C560" s="519"/>
      <c r="D560" s="573"/>
      <c r="E560" s="487"/>
      <c r="F560" s="522"/>
      <c r="G560" s="485"/>
      <c r="H560" s="485"/>
      <c r="I560" s="488"/>
    </row>
    <row r="561" spans="1:9" x14ac:dyDescent="0.25">
      <c r="A561" s="253">
        <v>556</v>
      </c>
      <c r="B561" s="483"/>
      <c r="C561" s="519"/>
      <c r="D561" s="573"/>
      <c r="E561" s="487"/>
      <c r="F561" s="522"/>
      <c r="G561" s="485"/>
      <c r="H561" s="485"/>
      <c r="I561" s="488"/>
    </row>
    <row r="562" spans="1:9" x14ac:dyDescent="0.25">
      <c r="A562" s="253">
        <v>557</v>
      </c>
      <c r="B562" s="483"/>
      <c r="C562" s="519"/>
      <c r="D562" s="573"/>
      <c r="E562" s="487"/>
      <c r="F562" s="522"/>
      <c r="G562" s="485"/>
      <c r="H562" s="485"/>
      <c r="I562" s="488"/>
    </row>
    <row r="563" spans="1:9" x14ac:dyDescent="0.25">
      <c r="A563" s="253">
        <v>558</v>
      </c>
      <c r="B563" s="483"/>
      <c r="C563" s="519"/>
      <c r="D563" s="573"/>
      <c r="E563" s="487"/>
      <c r="F563" s="522"/>
      <c r="G563" s="485"/>
      <c r="H563" s="485"/>
      <c r="I563" s="488"/>
    </row>
    <row r="564" spans="1:9" x14ac:dyDescent="0.25">
      <c r="A564" s="253">
        <v>559</v>
      </c>
      <c r="B564" s="483"/>
      <c r="C564" s="519"/>
      <c r="D564" s="573"/>
      <c r="E564" s="487"/>
      <c r="F564" s="522"/>
      <c r="G564" s="485"/>
      <c r="H564" s="485"/>
      <c r="I564" s="488"/>
    </row>
    <row r="565" spans="1:9" x14ac:dyDescent="0.25">
      <c r="A565" s="253">
        <v>560</v>
      </c>
      <c r="B565" s="483"/>
      <c r="C565" s="519"/>
      <c r="D565" s="573"/>
      <c r="E565" s="487"/>
      <c r="F565" s="522"/>
      <c r="G565" s="485"/>
      <c r="H565" s="485"/>
      <c r="I565" s="488"/>
    </row>
    <row r="566" spans="1:9" x14ac:dyDescent="0.25">
      <c r="A566" s="253">
        <v>561</v>
      </c>
      <c r="B566" s="483"/>
      <c r="C566" s="519"/>
      <c r="D566" s="573"/>
      <c r="E566" s="487"/>
      <c r="F566" s="522"/>
      <c r="G566" s="485"/>
      <c r="H566" s="485"/>
      <c r="I566" s="488"/>
    </row>
    <row r="567" spans="1:9" x14ac:dyDescent="0.25">
      <c r="A567" s="253">
        <v>562</v>
      </c>
      <c r="B567" s="483"/>
      <c r="C567" s="519"/>
      <c r="D567" s="573"/>
      <c r="E567" s="487"/>
      <c r="F567" s="522"/>
      <c r="G567" s="485"/>
      <c r="H567" s="485"/>
      <c r="I567" s="488"/>
    </row>
    <row r="568" spans="1:9" x14ac:dyDescent="0.25">
      <c r="A568" s="253">
        <v>563</v>
      </c>
      <c r="B568" s="483"/>
      <c r="C568" s="519"/>
      <c r="D568" s="573"/>
      <c r="E568" s="487"/>
      <c r="F568" s="522"/>
      <c r="G568" s="485"/>
      <c r="H568" s="485"/>
      <c r="I568" s="488"/>
    </row>
    <row r="569" spans="1:9" x14ac:dyDescent="0.25">
      <c r="A569" s="253">
        <v>564</v>
      </c>
      <c r="B569" s="483"/>
      <c r="C569" s="519"/>
      <c r="D569" s="573"/>
      <c r="E569" s="487"/>
      <c r="F569" s="522"/>
      <c r="G569" s="485"/>
      <c r="H569" s="485"/>
      <c r="I569" s="488"/>
    </row>
    <row r="570" spans="1:9" x14ac:dyDescent="0.25">
      <c r="A570" s="253">
        <v>565</v>
      </c>
      <c r="B570" s="483"/>
      <c r="C570" s="519"/>
      <c r="D570" s="573"/>
      <c r="E570" s="487"/>
      <c r="F570" s="522"/>
      <c r="G570" s="485"/>
      <c r="H570" s="485"/>
      <c r="I570" s="488"/>
    </row>
    <row r="571" spans="1:9" x14ac:dyDescent="0.25">
      <c r="A571" s="253">
        <v>566</v>
      </c>
      <c r="B571" s="483"/>
      <c r="C571" s="519"/>
      <c r="D571" s="573"/>
      <c r="E571" s="487"/>
      <c r="F571" s="522"/>
      <c r="G571" s="485"/>
      <c r="H571" s="485"/>
      <c r="I571" s="488"/>
    </row>
    <row r="572" spans="1:9" x14ac:dyDescent="0.25">
      <c r="A572" s="253">
        <v>567</v>
      </c>
      <c r="B572" s="483"/>
      <c r="C572" s="519"/>
      <c r="D572" s="573"/>
      <c r="E572" s="487"/>
      <c r="F572" s="522"/>
      <c r="G572" s="485"/>
      <c r="H572" s="485"/>
      <c r="I572" s="488"/>
    </row>
    <row r="573" spans="1:9" x14ac:dyDescent="0.25">
      <c r="A573" s="253">
        <v>568</v>
      </c>
      <c r="B573" s="483"/>
      <c r="C573" s="519"/>
      <c r="D573" s="573"/>
      <c r="E573" s="487"/>
      <c r="F573" s="522"/>
      <c r="G573" s="485"/>
      <c r="H573" s="485"/>
      <c r="I573" s="488"/>
    </row>
    <row r="574" spans="1:9" x14ac:dyDescent="0.25">
      <c r="A574" s="253">
        <v>569</v>
      </c>
      <c r="B574" s="483"/>
      <c r="C574" s="519"/>
      <c r="D574" s="573"/>
      <c r="E574" s="487"/>
      <c r="F574" s="522"/>
      <c r="G574" s="485"/>
      <c r="H574" s="485"/>
      <c r="I574" s="488"/>
    </row>
    <row r="575" spans="1:9" x14ac:dyDescent="0.25">
      <c r="A575" s="253">
        <v>570</v>
      </c>
      <c r="B575" s="483"/>
      <c r="C575" s="519"/>
      <c r="D575" s="573"/>
      <c r="E575" s="487"/>
      <c r="F575" s="522"/>
      <c r="G575" s="485"/>
      <c r="H575" s="485"/>
      <c r="I575" s="488"/>
    </row>
    <row r="576" spans="1:9" x14ac:dyDescent="0.25">
      <c r="A576" s="253">
        <v>571</v>
      </c>
      <c r="B576" s="483"/>
      <c r="C576" s="519"/>
      <c r="D576" s="573"/>
      <c r="E576" s="487"/>
      <c r="F576" s="522"/>
      <c r="G576" s="485"/>
      <c r="H576" s="485"/>
      <c r="I576" s="488"/>
    </row>
    <row r="577" spans="1:9" x14ac:dyDescent="0.25">
      <c r="A577" s="253">
        <v>572</v>
      </c>
      <c r="B577" s="483"/>
      <c r="C577" s="519"/>
      <c r="D577" s="573"/>
      <c r="E577" s="487"/>
      <c r="F577" s="522"/>
      <c r="G577" s="485"/>
      <c r="H577" s="485"/>
      <c r="I577" s="488"/>
    </row>
    <row r="578" spans="1:9" x14ac:dyDescent="0.25">
      <c r="A578" s="253">
        <v>573</v>
      </c>
      <c r="B578" s="483"/>
      <c r="C578" s="519"/>
      <c r="D578" s="573"/>
      <c r="E578" s="487"/>
      <c r="F578" s="522"/>
      <c r="G578" s="485"/>
      <c r="H578" s="485"/>
      <c r="I578" s="488"/>
    </row>
    <row r="579" spans="1:9" x14ac:dyDescent="0.25">
      <c r="A579" s="253">
        <v>574</v>
      </c>
      <c r="B579" s="483"/>
      <c r="C579" s="519"/>
      <c r="D579" s="573"/>
      <c r="E579" s="487"/>
      <c r="F579" s="522"/>
      <c r="G579" s="485"/>
      <c r="H579" s="485"/>
      <c r="I579" s="488"/>
    </row>
    <row r="580" spans="1:9" x14ac:dyDescent="0.25">
      <c r="A580" s="253">
        <v>575</v>
      </c>
      <c r="B580" s="483"/>
      <c r="C580" s="519"/>
      <c r="D580" s="573"/>
      <c r="E580" s="487"/>
      <c r="F580" s="522"/>
      <c r="G580" s="485"/>
      <c r="H580" s="485"/>
      <c r="I580" s="488"/>
    </row>
    <row r="581" spans="1:9" x14ac:dyDescent="0.25">
      <c r="A581" s="253">
        <v>576</v>
      </c>
      <c r="B581" s="483"/>
      <c r="C581" s="519"/>
      <c r="D581" s="573"/>
      <c r="E581" s="487"/>
      <c r="F581" s="522"/>
      <c r="G581" s="485"/>
      <c r="H581" s="485"/>
      <c r="I581" s="488"/>
    </row>
    <row r="582" spans="1:9" x14ac:dyDescent="0.25">
      <c r="A582" s="253">
        <v>577</v>
      </c>
      <c r="B582" s="483"/>
      <c r="C582" s="519"/>
      <c r="D582" s="573"/>
      <c r="E582" s="487"/>
      <c r="F582" s="522"/>
      <c r="G582" s="485"/>
      <c r="H582" s="485"/>
      <c r="I582" s="488"/>
    </row>
    <row r="583" spans="1:9" x14ac:dyDescent="0.25">
      <c r="A583" s="253">
        <v>578</v>
      </c>
      <c r="B583" s="483"/>
      <c r="C583" s="519"/>
      <c r="D583" s="573"/>
      <c r="E583" s="487"/>
      <c r="F583" s="522"/>
      <c r="G583" s="485"/>
      <c r="H583" s="485"/>
      <c r="I583" s="488"/>
    </row>
    <row r="584" spans="1:9" x14ac:dyDescent="0.25">
      <c r="A584" s="253">
        <v>579</v>
      </c>
      <c r="B584" s="483"/>
      <c r="C584" s="519"/>
      <c r="D584" s="573"/>
      <c r="E584" s="487"/>
      <c r="F584" s="522"/>
      <c r="G584" s="485"/>
      <c r="H584" s="485"/>
      <c r="I584" s="488"/>
    </row>
    <row r="585" spans="1:9" x14ac:dyDescent="0.25">
      <c r="A585" s="253">
        <v>580</v>
      </c>
      <c r="B585" s="483"/>
      <c r="C585" s="519"/>
      <c r="D585" s="573"/>
      <c r="E585" s="487"/>
      <c r="F585" s="522"/>
      <c r="G585" s="485"/>
      <c r="H585" s="485"/>
      <c r="I585" s="488"/>
    </row>
    <row r="586" spans="1:9" x14ac:dyDescent="0.25">
      <c r="A586" s="253">
        <v>581</v>
      </c>
      <c r="B586" s="483"/>
      <c r="C586" s="519"/>
      <c r="D586" s="573"/>
      <c r="E586" s="487"/>
      <c r="F586" s="522"/>
      <c r="G586" s="485"/>
      <c r="H586" s="485"/>
      <c r="I586" s="488"/>
    </row>
    <row r="587" spans="1:9" x14ac:dyDescent="0.25">
      <c r="A587" s="253">
        <v>582</v>
      </c>
      <c r="B587" s="483"/>
      <c r="C587" s="519"/>
      <c r="D587" s="573"/>
      <c r="E587" s="487"/>
      <c r="F587" s="522"/>
      <c r="G587" s="485"/>
      <c r="H587" s="485"/>
      <c r="I587" s="488"/>
    </row>
    <row r="588" spans="1:9" x14ac:dyDescent="0.25">
      <c r="A588" s="253">
        <v>583</v>
      </c>
      <c r="B588" s="483"/>
      <c r="C588" s="519"/>
      <c r="D588" s="573"/>
      <c r="E588" s="487"/>
      <c r="F588" s="522"/>
      <c r="G588" s="485"/>
      <c r="H588" s="485"/>
      <c r="I588" s="488"/>
    </row>
    <row r="589" spans="1:9" x14ac:dyDescent="0.25">
      <c r="A589" s="253">
        <v>584</v>
      </c>
      <c r="B589" s="483"/>
      <c r="C589" s="519"/>
      <c r="D589" s="573"/>
      <c r="E589" s="487"/>
      <c r="F589" s="522"/>
      <c r="G589" s="485"/>
      <c r="H589" s="485"/>
      <c r="I589" s="488"/>
    </row>
    <row r="590" spans="1:9" x14ac:dyDescent="0.25">
      <c r="A590" s="253">
        <v>585</v>
      </c>
      <c r="B590" s="483"/>
      <c r="C590" s="519"/>
      <c r="D590" s="573"/>
      <c r="E590" s="487"/>
      <c r="F590" s="522"/>
      <c r="G590" s="485"/>
      <c r="H590" s="485"/>
      <c r="I590" s="488"/>
    </row>
    <row r="591" spans="1:9" x14ac:dyDescent="0.25">
      <c r="A591" s="253">
        <v>586</v>
      </c>
      <c r="B591" s="483"/>
      <c r="C591" s="519"/>
      <c r="D591" s="573"/>
      <c r="E591" s="487"/>
      <c r="F591" s="522"/>
      <c r="G591" s="485"/>
      <c r="H591" s="485"/>
      <c r="I591" s="488"/>
    </row>
    <row r="592" spans="1:9" x14ac:dyDescent="0.25">
      <c r="A592" s="253">
        <v>587</v>
      </c>
      <c r="B592" s="483"/>
      <c r="C592" s="519"/>
      <c r="D592" s="573"/>
      <c r="E592" s="487"/>
      <c r="F592" s="522"/>
      <c r="G592" s="485"/>
      <c r="H592" s="485"/>
      <c r="I592" s="488"/>
    </row>
    <row r="593" spans="1:9" x14ac:dyDescent="0.25">
      <c r="A593" s="253">
        <v>588</v>
      </c>
      <c r="B593" s="483"/>
      <c r="C593" s="519"/>
      <c r="D593" s="573"/>
      <c r="E593" s="487"/>
      <c r="F593" s="522"/>
      <c r="G593" s="485"/>
      <c r="H593" s="485"/>
      <c r="I593" s="488"/>
    </row>
    <row r="594" spans="1:9" x14ac:dyDescent="0.25">
      <c r="A594" s="253">
        <v>589</v>
      </c>
      <c r="B594" s="483"/>
      <c r="C594" s="519"/>
      <c r="D594" s="573"/>
      <c r="E594" s="487"/>
      <c r="F594" s="522"/>
      <c r="G594" s="485"/>
      <c r="H594" s="485"/>
      <c r="I594" s="488"/>
    </row>
    <row r="595" spans="1:9" x14ac:dyDescent="0.25">
      <c r="A595" s="253">
        <v>590</v>
      </c>
      <c r="B595" s="483"/>
      <c r="C595" s="519"/>
      <c r="D595" s="573"/>
      <c r="E595" s="487"/>
      <c r="F595" s="522"/>
      <c r="G595" s="485"/>
      <c r="H595" s="485"/>
      <c r="I595" s="488"/>
    </row>
    <row r="596" spans="1:9" x14ac:dyDescent="0.25">
      <c r="A596" s="253">
        <v>591</v>
      </c>
      <c r="B596" s="483"/>
      <c r="C596" s="519"/>
      <c r="D596" s="573"/>
      <c r="E596" s="487"/>
      <c r="F596" s="522"/>
      <c r="G596" s="485"/>
      <c r="H596" s="485"/>
      <c r="I596" s="488"/>
    </row>
    <row r="597" spans="1:9" x14ac:dyDescent="0.25">
      <c r="A597" s="253">
        <v>592</v>
      </c>
      <c r="B597" s="483"/>
      <c r="C597" s="519"/>
      <c r="D597" s="573"/>
      <c r="E597" s="487"/>
      <c r="F597" s="522"/>
      <c r="G597" s="485"/>
      <c r="H597" s="485"/>
      <c r="I597" s="488"/>
    </row>
    <row r="598" spans="1:9" x14ac:dyDescent="0.25">
      <c r="A598" s="253">
        <v>593</v>
      </c>
      <c r="B598" s="483"/>
      <c r="C598" s="519"/>
      <c r="D598" s="573"/>
      <c r="E598" s="487"/>
      <c r="F598" s="522"/>
      <c r="G598" s="485"/>
      <c r="H598" s="485"/>
      <c r="I598" s="488"/>
    </row>
    <row r="599" spans="1:9" x14ac:dyDescent="0.25">
      <c r="A599" s="253">
        <v>594</v>
      </c>
      <c r="B599" s="483"/>
      <c r="C599" s="519"/>
      <c r="D599" s="573"/>
      <c r="E599" s="487"/>
      <c r="F599" s="522"/>
      <c r="G599" s="485"/>
      <c r="H599" s="485"/>
      <c r="I599" s="488"/>
    </row>
    <row r="600" spans="1:9" x14ac:dyDescent="0.25">
      <c r="A600" s="253">
        <v>595</v>
      </c>
      <c r="B600" s="483"/>
      <c r="C600" s="519"/>
      <c r="D600" s="573"/>
      <c r="E600" s="487"/>
      <c r="F600" s="522"/>
      <c r="G600" s="485"/>
      <c r="H600" s="485"/>
      <c r="I600" s="488"/>
    </row>
    <row r="601" spans="1:9" x14ac:dyDescent="0.25">
      <c r="A601" s="253">
        <v>596</v>
      </c>
      <c r="B601" s="483"/>
      <c r="C601" s="519"/>
      <c r="D601" s="573"/>
      <c r="E601" s="487"/>
      <c r="F601" s="522"/>
      <c r="G601" s="485"/>
      <c r="H601" s="485"/>
      <c r="I601" s="488"/>
    </row>
    <row r="602" spans="1:9" x14ac:dyDescent="0.25">
      <c r="A602" s="253">
        <v>597</v>
      </c>
      <c r="B602" s="483"/>
      <c r="C602" s="519"/>
      <c r="D602" s="573"/>
      <c r="E602" s="487"/>
      <c r="F602" s="522"/>
      <c r="G602" s="485"/>
      <c r="H602" s="485"/>
      <c r="I602" s="488"/>
    </row>
    <row r="603" spans="1:9" x14ac:dyDescent="0.25">
      <c r="A603" s="253">
        <v>598</v>
      </c>
      <c r="B603" s="483"/>
      <c r="C603" s="519"/>
      <c r="D603" s="573"/>
      <c r="E603" s="487"/>
      <c r="F603" s="522"/>
      <c r="G603" s="485"/>
      <c r="H603" s="485"/>
      <c r="I603" s="488"/>
    </row>
    <row r="604" spans="1:9" x14ac:dyDescent="0.25">
      <c r="A604" s="253">
        <v>599</v>
      </c>
      <c r="B604" s="483"/>
      <c r="C604" s="519"/>
      <c r="D604" s="573"/>
      <c r="E604" s="487"/>
      <c r="F604" s="522"/>
      <c r="G604" s="485"/>
      <c r="H604" s="485"/>
      <c r="I604" s="488"/>
    </row>
    <row r="605" spans="1:9" x14ac:dyDescent="0.25">
      <c r="A605" s="253">
        <v>600</v>
      </c>
      <c r="B605" s="483"/>
      <c r="C605" s="519"/>
      <c r="D605" s="573"/>
      <c r="E605" s="487"/>
      <c r="F605" s="522"/>
      <c r="G605" s="485"/>
      <c r="H605" s="485"/>
      <c r="I605" s="488"/>
    </row>
    <row r="606" spans="1:9" x14ac:dyDescent="0.25">
      <c r="A606" s="253">
        <v>601</v>
      </c>
      <c r="B606" s="483"/>
      <c r="C606" s="519"/>
      <c r="D606" s="573"/>
      <c r="E606" s="487"/>
      <c r="F606" s="522"/>
      <c r="G606" s="485"/>
      <c r="H606" s="485"/>
      <c r="I606" s="488"/>
    </row>
    <row r="607" spans="1:9" x14ac:dyDescent="0.25">
      <c r="A607" s="253">
        <v>602</v>
      </c>
      <c r="B607" s="483"/>
      <c r="C607" s="519"/>
      <c r="D607" s="573"/>
      <c r="E607" s="487"/>
      <c r="F607" s="522"/>
      <c r="G607" s="485"/>
      <c r="H607" s="485"/>
      <c r="I607" s="488"/>
    </row>
    <row r="608" spans="1:9" x14ac:dyDescent="0.25">
      <c r="A608" s="253">
        <v>603</v>
      </c>
      <c r="B608" s="483"/>
      <c r="C608" s="519"/>
      <c r="D608" s="573"/>
      <c r="E608" s="487"/>
      <c r="F608" s="522"/>
      <c r="G608" s="485"/>
      <c r="H608" s="485"/>
      <c r="I608" s="488"/>
    </row>
    <row r="609" spans="1:9" x14ac:dyDescent="0.25">
      <c r="A609" s="253">
        <v>604</v>
      </c>
      <c r="B609" s="483"/>
      <c r="C609" s="519"/>
      <c r="D609" s="573"/>
      <c r="E609" s="487"/>
      <c r="F609" s="522"/>
      <c r="G609" s="485"/>
      <c r="H609" s="485"/>
      <c r="I609" s="488"/>
    </row>
    <row r="610" spans="1:9" x14ac:dyDescent="0.25">
      <c r="A610" s="253">
        <v>605</v>
      </c>
      <c r="B610" s="483"/>
      <c r="C610" s="519"/>
      <c r="D610" s="573"/>
      <c r="E610" s="487"/>
      <c r="F610" s="522"/>
      <c r="G610" s="485"/>
      <c r="H610" s="485"/>
      <c r="I610" s="488"/>
    </row>
    <row r="611" spans="1:9" x14ac:dyDescent="0.25">
      <c r="A611" s="253">
        <v>606</v>
      </c>
      <c r="B611" s="483"/>
      <c r="C611" s="519"/>
      <c r="D611" s="573"/>
      <c r="E611" s="487"/>
      <c r="F611" s="522"/>
      <c r="G611" s="485"/>
      <c r="H611" s="485"/>
      <c r="I611" s="488"/>
    </row>
    <row r="612" spans="1:9" x14ac:dyDescent="0.25">
      <c r="A612" s="253">
        <v>607</v>
      </c>
      <c r="B612" s="483"/>
      <c r="C612" s="519"/>
      <c r="D612" s="573"/>
      <c r="E612" s="487"/>
      <c r="F612" s="522"/>
      <c r="G612" s="485"/>
      <c r="H612" s="485"/>
      <c r="I612" s="488"/>
    </row>
    <row r="613" spans="1:9" x14ac:dyDescent="0.25">
      <c r="A613" s="253">
        <v>608</v>
      </c>
      <c r="B613" s="483"/>
      <c r="C613" s="519"/>
      <c r="D613" s="573"/>
      <c r="E613" s="487"/>
      <c r="F613" s="522"/>
      <c r="G613" s="485"/>
      <c r="H613" s="485"/>
      <c r="I613" s="488"/>
    </row>
    <row r="614" spans="1:9" x14ac:dyDescent="0.25">
      <c r="A614" s="253">
        <v>609</v>
      </c>
      <c r="B614" s="483"/>
      <c r="C614" s="519"/>
      <c r="D614" s="573"/>
      <c r="E614" s="487"/>
      <c r="F614" s="522"/>
      <c r="G614" s="485"/>
      <c r="H614" s="485"/>
      <c r="I614" s="488"/>
    </row>
    <row r="615" spans="1:9" x14ac:dyDescent="0.25">
      <c r="A615" s="253">
        <v>610</v>
      </c>
      <c r="B615" s="483"/>
      <c r="C615" s="519"/>
      <c r="D615" s="573"/>
      <c r="E615" s="487"/>
      <c r="F615" s="522"/>
      <c r="G615" s="485"/>
      <c r="H615" s="485"/>
      <c r="I615" s="488"/>
    </row>
    <row r="616" spans="1:9" x14ac:dyDescent="0.25">
      <c r="A616" s="253">
        <v>611</v>
      </c>
      <c r="B616" s="483"/>
      <c r="C616" s="519"/>
      <c r="D616" s="573"/>
      <c r="E616" s="487"/>
      <c r="F616" s="522"/>
      <c r="G616" s="485"/>
      <c r="H616" s="485"/>
      <c r="I616" s="488"/>
    </row>
    <row r="617" spans="1:9" x14ac:dyDescent="0.25">
      <c r="A617" s="253">
        <v>612</v>
      </c>
      <c r="B617" s="483"/>
      <c r="C617" s="519"/>
      <c r="D617" s="573"/>
      <c r="E617" s="487"/>
      <c r="F617" s="522"/>
      <c r="G617" s="485"/>
      <c r="H617" s="485"/>
      <c r="I617" s="488"/>
    </row>
    <row r="618" spans="1:9" x14ac:dyDescent="0.25">
      <c r="A618" s="253">
        <v>613</v>
      </c>
      <c r="B618" s="483"/>
      <c r="C618" s="519"/>
      <c r="D618" s="573"/>
      <c r="E618" s="487"/>
      <c r="F618" s="522"/>
      <c r="G618" s="485"/>
      <c r="H618" s="485"/>
      <c r="I618" s="488"/>
    </row>
    <row r="619" spans="1:9" x14ac:dyDescent="0.25">
      <c r="A619" s="253">
        <v>614</v>
      </c>
      <c r="B619" s="483"/>
      <c r="C619" s="519"/>
      <c r="D619" s="573"/>
      <c r="E619" s="487"/>
      <c r="F619" s="522"/>
      <c r="G619" s="485"/>
      <c r="H619" s="485"/>
      <c r="I619" s="488"/>
    </row>
    <row r="620" spans="1:9" x14ac:dyDescent="0.25">
      <c r="A620" s="253">
        <v>615</v>
      </c>
      <c r="B620" s="483"/>
      <c r="C620" s="519"/>
      <c r="D620" s="573"/>
      <c r="E620" s="487"/>
      <c r="F620" s="522"/>
      <c r="G620" s="485"/>
      <c r="H620" s="485"/>
      <c r="I620" s="488"/>
    </row>
    <row r="621" spans="1:9" x14ac:dyDescent="0.25">
      <c r="A621" s="253">
        <v>616</v>
      </c>
      <c r="B621" s="483"/>
      <c r="C621" s="519"/>
      <c r="D621" s="573"/>
      <c r="E621" s="487"/>
      <c r="F621" s="522"/>
      <c r="G621" s="485"/>
      <c r="H621" s="485"/>
      <c r="I621" s="488"/>
    </row>
    <row r="622" spans="1:9" x14ac:dyDescent="0.25">
      <c r="A622" s="253">
        <v>617</v>
      </c>
      <c r="B622" s="483"/>
      <c r="C622" s="519"/>
      <c r="D622" s="573"/>
      <c r="E622" s="487"/>
      <c r="F622" s="522"/>
      <c r="G622" s="485"/>
      <c r="H622" s="485"/>
      <c r="I622" s="488"/>
    </row>
    <row r="623" spans="1:9" x14ac:dyDescent="0.25">
      <c r="A623" s="253">
        <v>618</v>
      </c>
      <c r="B623" s="483"/>
      <c r="C623" s="519"/>
      <c r="D623" s="573"/>
      <c r="E623" s="487"/>
      <c r="F623" s="522"/>
      <c r="G623" s="485"/>
      <c r="H623" s="485"/>
      <c r="I623" s="488"/>
    </row>
    <row r="624" spans="1:9" x14ac:dyDescent="0.25">
      <c r="A624" s="253">
        <v>619</v>
      </c>
      <c r="B624" s="483"/>
      <c r="C624" s="519"/>
      <c r="D624" s="573"/>
      <c r="E624" s="487"/>
      <c r="F624" s="522"/>
      <c r="G624" s="485"/>
      <c r="H624" s="485"/>
      <c r="I624" s="488"/>
    </row>
    <row r="625" spans="1:9" x14ac:dyDescent="0.25">
      <c r="A625" s="253">
        <v>620</v>
      </c>
      <c r="B625" s="483"/>
      <c r="C625" s="519"/>
      <c r="D625" s="573"/>
      <c r="E625" s="487"/>
      <c r="F625" s="522"/>
      <c r="G625" s="485"/>
      <c r="H625" s="485"/>
      <c r="I625" s="488"/>
    </row>
    <row r="626" spans="1:9" x14ac:dyDescent="0.25">
      <c r="A626" s="253">
        <v>621</v>
      </c>
      <c r="B626" s="483"/>
      <c r="C626" s="519"/>
      <c r="D626" s="573"/>
      <c r="E626" s="487"/>
      <c r="F626" s="522"/>
      <c r="G626" s="485"/>
      <c r="H626" s="485"/>
      <c r="I626" s="488"/>
    </row>
    <row r="627" spans="1:9" x14ac:dyDescent="0.25">
      <c r="A627" s="253">
        <v>622</v>
      </c>
      <c r="B627" s="483"/>
      <c r="C627" s="519"/>
      <c r="D627" s="573"/>
      <c r="E627" s="487"/>
      <c r="F627" s="522"/>
      <c r="G627" s="485"/>
      <c r="H627" s="485"/>
      <c r="I627" s="488"/>
    </row>
    <row r="628" spans="1:9" x14ac:dyDescent="0.25">
      <c r="A628" s="253">
        <v>623</v>
      </c>
      <c r="B628" s="483"/>
      <c r="C628" s="519"/>
      <c r="D628" s="573"/>
      <c r="E628" s="487"/>
      <c r="F628" s="522"/>
      <c r="G628" s="485"/>
      <c r="H628" s="485"/>
      <c r="I628" s="488"/>
    </row>
    <row r="629" spans="1:9" x14ac:dyDescent="0.25">
      <c r="A629" s="253">
        <v>624</v>
      </c>
      <c r="B629" s="483"/>
      <c r="C629" s="519"/>
      <c r="D629" s="573"/>
      <c r="E629" s="487"/>
      <c r="F629" s="522"/>
      <c r="G629" s="485"/>
      <c r="H629" s="485"/>
      <c r="I629" s="488"/>
    </row>
    <row r="630" spans="1:9" x14ac:dyDescent="0.25">
      <c r="A630" s="253">
        <v>625</v>
      </c>
      <c r="B630" s="483"/>
      <c r="C630" s="519"/>
      <c r="D630" s="573"/>
      <c r="E630" s="487"/>
      <c r="F630" s="522"/>
      <c r="G630" s="485"/>
      <c r="H630" s="485"/>
      <c r="I630" s="488"/>
    </row>
    <row r="631" spans="1:9" x14ac:dyDescent="0.25">
      <c r="A631" s="253">
        <v>626</v>
      </c>
      <c r="B631" s="483"/>
      <c r="C631" s="519"/>
      <c r="D631" s="573"/>
      <c r="E631" s="487"/>
      <c r="F631" s="522"/>
      <c r="G631" s="485"/>
      <c r="H631" s="485"/>
      <c r="I631" s="488"/>
    </row>
    <row r="632" spans="1:9" x14ac:dyDescent="0.25">
      <c r="A632" s="253">
        <v>627</v>
      </c>
      <c r="B632" s="483"/>
      <c r="C632" s="519"/>
      <c r="D632" s="573"/>
      <c r="E632" s="487"/>
      <c r="F632" s="522"/>
      <c r="G632" s="485"/>
      <c r="H632" s="485"/>
      <c r="I632" s="488"/>
    </row>
    <row r="633" spans="1:9" x14ac:dyDescent="0.25">
      <c r="A633" s="253">
        <v>628</v>
      </c>
      <c r="B633" s="483"/>
      <c r="C633" s="519"/>
      <c r="D633" s="573"/>
      <c r="E633" s="487"/>
      <c r="F633" s="522"/>
      <c r="G633" s="485"/>
      <c r="H633" s="485"/>
      <c r="I633" s="488"/>
    </row>
    <row r="634" spans="1:9" x14ac:dyDescent="0.25">
      <c r="A634" s="253">
        <v>629</v>
      </c>
      <c r="B634" s="483"/>
      <c r="C634" s="519"/>
      <c r="D634" s="573"/>
      <c r="E634" s="487"/>
      <c r="F634" s="522"/>
      <c r="G634" s="485"/>
      <c r="H634" s="485"/>
      <c r="I634" s="488"/>
    </row>
    <row r="635" spans="1:9" x14ac:dyDescent="0.25">
      <c r="A635" s="253">
        <v>630</v>
      </c>
      <c r="B635" s="483"/>
      <c r="C635" s="519"/>
      <c r="D635" s="573"/>
      <c r="E635" s="487"/>
      <c r="F635" s="522"/>
      <c r="G635" s="485"/>
      <c r="H635" s="485"/>
      <c r="I635" s="488"/>
    </row>
    <row r="636" spans="1:9" x14ac:dyDescent="0.25">
      <c r="A636" s="253">
        <v>631</v>
      </c>
      <c r="B636" s="483"/>
      <c r="C636" s="519"/>
      <c r="D636" s="573"/>
      <c r="E636" s="487"/>
      <c r="F636" s="522"/>
      <c r="G636" s="485"/>
      <c r="H636" s="485"/>
      <c r="I636" s="488"/>
    </row>
    <row r="637" spans="1:9" x14ac:dyDescent="0.25">
      <c r="A637" s="253">
        <v>632</v>
      </c>
      <c r="B637" s="483"/>
      <c r="C637" s="519"/>
      <c r="D637" s="573"/>
      <c r="E637" s="487"/>
      <c r="F637" s="522"/>
      <c r="G637" s="485"/>
      <c r="H637" s="485"/>
      <c r="I637" s="488"/>
    </row>
    <row r="638" spans="1:9" x14ac:dyDescent="0.25">
      <c r="A638" s="253">
        <v>633</v>
      </c>
      <c r="B638" s="483"/>
      <c r="C638" s="519"/>
      <c r="D638" s="573"/>
      <c r="E638" s="487"/>
      <c r="F638" s="522"/>
      <c r="G638" s="485"/>
      <c r="H638" s="485"/>
      <c r="I638" s="488"/>
    </row>
    <row r="639" spans="1:9" x14ac:dyDescent="0.25">
      <c r="A639" s="253">
        <v>634</v>
      </c>
      <c r="B639" s="483"/>
      <c r="C639" s="519"/>
      <c r="D639" s="573"/>
      <c r="E639" s="487"/>
      <c r="F639" s="522"/>
      <c r="G639" s="485"/>
      <c r="H639" s="485"/>
      <c r="I639" s="488"/>
    </row>
    <row r="640" spans="1:9" x14ac:dyDescent="0.25">
      <c r="A640" s="253">
        <v>635</v>
      </c>
      <c r="B640" s="483"/>
      <c r="C640" s="519"/>
      <c r="D640" s="573"/>
      <c r="E640" s="487"/>
      <c r="F640" s="522"/>
      <c r="G640" s="485"/>
      <c r="H640" s="485"/>
      <c r="I640" s="488"/>
    </row>
    <row r="641" spans="1:9" x14ac:dyDescent="0.25">
      <c r="A641" s="253">
        <v>636</v>
      </c>
      <c r="B641" s="483"/>
      <c r="C641" s="519"/>
      <c r="D641" s="573"/>
      <c r="E641" s="487"/>
      <c r="F641" s="522"/>
      <c r="G641" s="485"/>
      <c r="H641" s="485"/>
      <c r="I641" s="488"/>
    </row>
    <row r="642" spans="1:9" x14ac:dyDescent="0.25">
      <c r="A642" s="253">
        <v>637</v>
      </c>
      <c r="B642" s="483"/>
      <c r="C642" s="519"/>
      <c r="D642" s="573"/>
      <c r="E642" s="487"/>
      <c r="F642" s="522"/>
      <c r="G642" s="485"/>
      <c r="H642" s="485"/>
      <c r="I642" s="488"/>
    </row>
    <row r="643" spans="1:9" x14ac:dyDescent="0.25">
      <c r="A643" s="253">
        <v>638</v>
      </c>
      <c r="B643" s="483"/>
      <c r="C643" s="519"/>
      <c r="D643" s="573"/>
      <c r="E643" s="487"/>
      <c r="F643" s="522"/>
      <c r="G643" s="485"/>
      <c r="H643" s="485"/>
      <c r="I643" s="488"/>
    </row>
    <row r="644" spans="1:9" x14ac:dyDescent="0.25">
      <c r="A644" s="253">
        <v>639</v>
      </c>
      <c r="B644" s="483"/>
      <c r="C644" s="519"/>
      <c r="D644" s="573"/>
      <c r="E644" s="487"/>
      <c r="F644" s="522"/>
      <c r="G644" s="485"/>
      <c r="H644" s="485"/>
      <c r="I644" s="488"/>
    </row>
    <row r="645" spans="1:9" x14ac:dyDescent="0.25">
      <c r="A645" s="253">
        <v>640</v>
      </c>
      <c r="B645" s="483"/>
      <c r="C645" s="519"/>
      <c r="D645" s="573"/>
      <c r="E645" s="487"/>
      <c r="F645" s="522"/>
      <c r="G645" s="485"/>
      <c r="H645" s="485"/>
      <c r="I645" s="488"/>
    </row>
    <row r="646" spans="1:9" x14ac:dyDescent="0.25">
      <c r="A646" s="253">
        <v>641</v>
      </c>
      <c r="B646" s="483"/>
      <c r="C646" s="519"/>
      <c r="D646" s="573"/>
      <c r="E646" s="487"/>
      <c r="F646" s="522"/>
      <c r="G646" s="485"/>
      <c r="H646" s="485"/>
      <c r="I646" s="488"/>
    </row>
    <row r="647" spans="1:9" x14ac:dyDescent="0.25">
      <c r="A647" s="253">
        <v>642</v>
      </c>
      <c r="B647" s="483"/>
      <c r="C647" s="519"/>
      <c r="D647" s="573"/>
      <c r="E647" s="487"/>
      <c r="F647" s="522"/>
      <c r="G647" s="485"/>
      <c r="H647" s="485"/>
      <c r="I647" s="488"/>
    </row>
    <row r="648" spans="1:9" x14ac:dyDescent="0.25">
      <c r="A648" s="253">
        <v>643</v>
      </c>
      <c r="B648" s="483"/>
      <c r="C648" s="519"/>
      <c r="D648" s="573"/>
      <c r="E648" s="487"/>
      <c r="F648" s="522"/>
      <c r="G648" s="485"/>
      <c r="H648" s="485"/>
      <c r="I648" s="488"/>
    </row>
    <row r="649" spans="1:9" x14ac:dyDescent="0.25">
      <c r="A649" s="253">
        <v>644</v>
      </c>
      <c r="B649" s="483"/>
      <c r="C649" s="519"/>
      <c r="D649" s="573"/>
      <c r="E649" s="487"/>
      <c r="F649" s="522"/>
      <c r="G649" s="485"/>
      <c r="H649" s="485"/>
      <c r="I649" s="488"/>
    </row>
    <row r="650" spans="1:9" x14ac:dyDescent="0.25">
      <c r="A650" s="253">
        <v>645</v>
      </c>
      <c r="B650" s="483"/>
      <c r="C650" s="519"/>
      <c r="D650" s="573"/>
      <c r="E650" s="487"/>
      <c r="F650" s="522"/>
      <c r="G650" s="485"/>
      <c r="H650" s="485"/>
      <c r="I650" s="488"/>
    </row>
    <row r="651" spans="1:9" x14ac:dyDescent="0.25">
      <c r="A651" s="253">
        <v>646</v>
      </c>
      <c r="B651" s="483"/>
      <c r="C651" s="519"/>
      <c r="D651" s="573"/>
      <c r="E651" s="487"/>
      <c r="F651" s="522"/>
      <c r="G651" s="485"/>
      <c r="H651" s="485"/>
      <c r="I651" s="488"/>
    </row>
    <row r="652" spans="1:9" x14ac:dyDescent="0.25">
      <c r="A652" s="253">
        <v>647</v>
      </c>
      <c r="B652" s="483"/>
      <c r="C652" s="519"/>
      <c r="D652" s="573"/>
      <c r="E652" s="487"/>
      <c r="F652" s="522"/>
      <c r="G652" s="485"/>
      <c r="H652" s="485"/>
      <c r="I652" s="488"/>
    </row>
    <row r="653" spans="1:9" x14ac:dyDescent="0.25">
      <c r="A653" s="253">
        <v>648</v>
      </c>
      <c r="B653" s="483"/>
      <c r="C653" s="519"/>
      <c r="D653" s="573"/>
      <c r="E653" s="487"/>
      <c r="F653" s="522"/>
      <c r="G653" s="485"/>
      <c r="H653" s="485"/>
      <c r="I653" s="488"/>
    </row>
    <row r="654" spans="1:9" x14ac:dyDescent="0.25">
      <c r="A654" s="253">
        <v>649</v>
      </c>
      <c r="B654" s="483"/>
      <c r="C654" s="519"/>
      <c r="D654" s="573"/>
      <c r="E654" s="487"/>
      <c r="F654" s="522"/>
      <c r="G654" s="485"/>
      <c r="H654" s="485"/>
      <c r="I654" s="488"/>
    </row>
    <row r="655" spans="1:9" x14ac:dyDescent="0.25">
      <c r="A655" s="253">
        <v>650</v>
      </c>
      <c r="B655" s="483"/>
      <c r="C655" s="519"/>
      <c r="D655" s="573"/>
      <c r="E655" s="487"/>
      <c r="F655" s="522"/>
      <c r="G655" s="485"/>
      <c r="H655" s="485"/>
      <c r="I655" s="488"/>
    </row>
    <row r="656" spans="1:9" x14ac:dyDescent="0.25">
      <c r="A656" s="253">
        <v>651</v>
      </c>
      <c r="B656" s="483"/>
      <c r="C656" s="519"/>
      <c r="D656" s="573"/>
      <c r="E656" s="487"/>
      <c r="F656" s="522"/>
      <c r="G656" s="485"/>
      <c r="H656" s="485"/>
      <c r="I656" s="488"/>
    </row>
    <row r="657" spans="1:9" x14ac:dyDescent="0.25">
      <c r="A657" s="253">
        <v>652</v>
      </c>
      <c r="B657" s="483"/>
      <c r="C657" s="519"/>
      <c r="D657" s="573"/>
      <c r="E657" s="487"/>
      <c r="F657" s="522"/>
      <c r="G657" s="485"/>
      <c r="H657" s="485"/>
      <c r="I657" s="488"/>
    </row>
    <row r="658" spans="1:9" x14ac:dyDescent="0.25">
      <c r="A658" s="253">
        <v>653</v>
      </c>
      <c r="B658" s="483"/>
      <c r="C658" s="519"/>
      <c r="D658" s="573"/>
      <c r="E658" s="487"/>
      <c r="F658" s="522"/>
      <c r="G658" s="485"/>
      <c r="H658" s="485"/>
      <c r="I658" s="488"/>
    </row>
    <row r="659" spans="1:9" x14ac:dyDescent="0.25">
      <c r="A659" s="253">
        <v>654</v>
      </c>
      <c r="B659" s="483"/>
      <c r="C659" s="519"/>
      <c r="D659" s="573"/>
      <c r="E659" s="487"/>
      <c r="F659" s="522"/>
      <c r="G659" s="485"/>
      <c r="H659" s="485"/>
      <c r="I659" s="488"/>
    </row>
    <row r="660" spans="1:9" x14ac:dyDescent="0.25">
      <c r="A660" s="253">
        <v>655</v>
      </c>
      <c r="B660" s="483"/>
      <c r="C660" s="519"/>
      <c r="D660" s="573"/>
      <c r="E660" s="487"/>
      <c r="F660" s="522"/>
      <c r="G660" s="485"/>
      <c r="H660" s="485"/>
      <c r="I660" s="488"/>
    </row>
    <row r="661" spans="1:9" x14ac:dyDescent="0.25">
      <c r="A661" s="253">
        <v>656</v>
      </c>
      <c r="B661" s="483"/>
      <c r="C661" s="519"/>
      <c r="D661" s="573"/>
      <c r="E661" s="487"/>
      <c r="F661" s="522"/>
      <c r="G661" s="485"/>
      <c r="H661" s="485"/>
      <c r="I661" s="488"/>
    </row>
    <row r="662" spans="1:9" x14ac:dyDescent="0.25">
      <c r="A662" s="253">
        <v>657</v>
      </c>
      <c r="B662" s="483"/>
      <c r="C662" s="519"/>
      <c r="D662" s="573"/>
      <c r="E662" s="487"/>
      <c r="F662" s="522"/>
      <c r="G662" s="485"/>
      <c r="H662" s="485"/>
      <c r="I662" s="488"/>
    </row>
    <row r="663" spans="1:9" x14ac:dyDescent="0.25">
      <c r="A663" s="253">
        <v>658</v>
      </c>
      <c r="B663" s="483"/>
      <c r="C663" s="519"/>
      <c r="D663" s="573"/>
      <c r="E663" s="487"/>
      <c r="F663" s="522"/>
      <c r="G663" s="485"/>
      <c r="H663" s="485"/>
      <c r="I663" s="488"/>
    </row>
    <row r="664" spans="1:9" x14ac:dyDescent="0.25">
      <c r="A664" s="253">
        <v>659</v>
      </c>
      <c r="B664" s="483"/>
      <c r="C664" s="519"/>
      <c r="D664" s="573"/>
      <c r="E664" s="487"/>
      <c r="F664" s="522"/>
      <c r="G664" s="485"/>
      <c r="H664" s="485"/>
      <c r="I664" s="488"/>
    </row>
    <row r="665" spans="1:9" x14ac:dyDescent="0.25">
      <c r="A665" s="253">
        <v>660</v>
      </c>
      <c r="B665" s="483"/>
      <c r="C665" s="519"/>
      <c r="D665" s="573"/>
      <c r="E665" s="487"/>
      <c r="F665" s="522"/>
      <c r="G665" s="485"/>
      <c r="H665" s="485"/>
      <c r="I665" s="488"/>
    </row>
    <row r="666" spans="1:9" x14ac:dyDescent="0.25">
      <c r="A666" s="253">
        <v>661</v>
      </c>
      <c r="B666" s="483"/>
      <c r="C666" s="519"/>
      <c r="D666" s="573"/>
      <c r="E666" s="487"/>
      <c r="F666" s="522"/>
      <c r="G666" s="485"/>
      <c r="H666" s="485"/>
      <c r="I666" s="488"/>
    </row>
    <row r="667" spans="1:9" x14ac:dyDescent="0.25">
      <c r="A667" s="253">
        <v>662</v>
      </c>
      <c r="B667" s="483"/>
      <c r="C667" s="519"/>
      <c r="D667" s="573"/>
      <c r="E667" s="487"/>
      <c r="F667" s="522"/>
      <c r="G667" s="485"/>
      <c r="H667" s="485"/>
      <c r="I667" s="488"/>
    </row>
    <row r="668" spans="1:9" x14ac:dyDescent="0.25">
      <c r="A668" s="253">
        <v>663</v>
      </c>
      <c r="B668" s="483"/>
      <c r="C668" s="519"/>
      <c r="D668" s="573"/>
      <c r="E668" s="487"/>
      <c r="F668" s="522"/>
      <c r="G668" s="485"/>
      <c r="H668" s="485"/>
      <c r="I668" s="488"/>
    </row>
    <row r="669" spans="1:9" x14ac:dyDescent="0.25">
      <c r="A669" s="253">
        <v>664</v>
      </c>
      <c r="B669" s="483"/>
      <c r="C669" s="519"/>
      <c r="D669" s="573"/>
      <c r="E669" s="487"/>
      <c r="F669" s="522"/>
      <c r="G669" s="485"/>
      <c r="H669" s="485"/>
      <c r="I669" s="488"/>
    </row>
    <row r="670" spans="1:9" x14ac:dyDescent="0.25">
      <c r="A670" s="253">
        <v>665</v>
      </c>
      <c r="B670" s="483"/>
      <c r="C670" s="519"/>
      <c r="D670" s="573"/>
      <c r="E670" s="487"/>
      <c r="F670" s="522"/>
      <c r="G670" s="485"/>
      <c r="H670" s="485"/>
      <c r="I670" s="488"/>
    </row>
    <row r="671" spans="1:9" x14ac:dyDescent="0.25">
      <c r="A671" s="253">
        <v>666</v>
      </c>
      <c r="B671" s="483"/>
      <c r="C671" s="519"/>
      <c r="D671" s="573"/>
      <c r="E671" s="487"/>
      <c r="F671" s="522"/>
      <c r="G671" s="485"/>
      <c r="H671" s="485"/>
      <c r="I671" s="488"/>
    </row>
    <row r="672" spans="1:9" x14ac:dyDescent="0.25">
      <c r="A672" s="253">
        <v>667</v>
      </c>
      <c r="B672" s="483"/>
      <c r="C672" s="519"/>
      <c r="D672" s="573"/>
      <c r="E672" s="487"/>
      <c r="F672" s="522"/>
      <c r="G672" s="485"/>
      <c r="H672" s="485"/>
      <c r="I672" s="488"/>
    </row>
    <row r="673" spans="1:9" x14ac:dyDescent="0.25">
      <c r="A673" s="253">
        <v>668</v>
      </c>
      <c r="B673" s="483"/>
      <c r="C673" s="519"/>
      <c r="D673" s="573"/>
      <c r="E673" s="487"/>
      <c r="F673" s="522"/>
      <c r="G673" s="485"/>
      <c r="H673" s="485"/>
      <c r="I673" s="488"/>
    </row>
    <row r="674" spans="1:9" x14ac:dyDescent="0.25">
      <c r="A674" s="253">
        <v>669</v>
      </c>
      <c r="B674" s="483"/>
      <c r="C674" s="519"/>
      <c r="D674" s="573"/>
      <c r="E674" s="487"/>
      <c r="F674" s="522"/>
      <c r="G674" s="485"/>
      <c r="H674" s="485"/>
      <c r="I674" s="488"/>
    </row>
    <row r="675" spans="1:9" x14ac:dyDescent="0.25">
      <c r="A675" s="253">
        <v>670</v>
      </c>
      <c r="B675" s="483"/>
      <c r="C675" s="519"/>
      <c r="D675" s="573"/>
      <c r="E675" s="487"/>
      <c r="F675" s="522"/>
      <c r="G675" s="485"/>
      <c r="H675" s="485"/>
      <c r="I675" s="488"/>
    </row>
    <row r="676" spans="1:9" x14ac:dyDescent="0.25">
      <c r="A676" s="253">
        <v>671</v>
      </c>
      <c r="B676" s="483"/>
      <c r="C676" s="519"/>
      <c r="D676" s="573"/>
      <c r="E676" s="487"/>
      <c r="F676" s="522"/>
      <c r="G676" s="485"/>
      <c r="H676" s="485"/>
      <c r="I676" s="488"/>
    </row>
    <row r="677" spans="1:9" x14ac:dyDescent="0.25">
      <c r="A677" s="253">
        <v>672</v>
      </c>
      <c r="B677" s="483"/>
      <c r="C677" s="519"/>
      <c r="D677" s="573"/>
      <c r="E677" s="487"/>
      <c r="F677" s="522"/>
      <c r="G677" s="485"/>
      <c r="H677" s="485"/>
      <c r="I677" s="488"/>
    </row>
    <row r="678" spans="1:9" x14ac:dyDescent="0.25">
      <c r="A678" s="253">
        <v>673</v>
      </c>
      <c r="B678" s="483"/>
      <c r="C678" s="519"/>
      <c r="D678" s="573"/>
      <c r="E678" s="487"/>
      <c r="F678" s="522"/>
      <c r="G678" s="485"/>
      <c r="H678" s="485"/>
      <c r="I678" s="488"/>
    </row>
    <row r="679" spans="1:9" x14ac:dyDescent="0.25">
      <c r="A679" s="253">
        <v>674</v>
      </c>
      <c r="B679" s="483"/>
      <c r="C679" s="519"/>
      <c r="D679" s="573"/>
      <c r="E679" s="487"/>
      <c r="F679" s="522"/>
      <c r="G679" s="485"/>
      <c r="H679" s="485"/>
      <c r="I679" s="488"/>
    </row>
    <row r="680" spans="1:9" x14ac:dyDescent="0.25">
      <c r="A680" s="253">
        <v>675</v>
      </c>
      <c r="B680" s="483"/>
      <c r="C680" s="519"/>
      <c r="D680" s="573"/>
      <c r="E680" s="487"/>
      <c r="F680" s="522"/>
      <c r="G680" s="485"/>
      <c r="H680" s="485"/>
      <c r="I680" s="488"/>
    </row>
    <row r="681" spans="1:9" x14ac:dyDescent="0.25">
      <c r="A681" s="253">
        <v>676</v>
      </c>
      <c r="B681" s="483"/>
      <c r="C681" s="519"/>
      <c r="D681" s="573"/>
      <c r="E681" s="487"/>
      <c r="F681" s="522"/>
      <c r="G681" s="485"/>
      <c r="H681" s="485"/>
      <c r="I681" s="488"/>
    </row>
    <row r="682" spans="1:9" x14ac:dyDescent="0.25">
      <c r="A682" s="253">
        <v>677</v>
      </c>
      <c r="B682" s="483"/>
      <c r="C682" s="519"/>
      <c r="D682" s="573"/>
      <c r="E682" s="487"/>
      <c r="F682" s="522"/>
      <c r="G682" s="485"/>
      <c r="H682" s="485"/>
      <c r="I682" s="488"/>
    </row>
    <row r="683" spans="1:9" x14ac:dyDescent="0.25">
      <c r="A683" s="253">
        <v>678</v>
      </c>
      <c r="B683" s="483"/>
      <c r="C683" s="519"/>
      <c r="D683" s="573"/>
      <c r="E683" s="487"/>
      <c r="F683" s="522"/>
      <c r="G683" s="485"/>
      <c r="H683" s="485"/>
      <c r="I683" s="488"/>
    </row>
    <row r="684" spans="1:9" x14ac:dyDescent="0.25">
      <c r="A684" s="253">
        <v>679</v>
      </c>
      <c r="B684" s="483"/>
      <c r="C684" s="519"/>
      <c r="D684" s="573"/>
      <c r="E684" s="487"/>
      <c r="F684" s="522"/>
      <c r="G684" s="485"/>
      <c r="H684" s="485"/>
      <c r="I684" s="488"/>
    </row>
    <row r="685" spans="1:9" x14ac:dyDescent="0.25">
      <c r="A685" s="253">
        <v>680</v>
      </c>
      <c r="B685" s="483"/>
      <c r="C685" s="519"/>
      <c r="D685" s="573"/>
      <c r="E685" s="487"/>
      <c r="F685" s="522"/>
      <c r="G685" s="485"/>
      <c r="H685" s="485"/>
      <c r="I685" s="488"/>
    </row>
    <row r="686" spans="1:9" x14ac:dyDescent="0.25">
      <c r="A686" s="253">
        <v>681</v>
      </c>
      <c r="B686" s="483"/>
      <c r="C686" s="519"/>
      <c r="D686" s="573"/>
      <c r="E686" s="487"/>
      <c r="F686" s="522"/>
      <c r="G686" s="485"/>
      <c r="H686" s="485"/>
      <c r="I686" s="488"/>
    </row>
    <row r="687" spans="1:9" x14ac:dyDescent="0.25">
      <c r="A687" s="253">
        <v>682</v>
      </c>
      <c r="B687" s="483"/>
      <c r="C687" s="519"/>
      <c r="D687" s="573"/>
      <c r="E687" s="487"/>
      <c r="F687" s="522"/>
      <c r="G687" s="485"/>
      <c r="H687" s="485"/>
      <c r="I687" s="488"/>
    </row>
    <row r="688" spans="1:9" x14ac:dyDescent="0.25">
      <c r="A688" s="253">
        <v>683</v>
      </c>
      <c r="B688" s="483"/>
      <c r="C688" s="519"/>
      <c r="D688" s="573"/>
      <c r="E688" s="487"/>
      <c r="F688" s="522"/>
      <c r="G688" s="485"/>
      <c r="H688" s="485"/>
      <c r="I688" s="488"/>
    </row>
    <row r="689" spans="1:9" x14ac:dyDescent="0.25">
      <c r="A689" s="253">
        <v>684</v>
      </c>
      <c r="B689" s="483"/>
      <c r="C689" s="519"/>
      <c r="D689" s="573"/>
      <c r="E689" s="487"/>
      <c r="F689" s="522"/>
      <c r="G689" s="485"/>
      <c r="H689" s="485"/>
      <c r="I689" s="488"/>
    </row>
    <row r="690" spans="1:9" x14ac:dyDescent="0.25">
      <c r="A690" s="253">
        <v>685</v>
      </c>
      <c r="B690" s="483"/>
      <c r="C690" s="519"/>
      <c r="D690" s="573"/>
      <c r="E690" s="487"/>
      <c r="F690" s="522"/>
      <c r="G690" s="485"/>
      <c r="H690" s="485"/>
      <c r="I690" s="488"/>
    </row>
    <row r="691" spans="1:9" x14ac:dyDescent="0.25">
      <c r="A691" s="253">
        <v>686</v>
      </c>
      <c r="B691" s="483"/>
      <c r="C691" s="519"/>
      <c r="D691" s="573"/>
      <c r="E691" s="487"/>
      <c r="F691" s="522"/>
      <c r="G691" s="485"/>
      <c r="H691" s="485"/>
      <c r="I691" s="488"/>
    </row>
    <row r="692" spans="1:9" x14ac:dyDescent="0.25">
      <c r="A692" s="253">
        <v>687</v>
      </c>
      <c r="B692" s="483"/>
      <c r="C692" s="519"/>
      <c r="D692" s="573"/>
      <c r="E692" s="487"/>
      <c r="F692" s="522"/>
      <c r="G692" s="485"/>
      <c r="H692" s="485"/>
      <c r="I692" s="488"/>
    </row>
    <row r="693" spans="1:9" x14ac:dyDescent="0.25">
      <c r="A693" s="253">
        <v>688</v>
      </c>
      <c r="B693" s="483"/>
      <c r="C693" s="519"/>
      <c r="D693" s="573"/>
      <c r="E693" s="487"/>
      <c r="F693" s="522"/>
      <c r="G693" s="485"/>
      <c r="H693" s="485"/>
      <c r="I693" s="488"/>
    </row>
    <row r="694" spans="1:9" x14ac:dyDescent="0.25">
      <c r="A694" s="253">
        <v>689</v>
      </c>
      <c r="B694" s="483"/>
      <c r="C694" s="519"/>
      <c r="D694" s="573"/>
      <c r="E694" s="487"/>
      <c r="F694" s="522"/>
      <c r="G694" s="485"/>
      <c r="H694" s="485"/>
      <c r="I694" s="488"/>
    </row>
    <row r="695" spans="1:9" x14ac:dyDescent="0.25">
      <c r="A695" s="253">
        <v>690</v>
      </c>
      <c r="B695" s="483"/>
      <c r="C695" s="519"/>
      <c r="D695" s="573"/>
      <c r="E695" s="487"/>
      <c r="F695" s="522"/>
      <c r="G695" s="485"/>
      <c r="H695" s="485"/>
      <c r="I695" s="488"/>
    </row>
    <row r="696" spans="1:9" x14ac:dyDescent="0.25">
      <c r="A696" s="253">
        <v>691</v>
      </c>
      <c r="B696" s="483"/>
      <c r="C696" s="519"/>
      <c r="D696" s="573"/>
      <c r="E696" s="487"/>
      <c r="F696" s="522"/>
      <c r="G696" s="485"/>
      <c r="H696" s="485"/>
      <c r="I696" s="488"/>
    </row>
    <row r="697" spans="1:9" x14ac:dyDescent="0.25">
      <c r="A697" s="253">
        <v>692</v>
      </c>
      <c r="B697" s="483"/>
      <c r="C697" s="519"/>
      <c r="D697" s="573"/>
      <c r="E697" s="487"/>
      <c r="F697" s="522"/>
      <c r="G697" s="485"/>
      <c r="H697" s="485"/>
      <c r="I697" s="488"/>
    </row>
    <row r="698" spans="1:9" x14ac:dyDescent="0.25">
      <c r="A698" s="253">
        <v>693</v>
      </c>
      <c r="B698" s="483"/>
      <c r="C698" s="519"/>
      <c r="D698" s="573"/>
      <c r="E698" s="487"/>
      <c r="F698" s="522"/>
      <c r="G698" s="485"/>
      <c r="H698" s="485"/>
      <c r="I698" s="488"/>
    </row>
    <row r="699" spans="1:9" x14ac:dyDescent="0.25">
      <c r="A699" s="253">
        <v>694</v>
      </c>
      <c r="B699" s="483"/>
      <c r="C699" s="519"/>
      <c r="D699" s="573"/>
      <c r="E699" s="487"/>
      <c r="F699" s="522"/>
      <c r="G699" s="485"/>
      <c r="H699" s="485"/>
      <c r="I699" s="488"/>
    </row>
    <row r="700" spans="1:9" x14ac:dyDescent="0.25">
      <c r="A700" s="253">
        <v>695</v>
      </c>
      <c r="B700" s="483"/>
      <c r="C700" s="519"/>
      <c r="D700" s="573"/>
      <c r="E700" s="487"/>
      <c r="F700" s="522"/>
      <c r="G700" s="485"/>
      <c r="H700" s="485"/>
      <c r="I700" s="488"/>
    </row>
    <row r="701" spans="1:9" x14ac:dyDescent="0.25">
      <c r="A701" s="253">
        <v>696</v>
      </c>
      <c r="B701" s="483"/>
      <c r="C701" s="519"/>
      <c r="D701" s="573"/>
      <c r="E701" s="487"/>
      <c r="F701" s="522"/>
      <c r="G701" s="485"/>
      <c r="H701" s="485"/>
      <c r="I701" s="488"/>
    </row>
    <row r="702" spans="1:9" x14ac:dyDescent="0.25">
      <c r="A702" s="253">
        <v>697</v>
      </c>
      <c r="B702" s="483"/>
      <c r="C702" s="519"/>
      <c r="D702" s="573"/>
      <c r="E702" s="487"/>
      <c r="F702" s="522"/>
      <c r="G702" s="485"/>
      <c r="H702" s="485"/>
      <c r="I702" s="488"/>
    </row>
    <row r="703" spans="1:9" x14ac:dyDescent="0.25">
      <c r="A703" s="253">
        <v>698</v>
      </c>
      <c r="B703" s="483"/>
      <c r="C703" s="519"/>
      <c r="D703" s="573"/>
      <c r="E703" s="487"/>
      <c r="F703" s="522"/>
      <c r="G703" s="485"/>
      <c r="H703" s="485"/>
      <c r="I703" s="488"/>
    </row>
    <row r="704" spans="1:9" x14ac:dyDescent="0.25">
      <c r="A704" s="253">
        <v>699</v>
      </c>
      <c r="B704" s="483"/>
      <c r="C704" s="519"/>
      <c r="D704" s="573"/>
      <c r="E704" s="487"/>
      <c r="F704" s="522"/>
      <c r="G704" s="485"/>
      <c r="H704" s="485"/>
      <c r="I704" s="488"/>
    </row>
    <row r="705" spans="1:9" x14ac:dyDescent="0.25">
      <c r="A705" s="253">
        <v>700</v>
      </c>
      <c r="B705" s="483"/>
      <c r="C705" s="519"/>
      <c r="D705" s="573"/>
      <c r="E705" s="487"/>
      <c r="F705" s="522"/>
      <c r="G705" s="485"/>
      <c r="H705" s="485"/>
      <c r="I705" s="488"/>
    </row>
    <row r="706" spans="1:9" x14ac:dyDescent="0.25">
      <c r="A706" s="253">
        <v>701</v>
      </c>
      <c r="B706" s="483"/>
      <c r="C706" s="519"/>
      <c r="D706" s="573"/>
      <c r="E706" s="487"/>
      <c r="F706" s="522"/>
      <c r="G706" s="485"/>
      <c r="H706" s="485"/>
      <c r="I706" s="488"/>
    </row>
    <row r="707" spans="1:9" x14ac:dyDescent="0.25">
      <c r="A707" s="253">
        <v>702</v>
      </c>
      <c r="B707" s="483"/>
      <c r="C707" s="519"/>
      <c r="D707" s="573"/>
      <c r="E707" s="487"/>
      <c r="F707" s="522"/>
      <c r="G707" s="485"/>
      <c r="H707" s="485"/>
      <c r="I707" s="488"/>
    </row>
    <row r="708" spans="1:9" x14ac:dyDescent="0.25">
      <c r="A708" s="253">
        <v>703</v>
      </c>
      <c r="B708" s="483"/>
      <c r="C708" s="519"/>
      <c r="D708" s="573"/>
      <c r="E708" s="487"/>
      <c r="F708" s="522"/>
      <c r="G708" s="485"/>
      <c r="H708" s="485"/>
      <c r="I708" s="488"/>
    </row>
    <row r="709" spans="1:9" x14ac:dyDescent="0.25">
      <c r="A709" s="253">
        <v>704</v>
      </c>
      <c r="B709" s="483"/>
      <c r="C709" s="519"/>
      <c r="D709" s="573"/>
      <c r="E709" s="487"/>
      <c r="F709" s="522"/>
      <c r="G709" s="485"/>
      <c r="H709" s="485"/>
      <c r="I709" s="488"/>
    </row>
    <row r="710" spans="1:9" x14ac:dyDescent="0.25">
      <c r="A710" s="253">
        <v>705</v>
      </c>
      <c r="B710" s="483"/>
      <c r="C710" s="519"/>
      <c r="D710" s="573"/>
      <c r="E710" s="487"/>
      <c r="F710" s="522"/>
      <c r="G710" s="485"/>
      <c r="H710" s="485"/>
      <c r="I710" s="488"/>
    </row>
    <row r="711" spans="1:9" x14ac:dyDescent="0.25">
      <c r="A711" s="253">
        <v>706</v>
      </c>
      <c r="B711" s="483"/>
      <c r="C711" s="519"/>
      <c r="D711" s="573"/>
      <c r="E711" s="487"/>
      <c r="F711" s="522"/>
      <c r="G711" s="485"/>
      <c r="H711" s="485"/>
      <c r="I711" s="488"/>
    </row>
    <row r="712" spans="1:9" x14ac:dyDescent="0.25">
      <c r="A712" s="253">
        <v>707</v>
      </c>
      <c r="B712" s="483"/>
      <c r="C712" s="519"/>
      <c r="D712" s="573"/>
      <c r="E712" s="487"/>
      <c r="F712" s="522"/>
      <c r="G712" s="485"/>
      <c r="H712" s="485"/>
      <c r="I712" s="488"/>
    </row>
    <row r="713" spans="1:9" x14ac:dyDescent="0.25">
      <c r="A713" s="253">
        <v>708</v>
      </c>
      <c r="B713" s="483"/>
      <c r="C713" s="519"/>
      <c r="D713" s="573"/>
      <c r="E713" s="487"/>
      <c r="F713" s="522"/>
      <c r="G713" s="485"/>
      <c r="H713" s="485"/>
      <c r="I713" s="488"/>
    </row>
    <row r="714" spans="1:9" x14ac:dyDescent="0.25">
      <c r="A714" s="253">
        <v>709</v>
      </c>
      <c r="B714" s="483"/>
      <c r="C714" s="519"/>
      <c r="D714" s="573"/>
      <c r="E714" s="487"/>
      <c r="F714" s="522"/>
      <c r="G714" s="485"/>
      <c r="H714" s="485"/>
      <c r="I714" s="488"/>
    </row>
    <row r="715" spans="1:9" x14ac:dyDescent="0.25">
      <c r="A715" s="253">
        <v>710</v>
      </c>
      <c r="B715" s="483"/>
      <c r="C715" s="519"/>
      <c r="D715" s="573"/>
      <c r="E715" s="487"/>
      <c r="F715" s="522"/>
      <c r="G715" s="485"/>
      <c r="H715" s="485"/>
      <c r="I715" s="488"/>
    </row>
    <row r="716" spans="1:9" x14ac:dyDescent="0.25">
      <c r="A716" s="253">
        <v>711</v>
      </c>
      <c r="B716" s="483"/>
      <c r="C716" s="519"/>
      <c r="D716" s="573"/>
      <c r="E716" s="487"/>
      <c r="F716" s="522"/>
      <c r="G716" s="485"/>
      <c r="H716" s="485"/>
      <c r="I716" s="488"/>
    </row>
    <row r="717" spans="1:9" x14ac:dyDescent="0.25">
      <c r="A717" s="253">
        <v>712</v>
      </c>
      <c r="B717" s="483"/>
      <c r="C717" s="519"/>
      <c r="D717" s="573"/>
      <c r="E717" s="487"/>
      <c r="F717" s="522"/>
      <c r="G717" s="485"/>
      <c r="H717" s="485"/>
      <c r="I717" s="488"/>
    </row>
    <row r="718" spans="1:9" x14ac:dyDescent="0.25">
      <c r="A718" s="253">
        <v>713</v>
      </c>
      <c r="B718" s="483"/>
      <c r="C718" s="519"/>
      <c r="D718" s="573"/>
      <c r="E718" s="487"/>
      <c r="F718" s="522"/>
      <c r="G718" s="485"/>
      <c r="H718" s="485"/>
      <c r="I718" s="488"/>
    </row>
    <row r="719" spans="1:9" x14ac:dyDescent="0.25">
      <c r="A719" s="253">
        <v>714</v>
      </c>
      <c r="B719" s="483"/>
      <c r="C719" s="519"/>
      <c r="D719" s="573"/>
      <c r="E719" s="487"/>
      <c r="F719" s="522"/>
      <c r="G719" s="485"/>
      <c r="H719" s="485"/>
      <c r="I719" s="488"/>
    </row>
    <row r="720" spans="1:9" x14ac:dyDescent="0.25">
      <c r="A720" s="253">
        <v>715</v>
      </c>
      <c r="B720" s="483"/>
      <c r="C720" s="519"/>
      <c r="D720" s="573"/>
      <c r="E720" s="487"/>
      <c r="F720" s="522"/>
      <c r="G720" s="485"/>
      <c r="H720" s="485"/>
      <c r="I720" s="488"/>
    </row>
    <row r="721" spans="1:9" x14ac:dyDescent="0.25">
      <c r="A721" s="253">
        <v>716</v>
      </c>
      <c r="B721" s="483"/>
      <c r="C721" s="519"/>
      <c r="D721" s="573"/>
      <c r="E721" s="487"/>
      <c r="F721" s="522"/>
      <c r="G721" s="485"/>
      <c r="H721" s="485"/>
      <c r="I721" s="488"/>
    </row>
    <row r="722" spans="1:9" x14ac:dyDescent="0.25">
      <c r="A722" s="253">
        <v>717</v>
      </c>
      <c r="B722" s="483"/>
      <c r="C722" s="519"/>
      <c r="D722" s="573"/>
      <c r="E722" s="487"/>
      <c r="F722" s="522"/>
      <c r="G722" s="485"/>
      <c r="H722" s="485"/>
      <c r="I722" s="488"/>
    </row>
    <row r="723" spans="1:9" x14ac:dyDescent="0.25">
      <c r="A723" s="253">
        <v>718</v>
      </c>
      <c r="B723" s="483"/>
      <c r="C723" s="519"/>
      <c r="D723" s="573"/>
      <c r="E723" s="487"/>
      <c r="F723" s="522"/>
      <c r="G723" s="485"/>
      <c r="H723" s="485"/>
      <c r="I723" s="488"/>
    </row>
    <row r="724" spans="1:9" x14ac:dyDescent="0.25">
      <c r="A724" s="253">
        <v>719</v>
      </c>
      <c r="B724" s="483"/>
      <c r="C724" s="519"/>
      <c r="D724" s="573"/>
      <c r="E724" s="487"/>
      <c r="F724" s="522"/>
      <c r="G724" s="485"/>
      <c r="H724" s="485"/>
      <c r="I724" s="488"/>
    </row>
    <row r="725" spans="1:9" x14ac:dyDescent="0.25">
      <c r="A725" s="253">
        <v>720</v>
      </c>
      <c r="B725" s="483"/>
      <c r="C725" s="519"/>
      <c r="D725" s="573"/>
      <c r="E725" s="487"/>
      <c r="F725" s="522"/>
      <c r="G725" s="485"/>
      <c r="H725" s="485"/>
      <c r="I725" s="488"/>
    </row>
    <row r="726" spans="1:9" x14ac:dyDescent="0.25">
      <c r="A726" s="253">
        <v>721</v>
      </c>
      <c r="B726" s="483"/>
      <c r="C726" s="519"/>
      <c r="D726" s="573"/>
      <c r="E726" s="487"/>
      <c r="F726" s="522"/>
      <c r="G726" s="485"/>
      <c r="H726" s="485"/>
      <c r="I726" s="488"/>
    </row>
    <row r="727" spans="1:9" x14ac:dyDescent="0.25">
      <c r="A727" s="253">
        <v>722</v>
      </c>
      <c r="B727" s="483"/>
      <c r="C727" s="519"/>
      <c r="D727" s="573"/>
      <c r="E727" s="487"/>
      <c r="F727" s="522"/>
      <c r="G727" s="485"/>
      <c r="H727" s="485"/>
      <c r="I727" s="488"/>
    </row>
    <row r="728" spans="1:9" x14ac:dyDescent="0.25">
      <c r="A728" s="253">
        <v>723</v>
      </c>
      <c r="B728" s="483"/>
      <c r="C728" s="519"/>
      <c r="D728" s="573"/>
      <c r="E728" s="487"/>
      <c r="F728" s="522"/>
      <c r="G728" s="485"/>
      <c r="H728" s="485"/>
      <c r="I728" s="488"/>
    </row>
    <row r="729" spans="1:9" x14ac:dyDescent="0.25">
      <c r="A729" s="253">
        <v>724</v>
      </c>
      <c r="B729" s="483"/>
      <c r="C729" s="519"/>
      <c r="D729" s="573"/>
      <c r="E729" s="487"/>
      <c r="F729" s="522"/>
      <c r="G729" s="485"/>
      <c r="H729" s="485"/>
      <c r="I729" s="488"/>
    </row>
    <row r="730" spans="1:9" x14ac:dyDescent="0.25">
      <c r="A730" s="253">
        <v>725</v>
      </c>
      <c r="B730" s="483"/>
      <c r="C730" s="519"/>
      <c r="D730" s="573"/>
      <c r="E730" s="487"/>
      <c r="F730" s="522"/>
      <c r="G730" s="485"/>
      <c r="H730" s="485"/>
      <c r="I730" s="488"/>
    </row>
    <row r="731" spans="1:9" x14ac:dyDescent="0.25">
      <c r="A731" s="253">
        <v>726</v>
      </c>
      <c r="B731" s="483"/>
      <c r="C731" s="519"/>
      <c r="D731" s="573"/>
      <c r="E731" s="487"/>
      <c r="F731" s="522"/>
      <c r="G731" s="485"/>
      <c r="H731" s="485"/>
      <c r="I731" s="488"/>
    </row>
    <row r="732" spans="1:9" x14ac:dyDescent="0.25">
      <c r="A732" s="253">
        <v>727</v>
      </c>
      <c r="B732" s="483"/>
      <c r="C732" s="519"/>
      <c r="D732" s="573"/>
      <c r="E732" s="487"/>
      <c r="F732" s="522"/>
      <c r="G732" s="485"/>
      <c r="H732" s="485"/>
      <c r="I732" s="488"/>
    </row>
    <row r="733" spans="1:9" x14ac:dyDescent="0.25">
      <c r="A733" s="253">
        <v>728</v>
      </c>
      <c r="B733" s="483"/>
      <c r="C733" s="519"/>
      <c r="D733" s="573"/>
      <c r="E733" s="487"/>
      <c r="F733" s="522"/>
      <c r="G733" s="485"/>
      <c r="H733" s="485"/>
      <c r="I733" s="488"/>
    </row>
    <row r="734" spans="1:9" x14ac:dyDescent="0.25">
      <c r="A734" s="253">
        <v>729</v>
      </c>
      <c r="B734" s="483"/>
      <c r="C734" s="519"/>
      <c r="D734" s="573"/>
      <c r="E734" s="487"/>
      <c r="F734" s="522"/>
      <c r="G734" s="485"/>
      <c r="H734" s="485"/>
      <c r="I734" s="488"/>
    </row>
    <row r="735" spans="1:9" x14ac:dyDescent="0.25">
      <c r="A735" s="253">
        <v>730</v>
      </c>
      <c r="B735" s="483"/>
      <c r="C735" s="519"/>
      <c r="D735" s="573"/>
      <c r="E735" s="487"/>
      <c r="F735" s="522"/>
      <c r="G735" s="485"/>
      <c r="H735" s="485"/>
      <c r="I735" s="488"/>
    </row>
    <row r="736" spans="1:9" x14ac:dyDescent="0.25">
      <c r="A736" s="253">
        <v>731</v>
      </c>
      <c r="B736" s="483"/>
      <c r="C736" s="519"/>
      <c r="D736" s="573"/>
      <c r="E736" s="487"/>
      <c r="F736" s="522"/>
      <c r="G736" s="485"/>
      <c r="H736" s="485"/>
      <c r="I736" s="488"/>
    </row>
    <row r="737" spans="1:9" x14ac:dyDescent="0.25">
      <c r="A737" s="253">
        <v>732</v>
      </c>
      <c r="B737" s="483"/>
      <c r="C737" s="519"/>
      <c r="D737" s="573"/>
      <c r="E737" s="487"/>
      <c r="F737" s="522"/>
      <c r="G737" s="485"/>
      <c r="H737" s="485"/>
      <c r="I737" s="488"/>
    </row>
    <row r="738" spans="1:9" x14ac:dyDescent="0.25">
      <c r="A738" s="253">
        <v>733</v>
      </c>
      <c r="B738" s="483"/>
      <c r="C738" s="519"/>
      <c r="D738" s="573"/>
      <c r="E738" s="487"/>
      <c r="F738" s="522"/>
      <c r="G738" s="485"/>
      <c r="H738" s="485"/>
      <c r="I738" s="488"/>
    </row>
    <row r="739" spans="1:9" x14ac:dyDescent="0.25">
      <c r="A739" s="253">
        <v>734</v>
      </c>
      <c r="B739" s="483"/>
      <c r="C739" s="519"/>
      <c r="D739" s="573"/>
      <c r="E739" s="487"/>
      <c r="F739" s="522"/>
      <c r="G739" s="485"/>
      <c r="H739" s="485"/>
      <c r="I739" s="488"/>
    </row>
    <row r="740" spans="1:9" x14ac:dyDescent="0.25">
      <c r="A740" s="253">
        <v>735</v>
      </c>
      <c r="B740" s="483"/>
      <c r="C740" s="519"/>
      <c r="D740" s="573"/>
      <c r="E740" s="487"/>
      <c r="F740" s="522"/>
      <c r="G740" s="485"/>
      <c r="H740" s="485"/>
      <c r="I740" s="488"/>
    </row>
    <row r="741" spans="1:9" x14ac:dyDescent="0.25">
      <c r="A741" s="253">
        <v>736</v>
      </c>
      <c r="B741" s="483"/>
      <c r="C741" s="519"/>
      <c r="D741" s="573"/>
      <c r="E741" s="487"/>
      <c r="F741" s="522"/>
      <c r="G741" s="485"/>
      <c r="H741" s="485"/>
      <c r="I741" s="488"/>
    </row>
    <row r="742" spans="1:9" x14ac:dyDescent="0.25">
      <c r="A742" s="253">
        <v>737</v>
      </c>
      <c r="B742" s="483"/>
      <c r="C742" s="519"/>
      <c r="D742" s="573"/>
      <c r="E742" s="487"/>
      <c r="F742" s="522"/>
      <c r="G742" s="485"/>
      <c r="H742" s="485"/>
      <c r="I742" s="488"/>
    </row>
    <row r="743" spans="1:9" x14ac:dyDescent="0.25">
      <c r="A743" s="253">
        <v>738</v>
      </c>
      <c r="B743" s="483"/>
      <c r="C743" s="519"/>
      <c r="D743" s="573"/>
      <c r="E743" s="487"/>
      <c r="F743" s="522"/>
      <c r="G743" s="485"/>
      <c r="H743" s="485"/>
      <c r="I743" s="488"/>
    </row>
    <row r="744" spans="1:9" x14ac:dyDescent="0.25">
      <c r="A744" s="253">
        <v>739</v>
      </c>
      <c r="B744" s="483"/>
      <c r="C744" s="519"/>
      <c r="D744" s="573"/>
      <c r="E744" s="487"/>
      <c r="F744" s="522"/>
      <c r="G744" s="485"/>
      <c r="H744" s="485"/>
      <c r="I744" s="488"/>
    </row>
    <row r="745" spans="1:9" x14ac:dyDescent="0.25">
      <c r="A745" s="253">
        <v>740</v>
      </c>
      <c r="B745" s="483"/>
      <c r="C745" s="519"/>
      <c r="D745" s="573"/>
      <c r="E745" s="487"/>
      <c r="F745" s="522"/>
      <c r="G745" s="485"/>
      <c r="H745" s="485"/>
      <c r="I745" s="488"/>
    </row>
    <row r="746" spans="1:9" x14ac:dyDescent="0.25">
      <c r="A746" s="253">
        <v>741</v>
      </c>
      <c r="B746" s="483"/>
      <c r="C746" s="519"/>
      <c r="D746" s="573"/>
      <c r="E746" s="487"/>
      <c r="F746" s="522"/>
      <c r="G746" s="485"/>
      <c r="H746" s="485"/>
      <c r="I746" s="488"/>
    </row>
    <row r="747" spans="1:9" x14ac:dyDescent="0.25">
      <c r="A747" s="253">
        <v>742</v>
      </c>
      <c r="B747" s="483"/>
      <c r="C747" s="519"/>
      <c r="D747" s="573"/>
      <c r="E747" s="487"/>
      <c r="F747" s="522"/>
      <c r="G747" s="485"/>
      <c r="H747" s="485"/>
      <c r="I747" s="488"/>
    </row>
    <row r="748" spans="1:9" x14ac:dyDescent="0.25">
      <c r="A748" s="253">
        <v>743</v>
      </c>
      <c r="B748" s="483"/>
      <c r="C748" s="519"/>
      <c r="D748" s="573"/>
      <c r="E748" s="487"/>
      <c r="F748" s="522"/>
      <c r="G748" s="485"/>
      <c r="H748" s="485"/>
      <c r="I748" s="488"/>
    </row>
    <row r="749" spans="1:9" x14ac:dyDescent="0.25">
      <c r="A749" s="253">
        <v>744</v>
      </c>
      <c r="B749" s="483"/>
      <c r="C749" s="519"/>
      <c r="D749" s="573"/>
      <c r="E749" s="487"/>
      <c r="F749" s="522"/>
      <c r="G749" s="485"/>
      <c r="H749" s="485"/>
      <c r="I749" s="488"/>
    </row>
    <row r="750" spans="1:9" x14ac:dyDescent="0.25">
      <c r="A750" s="253">
        <v>745</v>
      </c>
      <c r="B750" s="483"/>
      <c r="C750" s="519"/>
      <c r="D750" s="573"/>
      <c r="E750" s="487"/>
      <c r="F750" s="522"/>
      <c r="G750" s="485"/>
      <c r="H750" s="485"/>
      <c r="I750" s="488"/>
    </row>
    <row r="751" spans="1:9" x14ac:dyDescent="0.25">
      <c r="A751" s="253">
        <v>746</v>
      </c>
      <c r="B751" s="483"/>
      <c r="C751" s="519"/>
      <c r="D751" s="573"/>
      <c r="E751" s="487"/>
      <c r="F751" s="522"/>
      <c r="G751" s="485"/>
      <c r="H751" s="485"/>
      <c r="I751" s="488"/>
    </row>
    <row r="752" spans="1:9" x14ac:dyDescent="0.25">
      <c r="A752" s="253">
        <v>747</v>
      </c>
      <c r="B752" s="483"/>
      <c r="C752" s="519"/>
      <c r="D752" s="573"/>
      <c r="E752" s="487"/>
      <c r="F752" s="522"/>
      <c r="G752" s="485"/>
      <c r="H752" s="485"/>
      <c r="I752" s="488"/>
    </row>
    <row r="753" spans="1:9" x14ac:dyDescent="0.25">
      <c r="A753" s="253">
        <v>748</v>
      </c>
      <c r="B753" s="483"/>
      <c r="C753" s="519"/>
      <c r="D753" s="573"/>
      <c r="E753" s="487"/>
      <c r="F753" s="522"/>
      <c r="G753" s="485"/>
      <c r="H753" s="485"/>
      <c r="I753" s="488"/>
    </row>
    <row r="754" spans="1:9" x14ac:dyDescent="0.25">
      <c r="A754" s="253">
        <v>749</v>
      </c>
      <c r="B754" s="483"/>
      <c r="C754" s="519"/>
      <c r="D754" s="573"/>
      <c r="E754" s="487"/>
      <c r="F754" s="522"/>
      <c r="G754" s="485"/>
      <c r="H754" s="485"/>
      <c r="I754" s="488"/>
    </row>
    <row r="755" spans="1:9" x14ac:dyDescent="0.25">
      <c r="A755" s="253">
        <v>750</v>
      </c>
      <c r="B755" s="483"/>
      <c r="C755" s="519"/>
      <c r="D755" s="573"/>
      <c r="E755" s="487"/>
      <c r="F755" s="522"/>
      <c r="G755" s="485"/>
      <c r="H755" s="485"/>
      <c r="I755" s="488"/>
    </row>
    <row r="756" spans="1:9" x14ac:dyDescent="0.25">
      <c r="A756" s="253">
        <v>751</v>
      </c>
      <c r="B756" s="483"/>
      <c r="C756" s="519"/>
      <c r="D756" s="573"/>
      <c r="E756" s="487"/>
      <c r="F756" s="522"/>
      <c r="G756" s="485"/>
      <c r="H756" s="485"/>
      <c r="I756" s="488"/>
    </row>
    <row r="757" spans="1:9" x14ac:dyDescent="0.25">
      <c r="A757" s="253">
        <v>752</v>
      </c>
      <c r="B757" s="483"/>
      <c r="C757" s="519"/>
      <c r="D757" s="573"/>
      <c r="E757" s="487"/>
      <c r="F757" s="522"/>
      <c r="G757" s="485"/>
      <c r="H757" s="485"/>
      <c r="I757" s="488"/>
    </row>
    <row r="758" spans="1:9" x14ac:dyDescent="0.25">
      <c r="A758" s="253">
        <v>753</v>
      </c>
      <c r="B758" s="483"/>
      <c r="C758" s="519"/>
      <c r="D758" s="573"/>
      <c r="E758" s="487"/>
      <c r="F758" s="522"/>
      <c r="G758" s="485"/>
      <c r="H758" s="485"/>
      <c r="I758" s="488"/>
    </row>
    <row r="759" spans="1:9" x14ac:dyDescent="0.25">
      <c r="A759" s="253">
        <v>754</v>
      </c>
      <c r="B759" s="483"/>
      <c r="C759" s="519"/>
      <c r="D759" s="573"/>
      <c r="E759" s="487"/>
      <c r="F759" s="522"/>
      <c r="G759" s="485"/>
      <c r="H759" s="485"/>
      <c r="I759" s="488"/>
    </row>
    <row r="760" spans="1:9" x14ac:dyDescent="0.25">
      <c r="A760" s="253">
        <v>755</v>
      </c>
      <c r="B760" s="483"/>
      <c r="C760" s="519"/>
      <c r="D760" s="573"/>
      <c r="E760" s="487"/>
      <c r="F760" s="522"/>
      <c r="G760" s="485"/>
      <c r="H760" s="485"/>
      <c r="I760" s="488"/>
    </row>
    <row r="761" spans="1:9" x14ac:dyDescent="0.25">
      <c r="A761" s="253">
        <v>756</v>
      </c>
      <c r="B761" s="483"/>
      <c r="C761" s="519"/>
      <c r="D761" s="573"/>
      <c r="E761" s="487"/>
      <c r="F761" s="522"/>
      <c r="G761" s="485"/>
      <c r="H761" s="485"/>
      <c r="I761" s="488"/>
    </row>
    <row r="762" spans="1:9" x14ac:dyDescent="0.25">
      <c r="A762" s="253">
        <v>757</v>
      </c>
      <c r="B762" s="483"/>
      <c r="C762" s="519"/>
      <c r="D762" s="573"/>
      <c r="E762" s="487"/>
      <c r="F762" s="522"/>
      <c r="G762" s="485"/>
      <c r="H762" s="485"/>
      <c r="I762" s="488"/>
    </row>
    <row r="763" spans="1:9" x14ac:dyDescent="0.25">
      <c r="A763" s="253">
        <v>758</v>
      </c>
      <c r="B763" s="483"/>
      <c r="C763" s="519"/>
      <c r="D763" s="573"/>
      <c r="E763" s="487"/>
      <c r="F763" s="522"/>
      <c r="G763" s="485"/>
      <c r="H763" s="485"/>
      <c r="I763" s="488"/>
    </row>
    <row r="764" spans="1:9" x14ac:dyDescent="0.25">
      <c r="A764" s="253">
        <v>759</v>
      </c>
      <c r="B764" s="483"/>
      <c r="C764" s="519"/>
      <c r="D764" s="573"/>
      <c r="E764" s="487"/>
      <c r="F764" s="522"/>
      <c r="G764" s="485"/>
      <c r="H764" s="485"/>
      <c r="I764" s="488"/>
    </row>
    <row r="765" spans="1:9" x14ac:dyDescent="0.25">
      <c r="A765" s="253">
        <v>760</v>
      </c>
      <c r="B765" s="483"/>
      <c r="C765" s="519"/>
      <c r="D765" s="573"/>
      <c r="E765" s="487"/>
      <c r="F765" s="522"/>
      <c r="G765" s="485"/>
      <c r="H765" s="485"/>
      <c r="I765" s="488"/>
    </row>
    <row r="766" spans="1:9" x14ac:dyDescent="0.25">
      <c r="A766" s="253">
        <v>761</v>
      </c>
      <c r="B766" s="483"/>
      <c r="C766" s="519"/>
      <c r="D766" s="573"/>
      <c r="E766" s="487"/>
      <c r="F766" s="522"/>
      <c r="G766" s="485"/>
      <c r="H766" s="485"/>
      <c r="I766" s="488"/>
    </row>
    <row r="767" spans="1:9" x14ac:dyDescent="0.25">
      <c r="A767" s="253">
        <v>762</v>
      </c>
      <c r="B767" s="483"/>
      <c r="C767" s="519"/>
      <c r="D767" s="573"/>
      <c r="E767" s="487"/>
      <c r="F767" s="522"/>
      <c r="G767" s="485"/>
      <c r="H767" s="485"/>
      <c r="I767" s="488"/>
    </row>
    <row r="768" spans="1:9" x14ac:dyDescent="0.25">
      <c r="A768" s="253">
        <v>763</v>
      </c>
      <c r="B768" s="483"/>
      <c r="C768" s="519"/>
      <c r="D768" s="573"/>
      <c r="E768" s="487"/>
      <c r="F768" s="522"/>
      <c r="G768" s="485"/>
      <c r="H768" s="485"/>
      <c r="I768" s="488"/>
    </row>
    <row r="769" spans="1:9" x14ac:dyDescent="0.25">
      <c r="A769" s="253">
        <v>764</v>
      </c>
      <c r="B769" s="483"/>
      <c r="C769" s="519"/>
      <c r="D769" s="573"/>
      <c r="E769" s="487"/>
      <c r="F769" s="522"/>
      <c r="G769" s="485"/>
      <c r="H769" s="485"/>
      <c r="I769" s="488"/>
    </row>
    <row r="770" spans="1:9" x14ac:dyDescent="0.25">
      <c r="A770" s="253">
        <v>765</v>
      </c>
      <c r="B770" s="483"/>
      <c r="C770" s="519"/>
      <c r="D770" s="573"/>
      <c r="E770" s="487"/>
      <c r="F770" s="522"/>
      <c r="G770" s="485"/>
      <c r="H770" s="485"/>
      <c r="I770" s="488"/>
    </row>
    <row r="771" spans="1:9" x14ac:dyDescent="0.25">
      <c r="A771" s="253">
        <v>766</v>
      </c>
      <c r="B771" s="483"/>
      <c r="C771" s="519"/>
      <c r="D771" s="573"/>
      <c r="E771" s="487"/>
      <c r="F771" s="522"/>
      <c r="G771" s="485"/>
      <c r="H771" s="485"/>
      <c r="I771" s="488"/>
    </row>
    <row r="772" spans="1:9" x14ac:dyDescent="0.25">
      <c r="A772" s="253">
        <v>767</v>
      </c>
      <c r="B772" s="483"/>
      <c r="C772" s="519"/>
      <c r="D772" s="573"/>
      <c r="E772" s="487"/>
      <c r="F772" s="522"/>
      <c r="G772" s="485"/>
      <c r="H772" s="485"/>
      <c r="I772" s="488"/>
    </row>
    <row r="773" spans="1:9" x14ac:dyDescent="0.25">
      <c r="A773" s="253">
        <v>768</v>
      </c>
      <c r="B773" s="483"/>
      <c r="C773" s="519"/>
      <c r="D773" s="573"/>
      <c r="E773" s="487"/>
      <c r="F773" s="522"/>
      <c r="G773" s="485"/>
      <c r="H773" s="485"/>
      <c r="I773" s="488"/>
    </row>
    <row r="774" spans="1:9" x14ac:dyDescent="0.25">
      <c r="A774" s="253">
        <v>769</v>
      </c>
      <c r="B774" s="483"/>
      <c r="C774" s="519"/>
      <c r="D774" s="573"/>
      <c r="E774" s="487"/>
      <c r="F774" s="522"/>
      <c r="G774" s="485"/>
      <c r="H774" s="485"/>
      <c r="I774" s="488"/>
    </row>
    <row r="775" spans="1:9" x14ac:dyDescent="0.25">
      <c r="A775" s="253">
        <v>770</v>
      </c>
      <c r="B775" s="483"/>
      <c r="C775" s="519"/>
      <c r="D775" s="573"/>
      <c r="E775" s="487"/>
      <c r="F775" s="522"/>
      <c r="G775" s="485"/>
      <c r="H775" s="485"/>
      <c r="I775" s="488"/>
    </row>
    <row r="776" spans="1:9" x14ac:dyDescent="0.25">
      <c r="A776" s="253">
        <v>771</v>
      </c>
      <c r="B776" s="483"/>
      <c r="C776" s="519"/>
      <c r="D776" s="573"/>
      <c r="E776" s="487"/>
      <c r="F776" s="522"/>
      <c r="G776" s="485"/>
      <c r="H776" s="485"/>
      <c r="I776" s="488"/>
    </row>
    <row r="777" spans="1:9" x14ac:dyDescent="0.25">
      <c r="A777" s="253">
        <v>772</v>
      </c>
      <c r="B777" s="483"/>
      <c r="C777" s="519"/>
      <c r="D777" s="573"/>
      <c r="E777" s="487"/>
      <c r="F777" s="522"/>
      <c r="G777" s="485"/>
      <c r="H777" s="485"/>
      <c r="I777" s="488"/>
    </row>
    <row r="778" spans="1:9" x14ac:dyDescent="0.25">
      <c r="A778" s="253">
        <v>773</v>
      </c>
      <c r="B778" s="483"/>
      <c r="C778" s="519"/>
      <c r="D778" s="573"/>
      <c r="E778" s="487"/>
      <c r="F778" s="522"/>
      <c r="G778" s="485"/>
      <c r="H778" s="485"/>
      <c r="I778" s="488"/>
    </row>
    <row r="779" spans="1:9" x14ac:dyDescent="0.25">
      <c r="A779" s="253">
        <v>774</v>
      </c>
      <c r="B779" s="483"/>
      <c r="C779" s="519"/>
      <c r="D779" s="573"/>
      <c r="E779" s="487"/>
      <c r="F779" s="522"/>
      <c r="G779" s="485"/>
      <c r="H779" s="485"/>
      <c r="I779" s="488"/>
    </row>
    <row r="780" spans="1:9" x14ac:dyDescent="0.25">
      <c r="A780" s="253">
        <v>775</v>
      </c>
      <c r="B780" s="483"/>
      <c r="C780" s="519"/>
      <c r="D780" s="573"/>
      <c r="E780" s="487"/>
      <c r="F780" s="522"/>
      <c r="G780" s="485"/>
      <c r="H780" s="485"/>
      <c r="I780" s="488"/>
    </row>
    <row r="781" spans="1:9" x14ac:dyDescent="0.25">
      <c r="A781" s="253">
        <v>776</v>
      </c>
      <c r="B781" s="483"/>
      <c r="C781" s="519"/>
      <c r="D781" s="573"/>
      <c r="E781" s="487"/>
      <c r="F781" s="522"/>
      <c r="G781" s="485"/>
      <c r="H781" s="485"/>
      <c r="I781" s="488"/>
    </row>
    <row r="782" spans="1:9" x14ac:dyDescent="0.25">
      <c r="A782" s="253">
        <v>777</v>
      </c>
      <c r="B782" s="483"/>
      <c r="C782" s="519"/>
      <c r="D782" s="573"/>
      <c r="E782" s="487"/>
      <c r="F782" s="522"/>
      <c r="G782" s="485"/>
      <c r="H782" s="485"/>
      <c r="I782" s="488"/>
    </row>
    <row r="783" spans="1:9" x14ac:dyDescent="0.25">
      <c r="A783" s="253">
        <v>778</v>
      </c>
      <c r="B783" s="483"/>
      <c r="C783" s="519"/>
      <c r="D783" s="573"/>
      <c r="E783" s="487"/>
      <c r="F783" s="522"/>
      <c r="G783" s="485"/>
      <c r="H783" s="485"/>
      <c r="I783" s="488"/>
    </row>
    <row r="784" spans="1:9" x14ac:dyDescent="0.25">
      <c r="A784" s="253">
        <v>779</v>
      </c>
      <c r="B784" s="483"/>
      <c r="C784" s="519"/>
      <c r="D784" s="573"/>
      <c r="E784" s="487"/>
      <c r="F784" s="522"/>
      <c r="G784" s="485"/>
      <c r="H784" s="485"/>
      <c r="I784" s="488"/>
    </row>
    <row r="785" spans="1:9" x14ac:dyDescent="0.25">
      <c r="A785" s="253">
        <v>780</v>
      </c>
      <c r="B785" s="483"/>
      <c r="C785" s="519"/>
      <c r="D785" s="573"/>
      <c r="E785" s="487"/>
      <c r="F785" s="522"/>
      <c r="G785" s="485"/>
      <c r="H785" s="485"/>
      <c r="I785" s="488"/>
    </row>
    <row r="786" spans="1:9" x14ac:dyDescent="0.25">
      <c r="A786" s="253">
        <v>781</v>
      </c>
      <c r="B786" s="483"/>
      <c r="C786" s="519"/>
      <c r="D786" s="573"/>
      <c r="E786" s="487"/>
      <c r="F786" s="522"/>
      <c r="G786" s="485"/>
      <c r="H786" s="485"/>
      <c r="I786" s="488"/>
    </row>
    <row r="787" spans="1:9" x14ac:dyDescent="0.25">
      <c r="A787" s="253">
        <v>782</v>
      </c>
      <c r="B787" s="483"/>
      <c r="C787" s="519"/>
      <c r="D787" s="573"/>
      <c r="E787" s="487"/>
      <c r="F787" s="522"/>
      <c r="G787" s="485"/>
      <c r="H787" s="485"/>
      <c r="I787" s="488"/>
    </row>
    <row r="788" spans="1:9" x14ac:dyDescent="0.25">
      <c r="A788" s="253">
        <v>783</v>
      </c>
      <c r="B788" s="483"/>
      <c r="C788" s="519"/>
      <c r="D788" s="573"/>
      <c r="E788" s="487"/>
      <c r="F788" s="522"/>
      <c r="G788" s="485"/>
      <c r="H788" s="485"/>
      <c r="I788" s="488"/>
    </row>
    <row r="789" spans="1:9" x14ac:dyDescent="0.25">
      <c r="A789" s="253">
        <v>784</v>
      </c>
      <c r="B789" s="483"/>
      <c r="C789" s="519"/>
      <c r="D789" s="573"/>
      <c r="E789" s="487"/>
      <c r="F789" s="522"/>
      <c r="G789" s="485"/>
      <c r="H789" s="485"/>
      <c r="I789" s="488"/>
    </row>
    <row r="790" spans="1:9" x14ac:dyDescent="0.25">
      <c r="A790" s="253">
        <v>785</v>
      </c>
      <c r="B790" s="483"/>
      <c r="C790" s="519"/>
      <c r="D790" s="573"/>
      <c r="E790" s="487"/>
      <c r="F790" s="522"/>
      <c r="G790" s="485"/>
      <c r="H790" s="485"/>
      <c r="I790" s="488"/>
    </row>
    <row r="791" spans="1:9" x14ac:dyDescent="0.25">
      <c r="A791" s="253">
        <v>786</v>
      </c>
      <c r="B791" s="483"/>
      <c r="C791" s="519"/>
      <c r="D791" s="573"/>
      <c r="E791" s="487"/>
      <c r="F791" s="522"/>
      <c r="G791" s="485"/>
      <c r="H791" s="485"/>
      <c r="I791" s="488"/>
    </row>
    <row r="792" spans="1:9" x14ac:dyDescent="0.25">
      <c r="A792" s="253">
        <v>787</v>
      </c>
      <c r="B792" s="483"/>
      <c r="C792" s="519"/>
      <c r="D792" s="573"/>
      <c r="E792" s="487"/>
      <c r="F792" s="522"/>
      <c r="G792" s="485"/>
      <c r="H792" s="485"/>
      <c r="I792" s="488"/>
    </row>
    <row r="793" spans="1:9" x14ac:dyDescent="0.25">
      <c r="A793" s="253">
        <v>788</v>
      </c>
      <c r="B793" s="483"/>
      <c r="C793" s="519"/>
      <c r="D793" s="573"/>
      <c r="E793" s="487"/>
      <c r="F793" s="522"/>
      <c r="G793" s="485"/>
      <c r="H793" s="485"/>
      <c r="I793" s="488"/>
    </row>
    <row r="794" spans="1:9" x14ac:dyDescent="0.25">
      <c r="A794" s="253">
        <v>789</v>
      </c>
      <c r="B794" s="483"/>
      <c r="C794" s="519"/>
      <c r="D794" s="573"/>
      <c r="E794" s="487"/>
      <c r="F794" s="522"/>
      <c r="G794" s="485"/>
      <c r="H794" s="485"/>
      <c r="I794" s="488"/>
    </row>
    <row r="795" spans="1:9" x14ac:dyDescent="0.25">
      <c r="A795" s="253">
        <v>790</v>
      </c>
      <c r="B795" s="483"/>
      <c r="C795" s="519"/>
      <c r="D795" s="573"/>
      <c r="E795" s="487"/>
      <c r="F795" s="522"/>
      <c r="G795" s="485"/>
      <c r="H795" s="485"/>
      <c r="I795" s="488"/>
    </row>
    <row r="796" spans="1:9" x14ac:dyDescent="0.25">
      <c r="A796" s="253">
        <v>791</v>
      </c>
      <c r="B796" s="483"/>
      <c r="C796" s="519"/>
      <c r="D796" s="573"/>
      <c r="E796" s="487"/>
      <c r="F796" s="522"/>
      <c r="G796" s="485"/>
      <c r="H796" s="485"/>
      <c r="I796" s="488"/>
    </row>
    <row r="797" spans="1:9" x14ac:dyDescent="0.25">
      <c r="A797" s="253">
        <v>792</v>
      </c>
      <c r="B797" s="483"/>
      <c r="C797" s="519"/>
      <c r="D797" s="573"/>
      <c r="E797" s="487"/>
      <c r="F797" s="522"/>
      <c r="G797" s="485"/>
      <c r="H797" s="485"/>
      <c r="I797" s="488"/>
    </row>
    <row r="798" spans="1:9" x14ac:dyDescent="0.25">
      <c r="A798" s="253">
        <v>793</v>
      </c>
      <c r="B798" s="483"/>
      <c r="C798" s="519"/>
      <c r="D798" s="573"/>
      <c r="E798" s="487"/>
      <c r="F798" s="522"/>
      <c r="G798" s="485"/>
      <c r="H798" s="485"/>
      <c r="I798" s="488"/>
    </row>
    <row r="799" spans="1:9" x14ac:dyDescent="0.25">
      <c r="A799" s="253">
        <v>794</v>
      </c>
      <c r="B799" s="483"/>
      <c r="C799" s="519"/>
      <c r="D799" s="573"/>
      <c r="E799" s="487"/>
      <c r="F799" s="522"/>
      <c r="G799" s="485"/>
      <c r="H799" s="485"/>
      <c r="I799" s="488"/>
    </row>
    <row r="800" spans="1:9" x14ac:dyDescent="0.25">
      <c r="A800" s="253">
        <v>795</v>
      </c>
      <c r="B800" s="483"/>
      <c r="C800" s="519"/>
      <c r="D800" s="573"/>
      <c r="E800" s="487"/>
      <c r="F800" s="522"/>
      <c r="G800" s="485"/>
      <c r="H800" s="485"/>
      <c r="I800" s="488"/>
    </row>
    <row r="801" spans="1:9" x14ac:dyDescent="0.25">
      <c r="A801" s="253">
        <v>796</v>
      </c>
      <c r="B801" s="483"/>
      <c r="C801" s="519"/>
      <c r="D801" s="573"/>
      <c r="E801" s="487"/>
      <c r="F801" s="522"/>
      <c r="G801" s="485"/>
      <c r="H801" s="485"/>
      <c r="I801" s="488"/>
    </row>
    <row r="802" spans="1:9" x14ac:dyDescent="0.25">
      <c r="A802" s="253">
        <v>797</v>
      </c>
      <c r="B802" s="483"/>
      <c r="C802" s="519"/>
      <c r="D802" s="573"/>
      <c r="E802" s="487"/>
      <c r="F802" s="522"/>
      <c r="G802" s="485"/>
      <c r="H802" s="485"/>
      <c r="I802" s="488"/>
    </row>
    <row r="803" spans="1:9" x14ac:dyDescent="0.25">
      <c r="A803" s="253">
        <v>798</v>
      </c>
      <c r="B803" s="483"/>
      <c r="C803" s="519"/>
      <c r="D803" s="573"/>
      <c r="E803" s="487"/>
      <c r="F803" s="522"/>
      <c r="G803" s="485"/>
      <c r="H803" s="485"/>
      <c r="I803" s="488"/>
    </row>
    <row r="804" spans="1:9" x14ac:dyDescent="0.25">
      <c r="A804" s="253">
        <v>799</v>
      </c>
      <c r="B804" s="483"/>
      <c r="C804" s="519"/>
      <c r="D804" s="573"/>
      <c r="E804" s="487"/>
      <c r="F804" s="522"/>
      <c r="G804" s="485"/>
      <c r="H804" s="485"/>
      <c r="I804" s="488"/>
    </row>
    <row r="805" spans="1:9" x14ac:dyDescent="0.25">
      <c r="A805" s="253">
        <v>800</v>
      </c>
      <c r="B805" s="483"/>
      <c r="C805" s="519"/>
      <c r="D805" s="573"/>
      <c r="E805" s="487"/>
      <c r="F805" s="522"/>
      <c r="G805" s="485"/>
      <c r="H805" s="485"/>
      <c r="I805" s="488"/>
    </row>
    <row r="806" spans="1:9" x14ac:dyDescent="0.25">
      <c r="A806" s="253">
        <v>801</v>
      </c>
      <c r="B806" s="483"/>
      <c r="C806" s="519"/>
      <c r="D806" s="573"/>
      <c r="E806" s="487"/>
      <c r="F806" s="522"/>
      <c r="G806" s="485"/>
      <c r="H806" s="485"/>
      <c r="I806" s="488"/>
    </row>
    <row r="807" spans="1:9" x14ac:dyDescent="0.25">
      <c r="A807" s="253">
        <v>802</v>
      </c>
      <c r="B807" s="483"/>
      <c r="C807" s="519"/>
      <c r="D807" s="573"/>
      <c r="E807" s="487"/>
      <c r="F807" s="522"/>
      <c r="G807" s="485"/>
      <c r="H807" s="485"/>
      <c r="I807" s="488"/>
    </row>
    <row r="808" spans="1:9" x14ac:dyDescent="0.25">
      <c r="A808" s="253">
        <v>803</v>
      </c>
      <c r="B808" s="483"/>
      <c r="C808" s="519"/>
      <c r="D808" s="573"/>
      <c r="E808" s="487"/>
      <c r="F808" s="522"/>
      <c r="G808" s="485"/>
      <c r="H808" s="485"/>
      <c r="I808" s="488"/>
    </row>
    <row r="809" spans="1:9" x14ac:dyDescent="0.25">
      <c r="A809" s="253">
        <v>804</v>
      </c>
      <c r="B809" s="483"/>
      <c r="C809" s="519"/>
      <c r="D809" s="573"/>
      <c r="E809" s="487"/>
      <c r="F809" s="522"/>
      <c r="G809" s="485"/>
      <c r="H809" s="485"/>
      <c r="I809" s="488"/>
    </row>
    <row r="810" spans="1:9" x14ac:dyDescent="0.25">
      <c r="A810" s="253">
        <v>805</v>
      </c>
      <c r="B810" s="483"/>
      <c r="C810" s="519"/>
      <c r="D810" s="573"/>
      <c r="E810" s="487"/>
      <c r="F810" s="522"/>
      <c r="G810" s="485"/>
      <c r="H810" s="485"/>
      <c r="I810" s="488"/>
    </row>
    <row r="811" spans="1:9" x14ac:dyDescent="0.25">
      <c r="A811" s="253">
        <v>806</v>
      </c>
      <c r="B811" s="483"/>
      <c r="C811" s="519"/>
      <c r="D811" s="573"/>
      <c r="E811" s="487"/>
      <c r="F811" s="522"/>
      <c r="G811" s="485"/>
      <c r="H811" s="485"/>
      <c r="I811" s="488"/>
    </row>
    <row r="812" spans="1:9" x14ac:dyDescent="0.25">
      <c r="A812" s="253">
        <v>807</v>
      </c>
      <c r="B812" s="483"/>
      <c r="C812" s="519"/>
      <c r="D812" s="573"/>
      <c r="E812" s="487"/>
      <c r="F812" s="522"/>
      <c r="G812" s="485"/>
      <c r="H812" s="485"/>
      <c r="I812" s="488"/>
    </row>
    <row r="813" spans="1:9" x14ac:dyDescent="0.25">
      <c r="A813" s="253">
        <v>808</v>
      </c>
      <c r="B813" s="483"/>
      <c r="C813" s="519"/>
      <c r="D813" s="573"/>
      <c r="E813" s="487"/>
      <c r="F813" s="522"/>
      <c r="G813" s="485"/>
      <c r="H813" s="485"/>
      <c r="I813" s="488"/>
    </row>
    <row r="814" spans="1:9" x14ac:dyDescent="0.25">
      <c r="A814" s="253">
        <v>809</v>
      </c>
      <c r="B814" s="483"/>
      <c r="C814" s="519"/>
      <c r="D814" s="573"/>
      <c r="E814" s="487"/>
      <c r="F814" s="522"/>
      <c r="G814" s="485"/>
      <c r="H814" s="485"/>
      <c r="I814" s="488"/>
    </row>
    <row r="815" spans="1:9" x14ac:dyDescent="0.25">
      <c r="A815" s="253">
        <v>810</v>
      </c>
      <c r="B815" s="483"/>
      <c r="C815" s="519"/>
      <c r="D815" s="573"/>
      <c r="E815" s="487"/>
      <c r="F815" s="522"/>
      <c r="G815" s="485"/>
      <c r="H815" s="485"/>
      <c r="I815" s="488"/>
    </row>
    <row r="816" spans="1:9" x14ac:dyDescent="0.25">
      <c r="A816" s="253">
        <v>811</v>
      </c>
      <c r="B816" s="483"/>
      <c r="C816" s="519"/>
      <c r="D816" s="573"/>
      <c r="E816" s="487"/>
      <c r="F816" s="522"/>
      <c r="G816" s="485"/>
      <c r="H816" s="485"/>
      <c r="I816" s="488"/>
    </row>
    <row r="817" spans="1:9" x14ac:dyDescent="0.25">
      <c r="A817" s="253">
        <v>812</v>
      </c>
      <c r="B817" s="483"/>
      <c r="C817" s="519"/>
      <c r="D817" s="573"/>
      <c r="E817" s="487"/>
      <c r="F817" s="522"/>
      <c r="G817" s="485"/>
      <c r="H817" s="485"/>
      <c r="I817" s="488"/>
    </row>
    <row r="818" spans="1:9" x14ac:dyDescent="0.25">
      <c r="A818" s="253">
        <v>813</v>
      </c>
      <c r="B818" s="483"/>
      <c r="C818" s="519"/>
      <c r="D818" s="573"/>
      <c r="E818" s="487"/>
      <c r="F818" s="522"/>
      <c r="G818" s="485"/>
      <c r="H818" s="485"/>
      <c r="I818" s="488"/>
    </row>
    <row r="819" spans="1:9" x14ac:dyDescent="0.25">
      <c r="A819" s="253">
        <v>814</v>
      </c>
      <c r="B819" s="483"/>
      <c r="C819" s="519"/>
      <c r="D819" s="573"/>
      <c r="E819" s="487"/>
      <c r="F819" s="522"/>
      <c r="G819" s="485"/>
      <c r="H819" s="485"/>
      <c r="I819" s="488"/>
    </row>
    <row r="820" spans="1:9" x14ac:dyDescent="0.25">
      <c r="A820" s="253">
        <v>815</v>
      </c>
      <c r="B820" s="483"/>
      <c r="C820" s="519"/>
      <c r="D820" s="573"/>
      <c r="E820" s="487"/>
      <c r="F820" s="522"/>
      <c r="G820" s="485"/>
      <c r="H820" s="485"/>
      <c r="I820" s="488"/>
    </row>
    <row r="821" spans="1:9" x14ac:dyDescent="0.25">
      <c r="A821" s="253">
        <v>816</v>
      </c>
      <c r="B821" s="483"/>
      <c r="C821" s="519"/>
      <c r="D821" s="573"/>
      <c r="E821" s="487"/>
      <c r="F821" s="522"/>
      <c r="G821" s="485"/>
      <c r="H821" s="485"/>
      <c r="I821" s="488"/>
    </row>
    <row r="822" spans="1:9" x14ac:dyDescent="0.25">
      <c r="A822" s="253">
        <v>817</v>
      </c>
      <c r="B822" s="483"/>
      <c r="C822" s="519"/>
      <c r="D822" s="573"/>
      <c r="E822" s="487"/>
      <c r="F822" s="522"/>
      <c r="G822" s="485"/>
      <c r="H822" s="485"/>
      <c r="I822" s="488"/>
    </row>
    <row r="823" spans="1:9" x14ac:dyDescent="0.25">
      <c r="A823" s="253">
        <v>818</v>
      </c>
      <c r="B823" s="483"/>
      <c r="C823" s="519"/>
      <c r="D823" s="573"/>
      <c r="E823" s="487"/>
      <c r="F823" s="522"/>
      <c r="G823" s="485"/>
      <c r="H823" s="485"/>
      <c r="I823" s="488"/>
    </row>
    <row r="824" spans="1:9" x14ac:dyDescent="0.25">
      <c r="A824" s="253">
        <v>819</v>
      </c>
      <c r="B824" s="483"/>
      <c r="C824" s="519"/>
      <c r="D824" s="573"/>
      <c r="E824" s="487"/>
      <c r="F824" s="522"/>
      <c r="G824" s="485"/>
      <c r="H824" s="485"/>
      <c r="I824" s="488"/>
    </row>
    <row r="825" spans="1:9" x14ac:dyDescent="0.25">
      <c r="A825" s="253">
        <v>820</v>
      </c>
      <c r="B825" s="483"/>
      <c r="C825" s="519"/>
      <c r="D825" s="573"/>
      <c r="E825" s="487"/>
      <c r="F825" s="522"/>
      <c r="G825" s="485"/>
      <c r="H825" s="485"/>
      <c r="I825" s="488"/>
    </row>
    <row r="826" spans="1:9" x14ac:dyDescent="0.25">
      <c r="A826" s="253">
        <v>821</v>
      </c>
      <c r="B826" s="483"/>
      <c r="C826" s="519"/>
      <c r="D826" s="573"/>
      <c r="E826" s="487"/>
      <c r="F826" s="522"/>
      <c r="G826" s="485"/>
      <c r="H826" s="485"/>
      <c r="I826" s="488"/>
    </row>
    <row r="827" spans="1:9" x14ac:dyDescent="0.25">
      <c r="A827" s="253">
        <v>822</v>
      </c>
      <c r="B827" s="483"/>
      <c r="C827" s="519"/>
      <c r="D827" s="573"/>
      <c r="E827" s="487"/>
      <c r="F827" s="522"/>
      <c r="G827" s="485"/>
      <c r="H827" s="485"/>
      <c r="I827" s="488"/>
    </row>
    <row r="828" spans="1:9" x14ac:dyDescent="0.25">
      <c r="A828" s="253">
        <v>823</v>
      </c>
      <c r="B828" s="483"/>
      <c r="C828" s="519"/>
      <c r="D828" s="573"/>
      <c r="E828" s="487"/>
      <c r="F828" s="522"/>
      <c r="G828" s="485"/>
      <c r="H828" s="485"/>
      <c r="I828" s="488"/>
    </row>
    <row r="829" spans="1:9" x14ac:dyDescent="0.25">
      <c r="A829" s="253">
        <v>824</v>
      </c>
      <c r="B829" s="483"/>
      <c r="C829" s="519"/>
      <c r="D829" s="573"/>
      <c r="E829" s="487"/>
      <c r="F829" s="522"/>
      <c r="G829" s="485"/>
      <c r="H829" s="485"/>
      <c r="I829" s="488"/>
    </row>
    <row r="830" spans="1:9" x14ac:dyDescent="0.25">
      <c r="A830" s="253">
        <v>825</v>
      </c>
      <c r="B830" s="483"/>
      <c r="C830" s="519"/>
      <c r="D830" s="573"/>
      <c r="E830" s="487"/>
      <c r="F830" s="522"/>
      <c r="G830" s="485"/>
      <c r="H830" s="485"/>
      <c r="I830" s="488"/>
    </row>
    <row r="831" spans="1:9" x14ac:dyDescent="0.25">
      <c r="A831" s="253">
        <v>826</v>
      </c>
      <c r="B831" s="483"/>
      <c r="C831" s="519"/>
      <c r="D831" s="573"/>
      <c r="E831" s="487"/>
      <c r="F831" s="522"/>
      <c r="G831" s="485"/>
      <c r="H831" s="485"/>
      <c r="I831" s="488"/>
    </row>
    <row r="832" spans="1:9" x14ac:dyDescent="0.25">
      <c r="A832" s="253">
        <v>827</v>
      </c>
      <c r="B832" s="483"/>
      <c r="C832" s="519"/>
      <c r="D832" s="573"/>
      <c r="E832" s="487"/>
      <c r="F832" s="522"/>
      <c r="G832" s="485"/>
      <c r="H832" s="485"/>
      <c r="I832" s="488"/>
    </row>
    <row r="833" spans="1:9" x14ac:dyDescent="0.25">
      <c r="A833" s="253">
        <v>828</v>
      </c>
      <c r="B833" s="483"/>
      <c r="C833" s="519"/>
      <c r="D833" s="573"/>
      <c r="E833" s="487"/>
      <c r="F833" s="522"/>
      <c r="G833" s="485"/>
      <c r="H833" s="485"/>
      <c r="I833" s="488"/>
    </row>
    <row r="834" spans="1:9" x14ac:dyDescent="0.25">
      <c r="A834" s="253">
        <v>829</v>
      </c>
      <c r="B834" s="483"/>
      <c r="C834" s="519"/>
      <c r="D834" s="573"/>
      <c r="E834" s="487"/>
      <c r="F834" s="522"/>
      <c r="G834" s="485"/>
      <c r="H834" s="485"/>
      <c r="I834" s="488"/>
    </row>
    <row r="835" spans="1:9" x14ac:dyDescent="0.25">
      <c r="A835" s="253">
        <v>830</v>
      </c>
      <c r="B835" s="483"/>
      <c r="C835" s="519"/>
      <c r="D835" s="573"/>
      <c r="E835" s="487"/>
      <c r="F835" s="522"/>
      <c r="G835" s="485"/>
      <c r="H835" s="485"/>
      <c r="I835" s="488"/>
    </row>
    <row r="836" spans="1:9" x14ac:dyDescent="0.25">
      <c r="A836" s="253">
        <v>831</v>
      </c>
      <c r="B836" s="483"/>
      <c r="C836" s="519"/>
      <c r="D836" s="573"/>
      <c r="E836" s="487"/>
      <c r="F836" s="522"/>
      <c r="G836" s="485"/>
      <c r="H836" s="485"/>
      <c r="I836" s="488"/>
    </row>
    <row r="837" spans="1:9" x14ac:dyDescent="0.25">
      <c r="A837" s="253">
        <v>832</v>
      </c>
      <c r="B837" s="483"/>
      <c r="C837" s="519"/>
      <c r="D837" s="573"/>
      <c r="E837" s="487"/>
      <c r="F837" s="522"/>
      <c r="G837" s="485"/>
      <c r="H837" s="485"/>
      <c r="I837" s="488"/>
    </row>
    <row r="838" spans="1:9" x14ac:dyDescent="0.25">
      <c r="A838" s="253">
        <v>833</v>
      </c>
      <c r="B838" s="483"/>
      <c r="C838" s="519"/>
      <c r="D838" s="573"/>
      <c r="E838" s="487"/>
      <c r="F838" s="522"/>
      <c r="G838" s="485"/>
      <c r="H838" s="485"/>
      <c r="I838" s="488"/>
    </row>
    <row r="839" spans="1:9" x14ac:dyDescent="0.25">
      <c r="A839" s="253">
        <v>834</v>
      </c>
      <c r="B839" s="483"/>
      <c r="C839" s="519"/>
      <c r="D839" s="573"/>
      <c r="E839" s="487"/>
      <c r="F839" s="522"/>
      <c r="G839" s="485"/>
      <c r="H839" s="485"/>
      <c r="I839" s="488"/>
    </row>
    <row r="840" spans="1:9" x14ac:dyDescent="0.25">
      <c r="A840" s="253">
        <v>835</v>
      </c>
      <c r="B840" s="483"/>
      <c r="C840" s="519"/>
      <c r="D840" s="573"/>
      <c r="E840" s="487"/>
      <c r="F840" s="522"/>
      <c r="G840" s="485"/>
      <c r="H840" s="485"/>
      <c r="I840" s="488"/>
    </row>
    <row r="841" spans="1:9" x14ac:dyDescent="0.25">
      <c r="A841" s="253">
        <v>836</v>
      </c>
      <c r="B841" s="483"/>
      <c r="C841" s="519"/>
      <c r="D841" s="573"/>
      <c r="E841" s="487"/>
      <c r="F841" s="522"/>
      <c r="G841" s="485"/>
      <c r="H841" s="485"/>
      <c r="I841" s="488"/>
    </row>
    <row r="842" spans="1:9" x14ac:dyDescent="0.25">
      <c r="A842" s="253">
        <v>837</v>
      </c>
      <c r="B842" s="483"/>
      <c r="C842" s="519"/>
      <c r="D842" s="573"/>
      <c r="E842" s="487"/>
      <c r="F842" s="522"/>
      <c r="G842" s="485"/>
      <c r="H842" s="485"/>
      <c r="I842" s="488"/>
    </row>
    <row r="843" spans="1:9" x14ac:dyDescent="0.25">
      <c r="A843" s="253">
        <v>838</v>
      </c>
      <c r="B843" s="483"/>
      <c r="C843" s="519"/>
      <c r="D843" s="573"/>
      <c r="E843" s="487"/>
      <c r="F843" s="522"/>
      <c r="G843" s="485"/>
      <c r="H843" s="485"/>
      <c r="I843" s="488"/>
    </row>
    <row r="844" spans="1:9" x14ac:dyDescent="0.25">
      <c r="A844" s="253">
        <v>839</v>
      </c>
      <c r="B844" s="483"/>
      <c r="C844" s="519"/>
      <c r="D844" s="573"/>
      <c r="E844" s="487"/>
      <c r="F844" s="522"/>
      <c r="G844" s="485"/>
      <c r="H844" s="485"/>
      <c r="I844" s="488"/>
    </row>
    <row r="845" spans="1:9" x14ac:dyDescent="0.25">
      <c r="A845" s="253">
        <v>840</v>
      </c>
      <c r="B845" s="483"/>
      <c r="C845" s="519"/>
      <c r="D845" s="573"/>
      <c r="E845" s="487"/>
      <c r="F845" s="522"/>
      <c r="G845" s="485"/>
      <c r="H845" s="485"/>
      <c r="I845" s="488"/>
    </row>
    <row r="846" spans="1:9" x14ac:dyDescent="0.25">
      <c r="A846" s="253">
        <v>841</v>
      </c>
      <c r="B846" s="483"/>
      <c r="C846" s="519"/>
      <c r="D846" s="573"/>
      <c r="E846" s="487"/>
      <c r="F846" s="522"/>
      <c r="G846" s="485"/>
      <c r="H846" s="485"/>
      <c r="I846" s="488"/>
    </row>
    <row r="847" spans="1:9" x14ac:dyDescent="0.25">
      <c r="A847" s="253">
        <v>842</v>
      </c>
      <c r="B847" s="483"/>
      <c r="C847" s="519"/>
      <c r="D847" s="573"/>
      <c r="E847" s="487"/>
      <c r="F847" s="522"/>
      <c r="G847" s="485"/>
      <c r="H847" s="485"/>
      <c r="I847" s="488"/>
    </row>
    <row r="848" spans="1:9" x14ac:dyDescent="0.25">
      <c r="A848" s="253">
        <v>843</v>
      </c>
      <c r="B848" s="483"/>
      <c r="C848" s="519"/>
      <c r="D848" s="573"/>
      <c r="E848" s="487"/>
      <c r="F848" s="522"/>
      <c r="G848" s="485"/>
      <c r="H848" s="485"/>
      <c r="I848" s="488"/>
    </row>
    <row r="849" spans="1:9" x14ac:dyDescent="0.25">
      <c r="A849" s="253">
        <v>844</v>
      </c>
      <c r="B849" s="483"/>
      <c r="C849" s="519"/>
      <c r="D849" s="573"/>
      <c r="E849" s="487"/>
      <c r="F849" s="522"/>
      <c r="G849" s="485"/>
      <c r="H849" s="485"/>
      <c r="I849" s="488"/>
    </row>
    <row r="850" spans="1:9" x14ac:dyDescent="0.25">
      <c r="A850" s="253">
        <v>845</v>
      </c>
      <c r="B850" s="483"/>
      <c r="C850" s="519"/>
      <c r="D850" s="573"/>
      <c r="E850" s="487"/>
      <c r="F850" s="522"/>
      <c r="G850" s="485"/>
      <c r="H850" s="485"/>
      <c r="I850" s="488"/>
    </row>
    <row r="851" spans="1:9" x14ac:dyDescent="0.25">
      <c r="A851" s="253">
        <v>846</v>
      </c>
      <c r="B851" s="483"/>
      <c r="C851" s="519"/>
      <c r="D851" s="573"/>
      <c r="E851" s="487"/>
      <c r="F851" s="522"/>
      <c r="G851" s="485"/>
      <c r="H851" s="485"/>
      <c r="I851" s="488"/>
    </row>
    <row r="852" spans="1:9" x14ac:dyDescent="0.25">
      <c r="A852" s="253">
        <v>847</v>
      </c>
      <c r="B852" s="483"/>
      <c r="C852" s="519"/>
      <c r="D852" s="573"/>
      <c r="E852" s="487"/>
      <c r="F852" s="522"/>
      <c r="G852" s="485"/>
      <c r="H852" s="485"/>
      <c r="I852" s="488"/>
    </row>
    <row r="853" spans="1:9" x14ac:dyDescent="0.25">
      <c r="A853" s="253">
        <v>848</v>
      </c>
      <c r="B853" s="483"/>
      <c r="C853" s="519"/>
      <c r="D853" s="573"/>
      <c r="E853" s="487"/>
      <c r="F853" s="522"/>
      <c r="G853" s="485"/>
      <c r="H853" s="485"/>
      <c r="I853" s="488"/>
    </row>
    <row r="854" spans="1:9" x14ac:dyDescent="0.25">
      <c r="A854" s="253">
        <v>849</v>
      </c>
      <c r="B854" s="483"/>
      <c r="C854" s="519"/>
      <c r="D854" s="573"/>
      <c r="E854" s="487"/>
      <c r="F854" s="522"/>
      <c r="G854" s="485"/>
      <c r="H854" s="485"/>
      <c r="I854" s="488"/>
    </row>
    <row r="855" spans="1:9" x14ac:dyDescent="0.25">
      <c r="A855" s="253">
        <v>850</v>
      </c>
      <c r="B855" s="483"/>
      <c r="C855" s="519"/>
      <c r="D855" s="573"/>
      <c r="E855" s="487"/>
      <c r="F855" s="522"/>
      <c r="G855" s="485"/>
      <c r="H855" s="485"/>
      <c r="I855" s="488"/>
    </row>
    <row r="856" spans="1:9" x14ac:dyDescent="0.25">
      <c r="A856" s="253">
        <v>851</v>
      </c>
      <c r="B856" s="483"/>
      <c r="C856" s="519"/>
      <c r="D856" s="573"/>
      <c r="E856" s="487"/>
      <c r="F856" s="522"/>
      <c r="G856" s="485"/>
      <c r="H856" s="485"/>
      <c r="I856" s="488"/>
    </row>
    <row r="857" spans="1:9" x14ac:dyDescent="0.25">
      <c r="A857" s="253">
        <v>852</v>
      </c>
      <c r="B857" s="483"/>
      <c r="C857" s="519"/>
      <c r="D857" s="573"/>
      <c r="E857" s="487"/>
      <c r="F857" s="522"/>
      <c r="G857" s="485"/>
      <c r="H857" s="485"/>
      <c r="I857" s="488"/>
    </row>
    <row r="858" spans="1:9" x14ac:dyDescent="0.25">
      <c r="A858" s="253">
        <v>853</v>
      </c>
      <c r="B858" s="483"/>
      <c r="C858" s="519"/>
      <c r="D858" s="573"/>
      <c r="E858" s="487"/>
      <c r="F858" s="522"/>
      <c r="G858" s="485"/>
      <c r="H858" s="485"/>
      <c r="I858" s="488"/>
    </row>
    <row r="859" spans="1:9" x14ac:dyDescent="0.25">
      <c r="A859" s="253">
        <v>854</v>
      </c>
      <c r="B859" s="483"/>
      <c r="C859" s="519"/>
      <c r="D859" s="573"/>
      <c r="E859" s="487"/>
      <c r="F859" s="522"/>
      <c r="G859" s="485"/>
      <c r="H859" s="485"/>
      <c r="I859" s="488"/>
    </row>
    <row r="860" spans="1:9" x14ac:dyDescent="0.25">
      <c r="A860" s="253">
        <v>855</v>
      </c>
      <c r="B860" s="483"/>
      <c r="C860" s="519"/>
      <c r="D860" s="573"/>
      <c r="E860" s="487"/>
      <c r="F860" s="522"/>
      <c r="G860" s="485"/>
      <c r="H860" s="485"/>
      <c r="I860" s="488"/>
    </row>
    <row r="861" spans="1:9" x14ac:dyDescent="0.25">
      <c r="A861" s="253">
        <v>856</v>
      </c>
      <c r="B861" s="483"/>
      <c r="C861" s="519"/>
      <c r="D861" s="573"/>
      <c r="E861" s="487"/>
      <c r="F861" s="522"/>
      <c r="G861" s="485"/>
      <c r="H861" s="485"/>
      <c r="I861" s="488"/>
    </row>
    <row r="862" spans="1:9" x14ac:dyDescent="0.25">
      <c r="A862" s="253">
        <v>857</v>
      </c>
      <c r="B862" s="483"/>
      <c r="C862" s="519"/>
      <c r="D862" s="573"/>
      <c r="E862" s="487"/>
      <c r="F862" s="522"/>
      <c r="G862" s="485"/>
      <c r="H862" s="485"/>
      <c r="I862" s="488"/>
    </row>
    <row r="863" spans="1:9" x14ac:dyDescent="0.25">
      <c r="A863" s="253">
        <v>858</v>
      </c>
      <c r="B863" s="483"/>
      <c r="C863" s="519"/>
      <c r="D863" s="573"/>
      <c r="E863" s="487"/>
      <c r="F863" s="522"/>
      <c r="G863" s="485"/>
      <c r="H863" s="485"/>
      <c r="I863" s="488"/>
    </row>
    <row r="864" spans="1:9" x14ac:dyDescent="0.25">
      <c r="A864" s="253">
        <v>859</v>
      </c>
      <c r="B864" s="483"/>
      <c r="C864" s="519"/>
      <c r="D864" s="573"/>
      <c r="E864" s="487"/>
      <c r="F864" s="522"/>
      <c r="G864" s="485"/>
      <c r="H864" s="485"/>
      <c r="I864" s="488"/>
    </row>
    <row r="865" spans="1:9" x14ac:dyDescent="0.25">
      <c r="A865" s="253">
        <v>860</v>
      </c>
      <c r="B865" s="483"/>
      <c r="C865" s="519"/>
      <c r="D865" s="573"/>
      <c r="E865" s="487"/>
      <c r="F865" s="522"/>
      <c r="G865" s="485"/>
      <c r="H865" s="485"/>
      <c r="I865" s="488"/>
    </row>
    <row r="866" spans="1:9" x14ac:dyDescent="0.25">
      <c r="A866" s="253">
        <v>861</v>
      </c>
      <c r="B866" s="483"/>
      <c r="C866" s="519"/>
      <c r="D866" s="573"/>
      <c r="E866" s="487"/>
      <c r="F866" s="522"/>
      <c r="G866" s="485"/>
      <c r="H866" s="485"/>
      <c r="I866" s="488"/>
    </row>
    <row r="867" spans="1:9" x14ac:dyDescent="0.25">
      <c r="A867" s="253">
        <v>862</v>
      </c>
      <c r="B867" s="483"/>
      <c r="C867" s="519"/>
      <c r="D867" s="573"/>
      <c r="E867" s="487"/>
      <c r="F867" s="522"/>
      <c r="G867" s="485"/>
      <c r="H867" s="485"/>
      <c r="I867" s="488"/>
    </row>
    <row r="868" spans="1:9" x14ac:dyDescent="0.25">
      <c r="A868" s="253">
        <v>863</v>
      </c>
      <c r="B868" s="483"/>
      <c r="C868" s="519"/>
      <c r="D868" s="573"/>
      <c r="E868" s="487"/>
      <c r="F868" s="522"/>
      <c r="G868" s="485"/>
      <c r="H868" s="485"/>
      <c r="I868" s="488"/>
    </row>
    <row r="869" spans="1:9" x14ac:dyDescent="0.25">
      <c r="A869" s="253">
        <v>864</v>
      </c>
      <c r="B869" s="483"/>
      <c r="C869" s="519"/>
      <c r="D869" s="573"/>
      <c r="E869" s="487"/>
      <c r="F869" s="522"/>
      <c r="G869" s="485"/>
      <c r="H869" s="485"/>
      <c r="I869" s="488"/>
    </row>
    <row r="870" spans="1:9" x14ac:dyDescent="0.25">
      <c r="A870" s="253">
        <v>865</v>
      </c>
      <c r="B870" s="483"/>
      <c r="C870" s="519"/>
      <c r="D870" s="573"/>
      <c r="E870" s="487"/>
      <c r="F870" s="522"/>
      <c r="G870" s="485"/>
      <c r="H870" s="485"/>
      <c r="I870" s="488"/>
    </row>
    <row r="871" spans="1:9" x14ac:dyDescent="0.25">
      <c r="A871" s="253">
        <v>866</v>
      </c>
      <c r="B871" s="483"/>
      <c r="C871" s="519"/>
      <c r="D871" s="573"/>
      <c r="E871" s="487"/>
      <c r="F871" s="522"/>
      <c r="G871" s="485"/>
      <c r="H871" s="485"/>
      <c r="I871" s="488"/>
    </row>
    <row r="872" spans="1:9" x14ac:dyDescent="0.25">
      <c r="A872" s="253">
        <v>867</v>
      </c>
      <c r="B872" s="483"/>
      <c r="C872" s="519"/>
      <c r="D872" s="573"/>
      <c r="E872" s="487"/>
      <c r="F872" s="522"/>
      <c r="G872" s="485"/>
      <c r="H872" s="485"/>
      <c r="I872" s="488"/>
    </row>
    <row r="873" spans="1:9" x14ac:dyDescent="0.25">
      <c r="A873" s="253">
        <v>868</v>
      </c>
      <c r="B873" s="483"/>
      <c r="C873" s="519"/>
      <c r="D873" s="573"/>
      <c r="E873" s="487"/>
      <c r="F873" s="522"/>
      <c r="G873" s="485"/>
      <c r="H873" s="485"/>
      <c r="I873" s="488"/>
    </row>
    <row r="874" spans="1:9" x14ac:dyDescent="0.25">
      <c r="A874" s="253">
        <v>869</v>
      </c>
      <c r="B874" s="483"/>
      <c r="C874" s="519"/>
      <c r="D874" s="573"/>
      <c r="E874" s="487"/>
      <c r="F874" s="522"/>
      <c r="G874" s="485"/>
      <c r="H874" s="485"/>
      <c r="I874" s="488"/>
    </row>
    <row r="875" spans="1:9" x14ac:dyDescent="0.25">
      <c r="A875" s="253">
        <v>870</v>
      </c>
      <c r="B875" s="483"/>
      <c r="C875" s="519"/>
      <c r="D875" s="573"/>
      <c r="E875" s="487"/>
      <c r="F875" s="522"/>
      <c r="G875" s="485"/>
      <c r="H875" s="485"/>
      <c r="I875" s="488"/>
    </row>
    <row r="876" spans="1:9" x14ac:dyDescent="0.25">
      <c r="A876" s="253">
        <v>871</v>
      </c>
      <c r="B876" s="483"/>
      <c r="C876" s="519"/>
      <c r="D876" s="573"/>
      <c r="E876" s="487"/>
      <c r="F876" s="522"/>
      <c r="G876" s="485"/>
      <c r="H876" s="485"/>
      <c r="I876" s="488"/>
    </row>
    <row r="877" spans="1:9" x14ac:dyDescent="0.25">
      <c r="A877" s="253">
        <v>872</v>
      </c>
      <c r="B877" s="483"/>
      <c r="C877" s="519"/>
      <c r="D877" s="573"/>
      <c r="E877" s="487"/>
      <c r="F877" s="522"/>
      <c r="G877" s="485"/>
      <c r="H877" s="485"/>
      <c r="I877" s="488"/>
    </row>
    <row r="878" spans="1:9" x14ac:dyDescent="0.25">
      <c r="A878" s="253">
        <v>873</v>
      </c>
      <c r="B878" s="483"/>
      <c r="C878" s="519"/>
      <c r="D878" s="573"/>
      <c r="E878" s="487"/>
      <c r="F878" s="522"/>
      <c r="G878" s="485"/>
      <c r="H878" s="485"/>
      <c r="I878" s="488"/>
    </row>
    <row r="879" spans="1:9" x14ac:dyDescent="0.25">
      <c r="A879" s="253">
        <v>874</v>
      </c>
      <c r="B879" s="483"/>
      <c r="C879" s="519"/>
      <c r="D879" s="573"/>
      <c r="E879" s="487"/>
      <c r="F879" s="522"/>
      <c r="G879" s="485"/>
      <c r="H879" s="485"/>
      <c r="I879" s="488"/>
    </row>
    <row r="880" spans="1:9" x14ac:dyDescent="0.25">
      <c r="A880" s="253">
        <v>875</v>
      </c>
      <c r="B880" s="483"/>
      <c r="C880" s="519"/>
      <c r="D880" s="573"/>
      <c r="E880" s="487"/>
      <c r="F880" s="522"/>
      <c r="G880" s="485"/>
      <c r="H880" s="485"/>
      <c r="I880" s="488"/>
    </row>
    <row r="881" spans="1:9" x14ac:dyDescent="0.25">
      <c r="A881" s="253">
        <v>876</v>
      </c>
      <c r="B881" s="483"/>
      <c r="C881" s="519"/>
      <c r="D881" s="573"/>
      <c r="E881" s="487"/>
      <c r="F881" s="522"/>
      <c r="G881" s="485"/>
      <c r="H881" s="485"/>
      <c r="I881" s="488"/>
    </row>
    <row r="882" spans="1:9" x14ac:dyDescent="0.25">
      <c r="A882" s="253">
        <v>877</v>
      </c>
      <c r="B882" s="483"/>
      <c r="C882" s="519"/>
      <c r="D882" s="573"/>
      <c r="E882" s="487"/>
      <c r="F882" s="522"/>
      <c r="G882" s="485"/>
      <c r="H882" s="485"/>
      <c r="I882" s="488"/>
    </row>
    <row r="883" spans="1:9" x14ac:dyDescent="0.25">
      <c r="A883" s="253">
        <v>878</v>
      </c>
      <c r="B883" s="483"/>
      <c r="C883" s="519"/>
      <c r="D883" s="573"/>
      <c r="E883" s="487"/>
      <c r="F883" s="522"/>
      <c r="G883" s="485"/>
      <c r="H883" s="485"/>
      <c r="I883" s="488"/>
    </row>
    <row r="884" spans="1:9" x14ac:dyDescent="0.25">
      <c r="A884" s="253">
        <v>879</v>
      </c>
      <c r="B884" s="483"/>
      <c r="C884" s="519"/>
      <c r="D884" s="573"/>
      <c r="E884" s="487"/>
      <c r="F884" s="522"/>
      <c r="G884" s="485"/>
      <c r="H884" s="485"/>
      <c r="I884" s="488"/>
    </row>
    <row r="885" spans="1:9" x14ac:dyDescent="0.25">
      <c r="A885" s="253">
        <v>880</v>
      </c>
      <c r="B885" s="483"/>
      <c r="C885" s="519"/>
      <c r="D885" s="573"/>
      <c r="E885" s="487"/>
      <c r="F885" s="522"/>
      <c r="G885" s="485"/>
      <c r="H885" s="485"/>
      <c r="I885" s="488"/>
    </row>
    <row r="886" spans="1:9" x14ac:dyDescent="0.25">
      <c r="A886" s="253">
        <v>881</v>
      </c>
      <c r="B886" s="483"/>
      <c r="C886" s="519"/>
      <c r="D886" s="573"/>
      <c r="E886" s="487"/>
      <c r="F886" s="522"/>
      <c r="G886" s="485"/>
      <c r="H886" s="485"/>
      <c r="I886" s="488"/>
    </row>
    <row r="887" spans="1:9" x14ac:dyDescent="0.25">
      <c r="A887" s="253">
        <v>882</v>
      </c>
      <c r="B887" s="483"/>
      <c r="C887" s="519"/>
      <c r="D887" s="573"/>
      <c r="E887" s="487"/>
      <c r="F887" s="522"/>
      <c r="G887" s="485"/>
      <c r="H887" s="485"/>
      <c r="I887" s="488"/>
    </row>
    <row r="888" spans="1:9" x14ac:dyDescent="0.25">
      <c r="A888" s="253">
        <v>883</v>
      </c>
      <c r="B888" s="483"/>
      <c r="C888" s="519"/>
      <c r="D888" s="573"/>
      <c r="E888" s="487"/>
      <c r="F888" s="522"/>
      <c r="G888" s="485"/>
      <c r="H888" s="485"/>
      <c r="I888" s="488"/>
    </row>
    <row r="889" spans="1:9" x14ac:dyDescent="0.25">
      <c r="A889" s="253">
        <v>884</v>
      </c>
      <c r="B889" s="483"/>
      <c r="C889" s="519"/>
      <c r="D889" s="573"/>
      <c r="E889" s="487"/>
      <c r="F889" s="522"/>
      <c r="G889" s="485"/>
      <c r="H889" s="485"/>
      <c r="I889" s="488"/>
    </row>
    <row r="890" spans="1:9" x14ac:dyDescent="0.25">
      <c r="A890" s="253">
        <v>885</v>
      </c>
      <c r="B890" s="483"/>
      <c r="C890" s="519"/>
      <c r="D890" s="573"/>
      <c r="E890" s="487"/>
      <c r="F890" s="522"/>
      <c r="G890" s="485"/>
      <c r="H890" s="485"/>
      <c r="I890" s="488"/>
    </row>
    <row r="891" spans="1:9" x14ac:dyDescent="0.25">
      <c r="A891" s="253">
        <v>886</v>
      </c>
      <c r="B891" s="483"/>
      <c r="C891" s="519"/>
      <c r="D891" s="573"/>
      <c r="E891" s="487"/>
      <c r="F891" s="522"/>
      <c r="G891" s="485"/>
      <c r="H891" s="485"/>
      <c r="I891" s="488"/>
    </row>
    <row r="892" spans="1:9" x14ac:dyDescent="0.25">
      <c r="A892" s="253">
        <v>887</v>
      </c>
      <c r="B892" s="483"/>
      <c r="C892" s="519"/>
      <c r="D892" s="573"/>
      <c r="E892" s="487"/>
      <c r="F892" s="522"/>
      <c r="G892" s="485"/>
      <c r="H892" s="485"/>
      <c r="I892" s="488"/>
    </row>
    <row r="893" spans="1:9" x14ac:dyDescent="0.25">
      <c r="A893" s="253">
        <v>888</v>
      </c>
      <c r="B893" s="483"/>
      <c r="C893" s="519"/>
      <c r="D893" s="573"/>
      <c r="E893" s="487"/>
      <c r="F893" s="522"/>
      <c r="G893" s="485"/>
      <c r="H893" s="485"/>
      <c r="I893" s="488"/>
    </row>
    <row r="894" spans="1:9" x14ac:dyDescent="0.25">
      <c r="A894" s="253">
        <v>889</v>
      </c>
      <c r="B894" s="483"/>
      <c r="C894" s="519"/>
      <c r="D894" s="573"/>
      <c r="E894" s="487"/>
      <c r="F894" s="522"/>
      <c r="G894" s="485"/>
      <c r="H894" s="485"/>
      <c r="I894" s="488"/>
    </row>
    <row r="895" spans="1:9" x14ac:dyDescent="0.25">
      <c r="A895" s="253">
        <v>890</v>
      </c>
      <c r="B895" s="483"/>
      <c r="C895" s="519"/>
      <c r="D895" s="573"/>
      <c r="E895" s="487"/>
      <c r="F895" s="522"/>
      <c r="G895" s="485"/>
      <c r="H895" s="485"/>
      <c r="I895" s="488"/>
    </row>
    <row r="896" spans="1:9" x14ac:dyDescent="0.25">
      <c r="A896" s="253">
        <v>891</v>
      </c>
      <c r="B896" s="483"/>
      <c r="C896" s="519"/>
      <c r="D896" s="573"/>
      <c r="E896" s="487"/>
      <c r="F896" s="522"/>
      <c r="G896" s="485"/>
      <c r="H896" s="485"/>
      <c r="I896" s="488"/>
    </row>
    <row r="897" spans="1:9" x14ac:dyDescent="0.25">
      <c r="A897" s="253">
        <v>892</v>
      </c>
      <c r="B897" s="483"/>
      <c r="C897" s="519"/>
      <c r="D897" s="573"/>
      <c r="E897" s="487"/>
      <c r="F897" s="522"/>
      <c r="G897" s="485"/>
      <c r="H897" s="485"/>
      <c r="I897" s="488"/>
    </row>
    <row r="898" spans="1:9" x14ac:dyDescent="0.25">
      <c r="A898" s="253">
        <v>893</v>
      </c>
      <c r="B898" s="483"/>
      <c r="C898" s="519"/>
      <c r="D898" s="573"/>
      <c r="E898" s="487"/>
      <c r="F898" s="522"/>
      <c r="G898" s="485"/>
      <c r="H898" s="485"/>
      <c r="I898" s="488"/>
    </row>
    <row r="899" spans="1:9" x14ac:dyDescent="0.25">
      <c r="A899" s="253">
        <v>894</v>
      </c>
      <c r="B899" s="483"/>
      <c r="C899" s="519"/>
      <c r="D899" s="573"/>
      <c r="E899" s="487"/>
      <c r="F899" s="522"/>
      <c r="G899" s="485"/>
      <c r="H899" s="485"/>
      <c r="I899" s="488"/>
    </row>
    <row r="900" spans="1:9" x14ac:dyDescent="0.25">
      <c r="A900" s="253">
        <v>895</v>
      </c>
      <c r="B900" s="483"/>
      <c r="C900" s="519"/>
      <c r="D900" s="573"/>
      <c r="E900" s="487"/>
      <c r="F900" s="522"/>
      <c r="G900" s="485"/>
      <c r="H900" s="485"/>
      <c r="I900" s="488"/>
    </row>
    <row r="901" spans="1:9" x14ac:dyDescent="0.25">
      <c r="A901" s="253">
        <v>896</v>
      </c>
      <c r="B901" s="483"/>
      <c r="C901" s="519"/>
      <c r="D901" s="573"/>
      <c r="E901" s="487"/>
      <c r="F901" s="522"/>
      <c r="G901" s="485"/>
      <c r="H901" s="485"/>
      <c r="I901" s="488"/>
    </row>
    <row r="902" spans="1:9" x14ac:dyDescent="0.25">
      <c r="A902" s="253">
        <v>897</v>
      </c>
      <c r="B902" s="483"/>
      <c r="C902" s="519"/>
      <c r="D902" s="573"/>
      <c r="E902" s="487"/>
      <c r="F902" s="522"/>
      <c r="G902" s="485"/>
      <c r="H902" s="485"/>
      <c r="I902" s="488"/>
    </row>
    <row r="903" spans="1:9" x14ac:dyDescent="0.25">
      <c r="A903" s="253">
        <v>898</v>
      </c>
      <c r="B903" s="483"/>
      <c r="C903" s="519"/>
      <c r="D903" s="573"/>
      <c r="E903" s="487"/>
      <c r="F903" s="522"/>
      <c r="G903" s="485"/>
      <c r="H903" s="485"/>
      <c r="I903" s="488"/>
    </row>
    <row r="904" spans="1:9" x14ac:dyDescent="0.25">
      <c r="A904" s="253">
        <v>899</v>
      </c>
      <c r="B904" s="483"/>
      <c r="C904" s="519"/>
      <c r="D904" s="573"/>
      <c r="E904" s="487"/>
      <c r="F904" s="522"/>
      <c r="G904" s="485"/>
      <c r="H904" s="485"/>
      <c r="I904" s="488"/>
    </row>
    <row r="905" spans="1:9" x14ac:dyDescent="0.25">
      <c r="A905" s="253">
        <v>900</v>
      </c>
      <c r="B905" s="483"/>
      <c r="C905" s="519"/>
      <c r="D905" s="573"/>
      <c r="E905" s="487"/>
      <c r="F905" s="522"/>
      <c r="G905" s="485"/>
      <c r="H905" s="485"/>
      <c r="I905" s="488"/>
    </row>
    <row r="906" spans="1:9" x14ac:dyDescent="0.25">
      <c r="A906" s="253">
        <v>901</v>
      </c>
      <c r="B906" s="483"/>
      <c r="C906" s="519"/>
      <c r="D906" s="573"/>
      <c r="E906" s="487"/>
      <c r="F906" s="522"/>
      <c r="G906" s="485"/>
      <c r="H906" s="485"/>
      <c r="I906" s="488"/>
    </row>
    <row r="907" spans="1:9" x14ac:dyDescent="0.25">
      <c r="A907" s="253">
        <v>902</v>
      </c>
      <c r="B907" s="483"/>
      <c r="C907" s="519"/>
      <c r="D907" s="573"/>
      <c r="E907" s="487"/>
      <c r="F907" s="522"/>
      <c r="G907" s="485"/>
      <c r="H907" s="485"/>
      <c r="I907" s="488"/>
    </row>
    <row r="908" spans="1:9" x14ac:dyDescent="0.25">
      <c r="A908" s="253">
        <v>903</v>
      </c>
      <c r="B908" s="483"/>
      <c r="C908" s="519"/>
      <c r="D908" s="573"/>
      <c r="E908" s="487"/>
      <c r="F908" s="522"/>
      <c r="G908" s="485"/>
      <c r="H908" s="485"/>
      <c r="I908" s="488"/>
    </row>
    <row r="909" spans="1:9" x14ac:dyDescent="0.25">
      <c r="A909" s="253">
        <v>904</v>
      </c>
      <c r="B909" s="483"/>
      <c r="C909" s="519"/>
      <c r="D909" s="573"/>
      <c r="E909" s="487"/>
      <c r="F909" s="522"/>
      <c r="G909" s="485"/>
      <c r="H909" s="485"/>
      <c r="I909" s="488"/>
    </row>
    <row r="910" spans="1:9" x14ac:dyDescent="0.25">
      <c r="A910" s="253">
        <v>905</v>
      </c>
      <c r="B910" s="483"/>
      <c r="C910" s="519"/>
      <c r="D910" s="573"/>
      <c r="E910" s="487"/>
      <c r="F910" s="522"/>
      <c r="G910" s="485"/>
      <c r="H910" s="485"/>
      <c r="I910" s="488"/>
    </row>
    <row r="911" spans="1:9" x14ac:dyDescent="0.25">
      <c r="A911" s="253">
        <v>906</v>
      </c>
      <c r="B911" s="483"/>
      <c r="C911" s="519"/>
      <c r="D911" s="573"/>
      <c r="E911" s="487"/>
      <c r="F911" s="522"/>
      <c r="G911" s="485"/>
      <c r="H911" s="485"/>
      <c r="I911" s="488"/>
    </row>
    <row r="912" spans="1:9" x14ac:dyDescent="0.25">
      <c r="A912" s="253">
        <v>907</v>
      </c>
      <c r="B912" s="483"/>
      <c r="C912" s="519"/>
      <c r="D912" s="573"/>
      <c r="E912" s="487"/>
      <c r="F912" s="522"/>
      <c r="G912" s="485"/>
      <c r="H912" s="485"/>
      <c r="I912" s="488"/>
    </row>
    <row r="913" spans="1:9" x14ac:dyDescent="0.25">
      <c r="A913" s="253">
        <v>908</v>
      </c>
      <c r="B913" s="483"/>
      <c r="C913" s="519"/>
      <c r="D913" s="573"/>
      <c r="E913" s="487"/>
      <c r="F913" s="522"/>
      <c r="G913" s="485"/>
      <c r="H913" s="485"/>
      <c r="I913" s="488"/>
    </row>
    <row r="914" spans="1:9" x14ac:dyDescent="0.25">
      <c r="A914" s="253">
        <v>909</v>
      </c>
      <c r="B914" s="483"/>
      <c r="C914" s="519"/>
      <c r="D914" s="573"/>
      <c r="E914" s="487"/>
      <c r="F914" s="522"/>
      <c r="G914" s="485"/>
      <c r="H914" s="485"/>
      <c r="I914" s="488"/>
    </row>
    <row r="915" spans="1:9" x14ac:dyDescent="0.25">
      <c r="A915" s="253">
        <v>910</v>
      </c>
      <c r="B915" s="483"/>
      <c r="C915" s="519"/>
      <c r="D915" s="573"/>
      <c r="E915" s="487"/>
      <c r="F915" s="522"/>
      <c r="G915" s="485"/>
      <c r="H915" s="485"/>
      <c r="I915" s="488"/>
    </row>
    <row r="916" spans="1:9" x14ac:dyDescent="0.25">
      <c r="A916" s="253">
        <v>911</v>
      </c>
      <c r="B916" s="483"/>
      <c r="C916" s="519"/>
      <c r="D916" s="573"/>
      <c r="E916" s="487"/>
      <c r="F916" s="522"/>
      <c r="G916" s="485"/>
      <c r="H916" s="485"/>
      <c r="I916" s="488"/>
    </row>
    <row r="917" spans="1:9" x14ac:dyDescent="0.25">
      <c r="A917" s="253">
        <v>912</v>
      </c>
      <c r="B917" s="483"/>
      <c r="C917" s="519"/>
      <c r="D917" s="573"/>
      <c r="E917" s="487"/>
      <c r="F917" s="522"/>
      <c r="G917" s="485"/>
      <c r="H917" s="485"/>
      <c r="I917" s="488"/>
    </row>
    <row r="918" spans="1:9" x14ac:dyDescent="0.25">
      <c r="A918" s="253">
        <v>913</v>
      </c>
      <c r="B918" s="483"/>
      <c r="C918" s="519"/>
      <c r="D918" s="573"/>
      <c r="E918" s="487"/>
      <c r="F918" s="522"/>
      <c r="G918" s="485"/>
      <c r="H918" s="485"/>
      <c r="I918" s="488"/>
    </row>
    <row r="919" spans="1:9" x14ac:dyDescent="0.25">
      <c r="A919" s="253">
        <v>914</v>
      </c>
      <c r="B919" s="483"/>
      <c r="C919" s="519"/>
      <c r="D919" s="573"/>
      <c r="E919" s="487"/>
      <c r="F919" s="522"/>
      <c r="G919" s="485"/>
      <c r="H919" s="485"/>
      <c r="I919" s="488"/>
    </row>
    <row r="920" spans="1:9" x14ac:dyDescent="0.25">
      <c r="A920" s="253">
        <v>915</v>
      </c>
      <c r="B920" s="483"/>
      <c r="C920" s="519"/>
      <c r="D920" s="573"/>
      <c r="E920" s="487"/>
      <c r="F920" s="522"/>
      <c r="G920" s="485"/>
      <c r="H920" s="485"/>
      <c r="I920" s="488"/>
    </row>
    <row r="921" spans="1:9" x14ac:dyDescent="0.25">
      <c r="A921" s="253">
        <v>916</v>
      </c>
      <c r="B921" s="483"/>
      <c r="C921" s="519"/>
      <c r="D921" s="573"/>
      <c r="E921" s="487"/>
      <c r="F921" s="522"/>
      <c r="G921" s="485"/>
      <c r="H921" s="485"/>
      <c r="I921" s="488"/>
    </row>
    <row r="922" spans="1:9" x14ac:dyDescent="0.25">
      <c r="A922" s="253">
        <v>917</v>
      </c>
      <c r="B922" s="483"/>
      <c r="C922" s="519"/>
      <c r="D922" s="573"/>
      <c r="E922" s="487"/>
      <c r="F922" s="522"/>
      <c r="G922" s="485"/>
      <c r="H922" s="485"/>
      <c r="I922" s="488"/>
    </row>
    <row r="923" spans="1:9" x14ac:dyDescent="0.25">
      <c r="A923" s="253">
        <v>918</v>
      </c>
      <c r="B923" s="483"/>
      <c r="C923" s="519"/>
      <c r="D923" s="573"/>
      <c r="E923" s="487"/>
      <c r="F923" s="522"/>
      <c r="G923" s="485"/>
      <c r="H923" s="485"/>
      <c r="I923" s="488"/>
    </row>
    <row r="924" spans="1:9" x14ac:dyDescent="0.25">
      <c r="A924" s="253">
        <v>919</v>
      </c>
      <c r="B924" s="483"/>
      <c r="C924" s="519"/>
      <c r="D924" s="573"/>
      <c r="E924" s="487"/>
      <c r="F924" s="522"/>
      <c r="G924" s="485"/>
      <c r="H924" s="485"/>
      <c r="I924" s="488"/>
    </row>
    <row r="925" spans="1:9" x14ac:dyDescent="0.25">
      <c r="A925" s="253">
        <v>920</v>
      </c>
      <c r="B925" s="483"/>
      <c r="C925" s="519"/>
      <c r="D925" s="573"/>
      <c r="E925" s="487"/>
      <c r="F925" s="522"/>
      <c r="G925" s="485"/>
      <c r="H925" s="485"/>
      <c r="I925" s="488"/>
    </row>
    <row r="926" spans="1:9" x14ac:dyDescent="0.25">
      <c r="A926" s="253">
        <v>921</v>
      </c>
      <c r="B926" s="483"/>
      <c r="C926" s="519"/>
      <c r="D926" s="573"/>
      <c r="E926" s="487"/>
      <c r="F926" s="522"/>
      <c r="G926" s="485"/>
      <c r="H926" s="485"/>
      <c r="I926" s="488"/>
    </row>
    <row r="927" spans="1:9" x14ac:dyDescent="0.25">
      <c r="A927" s="253">
        <v>922</v>
      </c>
      <c r="B927" s="483"/>
      <c r="C927" s="519"/>
      <c r="D927" s="573"/>
      <c r="E927" s="487"/>
      <c r="F927" s="522"/>
      <c r="G927" s="485"/>
      <c r="H927" s="485"/>
      <c r="I927" s="488"/>
    </row>
    <row r="928" spans="1:9" x14ac:dyDescent="0.25">
      <c r="A928" s="253">
        <v>923</v>
      </c>
      <c r="B928" s="483"/>
      <c r="C928" s="519"/>
      <c r="D928" s="573"/>
      <c r="E928" s="487"/>
      <c r="F928" s="522"/>
      <c r="G928" s="485"/>
      <c r="H928" s="485"/>
      <c r="I928" s="488"/>
    </row>
    <row r="929" spans="1:9" x14ac:dyDescent="0.25">
      <c r="A929" s="253">
        <v>924</v>
      </c>
      <c r="B929" s="483"/>
      <c r="C929" s="519"/>
      <c r="D929" s="573"/>
      <c r="E929" s="487"/>
      <c r="F929" s="522"/>
      <c r="G929" s="485"/>
      <c r="H929" s="485"/>
      <c r="I929" s="488"/>
    </row>
    <row r="930" spans="1:9" x14ac:dyDescent="0.25">
      <c r="A930" s="253">
        <v>925</v>
      </c>
      <c r="B930" s="483"/>
      <c r="C930" s="519"/>
      <c r="D930" s="573"/>
      <c r="E930" s="487"/>
      <c r="F930" s="522"/>
      <c r="G930" s="485"/>
      <c r="H930" s="485"/>
      <c r="I930" s="488"/>
    </row>
    <row r="931" spans="1:9" x14ac:dyDescent="0.25">
      <c r="A931" s="253">
        <v>926</v>
      </c>
      <c r="B931" s="483"/>
      <c r="C931" s="519"/>
      <c r="D931" s="573"/>
      <c r="E931" s="487"/>
      <c r="F931" s="522"/>
      <c r="G931" s="485"/>
      <c r="H931" s="485"/>
      <c r="I931" s="488"/>
    </row>
    <row r="932" spans="1:9" x14ac:dyDescent="0.25">
      <c r="A932" s="253">
        <v>927</v>
      </c>
      <c r="B932" s="483"/>
      <c r="C932" s="519"/>
      <c r="D932" s="573"/>
      <c r="E932" s="487"/>
      <c r="F932" s="522"/>
      <c r="G932" s="485"/>
      <c r="H932" s="485"/>
      <c r="I932" s="488"/>
    </row>
    <row r="933" spans="1:9" x14ac:dyDescent="0.25">
      <c r="A933" s="253">
        <v>928</v>
      </c>
      <c r="B933" s="483"/>
      <c r="C933" s="519"/>
      <c r="D933" s="573"/>
      <c r="E933" s="487"/>
      <c r="F933" s="522"/>
      <c r="G933" s="485"/>
      <c r="H933" s="485"/>
      <c r="I933" s="488"/>
    </row>
    <row r="934" spans="1:9" x14ac:dyDescent="0.25">
      <c r="A934" s="253">
        <v>929</v>
      </c>
      <c r="B934" s="483"/>
      <c r="C934" s="519"/>
      <c r="D934" s="573"/>
      <c r="E934" s="487"/>
      <c r="F934" s="522"/>
      <c r="G934" s="485"/>
      <c r="H934" s="485"/>
      <c r="I934" s="488"/>
    </row>
    <row r="935" spans="1:9" x14ac:dyDescent="0.25">
      <c r="A935" s="253">
        <v>930</v>
      </c>
      <c r="B935" s="483"/>
      <c r="C935" s="519"/>
      <c r="D935" s="573"/>
      <c r="E935" s="487"/>
      <c r="F935" s="522"/>
      <c r="G935" s="485"/>
      <c r="H935" s="485"/>
      <c r="I935" s="488"/>
    </row>
    <row r="936" spans="1:9" x14ac:dyDescent="0.25">
      <c r="A936" s="253">
        <v>931</v>
      </c>
      <c r="B936" s="483"/>
      <c r="C936" s="519"/>
      <c r="D936" s="573"/>
      <c r="E936" s="487"/>
      <c r="F936" s="522"/>
      <c r="G936" s="485"/>
      <c r="H936" s="485"/>
      <c r="I936" s="488"/>
    </row>
    <row r="937" spans="1:9" x14ac:dyDescent="0.25">
      <c r="A937" s="253">
        <v>932</v>
      </c>
      <c r="B937" s="483"/>
      <c r="C937" s="519"/>
      <c r="D937" s="573"/>
      <c r="E937" s="487"/>
      <c r="F937" s="522"/>
      <c r="G937" s="485"/>
      <c r="H937" s="485"/>
      <c r="I937" s="488"/>
    </row>
    <row r="938" spans="1:9" x14ac:dyDescent="0.25">
      <c r="A938" s="253">
        <v>933</v>
      </c>
      <c r="B938" s="483"/>
      <c r="C938" s="519"/>
      <c r="D938" s="573"/>
      <c r="E938" s="487"/>
      <c r="F938" s="522"/>
      <c r="G938" s="485"/>
      <c r="H938" s="485"/>
      <c r="I938" s="488"/>
    </row>
    <row r="939" spans="1:9" x14ac:dyDescent="0.25">
      <c r="A939" s="253">
        <v>934</v>
      </c>
      <c r="B939" s="483"/>
      <c r="C939" s="519"/>
      <c r="D939" s="573"/>
      <c r="E939" s="487"/>
      <c r="F939" s="522"/>
      <c r="G939" s="485"/>
      <c r="H939" s="485"/>
      <c r="I939" s="488"/>
    </row>
    <row r="940" spans="1:9" x14ac:dyDescent="0.25">
      <c r="A940" s="253">
        <v>935</v>
      </c>
      <c r="B940" s="483"/>
      <c r="C940" s="519"/>
      <c r="D940" s="573"/>
      <c r="E940" s="487"/>
      <c r="F940" s="522"/>
      <c r="G940" s="485"/>
      <c r="H940" s="485"/>
      <c r="I940" s="488"/>
    </row>
    <row r="941" spans="1:9" x14ac:dyDescent="0.25">
      <c r="A941" s="253">
        <v>936</v>
      </c>
      <c r="B941" s="483"/>
      <c r="C941" s="519"/>
      <c r="D941" s="573"/>
      <c r="E941" s="487"/>
      <c r="F941" s="522"/>
      <c r="G941" s="485"/>
      <c r="H941" s="485"/>
      <c r="I941" s="488"/>
    </row>
    <row r="942" spans="1:9" x14ac:dyDescent="0.25">
      <c r="A942" s="253">
        <v>937</v>
      </c>
      <c r="B942" s="483"/>
      <c r="C942" s="519"/>
      <c r="D942" s="573"/>
      <c r="E942" s="487"/>
      <c r="F942" s="522"/>
      <c r="G942" s="485"/>
      <c r="H942" s="485"/>
      <c r="I942" s="488"/>
    </row>
    <row r="943" spans="1:9" x14ac:dyDescent="0.25">
      <c r="A943" s="253">
        <v>938</v>
      </c>
      <c r="B943" s="483"/>
      <c r="C943" s="519"/>
      <c r="D943" s="573"/>
      <c r="E943" s="487"/>
      <c r="F943" s="522"/>
      <c r="G943" s="485"/>
      <c r="H943" s="485"/>
      <c r="I943" s="488"/>
    </row>
    <row r="944" spans="1:9" x14ac:dyDescent="0.25">
      <c r="A944" s="253">
        <v>939</v>
      </c>
      <c r="B944" s="483"/>
      <c r="C944" s="519"/>
      <c r="D944" s="573"/>
      <c r="E944" s="487"/>
      <c r="F944" s="522"/>
      <c r="G944" s="485"/>
      <c r="H944" s="485"/>
      <c r="I944" s="488"/>
    </row>
    <row r="945" spans="1:9" x14ac:dyDescent="0.25">
      <c r="A945" s="253">
        <v>940</v>
      </c>
      <c r="B945" s="483"/>
      <c r="C945" s="519"/>
      <c r="D945" s="573"/>
      <c r="E945" s="487"/>
      <c r="F945" s="522"/>
      <c r="G945" s="485"/>
      <c r="H945" s="485"/>
      <c r="I945" s="488"/>
    </row>
    <row r="946" spans="1:9" x14ac:dyDescent="0.25">
      <c r="A946" s="253">
        <v>941</v>
      </c>
      <c r="B946" s="483"/>
      <c r="C946" s="519"/>
      <c r="D946" s="573"/>
      <c r="E946" s="487"/>
      <c r="F946" s="522"/>
      <c r="G946" s="485"/>
      <c r="H946" s="485"/>
      <c r="I946" s="488"/>
    </row>
    <row r="947" spans="1:9" x14ac:dyDescent="0.25">
      <c r="A947" s="253">
        <v>942</v>
      </c>
      <c r="B947" s="483"/>
      <c r="C947" s="519"/>
      <c r="D947" s="573"/>
      <c r="E947" s="487"/>
      <c r="F947" s="522"/>
      <c r="G947" s="485"/>
      <c r="H947" s="485"/>
      <c r="I947" s="488"/>
    </row>
    <row r="948" spans="1:9" x14ac:dyDescent="0.25">
      <c r="A948" s="253">
        <v>943</v>
      </c>
      <c r="B948" s="483"/>
      <c r="C948" s="519"/>
      <c r="D948" s="573"/>
      <c r="E948" s="487"/>
      <c r="F948" s="522"/>
      <c r="G948" s="485"/>
      <c r="H948" s="485"/>
      <c r="I948" s="488"/>
    </row>
    <row r="949" spans="1:9" x14ac:dyDescent="0.25">
      <c r="A949" s="253">
        <v>944</v>
      </c>
      <c r="B949" s="483"/>
      <c r="C949" s="519"/>
      <c r="D949" s="573"/>
      <c r="E949" s="487"/>
      <c r="F949" s="522"/>
      <c r="G949" s="485"/>
      <c r="H949" s="485"/>
      <c r="I949" s="488"/>
    </row>
    <row r="950" spans="1:9" x14ac:dyDescent="0.25">
      <c r="A950" s="253">
        <v>945</v>
      </c>
      <c r="B950" s="483"/>
      <c r="C950" s="519"/>
      <c r="D950" s="573"/>
      <c r="E950" s="487"/>
      <c r="F950" s="522"/>
      <c r="G950" s="485"/>
      <c r="H950" s="485"/>
      <c r="I950" s="488"/>
    </row>
    <row r="951" spans="1:9" x14ac:dyDescent="0.25">
      <c r="A951" s="253">
        <v>946</v>
      </c>
      <c r="B951" s="483"/>
      <c r="C951" s="519"/>
      <c r="D951" s="573"/>
      <c r="E951" s="487"/>
      <c r="F951" s="522"/>
      <c r="G951" s="485"/>
      <c r="H951" s="485"/>
      <c r="I951" s="488"/>
    </row>
    <row r="952" spans="1:9" x14ac:dyDescent="0.25">
      <c r="A952" s="253">
        <v>947</v>
      </c>
      <c r="B952" s="483"/>
      <c r="C952" s="519"/>
      <c r="D952" s="573"/>
      <c r="E952" s="487"/>
      <c r="F952" s="522"/>
      <c r="G952" s="485"/>
      <c r="H952" s="485"/>
      <c r="I952" s="488"/>
    </row>
    <row r="953" spans="1:9" x14ac:dyDescent="0.25">
      <c r="A953" s="253">
        <v>948</v>
      </c>
      <c r="B953" s="483"/>
      <c r="C953" s="519"/>
      <c r="D953" s="573"/>
      <c r="E953" s="487"/>
      <c r="F953" s="522"/>
      <c r="G953" s="485"/>
      <c r="H953" s="485"/>
      <c r="I953" s="488"/>
    </row>
    <row r="954" spans="1:9" x14ac:dyDescent="0.25">
      <c r="A954" s="253">
        <v>949</v>
      </c>
      <c r="B954" s="483"/>
      <c r="C954" s="519"/>
      <c r="D954" s="573"/>
      <c r="E954" s="487"/>
      <c r="F954" s="522"/>
      <c r="G954" s="485"/>
      <c r="H954" s="485"/>
      <c r="I954" s="488"/>
    </row>
    <row r="955" spans="1:9" x14ac:dyDescent="0.25">
      <c r="A955" s="253">
        <v>950</v>
      </c>
      <c r="B955" s="483"/>
      <c r="C955" s="519"/>
      <c r="D955" s="573"/>
      <c r="E955" s="487"/>
      <c r="F955" s="522"/>
      <c r="G955" s="485"/>
      <c r="H955" s="485"/>
      <c r="I955" s="488"/>
    </row>
    <row r="956" spans="1:9" x14ac:dyDescent="0.25">
      <c r="A956" s="253">
        <v>951</v>
      </c>
      <c r="B956" s="483"/>
      <c r="C956" s="519"/>
      <c r="D956" s="573"/>
      <c r="E956" s="487"/>
      <c r="F956" s="522"/>
      <c r="G956" s="485"/>
      <c r="H956" s="485"/>
      <c r="I956" s="488"/>
    </row>
    <row r="957" spans="1:9" x14ac:dyDescent="0.25">
      <c r="A957" s="253">
        <v>952</v>
      </c>
      <c r="B957" s="483"/>
      <c r="C957" s="519"/>
      <c r="D957" s="573"/>
      <c r="E957" s="487"/>
      <c r="F957" s="522"/>
      <c r="G957" s="485"/>
      <c r="H957" s="485"/>
      <c r="I957" s="488"/>
    </row>
    <row r="958" spans="1:9" x14ac:dyDescent="0.25">
      <c r="A958" s="253">
        <v>953</v>
      </c>
      <c r="B958" s="483"/>
      <c r="C958" s="519"/>
      <c r="D958" s="573"/>
      <c r="E958" s="487"/>
      <c r="F958" s="522"/>
      <c r="G958" s="485"/>
      <c r="H958" s="485"/>
      <c r="I958" s="488"/>
    </row>
    <row r="959" spans="1:9" x14ac:dyDescent="0.25">
      <c r="A959" s="253">
        <v>954</v>
      </c>
      <c r="B959" s="483"/>
      <c r="C959" s="519"/>
      <c r="D959" s="573"/>
      <c r="E959" s="487"/>
      <c r="F959" s="522"/>
      <c r="G959" s="485"/>
      <c r="H959" s="485"/>
      <c r="I959" s="488"/>
    </row>
    <row r="960" spans="1:9" x14ac:dyDescent="0.25">
      <c r="A960" s="253">
        <v>955</v>
      </c>
      <c r="B960" s="483"/>
      <c r="C960" s="519"/>
      <c r="D960" s="573"/>
      <c r="E960" s="487"/>
      <c r="F960" s="522"/>
      <c r="G960" s="485"/>
      <c r="H960" s="485"/>
      <c r="I960" s="488"/>
    </row>
    <row r="961" spans="1:9" x14ac:dyDescent="0.25">
      <c r="A961" s="253">
        <v>956</v>
      </c>
      <c r="B961" s="483"/>
      <c r="C961" s="519"/>
      <c r="D961" s="573"/>
      <c r="E961" s="487"/>
      <c r="F961" s="522"/>
      <c r="G961" s="485"/>
      <c r="H961" s="485"/>
      <c r="I961" s="488"/>
    </row>
    <row r="962" spans="1:9" x14ac:dyDescent="0.25">
      <c r="A962" s="253">
        <v>957</v>
      </c>
      <c r="B962" s="483"/>
      <c r="C962" s="519"/>
      <c r="D962" s="573"/>
      <c r="E962" s="487"/>
      <c r="F962" s="522"/>
      <c r="G962" s="485"/>
      <c r="H962" s="485"/>
      <c r="I962" s="488"/>
    </row>
    <row r="963" spans="1:9" x14ac:dyDescent="0.25">
      <c r="A963" s="253">
        <v>958</v>
      </c>
      <c r="B963" s="483"/>
      <c r="C963" s="519"/>
      <c r="D963" s="573"/>
      <c r="E963" s="487"/>
      <c r="F963" s="522"/>
      <c r="G963" s="485"/>
      <c r="H963" s="485"/>
      <c r="I963" s="488"/>
    </row>
    <row r="964" spans="1:9" x14ac:dyDescent="0.25">
      <c r="A964" s="253">
        <v>959</v>
      </c>
      <c r="B964" s="483"/>
      <c r="C964" s="519"/>
      <c r="D964" s="573"/>
      <c r="E964" s="487"/>
      <c r="F964" s="522"/>
      <c r="G964" s="485"/>
      <c r="H964" s="485"/>
      <c r="I964" s="488"/>
    </row>
    <row r="965" spans="1:9" x14ac:dyDescent="0.25">
      <c r="A965" s="253">
        <v>960</v>
      </c>
      <c r="B965" s="483"/>
      <c r="C965" s="519"/>
      <c r="D965" s="573"/>
      <c r="E965" s="487"/>
      <c r="F965" s="522"/>
      <c r="G965" s="485"/>
      <c r="H965" s="485"/>
      <c r="I965" s="488"/>
    </row>
    <row r="966" spans="1:9" x14ac:dyDescent="0.25">
      <c r="A966" s="253">
        <v>961</v>
      </c>
      <c r="B966" s="483"/>
      <c r="C966" s="519"/>
      <c r="D966" s="573"/>
      <c r="E966" s="487"/>
      <c r="F966" s="522"/>
      <c r="G966" s="485"/>
      <c r="H966" s="485"/>
      <c r="I966" s="488"/>
    </row>
    <row r="967" spans="1:9" x14ac:dyDescent="0.25">
      <c r="A967" s="253">
        <v>962</v>
      </c>
      <c r="B967" s="483"/>
      <c r="C967" s="519"/>
      <c r="D967" s="573"/>
      <c r="E967" s="487"/>
      <c r="F967" s="522"/>
      <c r="G967" s="485"/>
      <c r="H967" s="485"/>
      <c r="I967" s="488"/>
    </row>
    <row r="968" spans="1:9" x14ac:dyDescent="0.25">
      <c r="A968" s="253">
        <v>963</v>
      </c>
      <c r="B968" s="483"/>
      <c r="C968" s="519"/>
      <c r="D968" s="573"/>
      <c r="E968" s="487"/>
      <c r="F968" s="522"/>
      <c r="G968" s="485"/>
      <c r="H968" s="485"/>
      <c r="I968" s="488"/>
    </row>
    <row r="969" spans="1:9" x14ac:dyDescent="0.25">
      <c r="A969" s="253">
        <v>964</v>
      </c>
      <c r="B969" s="483"/>
      <c r="C969" s="519"/>
      <c r="D969" s="573"/>
      <c r="E969" s="487"/>
      <c r="F969" s="522"/>
      <c r="G969" s="485"/>
      <c r="H969" s="485"/>
      <c r="I969" s="488"/>
    </row>
    <row r="970" spans="1:9" x14ac:dyDescent="0.25">
      <c r="A970" s="253">
        <v>965</v>
      </c>
      <c r="B970" s="483"/>
      <c r="C970" s="519"/>
      <c r="D970" s="573"/>
      <c r="E970" s="487"/>
      <c r="F970" s="522"/>
      <c r="G970" s="485"/>
      <c r="H970" s="485"/>
      <c r="I970" s="488"/>
    </row>
    <row r="971" spans="1:9" x14ac:dyDescent="0.25">
      <c r="A971" s="253">
        <v>966</v>
      </c>
      <c r="B971" s="483"/>
      <c r="C971" s="519"/>
      <c r="D971" s="573"/>
      <c r="E971" s="487"/>
      <c r="F971" s="522"/>
      <c r="G971" s="485"/>
      <c r="H971" s="485"/>
      <c r="I971" s="488"/>
    </row>
    <row r="972" spans="1:9" x14ac:dyDescent="0.25">
      <c r="A972" s="253">
        <v>967</v>
      </c>
      <c r="B972" s="483"/>
      <c r="C972" s="519"/>
      <c r="D972" s="573"/>
      <c r="E972" s="487"/>
      <c r="F972" s="522"/>
      <c r="G972" s="485"/>
      <c r="H972" s="485"/>
      <c r="I972" s="488"/>
    </row>
    <row r="973" spans="1:9" x14ac:dyDescent="0.25">
      <c r="A973" s="253">
        <v>968</v>
      </c>
      <c r="B973" s="483"/>
      <c r="C973" s="519"/>
      <c r="D973" s="573"/>
      <c r="E973" s="487"/>
      <c r="F973" s="522"/>
      <c r="G973" s="485"/>
      <c r="H973" s="485"/>
      <c r="I973" s="488"/>
    </row>
    <row r="974" spans="1:9" x14ac:dyDescent="0.25">
      <c r="A974" s="253">
        <v>969</v>
      </c>
      <c r="B974" s="483"/>
      <c r="C974" s="519"/>
      <c r="D974" s="573"/>
      <c r="E974" s="487"/>
      <c r="F974" s="522"/>
      <c r="G974" s="485"/>
      <c r="H974" s="485"/>
      <c r="I974" s="488"/>
    </row>
    <row r="975" spans="1:9" x14ac:dyDescent="0.25">
      <c r="A975" s="253">
        <v>970</v>
      </c>
      <c r="B975" s="483"/>
      <c r="C975" s="519"/>
      <c r="D975" s="573"/>
      <c r="E975" s="487"/>
      <c r="F975" s="522"/>
      <c r="G975" s="485"/>
      <c r="H975" s="485"/>
      <c r="I975" s="488"/>
    </row>
    <row r="976" spans="1:9" x14ac:dyDescent="0.25">
      <c r="A976" s="253">
        <v>971</v>
      </c>
      <c r="B976" s="483"/>
      <c r="C976" s="519"/>
      <c r="D976" s="573"/>
      <c r="E976" s="487"/>
      <c r="F976" s="522"/>
      <c r="G976" s="485"/>
      <c r="H976" s="485"/>
      <c r="I976" s="488"/>
    </row>
    <row r="977" spans="1:9" x14ac:dyDescent="0.25">
      <c r="A977" s="253">
        <v>972</v>
      </c>
      <c r="B977" s="483"/>
      <c r="C977" s="519"/>
      <c r="D977" s="573"/>
      <c r="E977" s="487"/>
      <c r="F977" s="522"/>
      <c r="G977" s="485"/>
      <c r="H977" s="485"/>
      <c r="I977" s="488"/>
    </row>
    <row r="978" spans="1:9" x14ac:dyDescent="0.25">
      <c r="A978" s="253">
        <v>973</v>
      </c>
      <c r="B978" s="483"/>
      <c r="C978" s="519"/>
      <c r="D978" s="573"/>
      <c r="E978" s="487"/>
      <c r="F978" s="522"/>
      <c r="G978" s="485"/>
      <c r="H978" s="485"/>
      <c r="I978" s="488"/>
    </row>
    <row r="979" spans="1:9" x14ac:dyDescent="0.25">
      <c r="A979" s="253">
        <v>974</v>
      </c>
      <c r="B979" s="483"/>
      <c r="C979" s="519"/>
      <c r="D979" s="573"/>
      <c r="E979" s="487"/>
      <c r="F979" s="522"/>
      <c r="G979" s="485"/>
      <c r="H979" s="485"/>
      <c r="I979" s="488"/>
    </row>
    <row r="980" spans="1:9" x14ac:dyDescent="0.25">
      <c r="A980" s="253">
        <v>975</v>
      </c>
      <c r="B980" s="483"/>
      <c r="C980" s="519"/>
      <c r="D980" s="573"/>
      <c r="E980" s="487"/>
      <c r="F980" s="522"/>
      <c r="G980" s="485"/>
      <c r="H980" s="485"/>
      <c r="I980" s="488"/>
    </row>
    <row r="981" spans="1:9" x14ac:dyDescent="0.25">
      <c r="A981" s="253">
        <v>976</v>
      </c>
      <c r="B981" s="483"/>
      <c r="C981" s="519"/>
      <c r="D981" s="573"/>
      <c r="E981" s="487"/>
      <c r="F981" s="522"/>
      <c r="G981" s="485"/>
      <c r="H981" s="485"/>
      <c r="I981" s="488"/>
    </row>
    <row r="982" spans="1:9" x14ac:dyDescent="0.25">
      <c r="A982" s="253">
        <v>977</v>
      </c>
      <c r="B982" s="483"/>
      <c r="C982" s="519"/>
      <c r="D982" s="573"/>
      <c r="E982" s="487"/>
      <c r="F982" s="522"/>
      <c r="G982" s="485"/>
      <c r="H982" s="485"/>
      <c r="I982" s="488"/>
    </row>
    <row r="983" spans="1:9" x14ac:dyDescent="0.25">
      <c r="A983" s="253">
        <v>978</v>
      </c>
      <c r="B983" s="483"/>
      <c r="C983" s="519"/>
      <c r="D983" s="573"/>
      <c r="E983" s="487"/>
      <c r="F983" s="522"/>
      <c r="G983" s="485"/>
      <c r="H983" s="485"/>
      <c r="I983" s="488"/>
    </row>
    <row r="984" spans="1:9" x14ac:dyDescent="0.25">
      <c r="A984" s="253">
        <v>979</v>
      </c>
      <c r="B984" s="483"/>
      <c r="C984" s="519"/>
      <c r="D984" s="573"/>
      <c r="E984" s="487"/>
      <c r="F984" s="522"/>
      <c r="G984" s="485"/>
      <c r="H984" s="485"/>
      <c r="I984" s="488"/>
    </row>
    <row r="985" spans="1:9" x14ac:dyDescent="0.25">
      <c r="A985" s="253">
        <v>980</v>
      </c>
      <c r="B985" s="483"/>
      <c r="C985" s="519"/>
      <c r="D985" s="573"/>
      <c r="E985" s="487"/>
      <c r="F985" s="522"/>
      <c r="G985" s="485"/>
      <c r="H985" s="485"/>
      <c r="I985" s="488"/>
    </row>
    <row r="986" spans="1:9" x14ac:dyDescent="0.25">
      <c r="A986" s="253">
        <v>981</v>
      </c>
      <c r="B986" s="483"/>
      <c r="C986" s="519"/>
      <c r="D986" s="573"/>
      <c r="E986" s="487"/>
      <c r="F986" s="522"/>
      <c r="G986" s="485"/>
      <c r="H986" s="485"/>
      <c r="I986" s="488"/>
    </row>
    <row r="987" spans="1:9" x14ac:dyDescent="0.25">
      <c r="A987" s="253">
        <v>982</v>
      </c>
      <c r="B987" s="483"/>
      <c r="C987" s="519"/>
      <c r="D987" s="573"/>
      <c r="E987" s="487"/>
      <c r="F987" s="522"/>
      <c r="G987" s="485"/>
      <c r="H987" s="485"/>
      <c r="I987" s="488"/>
    </row>
    <row r="988" spans="1:9" x14ac:dyDescent="0.25">
      <c r="A988" s="253">
        <v>983</v>
      </c>
      <c r="B988" s="483"/>
      <c r="C988" s="519"/>
      <c r="D988" s="573"/>
      <c r="E988" s="487"/>
      <c r="F988" s="522"/>
      <c r="G988" s="485"/>
      <c r="H988" s="485"/>
      <c r="I988" s="488"/>
    </row>
    <row r="989" spans="1:9" x14ac:dyDescent="0.25">
      <c r="A989" s="253">
        <v>984</v>
      </c>
      <c r="B989" s="483"/>
      <c r="C989" s="519"/>
      <c r="D989" s="573"/>
      <c r="E989" s="487"/>
      <c r="F989" s="522"/>
      <c r="G989" s="485"/>
      <c r="H989" s="485"/>
      <c r="I989" s="488"/>
    </row>
    <row r="990" spans="1:9" x14ac:dyDescent="0.25">
      <c r="A990" s="253">
        <v>985</v>
      </c>
      <c r="B990" s="483"/>
      <c r="C990" s="519"/>
      <c r="D990" s="573"/>
      <c r="E990" s="487"/>
      <c r="F990" s="522"/>
      <c r="G990" s="485"/>
      <c r="H990" s="485"/>
      <c r="I990" s="488"/>
    </row>
    <row r="991" spans="1:9" x14ac:dyDescent="0.25">
      <c r="A991" s="253">
        <v>986</v>
      </c>
      <c r="B991" s="483"/>
      <c r="C991" s="519"/>
      <c r="D991" s="573"/>
      <c r="E991" s="487"/>
      <c r="F991" s="522"/>
      <c r="G991" s="485"/>
      <c r="H991" s="485"/>
      <c r="I991" s="488"/>
    </row>
    <row r="992" spans="1:9" x14ac:dyDescent="0.25">
      <c r="A992" s="253">
        <v>987</v>
      </c>
      <c r="B992" s="483"/>
      <c r="C992" s="519"/>
      <c r="D992" s="573"/>
      <c r="E992" s="487"/>
      <c r="F992" s="522"/>
      <c r="G992" s="485"/>
      <c r="H992" s="485"/>
      <c r="I992" s="488"/>
    </row>
    <row r="993" spans="1:9" x14ac:dyDescent="0.25">
      <c r="A993" s="253">
        <v>988</v>
      </c>
      <c r="B993" s="483"/>
      <c r="C993" s="519"/>
      <c r="D993" s="573"/>
      <c r="E993" s="487"/>
      <c r="F993" s="522"/>
      <c r="G993" s="485"/>
      <c r="H993" s="485"/>
      <c r="I993" s="488"/>
    </row>
    <row r="994" spans="1:9" x14ac:dyDescent="0.25">
      <c r="A994" s="253">
        <v>989</v>
      </c>
      <c r="B994" s="483"/>
      <c r="C994" s="519"/>
      <c r="D994" s="573"/>
      <c r="E994" s="487"/>
      <c r="F994" s="522"/>
      <c r="G994" s="485"/>
      <c r="H994" s="485"/>
      <c r="I994" s="488"/>
    </row>
    <row r="995" spans="1:9" x14ac:dyDescent="0.25">
      <c r="A995" s="253">
        <v>990</v>
      </c>
      <c r="B995" s="483"/>
      <c r="C995" s="519"/>
      <c r="D995" s="573"/>
      <c r="E995" s="487"/>
      <c r="F995" s="522"/>
      <c r="G995" s="485"/>
      <c r="H995" s="485"/>
      <c r="I995" s="488"/>
    </row>
    <row r="996" spans="1:9" x14ac:dyDescent="0.25">
      <c r="A996" s="253">
        <v>991</v>
      </c>
      <c r="B996" s="483"/>
      <c r="C996" s="519"/>
      <c r="D996" s="573"/>
      <c r="E996" s="487"/>
      <c r="F996" s="522"/>
      <c r="G996" s="485"/>
      <c r="H996" s="485"/>
      <c r="I996" s="488"/>
    </row>
    <row r="997" spans="1:9" x14ac:dyDescent="0.25">
      <c r="A997" s="253">
        <v>992</v>
      </c>
      <c r="B997" s="483"/>
      <c r="C997" s="519"/>
      <c r="D997" s="573"/>
      <c r="E997" s="487"/>
      <c r="F997" s="522"/>
      <c r="G997" s="485"/>
      <c r="H997" s="485"/>
      <c r="I997" s="488"/>
    </row>
    <row r="998" spans="1:9" x14ac:dyDescent="0.25">
      <c r="A998" s="253">
        <v>993</v>
      </c>
      <c r="B998" s="483"/>
      <c r="C998" s="519"/>
      <c r="D998" s="573"/>
      <c r="E998" s="487"/>
      <c r="F998" s="522"/>
      <c r="G998" s="485"/>
      <c r="H998" s="485"/>
      <c r="I998" s="488"/>
    </row>
    <row r="999" spans="1:9" x14ac:dyDescent="0.25">
      <c r="A999" s="253">
        <v>994</v>
      </c>
      <c r="B999" s="483"/>
      <c r="C999" s="519"/>
      <c r="D999" s="573"/>
      <c r="E999" s="487"/>
      <c r="F999" s="522"/>
      <c r="G999" s="485"/>
      <c r="H999" s="485"/>
      <c r="I999" s="488"/>
    </row>
    <row r="1000" spans="1:9" ht="19.5" thickBot="1" x14ac:dyDescent="0.3">
      <c r="A1000" s="253">
        <v>995</v>
      </c>
      <c r="B1000" s="489"/>
      <c r="C1000" s="520"/>
      <c r="D1000" s="574"/>
      <c r="E1000" s="490"/>
      <c r="F1000" s="523"/>
      <c r="G1000" s="491"/>
      <c r="H1000" s="491"/>
      <c r="I1000" s="492"/>
    </row>
  </sheetData>
  <sheetProtection algorithmName="SHA-256" hashValue="hMvhApEZZFuHe3Lz7L4ANy6CgaO90EHb+1rPrGURx7g=" saltValue="RxEN0YrSsISVcvhFbR4CEA==" spinCount="100000" sheet="1" objects="1" scenarios="1"/>
  <mergeCells count="2">
    <mergeCell ref="B1:I1"/>
    <mergeCell ref="B2:I2"/>
  </mergeCells>
  <dataValidations count="2">
    <dataValidation type="date" allowBlank="1" showInputMessage="1" showErrorMessage="1" sqref="B6:B1000" xr:uid="{448F482A-F53A-4803-A0AD-B97341B9CDD3}">
      <formula1>45139</formula1>
      <formula2>45504</formula2>
    </dataValidation>
    <dataValidation type="decimal" allowBlank="1" showInputMessage="1" showErrorMessage="1" sqref="D6:E1000" xr:uid="{D4E0C4A8-4DB1-4EB2-902F-79AAC84C765E}">
      <formula1>0.01</formula1>
      <formula2>10000</formula2>
    </dataValidation>
  </dataValidations>
  <pageMargins left="0.7" right="0.7" top="0.75" bottom="0.75" header="0.3" footer="0.3"/>
  <pageSetup scale="26"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DE3ACD5B-ACE8-4FA9-9F10-04A555C6AD63}">
          <x14:formula1>
            <xm:f>Inputs!$C$3:$C$6</xm:f>
          </x14:formula1>
          <xm:sqref>G4:G5</xm:sqref>
        </x14:dataValidation>
        <x14:dataValidation type="list" allowBlank="1" showInputMessage="1" showErrorMessage="1" xr:uid="{827FA5F5-0181-45B3-A820-6FB242A8D364}">
          <x14:formula1>
            <xm:f>Inputs!$D$3:$D$6</xm:f>
          </x14:formula1>
          <xm:sqref>H4:H999</xm:sqref>
        </x14:dataValidation>
        <x14:dataValidation type="list" allowBlank="1" showInputMessage="1" showErrorMessage="1" xr:uid="{6EB7A19D-8D74-4BB9-939E-BB77DFF8F5BD}">
          <x14:formula1>
            <xm:f>Inputs!$C$3:$C$5</xm:f>
          </x14:formula1>
          <xm:sqref>G6:G1000</xm:sqref>
        </x14:dataValidation>
        <x14:dataValidation type="list" allowBlank="1" showInputMessage="1" showErrorMessage="1" xr:uid="{BD245294-5103-4466-B427-5921B6FBD0A2}">
          <x14:formula1>
            <xm:f>Inputs!$F$3:$F$65</xm:f>
          </x14:formula1>
          <xm:sqref>F6:F1000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E827B-3ED0-4201-81D8-C76DAC3EDC81}">
  <sheetPr codeName="Sheet19">
    <tabColor rgb="FF00B050"/>
  </sheetPr>
  <dimension ref="A1:D13"/>
  <sheetViews>
    <sheetView workbookViewId="0">
      <selection activeCell="A13" sqref="A13"/>
    </sheetView>
  </sheetViews>
  <sheetFormatPr defaultRowHeight="15" x14ac:dyDescent="0.25"/>
  <cols>
    <col min="1" max="1" width="36.85546875" bestFit="1" customWidth="1"/>
    <col min="2" max="2" width="15.5703125" bestFit="1" customWidth="1"/>
    <col min="3" max="3" width="15" bestFit="1" customWidth="1"/>
    <col min="4" max="4" width="12.5703125" bestFit="1" customWidth="1"/>
  </cols>
  <sheetData>
    <row r="1" spans="1:4" ht="15.75" thickBot="1" x14ac:dyDescent="0.3">
      <c r="A1" s="321" t="s">
        <v>169</v>
      </c>
      <c r="B1" s="320" t="s">
        <v>170</v>
      </c>
      <c r="C1" s="320" t="s">
        <v>171</v>
      </c>
      <c r="D1" s="323" t="s">
        <v>172</v>
      </c>
    </row>
    <row r="2" spans="1:4" x14ac:dyDescent="0.25">
      <c r="A2" s="322" t="s">
        <v>66</v>
      </c>
      <c r="B2" s="304">
        <f>'4. Personnel '!I41-Check!C2</f>
        <v>0</v>
      </c>
      <c r="C2" s="304">
        <f>SUMPRODUCT('4. Personnel '!$I$6:$I$40,'4. Personnel '!$J$6:$J$40)</f>
        <v>0</v>
      </c>
      <c r="D2" s="324">
        <f>SUM(B2:C2)</f>
        <v>0</v>
      </c>
    </row>
    <row r="3" spans="1:4" x14ac:dyDescent="0.25">
      <c r="A3" s="322" t="s">
        <v>173</v>
      </c>
      <c r="B3" s="304">
        <f>'7. Consultant Costs'!C31-Check!C3</f>
        <v>0</v>
      </c>
      <c r="C3" s="304">
        <f>SUMPRODUCT('7. Consultant Costs'!$C$6:$C$30,'7. Consultant Costs'!$F$6:$F$30)</f>
        <v>0</v>
      </c>
      <c r="D3" s="324">
        <f t="shared" ref="D3:D7" si="0">SUM(B3:C3)</f>
        <v>0</v>
      </c>
    </row>
    <row r="4" spans="1:4" x14ac:dyDescent="0.25">
      <c r="A4" s="322" t="s">
        <v>174</v>
      </c>
      <c r="B4" s="304">
        <f>'8. Contracts'!C31-Check!C4</f>
        <v>0</v>
      </c>
      <c r="C4" s="304">
        <f>SUMPRODUCT('8. Contracts'!$C$6:$C$30,'8. Contracts'!$F$6:$F$30)</f>
        <v>0</v>
      </c>
      <c r="D4" s="324">
        <f t="shared" si="0"/>
        <v>0</v>
      </c>
    </row>
    <row r="5" spans="1:4" x14ac:dyDescent="0.25">
      <c r="A5" s="322" t="s">
        <v>175</v>
      </c>
      <c r="B5" s="304">
        <f>SUM('9. Supplies'!F59:G59)-Check!C5</f>
        <v>0</v>
      </c>
      <c r="C5" s="304">
        <f>SUMPRODUCT('9. Supplies'!$F$9:$F$58,'9. Supplies'!$J$9:$J$58)+SUMPRODUCT('9. Supplies'!$G$9:$G$58,'9. Supplies'!$J$9:$J$58)</f>
        <v>0</v>
      </c>
      <c r="D5" s="324">
        <f t="shared" si="0"/>
        <v>0</v>
      </c>
    </row>
    <row r="6" spans="1:4" x14ac:dyDescent="0.25">
      <c r="A6" s="322" t="s">
        <v>131</v>
      </c>
      <c r="B6" s="304">
        <f>SUM('10a. Travel (Local)'!L41,'10b. Travel (Non-Local)'!E41:F41)-Check!C6</f>
        <v>0</v>
      </c>
      <c r="C6" s="304">
        <f>SUMPRODUCT('10a. Travel (Local)'!$L$6:$L$40,'10a. Travel (Local)'!$M$6:$M$40)+SUMPRODUCT('10b. Travel (Non-Local)'!$E$6:$E$40,'10b. Travel (Non-Local)'!$I$6:$I$40)+SUMPRODUCT('10b. Travel (Non-Local)'!$F$6:$F$40,'10b. Travel (Non-Local)'!$I$6:$I$40)</f>
        <v>0</v>
      </c>
      <c r="D6" s="324">
        <f t="shared" si="0"/>
        <v>0</v>
      </c>
    </row>
    <row r="7" spans="1:4" ht="15.75" thickBot="1" x14ac:dyDescent="0.3">
      <c r="A7" s="322" t="s">
        <v>176</v>
      </c>
      <c r="B7" s="304">
        <f>'11. Administrative'!D18-Check!C7</f>
        <v>0</v>
      </c>
      <c r="C7" s="304">
        <f>SUMPRODUCT('11. Administrative'!$D$10:$D$16,'11. Administrative'!$E$10:$E$16)+('11. Administrative'!D8*'11. Administrative'!E8)</f>
        <v>0</v>
      </c>
      <c r="D7" s="324">
        <f t="shared" si="0"/>
        <v>0</v>
      </c>
    </row>
    <row r="8" spans="1:4" ht="15.75" thickBot="1" x14ac:dyDescent="0.3">
      <c r="A8" s="3" t="s">
        <v>177</v>
      </c>
      <c r="B8" s="325">
        <f>SUM(B2:B7)</f>
        <v>0</v>
      </c>
      <c r="C8" s="325">
        <f t="shared" ref="C8:D8" si="1">SUM(C2:C7)</f>
        <v>0</v>
      </c>
      <c r="D8" s="326">
        <f t="shared" si="1"/>
        <v>0</v>
      </c>
    </row>
    <row r="9" spans="1:4" ht="3.95" customHeight="1" thickBot="1" x14ac:dyDescent="0.3">
      <c r="A9" s="1"/>
      <c r="B9" s="304"/>
      <c r="C9" s="304"/>
      <c r="D9" s="304"/>
    </row>
    <row r="10" spans="1:4" ht="15.75" thickBot="1" x14ac:dyDescent="0.3">
      <c r="A10" s="568" t="s">
        <v>178</v>
      </c>
      <c r="B10" s="325">
        <f>'2.Total Allocated Program Funds'!B7</f>
        <v>250000</v>
      </c>
      <c r="C10" s="325">
        <f>'2.Total Allocated Program Funds'!B36</f>
        <v>0</v>
      </c>
      <c r="D10" s="326">
        <f>SUM(B10:C10)</f>
        <v>250000</v>
      </c>
    </row>
    <row r="11" spans="1:4" x14ac:dyDescent="0.25">
      <c r="A11" s="1"/>
      <c r="B11" s="304"/>
      <c r="C11" s="304"/>
      <c r="D11" s="304"/>
    </row>
    <row r="12" spans="1:4" x14ac:dyDescent="0.25">
      <c r="A12" t="s">
        <v>179</v>
      </c>
      <c r="B12" s="141" t="str">
        <f>IF(AND(B13&lt;5%,B13&gt;-5%),"ok","ERROR")</f>
        <v>ok</v>
      </c>
      <c r="C12" s="141" t="str">
        <f>IF(AND(C13&lt;5%,C13&gt;-5%),"ok","ERROR")</f>
        <v>ok</v>
      </c>
      <c r="D12" s="141" t="str">
        <f t="shared" ref="D12" si="2">IF(AND(D13&lt;5%,D13&gt;-5%),"ok","ERROR")</f>
        <v>ok</v>
      </c>
    </row>
    <row r="13" spans="1:4" x14ac:dyDescent="0.25">
      <c r="A13" t="s">
        <v>180</v>
      </c>
      <c r="B13" s="549">
        <f>IF(B8&gt;0,(B10-B8)/B10,0)</f>
        <v>0</v>
      </c>
      <c r="C13" s="549">
        <f t="shared" ref="C13:D13" si="3">IF(C8&gt;0,(C10-C8)/C10,0)</f>
        <v>0</v>
      </c>
      <c r="D13" s="549">
        <f t="shared" si="3"/>
        <v>0</v>
      </c>
    </row>
  </sheetData>
  <sheetProtection formatCells="0" formatColumns="0" formatRows="0"/>
  <conditionalFormatting sqref="B13:D13">
    <cfRule type="containsText" dxfId="8" priority="5" operator="containsText" text="ok">
      <formula>NOT(ISERROR(SEARCH("ok",B13)))</formula>
    </cfRule>
    <cfRule type="containsText" dxfId="7" priority="6" operator="containsText" text="ERROR">
      <formula>NOT(ISERROR(SEARCH("ERROR",B13)))</formula>
    </cfRule>
  </conditionalFormatting>
  <conditionalFormatting sqref="B12:D12">
    <cfRule type="containsText" dxfId="6" priority="1" operator="containsText" text="ok">
      <formula>NOT(ISERROR(SEARCH("ok",B12)))</formula>
    </cfRule>
    <cfRule type="containsText" dxfId="5" priority="2" operator="containsText" text="ERROR">
      <formula>NOT(ISERROR(SEARCH("ERROR",B12)))</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tabColor rgb="FFFF0000"/>
  </sheetPr>
  <dimension ref="A1:I65"/>
  <sheetViews>
    <sheetView zoomScale="80" zoomScaleNormal="80" workbookViewId="0">
      <selection activeCell="P53" sqref="P53"/>
    </sheetView>
  </sheetViews>
  <sheetFormatPr defaultRowHeight="15.75" x14ac:dyDescent="0.25"/>
  <cols>
    <col min="1" max="1" width="17.28515625" style="30" customWidth="1"/>
    <col min="2" max="2" width="36.7109375" style="32" bestFit="1" customWidth="1"/>
    <col min="3" max="3" width="45.5703125" style="55" bestFit="1" customWidth="1"/>
    <col min="4" max="4" width="42.85546875" style="55" bestFit="1" customWidth="1"/>
    <col min="5" max="5" width="161.85546875" style="55" bestFit="1" customWidth="1"/>
    <col min="6" max="6" width="36.7109375" style="30" bestFit="1" customWidth="1"/>
    <col min="7" max="7" width="60.28515625" style="30" bestFit="1" customWidth="1"/>
    <col min="8" max="8" width="36.7109375" style="30" bestFit="1" customWidth="1"/>
    <col min="9" max="9" width="36.42578125" style="30" bestFit="1" customWidth="1"/>
  </cols>
  <sheetData>
    <row r="1" spans="1:9" x14ac:dyDescent="0.25">
      <c r="A1" s="33" t="s">
        <v>181</v>
      </c>
    </row>
    <row r="2" spans="1:9" x14ac:dyDescent="0.25">
      <c r="A2" s="33" t="s">
        <v>182</v>
      </c>
      <c r="B2" s="34" t="s">
        <v>183</v>
      </c>
      <c r="C2" s="56" t="s">
        <v>184</v>
      </c>
      <c r="D2" s="56" t="s">
        <v>185</v>
      </c>
      <c r="E2" s="56" t="s">
        <v>186</v>
      </c>
      <c r="F2" s="33" t="s">
        <v>187</v>
      </c>
      <c r="G2" s="33" t="s">
        <v>188</v>
      </c>
      <c r="H2" s="33" t="s">
        <v>189</v>
      </c>
      <c r="I2" s="33" t="s">
        <v>190</v>
      </c>
    </row>
    <row r="3" spans="1:9" x14ac:dyDescent="0.25">
      <c r="A3" s="8" t="s">
        <v>191</v>
      </c>
      <c r="B3" s="32" t="s">
        <v>192</v>
      </c>
      <c r="C3" s="55" t="s">
        <v>46</v>
      </c>
      <c r="D3" s="55" t="s">
        <v>79</v>
      </c>
      <c r="E3" s="55" t="s">
        <v>193</v>
      </c>
      <c r="F3" s="30" t="s">
        <v>194</v>
      </c>
      <c r="G3" s="7" t="s">
        <v>195</v>
      </c>
      <c r="H3" s="30" t="s">
        <v>196</v>
      </c>
      <c r="I3" s="30" t="s">
        <v>197</v>
      </c>
    </row>
    <row r="4" spans="1:9" x14ac:dyDescent="0.25">
      <c r="A4" s="8" t="s">
        <v>198</v>
      </c>
      <c r="B4" s="32" t="s">
        <v>199</v>
      </c>
      <c r="C4" s="55" t="s">
        <v>34</v>
      </c>
      <c r="D4" s="55" t="s">
        <v>31</v>
      </c>
      <c r="E4" s="55" t="s">
        <v>200</v>
      </c>
      <c r="F4" s="30" t="s">
        <v>201</v>
      </c>
      <c r="G4" s="30" t="s">
        <v>202</v>
      </c>
      <c r="H4" s="30" t="s">
        <v>203</v>
      </c>
      <c r="I4" s="30" t="s">
        <v>141</v>
      </c>
    </row>
    <row r="5" spans="1:9" x14ac:dyDescent="0.25">
      <c r="A5" s="8" t="s">
        <v>204</v>
      </c>
      <c r="B5" s="32" t="s">
        <v>205</v>
      </c>
      <c r="C5" s="55" t="s">
        <v>57</v>
      </c>
      <c r="D5" s="55" t="s">
        <v>80</v>
      </c>
      <c r="E5" s="55" t="s">
        <v>206</v>
      </c>
      <c r="F5" s="30" t="s">
        <v>207</v>
      </c>
      <c r="G5" s="30" t="s">
        <v>208</v>
      </c>
      <c r="H5" s="30" t="s">
        <v>209</v>
      </c>
      <c r="I5"/>
    </row>
    <row r="6" spans="1:9" x14ac:dyDescent="0.25">
      <c r="A6" s="8" t="s">
        <v>210</v>
      </c>
      <c r="B6" s="32" t="s">
        <v>211</v>
      </c>
      <c r="D6" s="55" t="s">
        <v>55</v>
      </c>
      <c r="E6" s="55" t="s">
        <v>212</v>
      </c>
      <c r="F6" s="30" t="s">
        <v>213</v>
      </c>
      <c r="G6" s="30" t="s">
        <v>214</v>
      </c>
      <c r="H6" s="30" t="s">
        <v>215</v>
      </c>
      <c r="I6"/>
    </row>
    <row r="7" spans="1:9" x14ac:dyDescent="0.25">
      <c r="A7" s="8" t="s">
        <v>216</v>
      </c>
      <c r="B7" s="32" t="s">
        <v>217</v>
      </c>
      <c r="F7" s="30" t="s">
        <v>218</v>
      </c>
      <c r="G7" s="30" t="s">
        <v>111</v>
      </c>
      <c r="H7" s="30" t="s">
        <v>219</v>
      </c>
      <c r="I7"/>
    </row>
    <row r="8" spans="1:9" x14ac:dyDescent="0.25">
      <c r="A8" s="8" t="s">
        <v>220</v>
      </c>
      <c r="B8" s="32" t="s">
        <v>221</v>
      </c>
      <c r="F8" s="30" t="s">
        <v>222</v>
      </c>
      <c r="G8" s="30" t="s">
        <v>223</v>
      </c>
      <c r="H8" s="30" t="s">
        <v>224</v>
      </c>
      <c r="I8" s="47"/>
    </row>
    <row r="9" spans="1:9" x14ac:dyDescent="0.25">
      <c r="A9" s="8" t="s">
        <v>225</v>
      </c>
      <c r="B9" s="32" t="s">
        <v>226</v>
      </c>
      <c r="F9" s="30" t="s">
        <v>227</v>
      </c>
      <c r="G9" s="30" t="s">
        <v>228</v>
      </c>
      <c r="H9" s="32" t="s">
        <v>226</v>
      </c>
      <c r="I9" s="47"/>
    </row>
    <row r="10" spans="1:9" x14ac:dyDescent="0.25">
      <c r="A10" s="8" t="s">
        <v>229</v>
      </c>
      <c r="F10" s="30" t="s">
        <v>230</v>
      </c>
      <c r="G10" s="30" t="s">
        <v>231</v>
      </c>
      <c r="I10" s="47"/>
    </row>
    <row r="11" spans="1:9" x14ac:dyDescent="0.25">
      <c r="A11" s="8" t="s">
        <v>232</v>
      </c>
      <c r="F11" s="30" t="s">
        <v>233</v>
      </c>
      <c r="G11" s="30" t="s">
        <v>103</v>
      </c>
      <c r="I11" s="47"/>
    </row>
    <row r="12" spans="1:9" x14ac:dyDescent="0.25">
      <c r="A12" s="8" t="s">
        <v>234</v>
      </c>
      <c r="F12" s="30" t="s">
        <v>235</v>
      </c>
      <c r="G12" s="30" t="s">
        <v>105</v>
      </c>
    </row>
    <row r="13" spans="1:9" x14ac:dyDescent="0.25">
      <c r="A13" s="8" t="s">
        <v>236</v>
      </c>
      <c r="F13" s="30" t="s">
        <v>237</v>
      </c>
      <c r="G13" s="30" t="s">
        <v>238</v>
      </c>
    </row>
    <row r="14" spans="1:9" x14ac:dyDescent="0.25">
      <c r="A14" s="8" t="s">
        <v>239</v>
      </c>
      <c r="F14" s="30" t="s">
        <v>240</v>
      </c>
      <c r="G14" s="30" t="s">
        <v>241</v>
      </c>
    </row>
    <row r="15" spans="1:9" x14ac:dyDescent="0.25">
      <c r="A15" s="8" t="s">
        <v>242</v>
      </c>
      <c r="F15" s="30" t="s">
        <v>243</v>
      </c>
      <c r="G15" s="30" t="s">
        <v>113</v>
      </c>
    </row>
    <row r="16" spans="1:9" x14ac:dyDescent="0.25">
      <c r="A16" s="8" t="s">
        <v>244</v>
      </c>
      <c r="F16" s="30" t="s">
        <v>245</v>
      </c>
      <c r="G16" s="30" t="s">
        <v>246</v>
      </c>
    </row>
    <row r="17" spans="1:7" x14ac:dyDescent="0.25">
      <c r="A17" s="8" t="s">
        <v>247</v>
      </c>
      <c r="F17" s="30" t="s">
        <v>248</v>
      </c>
      <c r="G17" s="30" t="s">
        <v>249</v>
      </c>
    </row>
    <row r="18" spans="1:7" x14ac:dyDescent="0.25">
      <c r="A18" s="8" t="s">
        <v>250</v>
      </c>
      <c r="F18" s="30" t="s">
        <v>251</v>
      </c>
    </row>
    <row r="19" spans="1:7" x14ac:dyDescent="0.25">
      <c r="A19" s="8" t="s">
        <v>252</v>
      </c>
      <c r="F19" s="30" t="s">
        <v>72</v>
      </c>
    </row>
    <row r="20" spans="1:7" x14ac:dyDescent="0.25">
      <c r="A20" s="8" t="s">
        <v>253</v>
      </c>
      <c r="F20" s="30" t="s">
        <v>254</v>
      </c>
    </row>
    <row r="21" spans="1:7" x14ac:dyDescent="0.25">
      <c r="A21" s="8" t="s">
        <v>4</v>
      </c>
      <c r="F21" s="30" t="s">
        <v>255</v>
      </c>
    </row>
    <row r="22" spans="1:7" x14ac:dyDescent="0.25">
      <c r="A22" s="8" t="s">
        <v>256</v>
      </c>
      <c r="F22" s="30" t="s">
        <v>257</v>
      </c>
    </row>
    <row r="23" spans="1:7" x14ac:dyDescent="0.25">
      <c r="A23" s="8" t="s">
        <v>258</v>
      </c>
      <c r="F23" s="30" t="s">
        <v>259</v>
      </c>
    </row>
    <row r="24" spans="1:7" x14ac:dyDescent="0.25">
      <c r="A24" s="8" t="s">
        <v>260</v>
      </c>
      <c r="F24" s="30" t="s">
        <v>261</v>
      </c>
    </row>
    <row r="25" spans="1:7" x14ac:dyDescent="0.25">
      <c r="A25" s="8" t="s">
        <v>262</v>
      </c>
      <c r="F25" s="30" t="s">
        <v>263</v>
      </c>
    </row>
    <row r="26" spans="1:7" x14ac:dyDescent="0.25">
      <c r="A26" s="30" t="s">
        <v>264</v>
      </c>
      <c r="F26" s="30" t="s">
        <v>265</v>
      </c>
    </row>
    <row r="27" spans="1:7" x14ac:dyDescent="0.25">
      <c r="F27" s="30" t="s">
        <v>266</v>
      </c>
    </row>
    <row r="28" spans="1:7" x14ac:dyDescent="0.25">
      <c r="F28" s="30" t="s">
        <v>267</v>
      </c>
    </row>
    <row r="29" spans="1:7" x14ac:dyDescent="0.25">
      <c r="F29" s="30" t="s">
        <v>268</v>
      </c>
    </row>
    <row r="30" spans="1:7" x14ac:dyDescent="0.25">
      <c r="F30" s="30" t="s">
        <v>269</v>
      </c>
    </row>
    <row r="31" spans="1:7" x14ac:dyDescent="0.25">
      <c r="F31" s="30" t="s">
        <v>270</v>
      </c>
    </row>
    <row r="32" spans="1:7" x14ac:dyDescent="0.25">
      <c r="F32" s="30" t="s">
        <v>166</v>
      </c>
    </row>
    <row r="33" spans="6:6" x14ac:dyDescent="0.25">
      <c r="F33" s="30" t="s">
        <v>271</v>
      </c>
    </row>
    <row r="34" spans="6:6" x14ac:dyDescent="0.25">
      <c r="F34" s="30" t="s">
        <v>272</v>
      </c>
    </row>
    <row r="35" spans="6:6" x14ac:dyDescent="0.25">
      <c r="F35" s="30" t="s">
        <v>273</v>
      </c>
    </row>
    <row r="36" spans="6:6" x14ac:dyDescent="0.25">
      <c r="F36" s="30" t="s">
        <v>274</v>
      </c>
    </row>
    <row r="37" spans="6:6" x14ac:dyDescent="0.25">
      <c r="F37" s="30" t="s">
        <v>275</v>
      </c>
    </row>
    <row r="38" spans="6:6" x14ac:dyDescent="0.25">
      <c r="F38" s="30" t="s">
        <v>276</v>
      </c>
    </row>
    <row r="39" spans="6:6" x14ac:dyDescent="0.25">
      <c r="F39" s="30" t="s">
        <v>226</v>
      </c>
    </row>
    <row r="40" spans="6:6" x14ac:dyDescent="0.25">
      <c r="F40" s="30" t="s">
        <v>277</v>
      </c>
    </row>
    <row r="41" spans="6:6" x14ac:dyDescent="0.25">
      <c r="F41" s="30" t="s">
        <v>278</v>
      </c>
    </row>
    <row r="42" spans="6:6" x14ac:dyDescent="0.25">
      <c r="F42" s="30" t="s">
        <v>279</v>
      </c>
    </row>
    <row r="43" spans="6:6" x14ac:dyDescent="0.25">
      <c r="F43" s="30" t="s">
        <v>280</v>
      </c>
    </row>
    <row r="44" spans="6:6" x14ac:dyDescent="0.25">
      <c r="F44" s="30" t="s">
        <v>281</v>
      </c>
    </row>
    <row r="45" spans="6:6" x14ac:dyDescent="0.25">
      <c r="F45" s="30" t="s">
        <v>282</v>
      </c>
    </row>
    <row r="46" spans="6:6" x14ac:dyDescent="0.25">
      <c r="F46" s="30" t="s">
        <v>283</v>
      </c>
    </row>
    <row r="47" spans="6:6" x14ac:dyDescent="0.25">
      <c r="F47" s="30" t="s">
        <v>284</v>
      </c>
    </row>
    <row r="48" spans="6:6" x14ac:dyDescent="0.25">
      <c r="F48" s="30" t="s">
        <v>285</v>
      </c>
    </row>
    <row r="49" spans="6:6" x14ac:dyDescent="0.25">
      <c r="F49" s="59" t="s">
        <v>286</v>
      </c>
    </row>
    <row r="50" spans="6:6" x14ac:dyDescent="0.25">
      <c r="F50" s="30" t="s">
        <v>287</v>
      </c>
    </row>
    <row r="51" spans="6:6" x14ac:dyDescent="0.25">
      <c r="F51" s="30" t="s">
        <v>288</v>
      </c>
    </row>
    <row r="52" spans="6:6" x14ac:dyDescent="0.25">
      <c r="F52" s="30" t="s">
        <v>289</v>
      </c>
    </row>
    <row r="53" spans="6:6" x14ac:dyDescent="0.25">
      <c r="F53" s="30" t="s">
        <v>290</v>
      </c>
    </row>
    <row r="54" spans="6:6" x14ac:dyDescent="0.25">
      <c r="F54" s="30" t="s">
        <v>71</v>
      </c>
    </row>
    <row r="55" spans="6:6" x14ac:dyDescent="0.25">
      <c r="F55" s="30" t="s">
        <v>291</v>
      </c>
    </row>
    <row r="56" spans="6:6" x14ac:dyDescent="0.25">
      <c r="F56" s="30" t="s">
        <v>292</v>
      </c>
    </row>
    <row r="57" spans="6:6" x14ac:dyDescent="0.25">
      <c r="F57" s="30" t="s">
        <v>293</v>
      </c>
    </row>
    <row r="58" spans="6:6" x14ac:dyDescent="0.25">
      <c r="F58" s="30" t="s">
        <v>294</v>
      </c>
    </row>
    <row r="59" spans="6:6" x14ac:dyDescent="0.25">
      <c r="F59" s="30" t="s">
        <v>295</v>
      </c>
    </row>
    <row r="60" spans="6:6" x14ac:dyDescent="0.25">
      <c r="F60" s="30" t="s">
        <v>296</v>
      </c>
    </row>
    <row r="61" spans="6:6" x14ac:dyDescent="0.25">
      <c r="F61" s="30" t="s">
        <v>297</v>
      </c>
    </row>
    <row r="62" spans="6:6" x14ac:dyDescent="0.25">
      <c r="F62" s="30" t="s">
        <v>298</v>
      </c>
    </row>
    <row r="63" spans="6:6" x14ac:dyDescent="0.25">
      <c r="F63" s="30" t="s">
        <v>299</v>
      </c>
    </row>
    <row r="64" spans="6:6" x14ac:dyDescent="0.25">
      <c r="F64" s="30" t="s">
        <v>300</v>
      </c>
    </row>
    <row r="65" spans="6:6" x14ac:dyDescent="0.25">
      <c r="F65" s="30" t="s">
        <v>301</v>
      </c>
    </row>
  </sheetData>
  <sheetProtection algorithmName="SHA-256" hashValue="ZhlgT3Go7QlcPsPJEdpFsFcnfwFrxkGI1tklYjiBuE0=" saltValue="OM5b/82z1IIUOLaMVvtEBw==" spinCount="100000" sheet="1" objects="1" scenarios="1"/>
  <sortState xmlns:xlrd2="http://schemas.microsoft.com/office/spreadsheetml/2017/richdata2" ref="F3:F65">
    <sortCondition ref="F3:F65"/>
  </sortState>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90936-A290-4CF5-AC5E-CEB16C409A8D}">
  <sheetPr codeName="Sheet15">
    <tabColor rgb="FFFF0000"/>
  </sheetPr>
  <dimension ref="A1:E77"/>
  <sheetViews>
    <sheetView zoomScaleNormal="100" workbookViewId="0">
      <pane ySplit="1" topLeftCell="A2" activePane="bottomLeft" state="frozen"/>
      <selection pane="bottomLeft" activeCell="H14" sqref="H14"/>
    </sheetView>
  </sheetViews>
  <sheetFormatPr defaultRowHeight="15" x14ac:dyDescent="0.25"/>
  <cols>
    <col min="1" max="1" width="48.85546875" style="211" bestFit="1" customWidth="1"/>
    <col min="2" max="2" width="69.5703125" style="216" bestFit="1" customWidth="1"/>
    <col min="5" max="5" width="1.7109375" bestFit="1" customWidth="1"/>
  </cols>
  <sheetData>
    <row r="1" spans="1:5" x14ac:dyDescent="0.25">
      <c r="A1" s="221" t="s">
        <v>302</v>
      </c>
      <c r="B1" s="569" t="s">
        <v>303</v>
      </c>
    </row>
    <row r="2" spans="1:5" x14ac:dyDescent="0.25">
      <c r="A2" s="220" t="s">
        <v>304</v>
      </c>
      <c r="B2" s="570"/>
    </row>
    <row r="3" spans="1:5" x14ac:dyDescent="0.25">
      <c r="A3" s="212" t="s">
        <v>305</v>
      </c>
      <c r="B3" s="215" t="s">
        <v>306</v>
      </c>
    </row>
    <row r="5" spans="1:5" x14ac:dyDescent="0.25">
      <c r="A5" s="691" t="s">
        <v>307</v>
      </c>
      <c r="B5" s="692"/>
    </row>
    <row r="6" spans="1:5" x14ac:dyDescent="0.25">
      <c r="A6" s="212" t="s">
        <v>308</v>
      </c>
      <c r="B6" s="215" t="s">
        <v>309</v>
      </c>
    </row>
    <row r="7" spans="1:5" x14ac:dyDescent="0.25">
      <c r="A7" s="213"/>
    </row>
    <row r="8" spans="1:5" x14ac:dyDescent="0.25">
      <c r="A8" s="691" t="s">
        <v>310</v>
      </c>
      <c r="B8" s="692"/>
    </row>
    <row r="9" spans="1:5" ht="45" x14ac:dyDescent="0.25">
      <c r="A9" s="213" t="s">
        <v>311</v>
      </c>
      <c r="B9" s="214" t="s">
        <v>309</v>
      </c>
      <c r="E9" t="s">
        <v>312</v>
      </c>
    </row>
    <row r="10" spans="1:5" x14ac:dyDescent="0.25">
      <c r="A10" s="213" t="s">
        <v>313</v>
      </c>
      <c r="B10" s="215" t="s">
        <v>314</v>
      </c>
    </row>
    <row r="11" spans="1:5" x14ac:dyDescent="0.25">
      <c r="A11" s="213" t="s">
        <v>315</v>
      </c>
      <c r="B11" s="215" t="s">
        <v>314</v>
      </c>
    </row>
    <row r="12" spans="1:5" x14ac:dyDescent="0.25">
      <c r="A12" s="217"/>
    </row>
    <row r="13" spans="1:5" x14ac:dyDescent="0.25">
      <c r="A13" s="691" t="s">
        <v>316</v>
      </c>
      <c r="B13" s="692"/>
    </row>
    <row r="14" spans="1:5" x14ac:dyDescent="0.25">
      <c r="A14" s="213" t="s">
        <v>317</v>
      </c>
      <c r="B14" s="215" t="s">
        <v>318</v>
      </c>
    </row>
    <row r="15" spans="1:5" ht="45" x14ac:dyDescent="0.25">
      <c r="A15" s="212" t="s">
        <v>319</v>
      </c>
      <c r="B15" s="214" t="s">
        <v>309</v>
      </c>
    </row>
    <row r="16" spans="1:5" x14ac:dyDescent="0.25">
      <c r="A16" s="212" t="s">
        <v>320</v>
      </c>
      <c r="B16" s="215" t="s">
        <v>314</v>
      </c>
    </row>
    <row r="17" spans="1:2" x14ac:dyDescent="0.25">
      <c r="A17" s="212" t="s">
        <v>321</v>
      </c>
      <c r="B17" s="215" t="s">
        <v>322</v>
      </c>
    </row>
    <row r="19" spans="1:2" x14ac:dyDescent="0.25">
      <c r="A19" s="691" t="s">
        <v>323</v>
      </c>
      <c r="B19" s="692"/>
    </row>
    <row r="20" spans="1:2" ht="45" x14ac:dyDescent="0.25">
      <c r="A20" s="212" t="s">
        <v>324</v>
      </c>
      <c r="B20" s="214" t="s">
        <v>309</v>
      </c>
    </row>
    <row r="21" spans="1:2" x14ac:dyDescent="0.25">
      <c r="A21" s="212" t="s">
        <v>325</v>
      </c>
      <c r="B21" s="214" t="s">
        <v>314</v>
      </c>
    </row>
    <row r="22" spans="1:2" x14ac:dyDescent="0.25">
      <c r="A22" s="212" t="s">
        <v>326</v>
      </c>
      <c r="B22" s="215" t="s">
        <v>327</v>
      </c>
    </row>
    <row r="23" spans="1:2" x14ac:dyDescent="0.25">
      <c r="A23" s="218"/>
    </row>
    <row r="24" spans="1:2" x14ac:dyDescent="0.25">
      <c r="A24" s="691" t="s">
        <v>328</v>
      </c>
      <c r="B24" s="692"/>
    </row>
    <row r="25" spans="1:2" x14ac:dyDescent="0.25">
      <c r="A25" s="217" t="s">
        <v>329</v>
      </c>
      <c r="B25" s="219" t="s">
        <v>330</v>
      </c>
    </row>
    <row r="26" spans="1:2" x14ac:dyDescent="0.25">
      <c r="A26" s="217" t="s">
        <v>331</v>
      </c>
      <c r="B26" s="219" t="s">
        <v>332</v>
      </c>
    </row>
    <row r="27" spans="1:2" x14ac:dyDescent="0.25">
      <c r="A27" s="217" t="s">
        <v>333</v>
      </c>
      <c r="B27" s="219" t="s">
        <v>334</v>
      </c>
    </row>
    <row r="28" spans="1:2" ht="30" x14ac:dyDescent="0.25">
      <c r="A28" s="213" t="s">
        <v>335</v>
      </c>
      <c r="B28" s="219" t="s">
        <v>336</v>
      </c>
    </row>
    <row r="29" spans="1:2" x14ac:dyDescent="0.25">
      <c r="A29" s="213" t="s">
        <v>337</v>
      </c>
      <c r="B29" s="215" t="s">
        <v>327</v>
      </c>
    </row>
    <row r="30" spans="1:2" x14ac:dyDescent="0.25">
      <c r="A30" s="217"/>
      <c r="B30" s="219"/>
    </row>
    <row r="31" spans="1:2" x14ac:dyDescent="0.25">
      <c r="A31" s="691" t="s">
        <v>338</v>
      </c>
      <c r="B31" s="692"/>
    </row>
    <row r="32" spans="1:2" ht="30" x14ac:dyDescent="0.25">
      <c r="A32" s="213" t="s">
        <v>339</v>
      </c>
      <c r="B32" s="219" t="s">
        <v>340</v>
      </c>
    </row>
    <row r="33" spans="1:2" x14ac:dyDescent="0.25">
      <c r="A33" s="217" t="s">
        <v>341</v>
      </c>
      <c r="B33" s="219" t="s">
        <v>342</v>
      </c>
    </row>
    <row r="34" spans="1:2" x14ac:dyDescent="0.25">
      <c r="A34" s="218"/>
      <c r="B34" s="571"/>
    </row>
    <row r="35" spans="1:2" x14ac:dyDescent="0.25">
      <c r="A35" s="691" t="s">
        <v>343</v>
      </c>
      <c r="B35" s="692"/>
    </row>
    <row r="36" spans="1:2" ht="30" x14ac:dyDescent="0.25">
      <c r="A36" s="213" t="s">
        <v>344</v>
      </c>
      <c r="B36" s="219" t="s">
        <v>345</v>
      </c>
    </row>
    <row r="37" spans="1:2" x14ac:dyDescent="0.25">
      <c r="A37" s="217" t="s">
        <v>341</v>
      </c>
      <c r="B37" s="219" t="s">
        <v>342</v>
      </c>
    </row>
    <row r="39" spans="1:2" x14ac:dyDescent="0.25">
      <c r="A39" s="691" t="s">
        <v>346</v>
      </c>
      <c r="B39" s="692"/>
    </row>
    <row r="40" spans="1:2" ht="30" x14ac:dyDescent="0.25">
      <c r="A40" s="211" t="s">
        <v>347</v>
      </c>
      <c r="B40" s="216" t="s">
        <v>348</v>
      </c>
    </row>
    <row r="41" spans="1:2" ht="45" x14ac:dyDescent="0.25">
      <c r="A41" s="212" t="s">
        <v>349</v>
      </c>
      <c r="B41" s="215" t="s">
        <v>309</v>
      </c>
    </row>
    <row r="42" spans="1:2" x14ac:dyDescent="0.25">
      <c r="A42" s="212" t="s">
        <v>350</v>
      </c>
      <c r="B42" s="215" t="s">
        <v>327</v>
      </c>
    </row>
    <row r="44" spans="1:2" x14ac:dyDescent="0.25">
      <c r="A44" s="691" t="s">
        <v>351</v>
      </c>
      <c r="B44" s="692"/>
    </row>
    <row r="45" spans="1:2" ht="30" x14ac:dyDescent="0.25">
      <c r="A45" s="211" t="s">
        <v>347</v>
      </c>
      <c r="B45" s="216" t="s">
        <v>352</v>
      </c>
    </row>
    <row r="46" spans="1:2" ht="45" x14ac:dyDescent="0.25">
      <c r="A46" s="212" t="s">
        <v>349</v>
      </c>
      <c r="B46" s="215" t="s">
        <v>309</v>
      </c>
    </row>
    <row r="47" spans="1:2" x14ac:dyDescent="0.25">
      <c r="A47" s="212" t="s">
        <v>350</v>
      </c>
      <c r="B47" s="215" t="s">
        <v>327</v>
      </c>
    </row>
    <row r="49" spans="1:2" x14ac:dyDescent="0.25">
      <c r="A49" s="691" t="s">
        <v>353</v>
      </c>
      <c r="B49" s="692"/>
    </row>
    <row r="50" spans="1:2" ht="75" x14ac:dyDescent="0.25">
      <c r="A50" s="212" t="s">
        <v>354</v>
      </c>
      <c r="B50" s="215" t="s">
        <v>309</v>
      </c>
    </row>
    <row r="51" spans="1:2" x14ac:dyDescent="0.25">
      <c r="A51" s="213" t="s">
        <v>355</v>
      </c>
      <c r="B51" s="215" t="s">
        <v>327</v>
      </c>
    </row>
    <row r="52" spans="1:2" x14ac:dyDescent="0.25">
      <c r="A52" s="213" t="s">
        <v>356</v>
      </c>
      <c r="B52" s="215" t="s">
        <v>327</v>
      </c>
    </row>
    <row r="53" spans="1:2" ht="30" x14ac:dyDescent="0.25">
      <c r="A53" s="211" t="s">
        <v>347</v>
      </c>
      <c r="B53" s="216" t="s">
        <v>352</v>
      </c>
    </row>
    <row r="55" spans="1:2" x14ac:dyDescent="0.25">
      <c r="A55" s="691" t="s">
        <v>357</v>
      </c>
      <c r="B55" s="692"/>
    </row>
    <row r="56" spans="1:2" x14ac:dyDescent="0.25">
      <c r="A56" s="212" t="s">
        <v>358</v>
      </c>
      <c r="B56" s="215" t="s">
        <v>327</v>
      </c>
    </row>
    <row r="57" spans="1:2" ht="30" x14ac:dyDescent="0.25">
      <c r="A57" s="211" t="s">
        <v>347</v>
      </c>
      <c r="B57" s="216" t="s">
        <v>352</v>
      </c>
    </row>
    <row r="58" spans="1:2" x14ac:dyDescent="0.25">
      <c r="A58" s="212"/>
      <c r="B58" s="215"/>
    </row>
    <row r="59" spans="1:2" x14ac:dyDescent="0.25">
      <c r="A59" s="693" t="s">
        <v>359</v>
      </c>
      <c r="B59" s="694"/>
    </row>
    <row r="60" spans="1:2" x14ac:dyDescent="0.25">
      <c r="A60" s="212" t="s">
        <v>360</v>
      </c>
      <c r="B60" s="215" t="s">
        <v>327</v>
      </c>
    </row>
    <row r="61" spans="1:2" x14ac:dyDescent="0.25">
      <c r="A61" s="212" t="s">
        <v>361</v>
      </c>
      <c r="B61" s="215" t="s">
        <v>327</v>
      </c>
    </row>
    <row r="62" spans="1:2" ht="30" x14ac:dyDescent="0.25">
      <c r="A62" s="211" t="s">
        <v>347</v>
      </c>
      <c r="B62" s="216" t="s">
        <v>352</v>
      </c>
    </row>
    <row r="64" spans="1:2" x14ac:dyDescent="0.25">
      <c r="A64" s="691" t="s">
        <v>362</v>
      </c>
      <c r="B64" s="692"/>
    </row>
    <row r="65" spans="1:2" ht="30" x14ac:dyDescent="0.25">
      <c r="A65" s="212" t="s">
        <v>363</v>
      </c>
      <c r="B65" s="215" t="s">
        <v>309</v>
      </c>
    </row>
    <row r="66" spans="1:2" x14ac:dyDescent="0.25">
      <c r="A66" s="212" t="s">
        <v>364</v>
      </c>
      <c r="B66" s="594" t="s">
        <v>342</v>
      </c>
    </row>
    <row r="67" spans="1:2" ht="45" x14ac:dyDescent="0.25">
      <c r="A67" s="212" t="s">
        <v>365</v>
      </c>
      <c r="B67" s="215" t="s">
        <v>309</v>
      </c>
    </row>
    <row r="68" spans="1:2" ht="30" x14ac:dyDescent="0.25">
      <c r="A68" s="212" t="s">
        <v>366</v>
      </c>
      <c r="B68" s="215" t="s">
        <v>309</v>
      </c>
    </row>
    <row r="69" spans="1:2" x14ac:dyDescent="0.25">
      <c r="A69" s="212" t="s">
        <v>367</v>
      </c>
      <c r="B69" s="215" t="s">
        <v>327</v>
      </c>
    </row>
    <row r="70" spans="1:2" ht="30" x14ac:dyDescent="0.25">
      <c r="A70" s="211" t="s">
        <v>347</v>
      </c>
      <c r="B70" s="216" t="s">
        <v>352</v>
      </c>
    </row>
    <row r="72" spans="1:2" x14ac:dyDescent="0.25">
      <c r="A72" s="689" t="s">
        <v>368</v>
      </c>
      <c r="B72" s="690"/>
    </row>
    <row r="73" spans="1:2" ht="60" x14ac:dyDescent="0.25">
      <c r="A73" s="589" t="s">
        <v>369</v>
      </c>
      <c r="B73" s="590" t="s">
        <v>309</v>
      </c>
    </row>
    <row r="74" spans="1:2" x14ac:dyDescent="0.25">
      <c r="A74" s="589" t="s">
        <v>370</v>
      </c>
      <c r="B74" s="590" t="s">
        <v>371</v>
      </c>
    </row>
    <row r="75" spans="1:2" x14ac:dyDescent="0.25">
      <c r="A75" s="589" t="s">
        <v>372</v>
      </c>
      <c r="B75" s="590" t="s">
        <v>371</v>
      </c>
    </row>
    <row r="77" spans="1:2" x14ac:dyDescent="0.25">
      <c r="A77" s="572"/>
    </row>
  </sheetData>
  <sheetProtection formatCells="0" formatColumns="0" formatRows="0"/>
  <mergeCells count="14">
    <mergeCell ref="A72:B72"/>
    <mergeCell ref="A64:B64"/>
    <mergeCell ref="A5:B5"/>
    <mergeCell ref="A8:B8"/>
    <mergeCell ref="A13:B13"/>
    <mergeCell ref="A19:B19"/>
    <mergeCell ref="A24:B24"/>
    <mergeCell ref="A31:B31"/>
    <mergeCell ref="A35:B35"/>
    <mergeCell ref="A39:B39"/>
    <mergeCell ref="A44:B44"/>
    <mergeCell ref="A49:B49"/>
    <mergeCell ref="A55:B55"/>
    <mergeCell ref="A59:B59"/>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C3A20-4B98-43C9-A094-7AACE201DF62}">
  <sheetPr codeName="Sheet17">
    <tabColor rgb="FFFF0000"/>
  </sheetPr>
  <dimension ref="A1:C132"/>
  <sheetViews>
    <sheetView zoomScale="120" zoomScaleNormal="120" workbookViewId="0">
      <pane ySplit="1" topLeftCell="A2" activePane="bottomLeft" state="frozen"/>
      <selection pane="bottomLeft" activeCell="B121" sqref="B121"/>
    </sheetView>
  </sheetViews>
  <sheetFormatPr defaultRowHeight="15" x14ac:dyDescent="0.25"/>
  <cols>
    <col min="1" max="1" width="60.85546875" customWidth="1"/>
    <col min="2" max="2" width="43.28515625" style="77" bestFit="1" customWidth="1"/>
    <col min="3" max="3" width="30.7109375" customWidth="1"/>
  </cols>
  <sheetData>
    <row r="1" spans="1:3" ht="18.75" x14ac:dyDescent="0.3">
      <c r="A1" s="202" t="str">
        <f>'1. Program Details'!B3</f>
        <v>Rhode Island</v>
      </c>
      <c r="B1" s="206" t="s">
        <v>373</v>
      </c>
    </row>
    <row r="2" spans="1:3" ht="15.75" thickBot="1" x14ac:dyDescent="0.3">
      <c r="A2" s="167"/>
      <c r="B2" s="207"/>
    </row>
    <row r="3" spans="1:3" ht="15.75" x14ac:dyDescent="0.25">
      <c r="A3" s="201" t="s">
        <v>374</v>
      </c>
      <c r="B3" s="224">
        <f>'2.Total Allocated Program Funds'!B38</f>
        <v>250000</v>
      </c>
    </row>
    <row r="4" spans="1:3" ht="15.75" x14ac:dyDescent="0.25">
      <c r="A4" s="248"/>
      <c r="B4" s="249"/>
    </row>
    <row r="5" spans="1:3" x14ac:dyDescent="0.25">
      <c r="A5" s="165" t="s">
        <v>375</v>
      </c>
      <c r="B5" s="204">
        <f>'2.Total Allocated Program Funds'!B36/'2.Total Allocated Program Funds'!B38</f>
        <v>0</v>
      </c>
    </row>
    <row r="6" spans="1:3" x14ac:dyDescent="0.25">
      <c r="A6" s="165"/>
      <c r="B6" s="166"/>
    </row>
    <row r="7" spans="1:3" x14ac:dyDescent="0.25">
      <c r="A7" s="165" t="s">
        <v>376</v>
      </c>
      <c r="B7" s="166"/>
    </row>
    <row r="8" spans="1:3" x14ac:dyDescent="0.25">
      <c r="A8" s="196" t="str">
        <f>Inputs!B3</f>
        <v>Non-Core SIPP CDC Funds</v>
      </c>
      <c r="B8" s="203">
        <f>SUMIF('2.Total Allocated Program Funds'!A16:A35, "Non-Core SIPP CDC Funds", '2.Total Allocated Program Funds'!B16:B35)/B3</f>
        <v>0</v>
      </c>
    </row>
    <row r="9" spans="1:3" x14ac:dyDescent="0.25">
      <c r="A9" s="196" t="str">
        <f>Inputs!B4</f>
        <v>Non-CDC Federal Funds</v>
      </c>
      <c r="B9" s="203">
        <f>SUMIF('2.Total Allocated Program Funds'!A16:A35, "Non-CDC Federal Funds", '2.Total Allocated Program Funds'!B16:B35)/B3</f>
        <v>0</v>
      </c>
    </row>
    <row r="10" spans="1:3" x14ac:dyDescent="0.25">
      <c r="A10" s="196" t="str">
        <f>Inputs!B5</f>
        <v>State Government Funds</v>
      </c>
      <c r="B10" s="203">
        <f>SUMIF('2.Total Allocated Program Funds'!A16:A35, "State Government Funds", '2.Total Allocated Program Funds'!B16:B35)/B3</f>
        <v>0</v>
      </c>
    </row>
    <row r="11" spans="1:3" x14ac:dyDescent="0.25">
      <c r="A11" s="196" t="str">
        <f>Inputs!B6</f>
        <v>City or County Funds</v>
      </c>
      <c r="B11" s="203">
        <f>SUMIF('2.Total Allocated Program Funds'!A16:A35, "City or County Funds", '2.Total Allocated Program Funds'!B16:B35)/B3</f>
        <v>0</v>
      </c>
    </row>
    <row r="12" spans="1:3" x14ac:dyDescent="0.25">
      <c r="A12" s="196" t="str">
        <f>Inputs!B7</f>
        <v>Private Grants</v>
      </c>
      <c r="B12" s="203">
        <f>SUMIF('2.Total Allocated Program Funds'!A16:A35, "Private Grants", '2.Total Allocated Program Funds'!B16:B35)/B3</f>
        <v>0</v>
      </c>
    </row>
    <row r="13" spans="1:3" x14ac:dyDescent="0.25">
      <c r="A13" s="196" t="str">
        <f>Inputs!B8</f>
        <v>Corporate Sponsors/Donors</v>
      </c>
      <c r="B13" s="203">
        <f>SUMIF('2.Total Allocated Program Funds'!A16:A35, "Corporate Sponsors/Donors", '2.Total Allocated Program Funds'!B16:B35)/B3</f>
        <v>0</v>
      </c>
      <c r="C13" s="205"/>
    </row>
    <row r="14" spans="1:3" x14ac:dyDescent="0.25">
      <c r="A14" s="196" t="str">
        <f>Inputs!B9</f>
        <v>Other (please specify in comments)</v>
      </c>
      <c r="B14" s="203">
        <f>SUMIF('2.Total Allocated Program Funds'!A16:A35, "Forfeiture Funds", '2.Total Allocated Program Funds'!B16:B35)/B3</f>
        <v>0</v>
      </c>
    </row>
    <row r="15" spans="1:3" x14ac:dyDescent="0.25">
      <c r="A15" s="196" t="s">
        <v>377</v>
      </c>
      <c r="B15" s="203">
        <f>SUMIF('2.Total Allocated Program Funds'!A16:A35, "Other (please specify in comments)", '2.Total Allocated Program Funds'!B16:B35)/B3</f>
        <v>0</v>
      </c>
    </row>
    <row r="16" spans="1:3" x14ac:dyDescent="0.25">
      <c r="A16" s="165"/>
      <c r="B16" s="166"/>
    </row>
    <row r="17" spans="1:2" x14ac:dyDescent="0.25">
      <c r="A17" s="165" t="s">
        <v>378</v>
      </c>
      <c r="B17" s="166"/>
    </row>
    <row r="18" spans="1:2" x14ac:dyDescent="0.25">
      <c r="A18" s="196" t="s">
        <v>379</v>
      </c>
      <c r="B18" s="225">
        <f>SUM('Strategy &amp; Topic Master'!$A$3:$A$22)</f>
        <v>0</v>
      </c>
    </row>
    <row r="19" spans="1:2" x14ac:dyDescent="0.25">
      <c r="A19" s="196" t="s">
        <v>380</v>
      </c>
      <c r="B19" s="225">
        <f>SUM('Strategy &amp; Topic Master'!$B$3:$B$22)</f>
        <v>0</v>
      </c>
    </row>
    <row r="20" spans="1:2" x14ac:dyDescent="0.25">
      <c r="A20" s="196" t="s">
        <v>381</v>
      </c>
      <c r="B20" s="225">
        <f>SUM('Strategy &amp; Topic Master'!$C$3:$C$22)</f>
        <v>0</v>
      </c>
    </row>
    <row r="21" spans="1:2" x14ac:dyDescent="0.25">
      <c r="A21" s="180"/>
      <c r="B21" s="225"/>
    </row>
    <row r="22" spans="1:2" x14ac:dyDescent="0.25">
      <c r="A22" s="159" t="s">
        <v>382</v>
      </c>
      <c r="B22" s="225">
        <f>SUM('Strategy &amp; Topic Master'!$E$3:$E$22)</f>
        <v>0</v>
      </c>
    </row>
    <row r="23" spans="1:2" x14ac:dyDescent="0.25">
      <c r="A23" s="159" t="s">
        <v>383</v>
      </c>
      <c r="B23" s="225">
        <f>SUM('Strategy &amp; Topic Master'!$F$3:$F$22)</f>
        <v>0</v>
      </c>
    </row>
    <row r="24" spans="1:2" x14ac:dyDescent="0.25">
      <c r="A24" s="159" t="s">
        <v>384</v>
      </c>
      <c r="B24" s="225">
        <f>SUM('Strategy &amp; Topic Master'!$G$3:$G$22)</f>
        <v>0</v>
      </c>
    </row>
    <row r="25" spans="1:2" ht="15.75" thickBot="1" x14ac:dyDescent="0.3">
      <c r="A25" s="162" t="s">
        <v>385</v>
      </c>
      <c r="B25" s="225">
        <f>SUM('Strategy &amp; Topic Master'!$H$3:$H$22)</f>
        <v>0</v>
      </c>
    </row>
    <row r="26" spans="1:2" x14ac:dyDescent="0.25">
      <c r="A26" s="178"/>
      <c r="B26" s="179"/>
    </row>
    <row r="27" spans="1:2" ht="7.5" customHeight="1" x14ac:dyDescent="0.25">
      <c r="A27" s="197"/>
      <c r="B27" s="198"/>
    </row>
    <row r="28" spans="1:2" ht="15.75" x14ac:dyDescent="0.25">
      <c r="A28" s="199" t="s">
        <v>386</v>
      </c>
      <c r="B28" s="200"/>
    </row>
    <row r="29" spans="1:2" ht="15.75" thickBot="1" x14ac:dyDescent="0.3">
      <c r="A29" s="167"/>
      <c r="B29" s="168"/>
    </row>
    <row r="30" spans="1:2" x14ac:dyDescent="0.25">
      <c r="A30" s="153" t="s">
        <v>387</v>
      </c>
      <c r="B30" s="154"/>
    </row>
    <row r="31" spans="1:2" x14ac:dyDescent="0.25">
      <c r="A31" s="155" t="s">
        <v>388</v>
      </c>
      <c r="B31" s="226">
        <f>'3A. In-Kind Labor '!E36</f>
        <v>0</v>
      </c>
    </row>
    <row r="32" spans="1:2" x14ac:dyDescent="0.25">
      <c r="A32" s="155" t="s">
        <v>389</v>
      </c>
      <c r="B32" s="226">
        <f>'3B. In-Kind Non-Labor'!E37</f>
        <v>0</v>
      </c>
    </row>
    <row r="33" spans="1:3" x14ac:dyDescent="0.25">
      <c r="A33" s="158" t="s">
        <v>390</v>
      </c>
      <c r="B33" s="227">
        <f>SUM(B31:B32)</f>
        <v>0</v>
      </c>
    </row>
    <row r="34" spans="1:3" x14ac:dyDescent="0.25">
      <c r="A34" s="157"/>
      <c r="B34" s="228"/>
    </row>
    <row r="35" spans="1:3" x14ac:dyDescent="0.25">
      <c r="A35" s="158" t="s">
        <v>391</v>
      </c>
      <c r="B35" s="228"/>
    </row>
    <row r="36" spans="1:3" x14ac:dyDescent="0.25">
      <c r="A36" s="159" t="s">
        <v>392</v>
      </c>
      <c r="B36" s="226">
        <f>SUM('Strategy &amp; Topic Master'!$A$26:$A$56)</f>
        <v>0</v>
      </c>
    </row>
    <row r="37" spans="1:3" x14ac:dyDescent="0.25">
      <c r="A37" s="159" t="s">
        <v>393</v>
      </c>
      <c r="B37" s="226">
        <f>SUM('Strategy &amp; Topic Master'!$B$26:$B$56)</f>
        <v>0</v>
      </c>
    </row>
    <row r="38" spans="1:3" x14ac:dyDescent="0.25">
      <c r="A38" s="159" t="s">
        <v>394</v>
      </c>
      <c r="B38" s="226">
        <f>SUM('Strategy &amp; Topic Master'!$C$26:$C$56)</f>
        <v>0</v>
      </c>
    </row>
    <row r="39" spans="1:3" x14ac:dyDescent="0.25">
      <c r="A39" s="159"/>
      <c r="B39" s="226"/>
    </row>
    <row r="40" spans="1:3" x14ac:dyDescent="0.25">
      <c r="A40" s="161" t="s">
        <v>395</v>
      </c>
      <c r="B40" s="226"/>
    </row>
    <row r="41" spans="1:3" x14ac:dyDescent="0.25">
      <c r="A41" s="159" t="s">
        <v>396</v>
      </c>
      <c r="B41" s="226">
        <f>SUM('Strategy &amp; Topic Master'!$E$26:$E$56)</f>
        <v>0</v>
      </c>
    </row>
    <row r="42" spans="1:3" x14ac:dyDescent="0.25">
      <c r="A42" s="159" t="s">
        <v>397</v>
      </c>
      <c r="B42" s="226">
        <f>SUM('Strategy &amp; Topic Master'!$F$26:$F$56)</f>
        <v>0</v>
      </c>
    </row>
    <row r="43" spans="1:3" x14ac:dyDescent="0.25">
      <c r="A43" s="159" t="s">
        <v>398</v>
      </c>
      <c r="B43" s="226">
        <f>SUM('Strategy &amp; Topic Master'!$G$26:$G$56)</f>
        <v>0</v>
      </c>
    </row>
    <row r="44" spans="1:3" ht="15.75" thickBot="1" x14ac:dyDescent="0.3">
      <c r="A44" s="162" t="s">
        <v>399</v>
      </c>
      <c r="B44" s="229">
        <f>SUM('Strategy &amp; Topic Master'!$H$26:$H$56)</f>
        <v>0</v>
      </c>
      <c r="C44" s="174"/>
    </row>
    <row r="45" spans="1:3" ht="15.75" thickBot="1" x14ac:dyDescent="0.3">
      <c r="A45" s="169"/>
      <c r="B45" s="170"/>
    </row>
    <row r="46" spans="1:3" x14ac:dyDescent="0.25">
      <c r="A46" s="153" t="s">
        <v>400</v>
      </c>
      <c r="B46" s="230">
        <f>'4. Personnel '!I41</f>
        <v>0</v>
      </c>
    </row>
    <row r="47" spans="1:3" x14ac:dyDescent="0.25">
      <c r="A47" s="157"/>
      <c r="B47" s="226"/>
    </row>
    <row r="48" spans="1:3" x14ac:dyDescent="0.25">
      <c r="A48" s="158" t="s">
        <v>401</v>
      </c>
      <c r="B48" s="226"/>
    </row>
    <row r="49" spans="1:3" x14ac:dyDescent="0.25">
      <c r="A49" s="159" t="s">
        <v>46</v>
      </c>
      <c r="B49" s="226">
        <f>SUM('Personnel Master'!D2:D36)</f>
        <v>0</v>
      </c>
    </row>
    <row r="50" spans="1:3" x14ac:dyDescent="0.25">
      <c r="A50" s="159" t="s">
        <v>34</v>
      </c>
      <c r="B50" s="226">
        <f>SUM('Personnel Master'!E2:E36)</f>
        <v>0</v>
      </c>
    </row>
    <row r="51" spans="1:3" x14ac:dyDescent="0.25">
      <c r="A51" s="160" t="s">
        <v>57</v>
      </c>
      <c r="B51" s="226">
        <f>SUM('Personnel Master'!F2:F36)</f>
        <v>0</v>
      </c>
      <c r="C51" s="174"/>
    </row>
    <row r="52" spans="1:3" x14ac:dyDescent="0.25">
      <c r="A52" s="159"/>
      <c r="B52" s="226"/>
    </row>
    <row r="53" spans="1:3" x14ac:dyDescent="0.25">
      <c r="A53" s="161" t="s">
        <v>402</v>
      </c>
      <c r="B53" s="226"/>
    </row>
    <row r="54" spans="1:3" x14ac:dyDescent="0.25">
      <c r="A54" s="159" t="s">
        <v>79</v>
      </c>
      <c r="B54" s="226">
        <f>SUM('Personnel Master'!H2:H36)</f>
        <v>0</v>
      </c>
    </row>
    <row r="55" spans="1:3" x14ac:dyDescent="0.25">
      <c r="A55" s="159" t="s">
        <v>31</v>
      </c>
      <c r="B55" s="226">
        <f>SUM('Personnel Master'!I2:I36)</f>
        <v>0</v>
      </c>
    </row>
    <row r="56" spans="1:3" x14ac:dyDescent="0.25">
      <c r="A56" s="159" t="s">
        <v>80</v>
      </c>
      <c r="B56" s="226">
        <f>SUM('Personnel Master'!J2:J36)</f>
        <v>0</v>
      </c>
    </row>
    <row r="57" spans="1:3" ht="15.75" thickBot="1" x14ac:dyDescent="0.3">
      <c r="A57" s="162" t="s">
        <v>403</v>
      </c>
      <c r="B57" s="229">
        <f>SUM('Personnel Master'!K2:M36)</f>
        <v>0</v>
      </c>
    </row>
    <row r="58" spans="1:3" ht="15.75" thickBot="1" x14ac:dyDescent="0.3">
      <c r="A58" s="171"/>
      <c r="B58" s="163"/>
    </row>
    <row r="59" spans="1:3" x14ac:dyDescent="0.25">
      <c r="A59" s="153" t="s">
        <v>404</v>
      </c>
      <c r="B59" s="231">
        <f>'7. Consultant Costs'!C31</f>
        <v>0</v>
      </c>
    </row>
    <row r="60" spans="1:3" x14ac:dyDescent="0.25">
      <c r="A60" s="158"/>
      <c r="B60" s="228"/>
    </row>
    <row r="61" spans="1:3" x14ac:dyDescent="0.25">
      <c r="A61" s="158" t="s">
        <v>405</v>
      </c>
      <c r="B61" s="228"/>
    </row>
    <row r="62" spans="1:3" x14ac:dyDescent="0.25">
      <c r="A62" s="159" t="s">
        <v>46</v>
      </c>
      <c r="B62" s="226">
        <f>SUM('Strategy &amp; Topic Master'!$A$60:$A$84)</f>
        <v>0</v>
      </c>
    </row>
    <row r="63" spans="1:3" x14ac:dyDescent="0.25">
      <c r="A63" s="159" t="s">
        <v>34</v>
      </c>
      <c r="B63" s="226">
        <f>SUM('Strategy &amp; Topic Master'!$B$60:$B$84)</f>
        <v>0</v>
      </c>
    </row>
    <row r="64" spans="1:3" x14ac:dyDescent="0.25">
      <c r="A64" s="159" t="s">
        <v>75</v>
      </c>
      <c r="B64" s="226">
        <f>SUM('Strategy &amp; Topic Master'!$C$60:$C$84)</f>
        <v>0</v>
      </c>
    </row>
    <row r="65" spans="1:2" x14ac:dyDescent="0.25">
      <c r="A65" s="159"/>
      <c r="B65" s="226"/>
    </row>
    <row r="66" spans="1:2" x14ac:dyDescent="0.25">
      <c r="A66" s="161" t="s">
        <v>406</v>
      </c>
      <c r="B66" s="226"/>
    </row>
    <row r="67" spans="1:2" x14ac:dyDescent="0.25">
      <c r="A67" s="159" t="s">
        <v>79</v>
      </c>
      <c r="B67" s="226">
        <f>SUM('Strategy &amp; Topic Master'!$E$60:$E$84)</f>
        <v>0</v>
      </c>
    </row>
    <row r="68" spans="1:2" x14ac:dyDescent="0.25">
      <c r="A68" s="159" t="s">
        <v>31</v>
      </c>
      <c r="B68" s="226">
        <f>SUM('Strategy &amp; Topic Master'!$F$60:$F$84)</f>
        <v>0</v>
      </c>
    </row>
    <row r="69" spans="1:2" x14ac:dyDescent="0.25">
      <c r="A69" s="159" t="s">
        <v>80</v>
      </c>
      <c r="B69" s="226">
        <f>SUM('Strategy &amp; Topic Master'!$G$60:$G$84)</f>
        <v>0</v>
      </c>
    </row>
    <row r="70" spans="1:2" ht="15.75" thickBot="1" x14ac:dyDescent="0.3">
      <c r="A70" s="162" t="s">
        <v>403</v>
      </c>
      <c r="B70" s="229">
        <f>SUM('Strategy &amp; Topic Master'!$H$60:$H$84)</f>
        <v>0</v>
      </c>
    </row>
    <row r="71" spans="1:2" ht="15.75" thickBot="1" x14ac:dyDescent="0.3">
      <c r="A71" s="169"/>
      <c r="B71" s="232"/>
    </row>
    <row r="72" spans="1:2" x14ac:dyDescent="0.25">
      <c r="A72" s="153" t="s">
        <v>407</v>
      </c>
      <c r="B72" s="231">
        <f>'8. Contracts'!C31</f>
        <v>0</v>
      </c>
    </row>
    <row r="73" spans="1:2" x14ac:dyDescent="0.25">
      <c r="A73" s="158"/>
      <c r="B73" s="228"/>
    </row>
    <row r="74" spans="1:2" x14ac:dyDescent="0.25">
      <c r="A74" s="158" t="s">
        <v>408</v>
      </c>
      <c r="B74" s="226"/>
    </row>
    <row r="75" spans="1:2" x14ac:dyDescent="0.25">
      <c r="A75" s="159" t="s">
        <v>46</v>
      </c>
      <c r="B75" s="226">
        <f>SUM('Strategy &amp; Topic Master'!$A$88:$A$112)</f>
        <v>0</v>
      </c>
    </row>
    <row r="76" spans="1:2" x14ac:dyDescent="0.25">
      <c r="A76" s="159" t="s">
        <v>34</v>
      </c>
      <c r="B76" s="226">
        <f>SUM('Strategy &amp; Topic Master'!$B$88:$B$112)</f>
        <v>0</v>
      </c>
    </row>
    <row r="77" spans="1:2" x14ac:dyDescent="0.25">
      <c r="A77" s="159" t="s">
        <v>75</v>
      </c>
      <c r="B77" s="226">
        <f>SUM('Strategy &amp; Topic Master'!$C$88:$C$112)</f>
        <v>0</v>
      </c>
    </row>
    <row r="78" spans="1:2" x14ac:dyDescent="0.25">
      <c r="A78" s="159"/>
      <c r="B78" s="226"/>
    </row>
    <row r="79" spans="1:2" x14ac:dyDescent="0.25">
      <c r="A79" s="161" t="s">
        <v>409</v>
      </c>
      <c r="B79" s="226"/>
    </row>
    <row r="80" spans="1:2" x14ac:dyDescent="0.25">
      <c r="A80" s="159" t="s">
        <v>79</v>
      </c>
      <c r="B80" s="226">
        <f>SUM('Strategy &amp; Topic Master'!$E$88:$E$112)</f>
        <v>0</v>
      </c>
    </row>
    <row r="81" spans="1:2" x14ac:dyDescent="0.25">
      <c r="A81" s="159" t="s">
        <v>31</v>
      </c>
      <c r="B81" s="226">
        <f>SUM('Strategy &amp; Topic Master'!$F$88:$F$112)</f>
        <v>0</v>
      </c>
    </row>
    <row r="82" spans="1:2" x14ac:dyDescent="0.25">
      <c r="A82" s="159" t="s">
        <v>80</v>
      </c>
      <c r="B82" s="226">
        <f>SUM('Strategy &amp; Topic Master'!$G$88:$G$112)</f>
        <v>0</v>
      </c>
    </row>
    <row r="83" spans="1:2" ht="15.75" thickBot="1" x14ac:dyDescent="0.3">
      <c r="A83" s="162" t="s">
        <v>403</v>
      </c>
      <c r="B83" s="229">
        <f>SUM('Strategy &amp; Topic Master'!$H$88:$H$112)</f>
        <v>0</v>
      </c>
    </row>
    <row r="84" spans="1:2" ht="15.75" thickBot="1" x14ac:dyDescent="0.3">
      <c r="A84" s="172"/>
      <c r="B84" s="232"/>
    </row>
    <row r="85" spans="1:2" x14ac:dyDescent="0.25">
      <c r="A85" s="153" t="s">
        <v>410</v>
      </c>
      <c r="B85" s="231">
        <f>'9. Supplies'!F59 +'9. Supplies'!G59</f>
        <v>0</v>
      </c>
    </row>
    <row r="86" spans="1:2" x14ac:dyDescent="0.25">
      <c r="A86" s="158"/>
      <c r="B86" s="226"/>
    </row>
    <row r="87" spans="1:2" x14ac:dyDescent="0.25">
      <c r="A87" s="158" t="s">
        <v>411</v>
      </c>
      <c r="B87" s="226"/>
    </row>
    <row r="88" spans="1:2" x14ac:dyDescent="0.25">
      <c r="A88" s="159" t="s">
        <v>46</v>
      </c>
      <c r="B88" s="226">
        <f>SUM('Strategy &amp; Topic Master'!$A$116:$A$165)</f>
        <v>0</v>
      </c>
    </row>
    <row r="89" spans="1:2" x14ac:dyDescent="0.25">
      <c r="A89" s="159" t="s">
        <v>34</v>
      </c>
      <c r="B89" s="226">
        <f>SUM('Strategy &amp; Topic Master'!$B$116:$B$165)</f>
        <v>0</v>
      </c>
    </row>
    <row r="90" spans="1:2" x14ac:dyDescent="0.25">
      <c r="A90" s="159" t="s">
        <v>75</v>
      </c>
      <c r="B90" s="226">
        <f>SUM('Strategy &amp; Topic Master'!$C$116:$C$165)</f>
        <v>0</v>
      </c>
    </row>
    <row r="91" spans="1:2" ht="14.25" customHeight="1" x14ac:dyDescent="0.25">
      <c r="A91" s="159"/>
      <c r="B91" s="226"/>
    </row>
    <row r="92" spans="1:2" x14ac:dyDescent="0.25">
      <c r="A92" s="161" t="s">
        <v>412</v>
      </c>
      <c r="B92" s="226"/>
    </row>
    <row r="93" spans="1:2" x14ac:dyDescent="0.25">
      <c r="A93" s="159" t="s">
        <v>79</v>
      </c>
      <c r="B93" s="226">
        <f>SUM('Strategy &amp; Topic Master'!$E$116:$E$165)</f>
        <v>0</v>
      </c>
    </row>
    <row r="94" spans="1:2" x14ac:dyDescent="0.25">
      <c r="A94" s="159" t="s">
        <v>31</v>
      </c>
      <c r="B94" s="226">
        <f>SUM('Strategy &amp; Topic Master'!$F$116:$F$165)</f>
        <v>0</v>
      </c>
    </row>
    <row r="95" spans="1:2" x14ac:dyDescent="0.25">
      <c r="A95" s="159" t="s">
        <v>80</v>
      </c>
      <c r="B95" s="226">
        <f>SUM('Strategy &amp; Topic Master'!$G$116:$G$165)</f>
        <v>0</v>
      </c>
    </row>
    <row r="96" spans="1:2" ht="15.75" thickBot="1" x14ac:dyDescent="0.3">
      <c r="A96" s="162" t="s">
        <v>403</v>
      </c>
      <c r="B96" s="226">
        <f>SUM('Strategy &amp; Topic Master'!$H$116:$H$165)</f>
        <v>0</v>
      </c>
    </row>
    <row r="97" spans="1:2" ht="15.75" thickBot="1" x14ac:dyDescent="0.3">
      <c r="A97" s="173"/>
      <c r="B97" s="232"/>
    </row>
    <row r="98" spans="1:2" x14ac:dyDescent="0.25">
      <c r="A98" s="153" t="s">
        <v>413</v>
      </c>
      <c r="B98" s="231">
        <f>'10a. Travel (Local)'!L41+SUM('10b. Travel (Non-Local)'!E41:F41)</f>
        <v>0</v>
      </c>
    </row>
    <row r="99" spans="1:2" x14ac:dyDescent="0.25">
      <c r="A99" s="158"/>
      <c r="B99" s="226"/>
    </row>
    <row r="100" spans="1:2" x14ac:dyDescent="0.25">
      <c r="A100" s="158" t="s">
        <v>414</v>
      </c>
      <c r="B100" s="226"/>
    </row>
    <row r="101" spans="1:2" x14ac:dyDescent="0.25">
      <c r="A101" s="159" t="s">
        <v>46</v>
      </c>
      <c r="B101" s="226">
        <f>SUM('Strategy &amp; Topic Master'!$A$169:$A$203)</f>
        <v>0</v>
      </c>
    </row>
    <row r="102" spans="1:2" x14ac:dyDescent="0.25">
      <c r="A102" s="159" t="s">
        <v>34</v>
      </c>
      <c r="B102" s="226">
        <f>SUM('Strategy &amp; Topic Master'!$B$169:$B$203)</f>
        <v>0</v>
      </c>
    </row>
    <row r="103" spans="1:2" x14ac:dyDescent="0.25">
      <c r="A103" s="159" t="s">
        <v>75</v>
      </c>
      <c r="B103" s="226">
        <f>SUM('Strategy &amp; Topic Master'!$C$169:$C$203)</f>
        <v>0</v>
      </c>
    </row>
    <row r="104" spans="1:2" x14ac:dyDescent="0.25">
      <c r="A104" s="159"/>
      <c r="B104" s="156"/>
    </row>
    <row r="105" spans="1:2" x14ac:dyDescent="0.25">
      <c r="A105" s="161" t="s">
        <v>415</v>
      </c>
      <c r="B105" s="156"/>
    </row>
    <row r="106" spans="1:2" x14ac:dyDescent="0.25">
      <c r="A106" s="159" t="s">
        <v>79</v>
      </c>
      <c r="B106" s="226">
        <f>SUM('Strategy &amp; Topic Master'!$E$169:$E$203)</f>
        <v>0</v>
      </c>
    </row>
    <row r="107" spans="1:2" x14ac:dyDescent="0.25">
      <c r="A107" s="159" t="s">
        <v>31</v>
      </c>
      <c r="B107" s="226">
        <f>SUM('Strategy &amp; Topic Master'!$F$169:$F$203)</f>
        <v>0</v>
      </c>
    </row>
    <row r="108" spans="1:2" x14ac:dyDescent="0.25">
      <c r="A108" s="159" t="s">
        <v>80</v>
      </c>
      <c r="B108" s="226">
        <f>SUM('Strategy &amp; Topic Master'!$G$169:$G$203)</f>
        <v>0</v>
      </c>
    </row>
    <row r="109" spans="1:2" ht="15.75" thickBot="1" x14ac:dyDescent="0.3">
      <c r="A109" s="333" t="s">
        <v>403</v>
      </c>
      <c r="B109" s="334">
        <f>SUM('Strategy &amp; Topic Master'!$H$169:$H$203)</f>
        <v>0</v>
      </c>
    </row>
    <row r="110" spans="1:2" ht="15.75" thickBot="1" x14ac:dyDescent="0.3">
      <c r="A110" s="335"/>
      <c r="B110" s="336"/>
    </row>
    <row r="111" spans="1:2" x14ac:dyDescent="0.25">
      <c r="A111" s="153" t="s">
        <v>416</v>
      </c>
      <c r="B111" s="231">
        <f>'11. Administrative'!D18</f>
        <v>0</v>
      </c>
    </row>
    <row r="112" spans="1:2" ht="15.75" thickBot="1" x14ac:dyDescent="0.3">
      <c r="A112" s="164"/>
      <c r="B112" s="233"/>
    </row>
    <row r="113" spans="1:2" x14ac:dyDescent="0.25">
      <c r="A113" s="330" t="s">
        <v>417</v>
      </c>
      <c r="B113" s="329">
        <f>SUM(B33+B46+B59+B72+B85+B98+B111)</f>
        <v>0</v>
      </c>
    </row>
    <row r="114" spans="1:2" x14ac:dyDescent="0.25">
      <c r="A114" s="331" t="s">
        <v>418</v>
      </c>
      <c r="B114" s="208" t="str">
        <f>IFERROR(B33/B113,"")</f>
        <v/>
      </c>
    </row>
    <row r="115" spans="1:2" ht="15.75" thickBot="1" x14ac:dyDescent="0.3">
      <c r="A115" s="332" t="s">
        <v>419</v>
      </c>
      <c r="B115" s="234">
        <f>B113-B33</f>
        <v>0</v>
      </c>
    </row>
    <row r="116" spans="1:2" ht="15.75" thickBot="1" x14ac:dyDescent="0.3"/>
    <row r="117" spans="1:2" ht="15.75" thickBot="1" x14ac:dyDescent="0.3">
      <c r="A117" s="328" t="s">
        <v>420</v>
      </c>
      <c r="B117" s="567">
        <f>IF(B115=B3,"ok",B3-B115)</f>
        <v>250000</v>
      </c>
    </row>
    <row r="120" spans="1:2" ht="15.75" thickBot="1" x14ac:dyDescent="0.3"/>
    <row r="121" spans="1:2" x14ac:dyDescent="0.25">
      <c r="A121" s="153" t="s">
        <v>421</v>
      </c>
      <c r="B121" s="585">
        <f>SUMPRODUCT('12.Partner Involvement'!$D$6:$D$1000,'12.Partner Involvement'!$E$6:$E$1000)</f>
        <v>0</v>
      </c>
    </row>
    <row r="122" spans="1:2" x14ac:dyDescent="0.25">
      <c r="A122" s="158"/>
      <c r="B122" s="586"/>
    </row>
    <row r="123" spans="1:2" x14ac:dyDescent="0.25">
      <c r="A123" s="158" t="s">
        <v>422</v>
      </c>
      <c r="B123" s="586"/>
    </row>
    <row r="124" spans="1:2" x14ac:dyDescent="0.25">
      <c r="A124" s="159" t="s">
        <v>46</v>
      </c>
      <c r="B124" s="586">
        <f>SUM('Strategy &amp; Topic Master'!$A$207:$A$1201)</f>
        <v>0</v>
      </c>
    </row>
    <row r="125" spans="1:2" x14ac:dyDescent="0.25">
      <c r="A125" s="159" t="s">
        <v>34</v>
      </c>
      <c r="B125" s="586">
        <f>SUM('Strategy &amp; Topic Master'!$B$207:$B$1201)</f>
        <v>0</v>
      </c>
    </row>
    <row r="126" spans="1:2" x14ac:dyDescent="0.25">
      <c r="A126" s="159" t="s">
        <v>75</v>
      </c>
      <c r="B126" s="586">
        <f>SUM('Strategy &amp; Topic Master'!$C$207:$C$1201)</f>
        <v>0</v>
      </c>
    </row>
    <row r="127" spans="1:2" x14ac:dyDescent="0.25">
      <c r="A127" s="159"/>
      <c r="B127" s="586"/>
    </row>
    <row r="128" spans="1:2" x14ac:dyDescent="0.25">
      <c r="A128" s="161" t="s">
        <v>423</v>
      </c>
      <c r="B128" s="586"/>
    </row>
    <row r="129" spans="1:2" x14ac:dyDescent="0.25">
      <c r="A129" s="159" t="s">
        <v>79</v>
      </c>
      <c r="B129" s="586">
        <f>SUM('Strategy &amp; Topic Master'!$E$207:$E$1201)</f>
        <v>0</v>
      </c>
    </row>
    <row r="130" spans="1:2" x14ac:dyDescent="0.25">
      <c r="A130" s="159" t="s">
        <v>31</v>
      </c>
      <c r="B130" s="586">
        <f>SUM('Strategy &amp; Topic Master'!$F$207:$F$1201)</f>
        <v>0</v>
      </c>
    </row>
    <row r="131" spans="1:2" x14ac:dyDescent="0.25">
      <c r="A131" s="159" t="s">
        <v>80</v>
      </c>
      <c r="B131" s="586">
        <f>SUM('Strategy &amp; Topic Master'!$G$207:$G$1201)</f>
        <v>0</v>
      </c>
    </row>
    <row r="132" spans="1:2" ht="15.75" thickBot="1" x14ac:dyDescent="0.3">
      <c r="A132" s="587" t="s">
        <v>403</v>
      </c>
      <c r="B132" s="588">
        <f>SUM('Strategy &amp; Topic Master'!$H$207:$H$1201)</f>
        <v>0</v>
      </c>
    </row>
  </sheetData>
  <sheetProtection algorithmName="SHA-256" hashValue="JtiM6s146AnCCfW8Xzt/2EnMCQSHG56bxJ7bX/Uqqis=" saltValue="C8fXwokfD8m67sunvaUmoA==" spinCount="100000" sheet="1" formatCells="0" formatColumns="0" formatRows="0"/>
  <conditionalFormatting sqref="B117">
    <cfRule type="cellIs" dxfId="4" priority="1" operator="lessThan">
      <formula>0</formula>
    </cfRule>
    <cfRule type="cellIs" dxfId="3" priority="2" operator="greaterThan">
      <formula>0</formula>
    </cfRule>
    <cfRule type="cellIs" dxfId="2" priority="3" operator="equal">
      <formula>0</formula>
    </cfRule>
    <cfRule type="containsText" dxfId="1" priority="4" operator="containsText" text="ok">
      <formula>NOT(ISERROR(SEARCH("ok",B117)))</formula>
    </cfRule>
    <cfRule type="containsText" dxfId="0" priority="5" operator="containsText" text="ERROR">
      <formula>NOT(ISERROR(SEARCH("ERROR",B117)))</formula>
    </cfRule>
  </conditionalFormatting>
  <dataValidations count="1">
    <dataValidation type="custom" errorStyle="warning" allowBlank="1" showErrorMessage="1" errorTitle="Error" error="Total expenditures (excluding in-kind) do not match total allocated program funding." sqref="B115" xr:uid="{6C7F827B-897A-41C3-AD3D-836BAEDC3704}">
      <formula1>OR(B115&gt;B3,B115&lt;B3)</formula1>
    </dataValidation>
  </dataValidations>
  <pageMargins left="0.7" right="0.7" top="0.75" bottom="0.75" header="0.3" footer="0.3"/>
  <pageSetup scale="67" orientation="portrait" r:id="rId1"/>
  <rowBreaks count="2" manualBreakCount="2">
    <brk id="58" max="16383" man="1"/>
    <brk id="97"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6893E-DE42-40D6-BCD5-C1D83A8E3881}">
  <sheetPr codeName="Sheet18">
    <tabColor rgb="FFFF0000"/>
  </sheetPr>
  <dimension ref="A1:S40"/>
  <sheetViews>
    <sheetView topLeftCell="A17" zoomScale="60" zoomScaleNormal="60" workbookViewId="0">
      <selection activeCell="M38" sqref="M38"/>
    </sheetView>
  </sheetViews>
  <sheetFormatPr defaultColWidth="9.140625" defaultRowHeight="17.100000000000001" customHeight="1" x14ac:dyDescent="0.25"/>
  <cols>
    <col min="1" max="1" width="4.140625" style="187" bestFit="1" customWidth="1"/>
    <col min="2" max="2" width="18.7109375" style="187" customWidth="1"/>
    <col min="3" max="3" width="17.5703125" style="187" bestFit="1" customWidth="1"/>
    <col min="4" max="4" width="20.85546875" style="192" bestFit="1" customWidth="1"/>
    <col min="5" max="5" width="32.28515625" style="192" customWidth="1"/>
    <col min="6" max="6" width="26.140625" style="192" bestFit="1" customWidth="1"/>
    <col min="7" max="7" width="2.42578125" style="192" customWidth="1"/>
    <col min="8" max="8" width="17.140625" style="192" customWidth="1"/>
    <col min="9" max="9" width="21.140625" style="194" bestFit="1" customWidth="1"/>
    <col min="10" max="10" width="21.85546875" style="194" bestFit="1" customWidth="1"/>
    <col min="11" max="13" width="12.42578125" style="194" bestFit="1" customWidth="1"/>
    <col min="14" max="14" width="9.140625" style="187"/>
    <col min="15" max="19" width="9.140625" style="59"/>
    <col min="20" max="16384" width="9.140625" style="188"/>
  </cols>
  <sheetData>
    <row r="1" spans="1:19" s="183" customFormat="1" ht="17.100000000000001" customHeight="1" x14ac:dyDescent="0.25">
      <c r="A1" s="181"/>
      <c r="B1" s="181" t="s">
        <v>424</v>
      </c>
      <c r="C1" s="181" t="s">
        <v>425</v>
      </c>
      <c r="D1" s="189" t="s">
        <v>426</v>
      </c>
      <c r="E1" s="189" t="s">
        <v>34</v>
      </c>
      <c r="F1" s="189" t="s">
        <v>57</v>
      </c>
      <c r="G1" s="190"/>
      <c r="H1" s="189" t="s">
        <v>79</v>
      </c>
      <c r="I1" s="191" t="s">
        <v>31</v>
      </c>
      <c r="J1" s="191" t="s">
        <v>80</v>
      </c>
      <c r="K1" s="191" t="s">
        <v>427</v>
      </c>
      <c r="L1" s="191" t="s">
        <v>427</v>
      </c>
      <c r="M1" s="191" t="s">
        <v>427</v>
      </c>
      <c r="N1" s="181"/>
      <c r="O1" s="182"/>
      <c r="P1" s="182"/>
      <c r="Q1" s="182"/>
      <c r="R1" s="182"/>
      <c r="S1" s="182"/>
    </row>
    <row r="2" spans="1:19" ht="17.100000000000001" customHeight="1" x14ac:dyDescent="0.25">
      <c r="A2" s="184">
        <v>1</v>
      </c>
      <c r="B2" s="185" t="s">
        <v>428</v>
      </c>
      <c r="C2" s="186">
        <f>'4. Personnel '!I6</f>
        <v>0</v>
      </c>
      <c r="D2" s="192">
        <f>C2*'5. Personnel Strategies'!D4</f>
        <v>0</v>
      </c>
      <c r="E2" s="192">
        <f>C2*'5. Personnel Strategies'!D5</f>
        <v>0</v>
      </c>
      <c r="F2" s="192">
        <f>C2*'5. Personnel Strategies'!D6</f>
        <v>0</v>
      </c>
      <c r="G2" s="193"/>
      <c r="H2" s="192">
        <f>$C$2*'6. Personnel Topics'!D4</f>
        <v>0</v>
      </c>
      <c r="I2" s="192">
        <f>$C$2*'6. Personnel Topics'!D5</f>
        <v>0</v>
      </c>
      <c r="J2" s="192">
        <f>$C$2*'6. Personnel Topics'!D6</f>
        <v>0</v>
      </c>
      <c r="K2" s="192">
        <f>$C$2*'6. Personnel Topics'!D7</f>
        <v>0</v>
      </c>
      <c r="L2" s="192">
        <f>$C$2*'6. Personnel Topics'!D8</f>
        <v>0</v>
      </c>
      <c r="M2" s="192">
        <f>$C$2*'6. Personnel Topics'!D9</f>
        <v>0</v>
      </c>
    </row>
    <row r="3" spans="1:19" ht="17.100000000000001" customHeight="1" x14ac:dyDescent="0.25">
      <c r="A3" s="184">
        <f>A2+1</f>
        <v>2</v>
      </c>
      <c r="B3" s="185" t="s">
        <v>429</v>
      </c>
      <c r="C3" s="186">
        <f>'4. Personnel '!I7</f>
        <v>0</v>
      </c>
      <c r="D3" s="192">
        <f>C3*'5. Personnel Strategies'!E4</f>
        <v>0</v>
      </c>
      <c r="E3" s="192">
        <f>C3*'5. Personnel Strategies'!E5</f>
        <v>0</v>
      </c>
      <c r="F3" s="192">
        <f>C3*'5. Personnel Strategies'!E6</f>
        <v>0</v>
      </c>
      <c r="G3" s="193"/>
      <c r="H3" s="192">
        <f>$C$3*'6. Personnel Topics'!E4</f>
        <v>0</v>
      </c>
      <c r="I3" s="192">
        <f>$C$3*'6. Personnel Topics'!E5</f>
        <v>0</v>
      </c>
      <c r="J3" s="192">
        <f>$C$3*'6. Personnel Topics'!E6</f>
        <v>0</v>
      </c>
      <c r="K3" s="192">
        <f>$C$3*'6. Personnel Topics'!E7</f>
        <v>0</v>
      </c>
      <c r="L3" s="192">
        <f>$C$3*'6. Personnel Topics'!E8</f>
        <v>0</v>
      </c>
      <c r="M3" s="192">
        <f>$C$3*'6. Personnel Topics'!E9</f>
        <v>0</v>
      </c>
    </row>
    <row r="4" spans="1:19" ht="17.100000000000001" customHeight="1" x14ac:dyDescent="0.25">
      <c r="A4" s="184">
        <f t="shared" ref="A4:A36" si="0">A3+1</f>
        <v>3</v>
      </c>
      <c r="B4" s="185" t="s">
        <v>430</v>
      </c>
      <c r="C4" s="186">
        <f>'4. Personnel '!I8</f>
        <v>0</v>
      </c>
      <c r="D4" s="192">
        <f>C4*'5. Personnel Strategies'!F4</f>
        <v>0</v>
      </c>
      <c r="E4" s="192">
        <f>C4*'5. Personnel Strategies'!F5</f>
        <v>0</v>
      </c>
      <c r="F4" s="192">
        <f>C4*'5. Personnel Strategies'!F6</f>
        <v>0</v>
      </c>
      <c r="G4" s="193"/>
      <c r="H4" s="192">
        <f>$C$4*'6. Personnel Topics'!F4</f>
        <v>0</v>
      </c>
      <c r="I4" s="192">
        <f>$C$4*'6. Personnel Topics'!F5</f>
        <v>0</v>
      </c>
      <c r="J4" s="192">
        <f>$C$4*'6. Personnel Topics'!F6</f>
        <v>0</v>
      </c>
      <c r="K4" s="192">
        <f>$C$4*'6. Personnel Topics'!F7</f>
        <v>0</v>
      </c>
      <c r="L4" s="192">
        <f>$C$4*'6. Personnel Topics'!F8</f>
        <v>0</v>
      </c>
      <c r="M4" s="192">
        <f>$C$4*'6. Personnel Topics'!F9</f>
        <v>0</v>
      </c>
    </row>
    <row r="5" spans="1:19" ht="17.100000000000001" customHeight="1" x14ac:dyDescent="0.25">
      <c r="A5" s="184">
        <f t="shared" si="0"/>
        <v>4</v>
      </c>
      <c r="B5" s="185" t="s">
        <v>431</v>
      </c>
      <c r="C5" s="186">
        <f>'4. Personnel '!I9</f>
        <v>0</v>
      </c>
      <c r="D5" s="192">
        <f>C5*'5. Personnel Strategies'!G4</f>
        <v>0</v>
      </c>
      <c r="E5" s="192">
        <f>C5*'5. Personnel Strategies'!G5</f>
        <v>0</v>
      </c>
      <c r="F5" s="192">
        <f>C5*'5. Personnel Strategies'!G6</f>
        <v>0</v>
      </c>
      <c r="G5" s="193"/>
      <c r="H5" s="192">
        <f>$C$5*'6. Personnel Topics'!G4</f>
        <v>0</v>
      </c>
      <c r="I5" s="192">
        <f>$C$5*'6. Personnel Topics'!G5</f>
        <v>0</v>
      </c>
      <c r="J5" s="192">
        <f>$C$5*'6. Personnel Topics'!G6</f>
        <v>0</v>
      </c>
      <c r="K5" s="192">
        <f>$C$5*'6. Personnel Topics'!G7</f>
        <v>0</v>
      </c>
      <c r="L5" s="192">
        <f>$C$5*'6. Personnel Topics'!G8</f>
        <v>0</v>
      </c>
      <c r="M5" s="192">
        <f>$C$5*'6. Personnel Topics'!G9</f>
        <v>0</v>
      </c>
    </row>
    <row r="6" spans="1:19" ht="17.100000000000001" customHeight="1" x14ac:dyDescent="0.25">
      <c r="A6" s="184">
        <f t="shared" si="0"/>
        <v>5</v>
      </c>
      <c r="B6" s="185" t="s">
        <v>432</v>
      </c>
      <c r="C6" s="186">
        <f>'4. Personnel '!I10</f>
        <v>0</v>
      </c>
      <c r="D6" s="192">
        <f>C6*'5. Personnel Strategies'!H4</f>
        <v>0</v>
      </c>
      <c r="E6" s="192">
        <f>C6*'5. Personnel Strategies'!H5</f>
        <v>0</v>
      </c>
      <c r="F6" s="192">
        <f>C6*'5. Personnel Strategies'!H6</f>
        <v>0</v>
      </c>
      <c r="G6" s="193"/>
      <c r="H6" s="192">
        <f>$C$6*'6. Personnel Topics'!H4</f>
        <v>0</v>
      </c>
      <c r="I6" s="192">
        <f>$C$6*'6. Personnel Topics'!H5</f>
        <v>0</v>
      </c>
      <c r="J6" s="192">
        <f>$C$6*'6. Personnel Topics'!H6</f>
        <v>0</v>
      </c>
      <c r="K6" s="192">
        <f>$C$6*'6. Personnel Topics'!H7</f>
        <v>0</v>
      </c>
      <c r="L6" s="192">
        <f>$C$6*'6. Personnel Topics'!H8</f>
        <v>0</v>
      </c>
      <c r="M6" s="192">
        <f>$C$6*'6. Personnel Topics'!H9</f>
        <v>0</v>
      </c>
    </row>
    <row r="7" spans="1:19" ht="17.100000000000001" customHeight="1" x14ac:dyDescent="0.25">
      <c r="A7" s="184">
        <f t="shared" si="0"/>
        <v>6</v>
      </c>
      <c r="B7" s="185" t="s">
        <v>433</v>
      </c>
      <c r="C7" s="186">
        <f>'4. Personnel '!I11</f>
        <v>0</v>
      </c>
      <c r="D7" s="192">
        <f>C7*'5. Personnel Strategies'!I4</f>
        <v>0</v>
      </c>
      <c r="E7" s="192">
        <f>C7*'5. Personnel Strategies'!I5</f>
        <v>0</v>
      </c>
      <c r="F7" s="192">
        <f>C7*'5. Personnel Strategies'!I6</f>
        <v>0</v>
      </c>
      <c r="G7" s="193"/>
      <c r="H7" s="192">
        <f>$C$7*'6. Personnel Topics'!I4</f>
        <v>0</v>
      </c>
      <c r="I7" s="192">
        <f>$C$7*'6. Personnel Topics'!I5</f>
        <v>0</v>
      </c>
      <c r="J7" s="192">
        <f>$C$7*'6. Personnel Topics'!I6</f>
        <v>0</v>
      </c>
      <c r="K7" s="192">
        <f>$C$7*'6. Personnel Topics'!I7</f>
        <v>0</v>
      </c>
      <c r="L7" s="192">
        <f>$C$7*'6. Personnel Topics'!I8</f>
        <v>0</v>
      </c>
      <c r="M7" s="192">
        <f>$C$7*'6. Personnel Topics'!I9</f>
        <v>0</v>
      </c>
    </row>
    <row r="8" spans="1:19" ht="17.100000000000001" customHeight="1" x14ac:dyDescent="0.25">
      <c r="A8" s="184">
        <f t="shared" si="0"/>
        <v>7</v>
      </c>
      <c r="B8" s="185" t="s">
        <v>434</v>
      </c>
      <c r="C8" s="186">
        <f>'4. Personnel '!I12</f>
        <v>0</v>
      </c>
      <c r="D8" s="192">
        <f>C8*'5. Personnel Strategies'!J4</f>
        <v>0</v>
      </c>
      <c r="E8" s="192">
        <f>C8*'5. Personnel Strategies'!J5</f>
        <v>0</v>
      </c>
      <c r="F8" s="192">
        <f>C8*'5. Personnel Strategies'!J6</f>
        <v>0</v>
      </c>
      <c r="G8" s="193"/>
      <c r="H8" s="192">
        <f>$C$8*'6. Personnel Topics'!J4</f>
        <v>0</v>
      </c>
      <c r="I8" s="192">
        <f>$C$8*'6. Personnel Topics'!J5</f>
        <v>0</v>
      </c>
      <c r="J8" s="192">
        <f>$C$8*'6. Personnel Topics'!J6</f>
        <v>0</v>
      </c>
      <c r="K8" s="192">
        <f>$C$8*'6. Personnel Topics'!J7</f>
        <v>0</v>
      </c>
      <c r="L8" s="192">
        <f>$C$8*'6. Personnel Topics'!J8</f>
        <v>0</v>
      </c>
      <c r="M8" s="192">
        <f>$C$8*'6. Personnel Topics'!J9</f>
        <v>0</v>
      </c>
    </row>
    <row r="9" spans="1:19" ht="17.100000000000001" customHeight="1" x14ac:dyDescent="0.25">
      <c r="A9" s="184">
        <f t="shared" si="0"/>
        <v>8</v>
      </c>
      <c r="B9" s="185" t="s">
        <v>435</v>
      </c>
      <c r="C9" s="186">
        <f>'4. Personnel '!I13</f>
        <v>0</v>
      </c>
      <c r="D9" s="192">
        <f>C9*'5. Personnel Strategies'!K4</f>
        <v>0</v>
      </c>
      <c r="E9" s="192">
        <f>C9*'5. Personnel Strategies'!K5</f>
        <v>0</v>
      </c>
      <c r="F9" s="192">
        <f>C9*'5. Personnel Strategies'!K6</f>
        <v>0</v>
      </c>
      <c r="G9" s="193"/>
      <c r="H9" s="192">
        <f>$C$9*'6. Personnel Topics'!K4</f>
        <v>0</v>
      </c>
      <c r="I9" s="192">
        <f>$C$9*'6. Personnel Topics'!K5</f>
        <v>0</v>
      </c>
      <c r="J9" s="192">
        <f>$C$9*'6. Personnel Topics'!K6</f>
        <v>0</v>
      </c>
      <c r="K9" s="192">
        <f>$C$9*'6. Personnel Topics'!K7</f>
        <v>0</v>
      </c>
      <c r="L9" s="192">
        <f>$C$9*'6. Personnel Topics'!K8</f>
        <v>0</v>
      </c>
      <c r="M9" s="192">
        <f>$C$9*'6. Personnel Topics'!K9</f>
        <v>0</v>
      </c>
    </row>
    <row r="10" spans="1:19" ht="17.100000000000001" customHeight="1" x14ac:dyDescent="0.25">
      <c r="A10" s="184">
        <f t="shared" si="0"/>
        <v>9</v>
      </c>
      <c r="B10" s="185" t="s">
        <v>436</v>
      </c>
      <c r="C10" s="186">
        <f>'4. Personnel '!I14</f>
        <v>0</v>
      </c>
      <c r="D10" s="192">
        <f>C10*'5. Personnel Strategies'!L4</f>
        <v>0</v>
      </c>
      <c r="E10" s="192">
        <f>C10*'5. Personnel Strategies'!L5</f>
        <v>0</v>
      </c>
      <c r="F10" s="192">
        <f>C10*'5. Personnel Strategies'!L6</f>
        <v>0</v>
      </c>
      <c r="G10" s="193"/>
      <c r="H10" s="192">
        <f>$C$10*'6. Personnel Topics'!L4</f>
        <v>0</v>
      </c>
      <c r="I10" s="192">
        <f>$C$10*'6. Personnel Topics'!L5</f>
        <v>0</v>
      </c>
      <c r="J10" s="192">
        <f>$C$10*'6. Personnel Topics'!L6</f>
        <v>0</v>
      </c>
      <c r="K10" s="192">
        <f>$C$10*'6. Personnel Topics'!L7</f>
        <v>0</v>
      </c>
      <c r="L10" s="192">
        <f>$C$10*'6. Personnel Topics'!L8</f>
        <v>0</v>
      </c>
      <c r="M10" s="192">
        <f>$C$10*'6. Personnel Topics'!L9</f>
        <v>0</v>
      </c>
    </row>
    <row r="11" spans="1:19" ht="17.100000000000001" customHeight="1" x14ac:dyDescent="0.25">
      <c r="A11" s="184">
        <f t="shared" si="0"/>
        <v>10</v>
      </c>
      <c r="B11" s="185" t="s">
        <v>437</v>
      </c>
      <c r="C11" s="186">
        <f>'4. Personnel '!I15</f>
        <v>0</v>
      </c>
      <c r="D11" s="192">
        <f>C11*'5. Personnel Strategies'!M4</f>
        <v>0</v>
      </c>
      <c r="E11" s="192">
        <f>C11*'5. Personnel Strategies'!M5</f>
        <v>0</v>
      </c>
      <c r="F11" s="192">
        <f>C11*'5. Personnel Strategies'!M6</f>
        <v>0</v>
      </c>
      <c r="G11" s="193"/>
      <c r="H11" s="192">
        <f>$C$11*'6. Personnel Topics'!M4</f>
        <v>0</v>
      </c>
      <c r="I11" s="192">
        <f>$C$11*'6. Personnel Topics'!M5</f>
        <v>0</v>
      </c>
      <c r="J11" s="192">
        <f>$C$11*'6. Personnel Topics'!M6</f>
        <v>0</v>
      </c>
      <c r="K11" s="192">
        <f>$C$11*'6. Personnel Topics'!M7</f>
        <v>0</v>
      </c>
      <c r="L11" s="192">
        <f>$C$11*'6. Personnel Topics'!M8</f>
        <v>0</v>
      </c>
      <c r="M11" s="192">
        <f>$C$11*'6. Personnel Topics'!M9</f>
        <v>0</v>
      </c>
    </row>
    <row r="12" spans="1:19" ht="17.100000000000001" customHeight="1" x14ac:dyDescent="0.25">
      <c r="A12" s="184">
        <f t="shared" si="0"/>
        <v>11</v>
      </c>
      <c r="B12" s="185" t="s">
        <v>438</v>
      </c>
      <c r="C12" s="186">
        <f>'4. Personnel '!I16</f>
        <v>0</v>
      </c>
      <c r="D12" s="192">
        <f>C12*'5. Personnel Strategies'!N4</f>
        <v>0</v>
      </c>
      <c r="E12" s="192">
        <f>C12*'5. Personnel Strategies'!N5</f>
        <v>0</v>
      </c>
      <c r="F12" s="192">
        <f>C12*'5. Personnel Strategies'!N6</f>
        <v>0</v>
      </c>
      <c r="G12" s="193"/>
      <c r="H12" s="192">
        <f>$C$12*'6. Personnel Topics'!N4</f>
        <v>0</v>
      </c>
      <c r="I12" s="192">
        <f>$C$12*'6. Personnel Topics'!N5</f>
        <v>0</v>
      </c>
      <c r="J12" s="192">
        <f>$C$12*'6. Personnel Topics'!N6</f>
        <v>0</v>
      </c>
      <c r="K12" s="192">
        <f>$C$12*'6. Personnel Topics'!N7</f>
        <v>0</v>
      </c>
      <c r="L12" s="192">
        <f>$C$12*'6. Personnel Topics'!N8</f>
        <v>0</v>
      </c>
      <c r="M12" s="192">
        <f>$C$12*'6. Personnel Topics'!N9</f>
        <v>0</v>
      </c>
    </row>
    <row r="13" spans="1:19" ht="17.100000000000001" customHeight="1" x14ac:dyDescent="0.25">
      <c r="A13" s="184">
        <f t="shared" si="0"/>
        <v>12</v>
      </c>
      <c r="B13" s="185" t="s">
        <v>439</v>
      </c>
      <c r="C13" s="186">
        <f>'4. Personnel '!I17</f>
        <v>0</v>
      </c>
      <c r="D13" s="192">
        <f>C13*'5. Personnel Strategies'!O4</f>
        <v>0</v>
      </c>
      <c r="E13" s="192">
        <f>C13*'5. Personnel Strategies'!O5</f>
        <v>0</v>
      </c>
      <c r="F13" s="192">
        <f>C13*'5. Personnel Strategies'!O6</f>
        <v>0</v>
      </c>
      <c r="G13" s="193"/>
      <c r="H13" s="192">
        <f>$C$13*'6. Personnel Topics'!O4</f>
        <v>0</v>
      </c>
      <c r="I13" s="192">
        <f>$C$13*'6. Personnel Topics'!O5</f>
        <v>0</v>
      </c>
      <c r="J13" s="192">
        <f>$C$13*'6. Personnel Topics'!O6</f>
        <v>0</v>
      </c>
      <c r="K13" s="192">
        <f>$C$13*'6. Personnel Topics'!O7</f>
        <v>0</v>
      </c>
      <c r="L13" s="192">
        <f>$C$13*'6. Personnel Topics'!O8</f>
        <v>0</v>
      </c>
      <c r="M13" s="192">
        <f>$C$13*'6. Personnel Topics'!O9</f>
        <v>0</v>
      </c>
    </row>
    <row r="14" spans="1:19" ht="17.100000000000001" customHeight="1" x14ac:dyDescent="0.25">
      <c r="A14" s="184">
        <f t="shared" si="0"/>
        <v>13</v>
      </c>
      <c r="B14" s="185" t="s">
        <v>440</v>
      </c>
      <c r="C14" s="186">
        <f>'4. Personnel '!I18</f>
        <v>0</v>
      </c>
      <c r="D14" s="192">
        <f>C14*'5. Personnel Strategies'!P4</f>
        <v>0</v>
      </c>
      <c r="E14" s="192">
        <f>C14*'5. Personnel Strategies'!P5</f>
        <v>0</v>
      </c>
      <c r="F14" s="192">
        <f>C14*'5. Personnel Strategies'!P6</f>
        <v>0</v>
      </c>
      <c r="G14" s="193"/>
      <c r="H14" s="192">
        <f>$C$14*'6. Personnel Topics'!P4</f>
        <v>0</v>
      </c>
      <c r="I14" s="192">
        <f>$C$14*'6. Personnel Topics'!P5</f>
        <v>0</v>
      </c>
      <c r="J14" s="192">
        <f>$C$14*'6. Personnel Topics'!P6</f>
        <v>0</v>
      </c>
      <c r="K14" s="192">
        <f>$C$14*'6. Personnel Topics'!P7</f>
        <v>0</v>
      </c>
      <c r="L14" s="192">
        <f>$C$14*'6. Personnel Topics'!P8</f>
        <v>0</v>
      </c>
      <c r="M14" s="192">
        <f>$C$14*'6. Personnel Topics'!P9</f>
        <v>0</v>
      </c>
    </row>
    <row r="15" spans="1:19" ht="17.100000000000001" customHeight="1" x14ac:dyDescent="0.25">
      <c r="A15" s="184">
        <f t="shared" si="0"/>
        <v>14</v>
      </c>
      <c r="B15" s="185" t="s">
        <v>441</v>
      </c>
      <c r="C15" s="186">
        <f>'4. Personnel '!I19</f>
        <v>0</v>
      </c>
      <c r="D15" s="192">
        <f>C15*'5. Personnel Strategies'!Q4</f>
        <v>0</v>
      </c>
      <c r="E15" s="192">
        <f>C15*'5. Personnel Strategies'!Q5</f>
        <v>0</v>
      </c>
      <c r="F15" s="192">
        <f>C15*'5. Personnel Strategies'!Q6</f>
        <v>0</v>
      </c>
      <c r="G15" s="193"/>
      <c r="H15" s="192">
        <f>$C$15*'6. Personnel Topics'!Q4</f>
        <v>0</v>
      </c>
      <c r="I15" s="192">
        <f>$C$15*'6. Personnel Topics'!Q5</f>
        <v>0</v>
      </c>
      <c r="J15" s="192">
        <f>$C$15*'6. Personnel Topics'!Q6</f>
        <v>0</v>
      </c>
      <c r="K15" s="192">
        <f>$C$15*'6. Personnel Topics'!Q7</f>
        <v>0</v>
      </c>
      <c r="L15" s="192">
        <f>$C$15*'6. Personnel Topics'!Q8</f>
        <v>0</v>
      </c>
      <c r="M15" s="192">
        <f>$C$15*'6. Personnel Topics'!Q9</f>
        <v>0</v>
      </c>
    </row>
    <row r="16" spans="1:19" ht="17.100000000000001" customHeight="1" x14ac:dyDescent="0.25">
      <c r="A16" s="184">
        <f t="shared" si="0"/>
        <v>15</v>
      </c>
      <c r="B16" s="185" t="s">
        <v>442</v>
      </c>
      <c r="C16" s="186">
        <f>'4. Personnel '!I20</f>
        <v>0</v>
      </c>
      <c r="D16" s="192">
        <f>C16*'5. Personnel Strategies'!R4</f>
        <v>0</v>
      </c>
      <c r="E16" s="192">
        <f>C16*'5. Personnel Strategies'!R5</f>
        <v>0</v>
      </c>
      <c r="F16" s="192">
        <f>C16*'5. Personnel Strategies'!R6</f>
        <v>0</v>
      </c>
      <c r="G16" s="193"/>
      <c r="H16" s="192">
        <f>$C$16*'6. Personnel Topics'!R4</f>
        <v>0</v>
      </c>
      <c r="I16" s="192">
        <f>$C$16*'6. Personnel Topics'!R5</f>
        <v>0</v>
      </c>
      <c r="J16" s="192">
        <f>$C$16*'6. Personnel Topics'!R6</f>
        <v>0</v>
      </c>
      <c r="K16" s="192">
        <f>$C$16*'6. Personnel Topics'!R7</f>
        <v>0</v>
      </c>
      <c r="L16" s="192">
        <f>$C$16*'6. Personnel Topics'!R8</f>
        <v>0</v>
      </c>
      <c r="M16" s="192">
        <f>$C$16*'6. Personnel Topics'!R9</f>
        <v>0</v>
      </c>
    </row>
    <row r="17" spans="1:13" ht="17.100000000000001" customHeight="1" x14ac:dyDescent="0.25">
      <c r="A17" s="184">
        <f t="shared" si="0"/>
        <v>16</v>
      </c>
      <c r="B17" s="185" t="s">
        <v>443</v>
      </c>
      <c r="C17" s="186">
        <f>'4. Personnel '!I21</f>
        <v>0</v>
      </c>
      <c r="D17" s="192">
        <f>$C$17*'5. Personnel Strategies'!S4</f>
        <v>0</v>
      </c>
      <c r="E17" s="192">
        <f>$C$17*'5. Personnel Strategies'!S5</f>
        <v>0</v>
      </c>
      <c r="F17" s="192">
        <f>$C$17*'5. Personnel Strategies'!S6</f>
        <v>0</v>
      </c>
      <c r="G17" s="193"/>
      <c r="H17" s="192">
        <f>$C$17*'6. Personnel Topics'!S4</f>
        <v>0</v>
      </c>
      <c r="I17" s="192">
        <f>$C$17*'6. Personnel Topics'!S5</f>
        <v>0</v>
      </c>
      <c r="J17" s="192">
        <f>$C$17*'6. Personnel Topics'!S6</f>
        <v>0</v>
      </c>
      <c r="K17" s="192">
        <f>$C$17*'6. Personnel Topics'!S7</f>
        <v>0</v>
      </c>
      <c r="L17" s="192">
        <f>$C$17*'6. Personnel Topics'!S8</f>
        <v>0</v>
      </c>
      <c r="M17" s="192">
        <f>$C$17*'6. Personnel Topics'!S9</f>
        <v>0</v>
      </c>
    </row>
    <row r="18" spans="1:13" ht="17.100000000000001" customHeight="1" x14ac:dyDescent="0.25">
      <c r="A18" s="184">
        <f t="shared" si="0"/>
        <v>17</v>
      </c>
      <c r="B18" s="185" t="s">
        <v>444</v>
      </c>
      <c r="C18" s="186">
        <f>'4. Personnel '!I22</f>
        <v>0</v>
      </c>
      <c r="D18" s="192">
        <f>$C$18*'5. Personnel Strategies'!T4</f>
        <v>0</v>
      </c>
      <c r="E18" s="192">
        <f>$C$18*'5. Personnel Strategies'!T5</f>
        <v>0</v>
      </c>
      <c r="F18" s="192">
        <f>$C$18*'5. Personnel Strategies'!T6</f>
        <v>0</v>
      </c>
      <c r="G18" s="193"/>
      <c r="H18" s="192">
        <f>$C$18*'6. Personnel Topics'!T4</f>
        <v>0</v>
      </c>
      <c r="I18" s="192">
        <f>$C$18*'6. Personnel Topics'!T5</f>
        <v>0</v>
      </c>
      <c r="J18" s="192">
        <f>$C$18*'6. Personnel Topics'!T6</f>
        <v>0</v>
      </c>
      <c r="K18" s="192">
        <f>$C$18*'6. Personnel Topics'!T7</f>
        <v>0</v>
      </c>
      <c r="L18" s="192">
        <f>$C$18*'6. Personnel Topics'!T8</f>
        <v>0</v>
      </c>
      <c r="M18" s="192">
        <f>$C$18*'6. Personnel Topics'!T9</f>
        <v>0</v>
      </c>
    </row>
    <row r="19" spans="1:13" ht="17.100000000000001" customHeight="1" x14ac:dyDescent="0.25">
      <c r="A19" s="184">
        <f t="shared" si="0"/>
        <v>18</v>
      </c>
      <c r="B19" s="185" t="s">
        <v>445</v>
      </c>
      <c r="C19" s="186">
        <f>'4. Personnel '!I23</f>
        <v>0</v>
      </c>
      <c r="D19" s="192">
        <f>$C$19*'5. Personnel Strategies'!U4</f>
        <v>0</v>
      </c>
      <c r="E19" s="192">
        <f>$C$19*'5. Personnel Strategies'!U5</f>
        <v>0</v>
      </c>
      <c r="F19" s="192">
        <f>$C$19*'5. Personnel Strategies'!U6</f>
        <v>0</v>
      </c>
      <c r="G19" s="193"/>
      <c r="H19" s="192">
        <f>$C$19*'6. Personnel Topics'!U4</f>
        <v>0</v>
      </c>
      <c r="I19" s="192">
        <f>$C$19*'6. Personnel Topics'!U5</f>
        <v>0</v>
      </c>
      <c r="J19" s="192">
        <f>$C$19*'6. Personnel Topics'!U6</f>
        <v>0</v>
      </c>
      <c r="K19" s="192">
        <f>$C$19*'6. Personnel Topics'!U7</f>
        <v>0</v>
      </c>
      <c r="L19" s="192">
        <f>$C$19*'6. Personnel Topics'!U8</f>
        <v>0</v>
      </c>
      <c r="M19" s="192">
        <f>$C$19*'6. Personnel Topics'!U9</f>
        <v>0</v>
      </c>
    </row>
    <row r="20" spans="1:13" ht="17.100000000000001" customHeight="1" x14ac:dyDescent="0.25">
      <c r="A20" s="184">
        <f t="shared" si="0"/>
        <v>19</v>
      </c>
      <c r="B20" s="185" t="s">
        <v>446</v>
      </c>
      <c r="C20" s="186">
        <f>'4. Personnel '!I24</f>
        <v>0</v>
      </c>
      <c r="D20" s="192">
        <f>$C$20*'5. Personnel Strategies'!V4</f>
        <v>0</v>
      </c>
      <c r="E20" s="192">
        <f>$C$20*'5. Personnel Strategies'!V5</f>
        <v>0</v>
      </c>
      <c r="F20" s="192">
        <f>$C$20*'5. Personnel Strategies'!V6</f>
        <v>0</v>
      </c>
      <c r="G20" s="193"/>
      <c r="H20" s="192">
        <f>$C$20*'6. Personnel Topics'!V4</f>
        <v>0</v>
      </c>
      <c r="I20" s="192">
        <f>$C$20*'6. Personnel Topics'!V5</f>
        <v>0</v>
      </c>
      <c r="J20" s="192">
        <f>$C$20*'6. Personnel Topics'!V6</f>
        <v>0</v>
      </c>
      <c r="K20" s="192">
        <f>$C$20*'6. Personnel Topics'!V7</f>
        <v>0</v>
      </c>
      <c r="L20" s="192">
        <f>$C$20*'6. Personnel Topics'!V8</f>
        <v>0</v>
      </c>
      <c r="M20" s="192">
        <f>$C$20*'6. Personnel Topics'!V9</f>
        <v>0</v>
      </c>
    </row>
    <row r="21" spans="1:13" ht="17.100000000000001" customHeight="1" x14ac:dyDescent="0.25">
      <c r="A21" s="184">
        <f t="shared" si="0"/>
        <v>20</v>
      </c>
      <c r="B21" s="185" t="s">
        <v>447</v>
      </c>
      <c r="C21" s="186">
        <f>'4. Personnel '!I25</f>
        <v>0</v>
      </c>
      <c r="D21" s="192">
        <f>$C21*'5. Personnel Strategies'!W4</f>
        <v>0</v>
      </c>
      <c r="E21" s="192">
        <f>$C21*'5. Personnel Strategies'!W$5</f>
        <v>0</v>
      </c>
      <c r="F21" s="192">
        <f>$C21*'5. Personnel Strategies'!W$6</f>
        <v>0</v>
      </c>
      <c r="G21" s="193"/>
      <c r="H21" s="192">
        <f>$C21*'6. Personnel Topics'!W$4</f>
        <v>0</v>
      </c>
      <c r="I21" s="192">
        <f>$C21*'6. Personnel Topics'!W$5</f>
        <v>0</v>
      </c>
      <c r="J21" s="192">
        <f>$C21*'6. Personnel Topics'!W$6</f>
        <v>0</v>
      </c>
      <c r="K21" s="192">
        <f>$C21*'6. Personnel Topics'!W$7</f>
        <v>0</v>
      </c>
      <c r="L21" s="192">
        <f>$C21*'6. Personnel Topics'!W$8</f>
        <v>0</v>
      </c>
      <c r="M21" s="192">
        <f>$C21*'6. Personnel Topics'!W$9</f>
        <v>0</v>
      </c>
    </row>
    <row r="22" spans="1:13" ht="17.100000000000001" customHeight="1" x14ac:dyDescent="0.25">
      <c r="A22" s="184">
        <f t="shared" si="0"/>
        <v>21</v>
      </c>
      <c r="B22" s="185" t="s">
        <v>448</v>
      </c>
      <c r="C22" s="186">
        <f>'4. Personnel '!I26</f>
        <v>0</v>
      </c>
      <c r="D22" s="192">
        <f>$C22*'5. Personnel Strategies'!X$4</f>
        <v>0</v>
      </c>
      <c r="E22" s="192">
        <f>$C22*'5. Personnel Strategies'!X$5</f>
        <v>0</v>
      </c>
      <c r="F22" s="192">
        <f>$C22*'5. Personnel Strategies'!X$6</f>
        <v>0</v>
      </c>
      <c r="G22" s="193"/>
      <c r="H22" s="192">
        <f>$C22*'6. Personnel Topics'!X$4</f>
        <v>0</v>
      </c>
      <c r="I22" s="192">
        <f>$C22*'6. Personnel Topics'!X$5</f>
        <v>0</v>
      </c>
      <c r="J22" s="192">
        <f>$C22*'6. Personnel Topics'!X$6</f>
        <v>0</v>
      </c>
      <c r="K22" s="192">
        <f>$C22*'6. Personnel Topics'!X$7</f>
        <v>0</v>
      </c>
      <c r="L22" s="192">
        <f>$C22*'6. Personnel Topics'!X$8</f>
        <v>0</v>
      </c>
      <c r="M22" s="192">
        <f>$C22*'6. Personnel Topics'!X$9</f>
        <v>0</v>
      </c>
    </row>
    <row r="23" spans="1:13" ht="17.100000000000001" customHeight="1" x14ac:dyDescent="0.25">
      <c r="A23" s="184">
        <f t="shared" si="0"/>
        <v>22</v>
      </c>
      <c r="B23" s="185" t="s">
        <v>449</v>
      </c>
      <c r="C23" s="186">
        <f>'4. Personnel '!I27</f>
        <v>0</v>
      </c>
      <c r="D23" s="192">
        <f>$C23*'5. Personnel Strategies'!Y$4</f>
        <v>0</v>
      </c>
      <c r="E23" s="192">
        <f>$C23*'5. Personnel Strategies'!Y$5</f>
        <v>0</v>
      </c>
      <c r="F23" s="192">
        <f>$C23*'5. Personnel Strategies'!Y$6</f>
        <v>0</v>
      </c>
      <c r="G23" s="193"/>
      <c r="H23" s="192">
        <f>$C23*'6. Personnel Topics'!Y$4</f>
        <v>0</v>
      </c>
      <c r="I23" s="192">
        <f>$C23*'6. Personnel Topics'!Y$5</f>
        <v>0</v>
      </c>
      <c r="J23" s="192">
        <f>$C23*'6. Personnel Topics'!Y$6</f>
        <v>0</v>
      </c>
      <c r="K23" s="192">
        <f>$C23*'6. Personnel Topics'!Y$7</f>
        <v>0</v>
      </c>
      <c r="L23" s="192">
        <f>$C23*'6. Personnel Topics'!Y$8</f>
        <v>0</v>
      </c>
      <c r="M23" s="192">
        <f>$C23*'6. Personnel Topics'!Y$9</f>
        <v>0</v>
      </c>
    </row>
    <row r="24" spans="1:13" ht="17.100000000000001" customHeight="1" x14ac:dyDescent="0.25">
      <c r="A24" s="184">
        <f t="shared" si="0"/>
        <v>23</v>
      </c>
      <c r="B24" s="185" t="s">
        <v>450</v>
      </c>
      <c r="C24" s="186">
        <f>'4. Personnel '!I28</f>
        <v>0</v>
      </c>
      <c r="D24" s="192">
        <f>$C24*'5. Personnel Strategies'!Z$4</f>
        <v>0</v>
      </c>
      <c r="E24" s="192">
        <f>$C24*'5. Personnel Strategies'!Z$5</f>
        <v>0</v>
      </c>
      <c r="F24" s="192">
        <f>$C24*'5. Personnel Strategies'!Z$6</f>
        <v>0</v>
      </c>
      <c r="G24" s="193"/>
      <c r="H24" s="192">
        <f>$C24*'6. Personnel Topics'!Z$4</f>
        <v>0</v>
      </c>
      <c r="I24" s="192">
        <f>$C24*'6. Personnel Topics'!Z$5</f>
        <v>0</v>
      </c>
      <c r="J24" s="192">
        <f>$C24*'6. Personnel Topics'!Z$6</f>
        <v>0</v>
      </c>
      <c r="K24" s="192">
        <f>$C24*'6. Personnel Topics'!Z$7</f>
        <v>0</v>
      </c>
      <c r="L24" s="192">
        <f>$C24*'6. Personnel Topics'!Z$8</f>
        <v>0</v>
      </c>
      <c r="M24" s="192">
        <f>$C24*'6. Personnel Topics'!Z$9</f>
        <v>0</v>
      </c>
    </row>
    <row r="25" spans="1:13" ht="17.100000000000001" customHeight="1" x14ac:dyDescent="0.25">
      <c r="A25" s="184">
        <f t="shared" si="0"/>
        <v>24</v>
      </c>
      <c r="B25" s="185" t="s">
        <v>451</v>
      </c>
      <c r="C25" s="186">
        <f>'4. Personnel '!I29</f>
        <v>0</v>
      </c>
      <c r="D25" s="192">
        <f>$C25*'5. Personnel Strategies'!AA$4</f>
        <v>0</v>
      </c>
      <c r="E25" s="192">
        <f>$C25*'5. Personnel Strategies'!AA$5</f>
        <v>0</v>
      </c>
      <c r="F25" s="192">
        <f>$C25*'5. Personnel Strategies'!AA$6</f>
        <v>0</v>
      </c>
      <c r="G25" s="193"/>
      <c r="H25" s="192">
        <f>$C25*'6. Personnel Topics'!AA$4</f>
        <v>0</v>
      </c>
      <c r="I25" s="192">
        <f>$C25*'6. Personnel Topics'!AA$5</f>
        <v>0</v>
      </c>
      <c r="J25" s="192">
        <f>$C25*'6. Personnel Topics'!AA$6</f>
        <v>0</v>
      </c>
      <c r="K25" s="192">
        <f>$C25*'6. Personnel Topics'!AA$7</f>
        <v>0</v>
      </c>
      <c r="L25" s="192">
        <f>$C25*'6. Personnel Topics'!AA$8</f>
        <v>0</v>
      </c>
      <c r="M25" s="192">
        <f>$C25*'6. Personnel Topics'!AA$9</f>
        <v>0</v>
      </c>
    </row>
    <row r="26" spans="1:13" ht="17.100000000000001" customHeight="1" x14ac:dyDescent="0.25">
      <c r="A26" s="184">
        <f t="shared" si="0"/>
        <v>25</v>
      </c>
      <c r="B26" s="185" t="s">
        <v>452</v>
      </c>
      <c r="C26" s="186">
        <f>'4. Personnel '!I30</f>
        <v>0</v>
      </c>
      <c r="D26" s="192">
        <f>$C26*'5. Personnel Strategies'!AB$4</f>
        <v>0</v>
      </c>
      <c r="E26" s="192">
        <f>$C26*'5. Personnel Strategies'!AB$5</f>
        <v>0</v>
      </c>
      <c r="F26" s="192">
        <f>$C26*'5. Personnel Strategies'!AB$6</f>
        <v>0</v>
      </c>
      <c r="G26" s="193"/>
      <c r="H26" s="192">
        <f>$C26*'6. Personnel Topics'!AB$4</f>
        <v>0</v>
      </c>
      <c r="I26" s="192">
        <f>$C26*'6. Personnel Topics'!AB$5</f>
        <v>0</v>
      </c>
      <c r="J26" s="192">
        <f>$C26*'6. Personnel Topics'!AB$6</f>
        <v>0</v>
      </c>
      <c r="K26" s="192">
        <f>$C26*'6. Personnel Topics'!AB$7</f>
        <v>0</v>
      </c>
      <c r="L26" s="192">
        <f>$C26*'6. Personnel Topics'!AB$8</f>
        <v>0</v>
      </c>
      <c r="M26" s="192">
        <f>$C26*'6. Personnel Topics'!AB$9</f>
        <v>0</v>
      </c>
    </row>
    <row r="27" spans="1:13" ht="17.100000000000001" customHeight="1" x14ac:dyDescent="0.25">
      <c r="A27" s="184">
        <f t="shared" si="0"/>
        <v>26</v>
      </c>
      <c r="B27" s="185" t="s">
        <v>453</v>
      </c>
      <c r="C27" s="186">
        <f>'4. Personnel '!I31</f>
        <v>0</v>
      </c>
      <c r="D27" s="192">
        <f>$C27*'5. Personnel Strategies'!AC$4</f>
        <v>0</v>
      </c>
      <c r="E27" s="192">
        <f>$C27*'5. Personnel Strategies'!AC$5</f>
        <v>0</v>
      </c>
      <c r="F27" s="192">
        <f>$C27*'5. Personnel Strategies'!AC$6</f>
        <v>0</v>
      </c>
      <c r="G27" s="193"/>
      <c r="H27" s="192">
        <f>$C27*'6. Personnel Topics'!AC$4</f>
        <v>0</v>
      </c>
      <c r="I27" s="192">
        <f>$C27*'6. Personnel Topics'!AC$5</f>
        <v>0</v>
      </c>
      <c r="J27" s="192">
        <f>$C27*'6. Personnel Topics'!AC$6</f>
        <v>0</v>
      </c>
      <c r="K27" s="192">
        <f>$C27*'6. Personnel Topics'!AC$7</f>
        <v>0</v>
      </c>
      <c r="L27" s="192">
        <f>$C27*'6. Personnel Topics'!AC$8</f>
        <v>0</v>
      </c>
      <c r="M27" s="192">
        <f>$C27*'6. Personnel Topics'!AC$9</f>
        <v>0</v>
      </c>
    </row>
    <row r="28" spans="1:13" ht="17.100000000000001" customHeight="1" x14ac:dyDescent="0.25">
      <c r="A28" s="184">
        <f t="shared" si="0"/>
        <v>27</v>
      </c>
      <c r="B28" s="185" t="s">
        <v>454</v>
      </c>
      <c r="C28" s="186">
        <f>'4. Personnel '!I32</f>
        <v>0</v>
      </c>
      <c r="D28" s="192">
        <f>$C28*'5. Personnel Strategies'!AD$4</f>
        <v>0</v>
      </c>
      <c r="E28" s="192">
        <f>$C28*'5. Personnel Strategies'!AD$5</f>
        <v>0</v>
      </c>
      <c r="F28" s="192">
        <f>$C28*'5. Personnel Strategies'!AD$6</f>
        <v>0</v>
      </c>
      <c r="G28" s="193"/>
      <c r="H28" s="192">
        <f>$C28*'6. Personnel Topics'!AD$4</f>
        <v>0</v>
      </c>
      <c r="I28" s="192">
        <f>$C28*'6. Personnel Topics'!AD$5</f>
        <v>0</v>
      </c>
      <c r="J28" s="192">
        <f>$C28*'6. Personnel Topics'!AD$6</f>
        <v>0</v>
      </c>
      <c r="K28" s="192">
        <f>$C28*'6. Personnel Topics'!AD$7</f>
        <v>0</v>
      </c>
      <c r="L28" s="192">
        <f>$C28*'6. Personnel Topics'!AD$8</f>
        <v>0</v>
      </c>
      <c r="M28" s="192">
        <f>$C28*'6. Personnel Topics'!AD$9</f>
        <v>0</v>
      </c>
    </row>
    <row r="29" spans="1:13" ht="17.100000000000001" customHeight="1" x14ac:dyDescent="0.25">
      <c r="A29" s="184">
        <f t="shared" si="0"/>
        <v>28</v>
      </c>
      <c r="B29" s="185" t="s">
        <v>455</v>
      </c>
      <c r="C29" s="186">
        <f>'4. Personnel '!I33</f>
        <v>0</v>
      </c>
      <c r="D29" s="192">
        <f>$C29*'5. Personnel Strategies'!AE$4</f>
        <v>0</v>
      </c>
      <c r="E29" s="192">
        <f>$C29*'5. Personnel Strategies'!AE$5</f>
        <v>0</v>
      </c>
      <c r="F29" s="192">
        <f>$C29*'5. Personnel Strategies'!AE$6</f>
        <v>0</v>
      </c>
      <c r="G29" s="193"/>
      <c r="H29" s="192">
        <f>$C29*'6. Personnel Topics'!AE$4</f>
        <v>0</v>
      </c>
      <c r="I29" s="192">
        <f>$C29*'6. Personnel Topics'!AE$5</f>
        <v>0</v>
      </c>
      <c r="J29" s="192">
        <f>$C29*'6. Personnel Topics'!AE$6</f>
        <v>0</v>
      </c>
      <c r="K29" s="192">
        <f>$C29*'6. Personnel Topics'!AE$7</f>
        <v>0</v>
      </c>
      <c r="L29" s="192">
        <f>$C29*'6. Personnel Topics'!AE$8</f>
        <v>0</v>
      </c>
      <c r="M29" s="192">
        <f>$C29*'6. Personnel Topics'!AE$9</f>
        <v>0</v>
      </c>
    </row>
    <row r="30" spans="1:13" ht="17.100000000000001" customHeight="1" x14ac:dyDescent="0.25">
      <c r="A30" s="184">
        <f t="shared" si="0"/>
        <v>29</v>
      </c>
      <c r="B30" s="185" t="s">
        <v>456</v>
      </c>
      <c r="C30" s="186">
        <f>'4. Personnel '!I34</f>
        <v>0</v>
      </c>
      <c r="D30" s="192">
        <f>$C30*'5. Personnel Strategies'!AF$4</f>
        <v>0</v>
      </c>
      <c r="E30" s="192">
        <f>$C30*'5. Personnel Strategies'!AF$5</f>
        <v>0</v>
      </c>
      <c r="F30" s="192">
        <f>$C30*'5. Personnel Strategies'!AF$6</f>
        <v>0</v>
      </c>
      <c r="G30" s="193"/>
      <c r="H30" s="192">
        <f>$C30*'6. Personnel Topics'!AF$4</f>
        <v>0</v>
      </c>
      <c r="I30" s="192">
        <f>$C30*'6. Personnel Topics'!AF$5</f>
        <v>0</v>
      </c>
      <c r="J30" s="192">
        <f>$C30*'6. Personnel Topics'!AF$6</f>
        <v>0</v>
      </c>
      <c r="K30" s="192">
        <f>$C30*'6. Personnel Topics'!AF$7</f>
        <v>0</v>
      </c>
      <c r="L30" s="192">
        <f>$C30*'6. Personnel Topics'!AF$8</f>
        <v>0</v>
      </c>
      <c r="M30" s="192">
        <f>$C30*'6. Personnel Topics'!AF$9</f>
        <v>0</v>
      </c>
    </row>
    <row r="31" spans="1:13" ht="17.100000000000001" customHeight="1" x14ac:dyDescent="0.25">
      <c r="A31" s="184">
        <f t="shared" si="0"/>
        <v>30</v>
      </c>
      <c r="B31" s="185" t="s">
        <v>457</v>
      </c>
      <c r="C31" s="186">
        <f>'4. Personnel '!I35</f>
        <v>0</v>
      </c>
      <c r="D31" s="192">
        <f>$C31*'5. Personnel Strategies'!AG$4</f>
        <v>0</v>
      </c>
      <c r="E31" s="192">
        <f>$C31*'5. Personnel Strategies'!AG$5</f>
        <v>0</v>
      </c>
      <c r="F31" s="192">
        <f>$C31*'5. Personnel Strategies'!AG$6</f>
        <v>0</v>
      </c>
      <c r="G31" s="193"/>
      <c r="H31" s="192">
        <f>$C31*'6. Personnel Topics'!AG$4</f>
        <v>0</v>
      </c>
      <c r="I31" s="192">
        <f>$C31*'6. Personnel Topics'!AG$5</f>
        <v>0</v>
      </c>
      <c r="J31" s="192">
        <f>$C31*'6. Personnel Topics'!AG$6</f>
        <v>0</v>
      </c>
      <c r="K31" s="192">
        <f>$C31*'6. Personnel Topics'!AG$7</f>
        <v>0</v>
      </c>
      <c r="L31" s="192">
        <f>$C31*'6. Personnel Topics'!AG$8</f>
        <v>0</v>
      </c>
      <c r="M31" s="192">
        <f>$C31*'6. Personnel Topics'!AG$9</f>
        <v>0</v>
      </c>
    </row>
    <row r="32" spans="1:13" ht="17.100000000000001" customHeight="1" x14ac:dyDescent="0.25">
      <c r="A32" s="184">
        <f t="shared" si="0"/>
        <v>31</v>
      </c>
      <c r="B32" s="185" t="s">
        <v>458</v>
      </c>
      <c r="C32" s="186">
        <f>'4. Personnel '!I36</f>
        <v>0</v>
      </c>
      <c r="D32" s="192">
        <f>$C32*'5. Personnel Strategies'!AH$4</f>
        <v>0</v>
      </c>
      <c r="E32" s="192">
        <f>$C32*'5. Personnel Strategies'!AH$5</f>
        <v>0</v>
      </c>
      <c r="F32" s="192">
        <f>$C32*'5. Personnel Strategies'!AH$6</f>
        <v>0</v>
      </c>
      <c r="G32" s="193"/>
      <c r="H32" s="192">
        <f>$C32*'6. Personnel Topics'!AH$4</f>
        <v>0</v>
      </c>
      <c r="I32" s="192">
        <f>$C32*'6. Personnel Topics'!AH$5</f>
        <v>0</v>
      </c>
      <c r="J32" s="192">
        <f>$C32*'6. Personnel Topics'!AH$6</f>
        <v>0</v>
      </c>
      <c r="K32" s="192">
        <f>$C32*'6. Personnel Topics'!AH$7</f>
        <v>0</v>
      </c>
      <c r="L32" s="192">
        <f>$C32*'6. Personnel Topics'!AH$8</f>
        <v>0</v>
      </c>
      <c r="M32" s="192">
        <f>$C32*'6. Personnel Topics'!AH$9</f>
        <v>0</v>
      </c>
    </row>
    <row r="33" spans="1:13" ht="17.100000000000001" customHeight="1" x14ac:dyDescent="0.25">
      <c r="A33" s="184">
        <f t="shared" si="0"/>
        <v>32</v>
      </c>
      <c r="B33" s="185" t="s">
        <v>459</v>
      </c>
      <c r="C33" s="186">
        <f>'4. Personnel '!I37</f>
        <v>0</v>
      </c>
      <c r="D33" s="192">
        <f>$C33*'5. Personnel Strategies'!AI$4</f>
        <v>0</v>
      </c>
      <c r="E33" s="192">
        <f>$C33*'5. Personnel Strategies'!AI$5</f>
        <v>0</v>
      </c>
      <c r="F33" s="192">
        <f>$C33*'5. Personnel Strategies'!AI$6</f>
        <v>0</v>
      </c>
      <c r="G33" s="193"/>
      <c r="H33" s="192">
        <f>$C33*'6. Personnel Topics'!AI$4</f>
        <v>0</v>
      </c>
      <c r="I33" s="192">
        <f>$C33*'6. Personnel Topics'!AI$5</f>
        <v>0</v>
      </c>
      <c r="J33" s="192">
        <f>$C33*'6. Personnel Topics'!AI$6</f>
        <v>0</v>
      </c>
      <c r="K33" s="192">
        <f>$C33*'6. Personnel Topics'!AI$7</f>
        <v>0</v>
      </c>
      <c r="L33" s="192">
        <f>$C33*'6. Personnel Topics'!AI$8</f>
        <v>0</v>
      </c>
      <c r="M33" s="192">
        <f>$C33*'6. Personnel Topics'!AI$9</f>
        <v>0</v>
      </c>
    </row>
    <row r="34" spans="1:13" ht="17.100000000000001" customHeight="1" x14ac:dyDescent="0.25">
      <c r="A34" s="184">
        <f t="shared" si="0"/>
        <v>33</v>
      </c>
      <c r="B34" s="185" t="s">
        <v>460</v>
      </c>
      <c r="C34" s="186">
        <f>'4. Personnel '!I38</f>
        <v>0</v>
      </c>
      <c r="D34" s="192">
        <f>$C34*'5. Personnel Strategies'!AJ$4</f>
        <v>0</v>
      </c>
      <c r="E34" s="192">
        <f>$C34*'5. Personnel Strategies'!AJ$5</f>
        <v>0</v>
      </c>
      <c r="F34" s="192">
        <f>$C34*'5. Personnel Strategies'!AJ$6</f>
        <v>0</v>
      </c>
      <c r="G34" s="193"/>
      <c r="H34" s="192">
        <f>$C34*'6. Personnel Topics'!AJ$4</f>
        <v>0</v>
      </c>
      <c r="I34" s="192">
        <f>$C34*'6. Personnel Topics'!AJ$5</f>
        <v>0</v>
      </c>
      <c r="J34" s="192">
        <f>$C34*'6. Personnel Topics'!AJ$6</f>
        <v>0</v>
      </c>
      <c r="K34" s="192">
        <f>$C34*'6. Personnel Topics'!AJ$7</f>
        <v>0</v>
      </c>
      <c r="L34" s="192">
        <f>$C34*'6. Personnel Topics'!AJ$8</f>
        <v>0</v>
      </c>
      <c r="M34" s="192">
        <f>$C34*'6. Personnel Topics'!AJ$9</f>
        <v>0</v>
      </c>
    </row>
    <row r="35" spans="1:13" ht="17.100000000000001" customHeight="1" x14ac:dyDescent="0.25">
      <c r="A35" s="184">
        <f t="shared" si="0"/>
        <v>34</v>
      </c>
      <c r="B35" s="185" t="s">
        <v>461</v>
      </c>
      <c r="C35" s="186">
        <f>'4. Personnel '!I39</f>
        <v>0</v>
      </c>
      <c r="D35" s="192">
        <f>$C35*'5. Personnel Strategies'!AK$4</f>
        <v>0</v>
      </c>
      <c r="E35" s="192">
        <f>$C35*'5. Personnel Strategies'!AK$5</f>
        <v>0</v>
      </c>
      <c r="F35" s="192">
        <f>$C35*'5. Personnel Strategies'!AK$6</f>
        <v>0</v>
      </c>
      <c r="G35" s="193"/>
      <c r="H35" s="192">
        <f>$C35*'6. Personnel Topics'!AK$4</f>
        <v>0</v>
      </c>
      <c r="I35" s="192">
        <f>$C35*'6. Personnel Topics'!AK$5</f>
        <v>0</v>
      </c>
      <c r="J35" s="192">
        <f>$C35*'6. Personnel Topics'!AK$6</f>
        <v>0</v>
      </c>
      <c r="K35" s="192">
        <f>$C35*'6. Personnel Topics'!AK$7</f>
        <v>0</v>
      </c>
      <c r="L35" s="192">
        <f>$C35*'6. Personnel Topics'!AK$8</f>
        <v>0</v>
      </c>
      <c r="M35" s="192">
        <f>$C35*'6. Personnel Topics'!AK$9</f>
        <v>0</v>
      </c>
    </row>
    <row r="36" spans="1:13" ht="17.100000000000001" customHeight="1" x14ac:dyDescent="0.25">
      <c r="A36" s="184">
        <f t="shared" si="0"/>
        <v>35</v>
      </c>
      <c r="B36" s="185" t="s">
        <v>462</v>
      </c>
      <c r="C36" s="186">
        <f>'4. Personnel '!I40</f>
        <v>0</v>
      </c>
      <c r="D36" s="192">
        <f>$C36*'5. Personnel Strategies'!AL$4</f>
        <v>0</v>
      </c>
      <c r="E36" s="192">
        <f>$C36*'5. Personnel Strategies'!AL$5</f>
        <v>0</v>
      </c>
      <c r="F36" s="192">
        <f>$C36*'5. Personnel Strategies'!AL$6</f>
        <v>0</v>
      </c>
      <c r="G36" s="193"/>
      <c r="H36" s="192">
        <f>$C36*'6. Personnel Topics'!AL$4</f>
        <v>0</v>
      </c>
      <c r="I36" s="192">
        <f>$C36*'6. Personnel Topics'!AL$5</f>
        <v>0</v>
      </c>
      <c r="J36" s="192">
        <f>$C36*'6. Personnel Topics'!AL$6</f>
        <v>0</v>
      </c>
      <c r="K36" s="192">
        <f>$C36*'6. Personnel Topics'!AL$7</f>
        <v>0</v>
      </c>
      <c r="L36" s="192">
        <f>$C36*'6. Personnel Topics'!AL$8</f>
        <v>0</v>
      </c>
      <c r="M36" s="192">
        <f>$C36*'6. Personnel Topics'!AL$9</f>
        <v>0</v>
      </c>
    </row>
    <row r="37" spans="1:13" ht="17.100000000000001" customHeight="1" x14ac:dyDescent="0.25">
      <c r="A37" s="184"/>
      <c r="B37" s="185"/>
      <c r="C37" s="186"/>
    </row>
    <row r="38" spans="1:13" ht="17.100000000000001" customHeight="1" x14ac:dyDescent="0.25">
      <c r="A38" s="184"/>
      <c r="B38" s="185"/>
      <c r="C38" s="186"/>
    </row>
    <row r="39" spans="1:13" ht="17.100000000000001" customHeight="1" x14ac:dyDescent="0.25">
      <c r="A39" s="184"/>
      <c r="B39" s="185"/>
      <c r="C39" s="186"/>
    </row>
    <row r="40" spans="1:13" ht="17.100000000000001" customHeight="1" x14ac:dyDescent="0.25">
      <c r="A40" s="184"/>
      <c r="B40" s="185"/>
      <c r="C40" s="186"/>
    </row>
  </sheetData>
  <sheetProtection algorithmName="SHA-256" hashValue="06TJ2+5UURv4uY2kZ3y4Ahg2NfgduEYwO080DJWRC9M=" saltValue="AC+iTDb4aH9mAmgmbdDvog==" spinCount="100000" sheet="1" formatCells="0" formatColumns="0" formatRows="0"/>
  <phoneticPr fontId="32"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9"/>
  <sheetViews>
    <sheetView topLeftCell="A20" zoomScale="60" zoomScaleNormal="60" zoomScaleSheetLayoutView="50" workbookViewId="0">
      <selection activeCell="B6" sqref="B6"/>
    </sheetView>
  </sheetViews>
  <sheetFormatPr defaultColWidth="8.7109375" defaultRowHeight="15" x14ac:dyDescent="0.25"/>
  <cols>
    <col min="1" max="1" width="64" style="353" customWidth="1"/>
    <col min="2" max="2" width="50" style="353" customWidth="1"/>
    <col min="3" max="3" width="40.85546875" style="399" customWidth="1"/>
    <col min="4" max="4" width="44.42578125" style="353" customWidth="1"/>
    <col min="5" max="5" width="49.5703125" style="353" bestFit="1" customWidth="1"/>
    <col min="6" max="6" width="51.7109375" style="353" customWidth="1"/>
    <col min="7" max="7" width="2.5703125" style="384" customWidth="1"/>
    <col min="8" max="8" width="22.28515625" style="360" bestFit="1" customWidth="1"/>
    <col min="9" max="9" width="70.42578125" style="353" bestFit="1" customWidth="1"/>
    <col min="10" max="10" width="44.140625" style="353" customWidth="1"/>
    <col min="11" max="11" width="88.7109375" style="353" customWidth="1"/>
    <col min="12" max="16384" width="8.7109375" style="353"/>
  </cols>
  <sheetData>
    <row r="1" spans="1:11" s="384" customFormat="1" ht="50.25" customHeight="1" thickBot="1" x14ac:dyDescent="0.3">
      <c r="A1" s="614" t="s">
        <v>14</v>
      </c>
      <c r="B1" s="615"/>
      <c r="C1" s="615"/>
      <c r="D1" s="615"/>
      <c r="E1" s="615"/>
      <c r="F1" s="616"/>
      <c r="G1" s="382"/>
      <c r="H1" s="358" t="s">
        <v>2</v>
      </c>
      <c r="I1" s="359"/>
      <c r="J1" s="383"/>
      <c r="K1" s="383"/>
    </row>
    <row r="2" spans="1:11" ht="30" customHeight="1" thickBot="1" x14ac:dyDescent="0.4">
      <c r="A2" s="550"/>
      <c r="B2" s="551" t="s">
        <v>15</v>
      </c>
      <c r="C2" s="608"/>
      <c r="D2" s="609"/>
      <c r="E2" s="609"/>
      <c r="F2" s="610"/>
      <c r="G2" s="385"/>
      <c r="H2" s="361"/>
      <c r="I2" s="362" t="s">
        <v>5</v>
      </c>
    </row>
    <row r="3" spans="1:11" ht="34.5" customHeight="1" thickBot="1" x14ac:dyDescent="0.3">
      <c r="A3" s="552" t="s">
        <v>16</v>
      </c>
      <c r="B3" s="553" t="s">
        <v>17</v>
      </c>
      <c r="C3" s="619" t="s">
        <v>1</v>
      </c>
      <c r="D3" s="620"/>
      <c r="E3" s="620"/>
      <c r="F3" s="621"/>
      <c r="G3" s="386"/>
      <c r="H3" s="363"/>
      <c r="I3" s="364" t="s">
        <v>6</v>
      </c>
    </row>
    <row r="4" spans="1:11" ht="37.5" customHeight="1" thickBot="1" x14ac:dyDescent="0.3">
      <c r="A4" s="371" t="s">
        <v>18</v>
      </c>
      <c r="B4" s="400">
        <v>250000</v>
      </c>
      <c r="C4" s="625"/>
      <c r="D4" s="626"/>
      <c r="E4" s="626"/>
      <c r="F4" s="627"/>
      <c r="G4" s="387"/>
      <c r="H4" s="365"/>
      <c r="I4" s="366" t="s">
        <v>8</v>
      </c>
    </row>
    <row r="5" spans="1:11" ht="33" customHeight="1" thickBot="1" x14ac:dyDescent="0.3">
      <c r="A5" s="371" t="s">
        <v>19</v>
      </c>
      <c r="B5" s="404"/>
      <c r="C5" s="622"/>
      <c r="D5" s="623"/>
      <c r="E5" s="623"/>
      <c r="F5" s="624"/>
      <c r="G5" s="388"/>
      <c r="H5" s="367"/>
      <c r="I5" s="368" t="s">
        <v>10</v>
      </c>
    </row>
    <row r="6" spans="1:11" ht="36.75" customHeight="1" x14ac:dyDescent="0.25">
      <c r="A6" s="371" t="s">
        <v>20</v>
      </c>
      <c r="B6" s="404"/>
      <c r="C6" s="622"/>
      <c r="D6" s="623"/>
      <c r="E6" s="623"/>
      <c r="F6" s="624"/>
      <c r="G6" s="389"/>
    </row>
    <row r="7" spans="1:11" ht="31.5" customHeight="1" thickBot="1" x14ac:dyDescent="0.3">
      <c r="A7" s="372" t="s">
        <v>21</v>
      </c>
      <c r="B7" s="381">
        <f>SUM(B4:B5)-(B6)</f>
        <v>250000</v>
      </c>
      <c r="C7" s="622"/>
      <c r="D7" s="623"/>
      <c r="E7" s="623"/>
      <c r="F7" s="624"/>
      <c r="G7" s="389"/>
    </row>
    <row r="8" spans="1:11" ht="25.5" customHeight="1" x14ac:dyDescent="0.3">
      <c r="A8" s="617" t="s">
        <v>22</v>
      </c>
      <c r="B8" s="617"/>
      <c r="C8" s="618"/>
      <c r="D8" s="618"/>
      <c r="E8" s="618"/>
      <c r="F8" s="618"/>
      <c r="G8" s="390"/>
      <c r="H8" s="391"/>
      <c r="I8" s="357"/>
      <c r="J8" s="352"/>
      <c r="K8" s="352"/>
    </row>
    <row r="9" spans="1:11" ht="19.5" thickBot="1" x14ac:dyDescent="0.35">
      <c r="A9" s="396"/>
      <c r="B9" s="357"/>
      <c r="C9" s="397"/>
      <c r="D9" s="357"/>
      <c r="E9" s="357"/>
      <c r="F9" s="357"/>
      <c r="G9" s="392"/>
      <c r="H9" s="391"/>
      <c r="I9" s="357"/>
      <c r="J9" s="352"/>
      <c r="K9" s="352"/>
    </row>
    <row r="10" spans="1:11" ht="21.75" thickBot="1" x14ac:dyDescent="0.4">
      <c r="A10" s="296"/>
      <c r="B10" s="630" t="s">
        <v>23</v>
      </c>
      <c r="C10" s="631"/>
      <c r="D10" s="631"/>
      <c r="E10" s="631"/>
      <c r="F10" s="632"/>
      <c r="G10" s="386"/>
    </row>
    <row r="11" spans="1:11" ht="18.75" x14ac:dyDescent="0.25">
      <c r="A11" s="23"/>
      <c r="B11" s="297"/>
      <c r="C11" s="298"/>
      <c r="D11" s="49"/>
      <c r="E11" s="49"/>
      <c r="F11" s="628" t="s">
        <v>1</v>
      </c>
      <c r="G11" s="386"/>
    </row>
    <row r="12" spans="1:11" ht="73.5" customHeight="1" thickBot="1" x14ac:dyDescent="0.3">
      <c r="A12" s="67" t="s">
        <v>24</v>
      </c>
      <c r="B12" s="591" t="s">
        <v>17</v>
      </c>
      <c r="C12" s="68" t="s">
        <v>25</v>
      </c>
      <c r="D12" s="68" t="s">
        <v>26</v>
      </c>
      <c r="E12" s="68" t="s">
        <v>27</v>
      </c>
      <c r="F12" s="629"/>
      <c r="G12" s="386"/>
    </row>
    <row r="13" spans="1:11" ht="24.75" customHeight="1" thickBot="1" x14ac:dyDescent="0.3">
      <c r="A13" s="611" t="s">
        <v>28</v>
      </c>
      <c r="B13" s="612"/>
      <c r="C13" s="612"/>
      <c r="D13" s="612"/>
      <c r="E13" s="612"/>
      <c r="F13" s="613"/>
      <c r="G13" s="390"/>
    </row>
    <row r="14" spans="1:11" ht="75.75" thickBot="1" x14ac:dyDescent="0.3">
      <c r="A14" s="373" t="s">
        <v>29</v>
      </c>
      <c r="B14" s="413">
        <v>100000</v>
      </c>
      <c r="C14" s="414" t="s">
        <v>30</v>
      </c>
      <c r="D14" s="415" t="s">
        <v>31</v>
      </c>
      <c r="E14" s="414" t="s">
        <v>32</v>
      </c>
      <c r="F14" s="414"/>
      <c r="G14" s="393"/>
      <c r="H14" s="394"/>
      <c r="I14" s="393"/>
    </row>
    <row r="15" spans="1:11" ht="75.75" thickBot="1" x14ac:dyDescent="0.3">
      <c r="A15" s="374" t="s">
        <v>33</v>
      </c>
      <c r="B15" s="416">
        <v>5000</v>
      </c>
      <c r="C15" s="417" t="s">
        <v>34</v>
      </c>
      <c r="D15" s="415" t="s">
        <v>35</v>
      </c>
      <c r="E15" s="418" t="s">
        <v>36</v>
      </c>
      <c r="F15" s="419"/>
      <c r="G15" s="393"/>
      <c r="H15" s="393"/>
      <c r="I15" s="393"/>
    </row>
    <row r="16" spans="1:11" ht="37.5" x14ac:dyDescent="0.25">
      <c r="A16" s="403"/>
      <c r="B16" s="404"/>
      <c r="C16" s="405" t="s">
        <v>37</v>
      </c>
      <c r="D16" s="406"/>
      <c r="E16" s="406"/>
      <c r="F16" s="410"/>
      <c r="G16" s="393"/>
      <c r="I16" s="360">
        <f>COUNTA(_xlfn.TEXTSPLIT(D16,";"))</f>
        <v>1</v>
      </c>
    </row>
    <row r="17" spans="1:7" ht="19.5" thickBot="1" x14ac:dyDescent="0.3">
      <c r="A17" s="403"/>
      <c r="B17" s="404"/>
      <c r="C17" s="407"/>
      <c r="D17" s="406"/>
      <c r="E17" s="406"/>
      <c r="F17" s="410"/>
      <c r="G17" s="393"/>
    </row>
    <row r="18" spans="1:7" ht="19.5" thickBot="1" x14ac:dyDescent="0.3">
      <c r="A18" s="403"/>
      <c r="B18" s="404"/>
      <c r="C18" s="407"/>
      <c r="D18" s="518"/>
      <c r="E18" s="406"/>
      <c r="F18" s="411"/>
      <c r="G18" s="393"/>
    </row>
    <row r="19" spans="1:7" ht="30" customHeight="1" thickBot="1" x14ac:dyDescent="0.3">
      <c r="A19" s="403"/>
      <c r="B19" s="404"/>
      <c r="C19" s="408"/>
      <c r="D19" s="406"/>
      <c r="E19" s="409"/>
      <c r="F19" s="412"/>
      <c r="G19" s="393"/>
    </row>
    <row r="20" spans="1:7" ht="30" customHeight="1" thickBot="1" x14ac:dyDescent="0.3">
      <c r="A20" s="403"/>
      <c r="B20" s="404"/>
      <c r="C20" s="408"/>
      <c r="D20" s="406"/>
      <c r="E20" s="406"/>
      <c r="F20" s="412"/>
      <c r="G20" s="393"/>
    </row>
    <row r="21" spans="1:7" ht="30" customHeight="1" thickBot="1" x14ac:dyDescent="0.3">
      <c r="A21" s="403"/>
      <c r="B21" s="404"/>
      <c r="C21" s="408"/>
      <c r="D21" s="406"/>
      <c r="E21" s="406"/>
      <c r="F21" s="412"/>
      <c r="G21" s="393"/>
    </row>
    <row r="22" spans="1:7" ht="30" customHeight="1" thickBot="1" x14ac:dyDescent="0.3">
      <c r="A22" s="403"/>
      <c r="B22" s="404"/>
      <c r="C22" s="408"/>
      <c r="D22" s="406"/>
      <c r="E22" s="406"/>
      <c r="F22" s="412"/>
      <c r="G22" s="393"/>
    </row>
    <row r="23" spans="1:7" ht="30" customHeight="1" thickBot="1" x14ac:dyDescent="0.3">
      <c r="A23" s="403"/>
      <c r="B23" s="404"/>
      <c r="C23" s="408"/>
      <c r="D23" s="406"/>
      <c r="E23" s="406"/>
      <c r="F23" s="412"/>
      <c r="G23" s="393"/>
    </row>
    <row r="24" spans="1:7" ht="30" customHeight="1" thickBot="1" x14ac:dyDescent="0.3">
      <c r="A24" s="403"/>
      <c r="B24" s="404"/>
      <c r="C24" s="408"/>
      <c r="D24" s="406"/>
      <c r="E24" s="406"/>
      <c r="F24" s="412"/>
      <c r="G24" s="393"/>
    </row>
    <row r="25" spans="1:7" ht="30" customHeight="1" thickBot="1" x14ac:dyDescent="0.3">
      <c r="A25" s="403"/>
      <c r="B25" s="404"/>
      <c r="C25" s="408"/>
      <c r="D25" s="406"/>
      <c r="E25" s="406"/>
      <c r="F25" s="412"/>
      <c r="G25" s="393"/>
    </row>
    <row r="26" spans="1:7" ht="30" customHeight="1" thickBot="1" x14ac:dyDescent="0.3">
      <c r="A26" s="403"/>
      <c r="B26" s="404"/>
      <c r="C26" s="408"/>
      <c r="D26" s="406"/>
      <c r="E26" s="406"/>
      <c r="F26" s="412"/>
      <c r="G26" s="393"/>
    </row>
    <row r="27" spans="1:7" ht="30" customHeight="1" thickBot="1" x14ac:dyDescent="0.3">
      <c r="A27" s="403"/>
      <c r="B27" s="404"/>
      <c r="C27" s="408"/>
      <c r="D27" s="406"/>
      <c r="E27" s="406"/>
      <c r="F27" s="412"/>
      <c r="G27" s="393"/>
    </row>
    <row r="28" spans="1:7" ht="30" customHeight="1" thickBot="1" x14ac:dyDescent="0.3">
      <c r="A28" s="403"/>
      <c r="B28" s="404"/>
      <c r="C28" s="408"/>
      <c r="D28" s="406"/>
      <c r="E28" s="406"/>
      <c r="F28" s="412"/>
      <c r="G28" s="393"/>
    </row>
    <row r="29" spans="1:7" ht="30" customHeight="1" thickBot="1" x14ac:dyDescent="0.3">
      <c r="A29" s="403"/>
      <c r="B29" s="404"/>
      <c r="C29" s="408"/>
      <c r="D29" s="406"/>
      <c r="E29" s="406"/>
      <c r="F29" s="412"/>
      <c r="G29" s="393"/>
    </row>
    <row r="30" spans="1:7" ht="30" customHeight="1" thickBot="1" x14ac:dyDescent="0.3">
      <c r="A30" s="403"/>
      <c r="B30" s="404"/>
      <c r="C30" s="408"/>
      <c r="D30" s="406"/>
      <c r="E30" s="406"/>
      <c r="F30" s="412"/>
      <c r="G30" s="393"/>
    </row>
    <row r="31" spans="1:7" ht="30" customHeight="1" thickBot="1" x14ac:dyDescent="0.3">
      <c r="A31" s="403"/>
      <c r="B31" s="404"/>
      <c r="C31" s="408"/>
      <c r="D31" s="406"/>
      <c r="E31" s="406"/>
      <c r="F31" s="412"/>
      <c r="G31" s="393"/>
    </row>
    <row r="32" spans="1:7" ht="30" customHeight="1" thickBot="1" x14ac:dyDescent="0.3">
      <c r="A32" s="403"/>
      <c r="B32" s="404"/>
      <c r="C32" s="408"/>
      <c r="D32" s="406"/>
      <c r="E32" s="406"/>
      <c r="F32" s="412"/>
      <c r="G32" s="393"/>
    </row>
    <row r="33" spans="1:11" ht="30" customHeight="1" thickBot="1" x14ac:dyDescent="0.3">
      <c r="A33" s="403"/>
      <c r="B33" s="404"/>
      <c r="C33" s="408"/>
      <c r="D33" s="406"/>
      <c r="E33" s="406"/>
      <c r="F33" s="412"/>
      <c r="G33" s="393"/>
    </row>
    <row r="34" spans="1:11" ht="30" customHeight="1" thickBot="1" x14ac:dyDescent="0.3">
      <c r="A34" s="403"/>
      <c r="B34" s="404"/>
      <c r="C34" s="408"/>
      <c r="D34" s="406"/>
      <c r="E34" s="406"/>
      <c r="F34" s="412"/>
      <c r="G34" s="393"/>
    </row>
    <row r="35" spans="1:11" ht="30" customHeight="1" thickBot="1" x14ac:dyDescent="0.3">
      <c r="A35" s="403"/>
      <c r="B35" s="404"/>
      <c r="C35" s="408"/>
      <c r="D35" s="406"/>
      <c r="E35" s="406"/>
      <c r="F35" s="412"/>
      <c r="G35" s="393"/>
    </row>
    <row r="36" spans="1:11" ht="24.75" customHeight="1" thickBot="1" x14ac:dyDescent="0.3">
      <c r="A36" s="375" t="s">
        <v>38</v>
      </c>
      <c r="B36" s="378">
        <f>SUM(B16:B35)</f>
        <v>0</v>
      </c>
      <c r="C36" s="393"/>
      <c r="D36" s="393"/>
      <c r="E36" s="393"/>
    </row>
    <row r="37" spans="1:11" ht="24.75" customHeight="1" thickBot="1" x14ac:dyDescent="0.3">
      <c r="A37" s="376"/>
      <c r="B37" s="379"/>
      <c r="C37" s="393"/>
      <c r="D37" s="393"/>
      <c r="E37" s="393"/>
    </row>
    <row r="38" spans="1:11" ht="35.25" customHeight="1" thickBot="1" x14ac:dyDescent="0.3">
      <c r="A38" s="370" t="s">
        <v>39</v>
      </c>
      <c r="B38" s="380">
        <f>SUM(B7+B36)</f>
        <v>250000</v>
      </c>
      <c r="C38" s="401"/>
      <c r="D38" s="402"/>
      <c r="E38" s="402"/>
    </row>
    <row r="39" spans="1:11" ht="31.5" customHeight="1" thickBot="1" x14ac:dyDescent="0.35">
      <c r="A39" s="377"/>
      <c r="B39" s="377"/>
      <c r="C39" s="398"/>
      <c r="D39" s="352"/>
      <c r="E39" s="352"/>
      <c r="F39" s="352"/>
      <c r="G39" s="383"/>
      <c r="H39" s="395"/>
      <c r="I39" s="352"/>
      <c r="J39" s="352"/>
      <c r="K39" s="352"/>
    </row>
  </sheetData>
  <sheetProtection algorithmName="SHA-256" hashValue="UrPJdHwzoNGID3R9F43J8nepVi0OoU8j/8OnV0ShFqA=" saltValue="9pAhZSE3Fl9V2hPotibrCw==" spinCount="100000" sheet="1" objects="1" scenarios="1"/>
  <mergeCells count="11">
    <mergeCell ref="C2:F2"/>
    <mergeCell ref="A13:F13"/>
    <mergeCell ref="A1:F1"/>
    <mergeCell ref="A8:F8"/>
    <mergeCell ref="C3:F3"/>
    <mergeCell ref="C7:F7"/>
    <mergeCell ref="C6:F6"/>
    <mergeCell ref="C5:F5"/>
    <mergeCell ref="C4:F4"/>
    <mergeCell ref="F11:F12"/>
    <mergeCell ref="B10:F10"/>
  </mergeCells>
  <pageMargins left="0.7" right="0.7" top="0.75" bottom="0.75" header="0.3" footer="0.3"/>
  <pageSetup scale="34" orientation="landscape" r:id="rId1"/>
  <colBreaks count="1" manualBreakCount="1">
    <brk id="10" max="26" man="1"/>
  </colBreaks>
  <ignoredErrors>
    <ignoredError sqref="B36" formulaRange="1"/>
  </ignoredError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Inputs!$B$3:$B$10</xm:f>
          </x14:formula1>
          <xm:sqref>A16:A35</xm:sqref>
        </x14:dataValidation>
        <x14:dataValidation type="list" allowBlank="1" showInputMessage="1" showErrorMessage="1" xr:uid="{6E066D39-546F-4C3D-A74E-E4F9C671B706}">
          <x14:formula1>
            <xm:f>Inputs!$D$3:$D$6</xm:f>
          </x14:formula1>
          <xm:sqref>D14:D35</xm:sqref>
        </x14:dataValidation>
        <x14:dataValidation type="list" allowBlank="1" showInputMessage="1" showErrorMessage="1" xr:uid="{339D5794-A114-4BAF-A906-BFEF92610F85}">
          <x14:formula1>
            <xm:f>Inputs!$E$3:$E$6</xm:f>
          </x14:formula1>
          <xm:sqref>E14:E35</xm:sqref>
        </x14:dataValidation>
        <x14:dataValidation type="list" allowBlank="1" showInputMessage="1" showErrorMessage="1" xr:uid="{E4C7D605-B617-48F7-B2B1-64F5A6196E00}">
          <x14:formula1>
            <xm:f>Inputs!$C$3:$C$5</xm:f>
          </x14:formula1>
          <xm:sqref>C14:C35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F49CE-CB0B-49E4-8F98-CF1C788DC780}">
  <sheetPr codeName="Sheet20">
    <tabColor rgb="FFFF0000"/>
  </sheetPr>
  <dimension ref="A1:H1518"/>
  <sheetViews>
    <sheetView topLeftCell="A1169" zoomScale="70" zoomScaleNormal="70" workbookViewId="0">
      <selection activeCell="A205" sqref="A205:XFD1201"/>
    </sheetView>
  </sheetViews>
  <sheetFormatPr defaultRowHeight="15" x14ac:dyDescent="0.25"/>
  <cols>
    <col min="1" max="1" width="18.85546875" bestFit="1" customWidth="1"/>
    <col min="2" max="2" width="27.85546875" bestFit="1" customWidth="1"/>
    <col min="3" max="3" width="23.7109375" bestFit="1" customWidth="1"/>
    <col min="5" max="5" width="38.85546875" bestFit="1" customWidth="1"/>
    <col min="6" max="6" width="19" bestFit="1" customWidth="1"/>
    <col min="7" max="7" width="19.42578125" bestFit="1" customWidth="1"/>
    <col min="8" max="8" width="35.5703125" bestFit="1" customWidth="1"/>
  </cols>
  <sheetData>
    <row r="1" spans="1:8" ht="15.75" thickBot="1" x14ac:dyDescent="0.3">
      <c r="A1" s="698" t="s">
        <v>463</v>
      </c>
      <c r="B1" s="699"/>
      <c r="C1" s="700"/>
      <c r="E1" s="698" t="s">
        <v>464</v>
      </c>
      <c r="F1" s="699"/>
      <c r="G1" s="699"/>
      <c r="H1" s="700"/>
    </row>
    <row r="2" spans="1:8" ht="15.75" thickBot="1" x14ac:dyDescent="0.3">
      <c r="A2" s="313" t="s">
        <v>46</v>
      </c>
      <c r="B2" s="302" t="s">
        <v>34</v>
      </c>
      <c r="C2" s="303" t="s">
        <v>57</v>
      </c>
      <c r="E2" s="314" t="s">
        <v>79</v>
      </c>
      <c r="F2" s="300" t="s">
        <v>31</v>
      </c>
      <c r="G2" s="300" t="s">
        <v>80</v>
      </c>
      <c r="H2" s="301" t="s">
        <v>55</v>
      </c>
    </row>
    <row r="3" spans="1:8" x14ac:dyDescent="0.25">
      <c r="A3" s="305" t="str">
        <f>IF(ISNUMBER(SEARCH(A$2,'2.Total Allocated Program Funds'!$C16))=TRUE,('2.Total Allocated Program Funds'!$B16/COUNTA(_xlfn.TEXTSPLIT('2.Total Allocated Program Funds'!$C16,";"))),"")</f>
        <v/>
      </c>
      <c r="B3" s="308">
        <f>IF(ISNUMBER(SEARCH(B$2,'2.Total Allocated Program Funds'!$C16))=TRUE,('2.Total Allocated Program Funds'!$B16/COUNTA(_xlfn.TEXTSPLIT('2.Total Allocated Program Funds'!$C16,";"))),"")</f>
        <v>0</v>
      </c>
      <c r="C3" s="309">
        <f>IF(ISNUMBER(SEARCH(C$2,'2.Total Allocated Program Funds'!$C16))=TRUE,('2.Total Allocated Program Funds'!$B16/COUNTA(_xlfn.TEXTSPLIT('2.Total Allocated Program Funds'!$C16,";"))),"")</f>
        <v>0</v>
      </c>
      <c r="E3" s="305" t="str">
        <f>IF(ISNUMBER(SEARCH(E$2,'2.Total Allocated Program Funds'!$D16))=TRUE,('2.Total Allocated Program Funds'!$B16/COUNTA(_xlfn.TEXTSPLIT('2.Total Allocated Program Funds'!$D16,";"))),"")</f>
        <v/>
      </c>
      <c r="F3" s="308" t="str">
        <f>IF(ISNUMBER(SEARCH(F$2,'2.Total Allocated Program Funds'!$D16))=TRUE,('2.Total Allocated Program Funds'!$B16/COUNTA(_xlfn.TEXTSPLIT('2.Total Allocated Program Funds'!$D16,";"))),"")</f>
        <v/>
      </c>
      <c r="G3" s="308" t="str">
        <f>IF(ISNUMBER(SEARCH(G$2,'2.Total Allocated Program Funds'!$D16))=TRUE,('2.Total Allocated Program Funds'!$B16/COUNTA(_xlfn.TEXTSPLIT('2.Total Allocated Program Funds'!$D16,";"))),"")</f>
        <v/>
      </c>
      <c r="H3" s="309" t="str">
        <f>IF(ISNUMBER(SEARCH(H$2,'2.Total Allocated Program Funds'!$D16))=TRUE,('2.Total Allocated Program Funds'!$B16/COUNTA(_xlfn.TEXTSPLIT('2.Total Allocated Program Funds'!$D16,";"))),"")</f>
        <v/>
      </c>
    </row>
    <row r="4" spans="1:8" x14ac:dyDescent="0.25">
      <c r="A4" s="306" t="str">
        <f>IF(ISNUMBER(SEARCH(A$2,'2.Total Allocated Program Funds'!$C17))=TRUE,('2.Total Allocated Program Funds'!$B17/COUNTA(_xlfn.TEXTSPLIT('2.Total Allocated Program Funds'!$C17,";"))),"")</f>
        <v/>
      </c>
      <c r="B4" s="304" t="str">
        <f>IF(ISNUMBER(SEARCH(B$2,'2.Total Allocated Program Funds'!$C17))=TRUE,('2.Total Allocated Program Funds'!$B17/COUNTA(_xlfn.TEXTSPLIT('2.Total Allocated Program Funds'!$C17,";"))),"")</f>
        <v/>
      </c>
      <c r="C4" s="310" t="str">
        <f>IF(ISNUMBER(SEARCH(C$2,'2.Total Allocated Program Funds'!$C17))=TRUE,('2.Total Allocated Program Funds'!$B17/COUNTA(_xlfn.TEXTSPLIT('2.Total Allocated Program Funds'!$C17,";"))),"")</f>
        <v/>
      </c>
      <c r="E4" s="306" t="str">
        <f>IF(ISNUMBER(SEARCH(E$2,'2.Total Allocated Program Funds'!$D17))=TRUE,('2.Total Allocated Program Funds'!$B17/COUNTA(_xlfn.TEXTSPLIT('2.Total Allocated Program Funds'!$D17,";"))),"")</f>
        <v/>
      </c>
      <c r="F4" s="304" t="str">
        <f>IF(ISNUMBER(SEARCH(F$2,'2.Total Allocated Program Funds'!$D17))=TRUE,('2.Total Allocated Program Funds'!$B17/COUNTA(_xlfn.TEXTSPLIT('2.Total Allocated Program Funds'!$D17,";"))),"")</f>
        <v/>
      </c>
      <c r="G4" s="304" t="str">
        <f>IF(ISNUMBER(SEARCH(G$2,'2.Total Allocated Program Funds'!$D17))=TRUE,('2.Total Allocated Program Funds'!$B17/COUNTA(_xlfn.TEXTSPLIT('2.Total Allocated Program Funds'!$D17,";"))),"")</f>
        <v/>
      </c>
      <c r="H4" s="310" t="str">
        <f>IF(ISNUMBER(SEARCH(H$2,'2.Total Allocated Program Funds'!$D17))=TRUE,('2.Total Allocated Program Funds'!$B17/COUNTA(_xlfn.TEXTSPLIT('2.Total Allocated Program Funds'!$D17,";"))),"")</f>
        <v/>
      </c>
    </row>
    <row r="5" spans="1:8" x14ac:dyDescent="0.25">
      <c r="A5" s="306" t="str">
        <f>IF(ISNUMBER(SEARCH(A$2,'2.Total Allocated Program Funds'!$C18))=TRUE,('2.Total Allocated Program Funds'!$B18/COUNTA(_xlfn.TEXTSPLIT('2.Total Allocated Program Funds'!$C18,";"))),"")</f>
        <v/>
      </c>
      <c r="B5" s="304" t="str">
        <f>IF(ISNUMBER(SEARCH(B$2,'2.Total Allocated Program Funds'!$C18))=TRUE,('2.Total Allocated Program Funds'!$B18/COUNTA(_xlfn.TEXTSPLIT('2.Total Allocated Program Funds'!$C18,";"))),"")</f>
        <v/>
      </c>
      <c r="C5" s="310" t="str">
        <f>IF(ISNUMBER(SEARCH(C$2,'2.Total Allocated Program Funds'!$C18))=TRUE,('2.Total Allocated Program Funds'!$B18/COUNTA(_xlfn.TEXTSPLIT('2.Total Allocated Program Funds'!$C18,";"))),"")</f>
        <v/>
      </c>
      <c r="E5" s="306" t="str">
        <f>IF(ISNUMBER(SEARCH(E$2,'2.Total Allocated Program Funds'!$D18))=TRUE,('2.Total Allocated Program Funds'!$B18/COUNTA(_xlfn.TEXTSPLIT('2.Total Allocated Program Funds'!$D18,";"))),"")</f>
        <v/>
      </c>
      <c r="F5" s="304" t="str">
        <f>IF(ISNUMBER(SEARCH(F$2,'2.Total Allocated Program Funds'!$D18))=TRUE,('2.Total Allocated Program Funds'!$B18/COUNTA(_xlfn.TEXTSPLIT('2.Total Allocated Program Funds'!$D18,";"))),"")</f>
        <v/>
      </c>
      <c r="G5" s="304" t="str">
        <f>IF(ISNUMBER(SEARCH(G$2,'2.Total Allocated Program Funds'!$D18))=TRUE,('2.Total Allocated Program Funds'!$B18/COUNTA(_xlfn.TEXTSPLIT('2.Total Allocated Program Funds'!$D18,";"))),"")</f>
        <v/>
      </c>
      <c r="H5" s="310" t="str">
        <f>IF(ISNUMBER(SEARCH(H$2,'2.Total Allocated Program Funds'!$D18))=TRUE,('2.Total Allocated Program Funds'!$B18/COUNTA(_xlfn.TEXTSPLIT('2.Total Allocated Program Funds'!$D18,";"))),"")</f>
        <v/>
      </c>
    </row>
    <row r="6" spans="1:8" x14ac:dyDescent="0.25">
      <c r="A6" s="306" t="str">
        <f>IF(ISNUMBER(SEARCH(A$2,'2.Total Allocated Program Funds'!$C19))=TRUE,('2.Total Allocated Program Funds'!$B19/COUNTA(_xlfn.TEXTSPLIT('2.Total Allocated Program Funds'!$C19,";"))),"")</f>
        <v/>
      </c>
      <c r="B6" s="304" t="str">
        <f>IF(ISNUMBER(SEARCH(B$2,'2.Total Allocated Program Funds'!$C19))=TRUE,('2.Total Allocated Program Funds'!$B19/COUNTA(_xlfn.TEXTSPLIT('2.Total Allocated Program Funds'!$C19,";"))),"")</f>
        <v/>
      </c>
      <c r="C6" s="310" t="str">
        <f>IF(ISNUMBER(SEARCH(C$2,'2.Total Allocated Program Funds'!$C19))=TRUE,('2.Total Allocated Program Funds'!$B19/COUNTA(_xlfn.TEXTSPLIT('2.Total Allocated Program Funds'!$C19,";"))),"")</f>
        <v/>
      </c>
      <c r="E6" s="306" t="str">
        <f>IF(ISNUMBER(SEARCH(E$2,'2.Total Allocated Program Funds'!$D19))=TRUE,('2.Total Allocated Program Funds'!$B19/COUNTA(_xlfn.TEXTSPLIT('2.Total Allocated Program Funds'!$D19,";"))),"")</f>
        <v/>
      </c>
      <c r="F6" s="304" t="str">
        <f>IF(ISNUMBER(SEARCH(F$2,'2.Total Allocated Program Funds'!$D19))=TRUE,('2.Total Allocated Program Funds'!$B19/COUNTA(_xlfn.TEXTSPLIT('2.Total Allocated Program Funds'!$D19,";"))),"")</f>
        <v/>
      </c>
      <c r="G6" s="304" t="str">
        <f>IF(ISNUMBER(SEARCH(G$2,'2.Total Allocated Program Funds'!$D19))=TRUE,('2.Total Allocated Program Funds'!$B19/COUNTA(_xlfn.TEXTSPLIT('2.Total Allocated Program Funds'!$D19,";"))),"")</f>
        <v/>
      </c>
      <c r="H6" s="310" t="str">
        <f>IF(ISNUMBER(SEARCH(H$2,'2.Total Allocated Program Funds'!$D19))=TRUE,('2.Total Allocated Program Funds'!$B19/COUNTA(_xlfn.TEXTSPLIT('2.Total Allocated Program Funds'!$D19,";"))),"")</f>
        <v/>
      </c>
    </row>
    <row r="7" spans="1:8" x14ac:dyDescent="0.25">
      <c r="A7" s="306" t="str">
        <f>IF(ISNUMBER(SEARCH(A$2,'2.Total Allocated Program Funds'!$C20))=TRUE,('2.Total Allocated Program Funds'!$B20/COUNTA(_xlfn.TEXTSPLIT('2.Total Allocated Program Funds'!$C20,";"))),"")</f>
        <v/>
      </c>
      <c r="B7" s="304" t="str">
        <f>IF(ISNUMBER(SEARCH(B$2,'2.Total Allocated Program Funds'!$C20))=TRUE,('2.Total Allocated Program Funds'!$B20/COUNTA(_xlfn.TEXTSPLIT('2.Total Allocated Program Funds'!$C20,";"))),"")</f>
        <v/>
      </c>
      <c r="C7" s="310" t="str">
        <f>IF(ISNUMBER(SEARCH(C$2,'2.Total Allocated Program Funds'!$C20))=TRUE,('2.Total Allocated Program Funds'!$B20/COUNTA(_xlfn.TEXTSPLIT('2.Total Allocated Program Funds'!$C20,";"))),"")</f>
        <v/>
      </c>
      <c r="E7" s="306" t="str">
        <f>IF(ISNUMBER(SEARCH(E$2,'2.Total Allocated Program Funds'!$D20))=TRUE,('2.Total Allocated Program Funds'!$B20/COUNTA(_xlfn.TEXTSPLIT('2.Total Allocated Program Funds'!$D20,";"))),"")</f>
        <v/>
      </c>
      <c r="F7" s="304" t="str">
        <f>IF(ISNUMBER(SEARCH(F$2,'2.Total Allocated Program Funds'!$D20))=TRUE,('2.Total Allocated Program Funds'!$B20/COUNTA(_xlfn.TEXTSPLIT('2.Total Allocated Program Funds'!$D20,";"))),"")</f>
        <v/>
      </c>
      <c r="G7" s="304" t="str">
        <f>IF(ISNUMBER(SEARCH(G$2,'2.Total Allocated Program Funds'!$D20))=TRUE,('2.Total Allocated Program Funds'!$B20/COUNTA(_xlfn.TEXTSPLIT('2.Total Allocated Program Funds'!$D20,";"))),"")</f>
        <v/>
      </c>
      <c r="H7" s="310" t="str">
        <f>IF(ISNUMBER(SEARCH(H$2,'2.Total Allocated Program Funds'!$D20))=TRUE,('2.Total Allocated Program Funds'!$B20/COUNTA(_xlfn.TEXTSPLIT('2.Total Allocated Program Funds'!$D20,";"))),"")</f>
        <v/>
      </c>
    </row>
    <row r="8" spans="1:8" x14ac:dyDescent="0.25">
      <c r="A8" s="306" t="str">
        <f>IF(ISNUMBER(SEARCH(A$2,'2.Total Allocated Program Funds'!$C21))=TRUE,('2.Total Allocated Program Funds'!$B21/COUNTA(_xlfn.TEXTSPLIT('2.Total Allocated Program Funds'!$C21,";"))),"")</f>
        <v/>
      </c>
      <c r="B8" s="304" t="str">
        <f>IF(ISNUMBER(SEARCH(B$2,'2.Total Allocated Program Funds'!$C21))=TRUE,('2.Total Allocated Program Funds'!$B21/COUNTA(_xlfn.TEXTSPLIT('2.Total Allocated Program Funds'!$C21,";"))),"")</f>
        <v/>
      </c>
      <c r="C8" s="310" t="str">
        <f>IF(ISNUMBER(SEARCH(C$2,'2.Total Allocated Program Funds'!$C21))=TRUE,('2.Total Allocated Program Funds'!$B21/COUNTA(_xlfn.TEXTSPLIT('2.Total Allocated Program Funds'!$C21,";"))),"")</f>
        <v/>
      </c>
      <c r="E8" s="306" t="str">
        <f>IF(ISNUMBER(SEARCH(E$2,'2.Total Allocated Program Funds'!$D21))=TRUE,('2.Total Allocated Program Funds'!$B21/COUNTA(_xlfn.TEXTSPLIT('2.Total Allocated Program Funds'!$D21,";"))),"")</f>
        <v/>
      </c>
      <c r="F8" s="304" t="str">
        <f>IF(ISNUMBER(SEARCH(F$2,'2.Total Allocated Program Funds'!$D21))=TRUE,('2.Total Allocated Program Funds'!$B21/COUNTA(_xlfn.TEXTSPLIT('2.Total Allocated Program Funds'!$D21,";"))),"")</f>
        <v/>
      </c>
      <c r="G8" s="304" t="str">
        <f>IF(ISNUMBER(SEARCH(G$2,'2.Total Allocated Program Funds'!$D21))=TRUE,('2.Total Allocated Program Funds'!$B21/COUNTA(_xlfn.TEXTSPLIT('2.Total Allocated Program Funds'!$D21,";"))),"")</f>
        <v/>
      </c>
      <c r="H8" s="310" t="str">
        <f>IF(ISNUMBER(SEARCH(H$2,'2.Total Allocated Program Funds'!$D21))=TRUE,('2.Total Allocated Program Funds'!$B21/COUNTA(_xlfn.TEXTSPLIT('2.Total Allocated Program Funds'!$D21,";"))),"")</f>
        <v/>
      </c>
    </row>
    <row r="9" spans="1:8" x14ac:dyDescent="0.25">
      <c r="A9" s="306" t="str">
        <f>IF(ISNUMBER(SEARCH(A$2,'2.Total Allocated Program Funds'!$C22))=TRUE,('2.Total Allocated Program Funds'!$B22/COUNTA(_xlfn.TEXTSPLIT('2.Total Allocated Program Funds'!$C22,";"))),"")</f>
        <v/>
      </c>
      <c r="B9" s="304" t="str">
        <f>IF(ISNUMBER(SEARCH(B$2,'2.Total Allocated Program Funds'!$C22))=TRUE,('2.Total Allocated Program Funds'!$B22/COUNTA(_xlfn.TEXTSPLIT('2.Total Allocated Program Funds'!$C22,";"))),"")</f>
        <v/>
      </c>
      <c r="C9" s="310" t="str">
        <f>IF(ISNUMBER(SEARCH(C$2,'2.Total Allocated Program Funds'!$C22))=TRUE,('2.Total Allocated Program Funds'!$B22/COUNTA(_xlfn.TEXTSPLIT('2.Total Allocated Program Funds'!$C22,";"))),"")</f>
        <v/>
      </c>
      <c r="E9" s="306" t="str">
        <f>IF(ISNUMBER(SEARCH(E$2,'2.Total Allocated Program Funds'!$D22))=TRUE,('2.Total Allocated Program Funds'!$B22/COUNTA(_xlfn.TEXTSPLIT('2.Total Allocated Program Funds'!$D22,";"))),"")</f>
        <v/>
      </c>
      <c r="F9" s="304" t="str">
        <f>IF(ISNUMBER(SEARCH(F$2,'2.Total Allocated Program Funds'!$D22))=TRUE,('2.Total Allocated Program Funds'!$B22/COUNTA(_xlfn.TEXTSPLIT('2.Total Allocated Program Funds'!$D22,";"))),"")</f>
        <v/>
      </c>
      <c r="G9" s="304" t="str">
        <f>IF(ISNUMBER(SEARCH(G$2,'2.Total Allocated Program Funds'!$D22))=TRUE,('2.Total Allocated Program Funds'!$B22/COUNTA(_xlfn.TEXTSPLIT('2.Total Allocated Program Funds'!$D22,";"))),"")</f>
        <v/>
      </c>
      <c r="H9" s="310" t="str">
        <f>IF(ISNUMBER(SEARCH(H$2,'2.Total Allocated Program Funds'!$D22))=TRUE,('2.Total Allocated Program Funds'!$B22/COUNTA(_xlfn.TEXTSPLIT('2.Total Allocated Program Funds'!$D22,";"))),"")</f>
        <v/>
      </c>
    </row>
    <row r="10" spans="1:8" x14ac:dyDescent="0.25">
      <c r="A10" s="306" t="str">
        <f>IF(ISNUMBER(SEARCH(A$2,'2.Total Allocated Program Funds'!$C23))=TRUE,('2.Total Allocated Program Funds'!$B23/COUNTA(_xlfn.TEXTSPLIT('2.Total Allocated Program Funds'!$C23,";"))),"")</f>
        <v/>
      </c>
      <c r="B10" s="304" t="str">
        <f>IF(ISNUMBER(SEARCH(B$2,'2.Total Allocated Program Funds'!$C23))=TRUE,('2.Total Allocated Program Funds'!$B23/COUNTA(_xlfn.TEXTSPLIT('2.Total Allocated Program Funds'!$C23,";"))),"")</f>
        <v/>
      </c>
      <c r="C10" s="310" t="str">
        <f>IF(ISNUMBER(SEARCH(C$2,'2.Total Allocated Program Funds'!$C23))=TRUE,('2.Total Allocated Program Funds'!$B23/COUNTA(_xlfn.TEXTSPLIT('2.Total Allocated Program Funds'!$C23,";"))),"")</f>
        <v/>
      </c>
      <c r="E10" s="306" t="str">
        <f>IF(ISNUMBER(SEARCH(E$2,'2.Total Allocated Program Funds'!$D23))=TRUE,('2.Total Allocated Program Funds'!$B23/COUNTA(_xlfn.TEXTSPLIT('2.Total Allocated Program Funds'!$D23,";"))),"")</f>
        <v/>
      </c>
      <c r="F10" s="304" t="str">
        <f>IF(ISNUMBER(SEARCH(F$2,'2.Total Allocated Program Funds'!$D23))=TRUE,('2.Total Allocated Program Funds'!$B23/COUNTA(_xlfn.TEXTSPLIT('2.Total Allocated Program Funds'!$D23,";"))),"")</f>
        <v/>
      </c>
      <c r="G10" s="304" t="str">
        <f>IF(ISNUMBER(SEARCH(G$2,'2.Total Allocated Program Funds'!$D23))=TRUE,('2.Total Allocated Program Funds'!$B23/COUNTA(_xlfn.TEXTSPLIT('2.Total Allocated Program Funds'!$D23,";"))),"")</f>
        <v/>
      </c>
      <c r="H10" s="310" t="str">
        <f>IF(ISNUMBER(SEARCH(H$2,'2.Total Allocated Program Funds'!$D23))=TRUE,('2.Total Allocated Program Funds'!$B23/COUNTA(_xlfn.TEXTSPLIT('2.Total Allocated Program Funds'!$D23,";"))),"")</f>
        <v/>
      </c>
    </row>
    <row r="11" spans="1:8" x14ac:dyDescent="0.25">
      <c r="A11" s="306" t="str">
        <f>IF(ISNUMBER(SEARCH(A$2,'2.Total Allocated Program Funds'!$C24))=TRUE,('2.Total Allocated Program Funds'!$B24/COUNTA(_xlfn.TEXTSPLIT('2.Total Allocated Program Funds'!$C24,";"))),"")</f>
        <v/>
      </c>
      <c r="B11" s="304" t="str">
        <f>IF(ISNUMBER(SEARCH(B$2,'2.Total Allocated Program Funds'!$C24))=TRUE,('2.Total Allocated Program Funds'!$B24/COUNTA(_xlfn.TEXTSPLIT('2.Total Allocated Program Funds'!$C24,";"))),"")</f>
        <v/>
      </c>
      <c r="C11" s="310" t="str">
        <f>IF(ISNUMBER(SEARCH(C$2,'2.Total Allocated Program Funds'!$C24))=TRUE,('2.Total Allocated Program Funds'!$B24/COUNTA(_xlfn.TEXTSPLIT('2.Total Allocated Program Funds'!$C24,";"))),"")</f>
        <v/>
      </c>
      <c r="E11" s="306" t="str">
        <f>IF(ISNUMBER(SEARCH(E$2,'2.Total Allocated Program Funds'!$D24))=TRUE,('2.Total Allocated Program Funds'!$B24/COUNTA(_xlfn.TEXTSPLIT('2.Total Allocated Program Funds'!$D24,";"))),"")</f>
        <v/>
      </c>
      <c r="F11" s="304" t="str">
        <f>IF(ISNUMBER(SEARCH(F$2,'2.Total Allocated Program Funds'!$D24))=TRUE,('2.Total Allocated Program Funds'!$B24/COUNTA(_xlfn.TEXTSPLIT('2.Total Allocated Program Funds'!$D24,";"))),"")</f>
        <v/>
      </c>
      <c r="G11" s="304" t="str">
        <f>IF(ISNUMBER(SEARCH(G$2,'2.Total Allocated Program Funds'!$D24))=TRUE,('2.Total Allocated Program Funds'!$B24/COUNTA(_xlfn.TEXTSPLIT('2.Total Allocated Program Funds'!$D24,";"))),"")</f>
        <v/>
      </c>
      <c r="H11" s="310" t="str">
        <f>IF(ISNUMBER(SEARCH(H$2,'2.Total Allocated Program Funds'!$D24))=TRUE,('2.Total Allocated Program Funds'!$B24/COUNTA(_xlfn.TEXTSPLIT('2.Total Allocated Program Funds'!$D24,";"))),"")</f>
        <v/>
      </c>
    </row>
    <row r="12" spans="1:8" x14ac:dyDescent="0.25">
      <c r="A12" s="306" t="str">
        <f>IF(ISNUMBER(SEARCH(A$2,'2.Total Allocated Program Funds'!$C25))=TRUE,('2.Total Allocated Program Funds'!$B25/COUNTA(_xlfn.TEXTSPLIT('2.Total Allocated Program Funds'!$C25,";"))),"")</f>
        <v/>
      </c>
      <c r="B12" s="304" t="str">
        <f>IF(ISNUMBER(SEARCH(B$2,'2.Total Allocated Program Funds'!$C25))=TRUE,('2.Total Allocated Program Funds'!$B25/COUNTA(_xlfn.TEXTSPLIT('2.Total Allocated Program Funds'!$C25,";"))),"")</f>
        <v/>
      </c>
      <c r="C12" s="310" t="str">
        <f>IF(ISNUMBER(SEARCH(C$2,'2.Total Allocated Program Funds'!$C25))=TRUE,('2.Total Allocated Program Funds'!$B25/COUNTA(_xlfn.TEXTSPLIT('2.Total Allocated Program Funds'!$C25,";"))),"")</f>
        <v/>
      </c>
      <c r="E12" s="306" t="str">
        <f>IF(ISNUMBER(SEARCH(E$2,'2.Total Allocated Program Funds'!$D25))=TRUE,('2.Total Allocated Program Funds'!$B25/COUNTA(_xlfn.TEXTSPLIT('2.Total Allocated Program Funds'!$D25,";"))),"")</f>
        <v/>
      </c>
      <c r="F12" s="304" t="str">
        <f>IF(ISNUMBER(SEARCH(F$2,'2.Total Allocated Program Funds'!$D25))=TRUE,('2.Total Allocated Program Funds'!$B25/COUNTA(_xlfn.TEXTSPLIT('2.Total Allocated Program Funds'!$D25,";"))),"")</f>
        <v/>
      </c>
      <c r="G12" s="304" t="str">
        <f>IF(ISNUMBER(SEARCH(G$2,'2.Total Allocated Program Funds'!$D25))=TRUE,('2.Total Allocated Program Funds'!$B25/COUNTA(_xlfn.TEXTSPLIT('2.Total Allocated Program Funds'!$D25,";"))),"")</f>
        <v/>
      </c>
      <c r="H12" s="310" t="str">
        <f>IF(ISNUMBER(SEARCH(H$2,'2.Total Allocated Program Funds'!$D25))=TRUE,('2.Total Allocated Program Funds'!$B25/COUNTA(_xlfn.TEXTSPLIT('2.Total Allocated Program Funds'!$D25,";"))),"")</f>
        <v/>
      </c>
    </row>
    <row r="13" spans="1:8" x14ac:dyDescent="0.25">
      <c r="A13" s="306" t="str">
        <f>IF(ISNUMBER(SEARCH(A$2,'2.Total Allocated Program Funds'!$C26))=TRUE,('2.Total Allocated Program Funds'!$B26/COUNTA(_xlfn.TEXTSPLIT('2.Total Allocated Program Funds'!$C26,";"))),"")</f>
        <v/>
      </c>
      <c r="B13" s="304" t="str">
        <f>IF(ISNUMBER(SEARCH(B$2,'2.Total Allocated Program Funds'!$C26))=TRUE,('2.Total Allocated Program Funds'!$B26/COUNTA(_xlfn.TEXTSPLIT('2.Total Allocated Program Funds'!$C26,";"))),"")</f>
        <v/>
      </c>
      <c r="C13" s="310" t="str">
        <f>IF(ISNUMBER(SEARCH(C$2,'2.Total Allocated Program Funds'!$C26))=TRUE,('2.Total Allocated Program Funds'!$B26/COUNTA(_xlfn.TEXTSPLIT('2.Total Allocated Program Funds'!$C26,";"))),"")</f>
        <v/>
      </c>
      <c r="E13" s="306" t="str">
        <f>IF(ISNUMBER(SEARCH(E$2,'2.Total Allocated Program Funds'!$D26))=TRUE,('2.Total Allocated Program Funds'!$B26/COUNTA(_xlfn.TEXTSPLIT('2.Total Allocated Program Funds'!$D26,";"))),"")</f>
        <v/>
      </c>
      <c r="F13" s="304" t="str">
        <f>IF(ISNUMBER(SEARCH(F$2,'2.Total Allocated Program Funds'!$D26))=TRUE,('2.Total Allocated Program Funds'!$B26/COUNTA(_xlfn.TEXTSPLIT('2.Total Allocated Program Funds'!$D26,";"))),"")</f>
        <v/>
      </c>
      <c r="G13" s="304" t="str">
        <f>IF(ISNUMBER(SEARCH(G$2,'2.Total Allocated Program Funds'!$D26))=TRUE,('2.Total Allocated Program Funds'!$B26/COUNTA(_xlfn.TEXTSPLIT('2.Total Allocated Program Funds'!$D26,";"))),"")</f>
        <v/>
      </c>
      <c r="H13" s="310" t="str">
        <f>IF(ISNUMBER(SEARCH(H$2,'2.Total Allocated Program Funds'!$D26))=TRUE,('2.Total Allocated Program Funds'!$B26/COUNTA(_xlfn.TEXTSPLIT('2.Total Allocated Program Funds'!$D26,";"))),"")</f>
        <v/>
      </c>
    </row>
    <row r="14" spans="1:8" x14ac:dyDescent="0.25">
      <c r="A14" s="306" t="str">
        <f>IF(ISNUMBER(SEARCH(A$2,'2.Total Allocated Program Funds'!$C27))=TRUE,('2.Total Allocated Program Funds'!$B27/COUNTA(_xlfn.TEXTSPLIT('2.Total Allocated Program Funds'!$C27,";"))),"")</f>
        <v/>
      </c>
      <c r="B14" s="304" t="str">
        <f>IF(ISNUMBER(SEARCH(B$2,'2.Total Allocated Program Funds'!$C27))=TRUE,('2.Total Allocated Program Funds'!$B27/COUNTA(_xlfn.TEXTSPLIT('2.Total Allocated Program Funds'!$C27,";"))),"")</f>
        <v/>
      </c>
      <c r="C14" s="310" t="str">
        <f>IF(ISNUMBER(SEARCH(C$2,'2.Total Allocated Program Funds'!$C27))=TRUE,('2.Total Allocated Program Funds'!$B27/COUNTA(_xlfn.TEXTSPLIT('2.Total Allocated Program Funds'!$C27,";"))),"")</f>
        <v/>
      </c>
      <c r="E14" s="306" t="str">
        <f>IF(ISNUMBER(SEARCH(E$2,'2.Total Allocated Program Funds'!$D27))=TRUE,('2.Total Allocated Program Funds'!$B27/COUNTA(_xlfn.TEXTSPLIT('2.Total Allocated Program Funds'!$D27,";"))),"")</f>
        <v/>
      </c>
      <c r="F14" s="304" t="str">
        <f>IF(ISNUMBER(SEARCH(F$2,'2.Total Allocated Program Funds'!$D27))=TRUE,('2.Total Allocated Program Funds'!$B27/COUNTA(_xlfn.TEXTSPLIT('2.Total Allocated Program Funds'!$D27,";"))),"")</f>
        <v/>
      </c>
      <c r="G14" s="304" t="str">
        <f>IF(ISNUMBER(SEARCH(G$2,'2.Total Allocated Program Funds'!$D27))=TRUE,('2.Total Allocated Program Funds'!$B27/COUNTA(_xlfn.TEXTSPLIT('2.Total Allocated Program Funds'!$D27,";"))),"")</f>
        <v/>
      </c>
      <c r="H14" s="310" t="str">
        <f>IF(ISNUMBER(SEARCH(H$2,'2.Total Allocated Program Funds'!$D27))=TRUE,('2.Total Allocated Program Funds'!$B27/COUNTA(_xlfn.TEXTSPLIT('2.Total Allocated Program Funds'!$D27,";"))),"")</f>
        <v/>
      </c>
    </row>
    <row r="15" spans="1:8" x14ac:dyDescent="0.25">
      <c r="A15" s="306" t="str">
        <f>IF(ISNUMBER(SEARCH(A$2,'2.Total Allocated Program Funds'!$C28))=TRUE,('2.Total Allocated Program Funds'!$B28/COUNTA(_xlfn.TEXTSPLIT('2.Total Allocated Program Funds'!$C28,";"))),"")</f>
        <v/>
      </c>
      <c r="B15" s="304" t="str">
        <f>IF(ISNUMBER(SEARCH(B$2,'2.Total Allocated Program Funds'!$C28))=TRUE,('2.Total Allocated Program Funds'!$B28/COUNTA(_xlfn.TEXTSPLIT('2.Total Allocated Program Funds'!$C28,";"))),"")</f>
        <v/>
      </c>
      <c r="C15" s="310" t="str">
        <f>IF(ISNUMBER(SEARCH(C$2,'2.Total Allocated Program Funds'!$C28))=TRUE,('2.Total Allocated Program Funds'!$B28/COUNTA(_xlfn.TEXTSPLIT('2.Total Allocated Program Funds'!$C28,";"))),"")</f>
        <v/>
      </c>
      <c r="E15" s="306" t="str">
        <f>IF(ISNUMBER(SEARCH(E$2,'2.Total Allocated Program Funds'!$D28))=TRUE,('2.Total Allocated Program Funds'!$B28/COUNTA(_xlfn.TEXTSPLIT('2.Total Allocated Program Funds'!$D28,";"))),"")</f>
        <v/>
      </c>
      <c r="F15" s="304" t="str">
        <f>IF(ISNUMBER(SEARCH(F$2,'2.Total Allocated Program Funds'!$D28))=TRUE,('2.Total Allocated Program Funds'!$B28/COUNTA(_xlfn.TEXTSPLIT('2.Total Allocated Program Funds'!$D28,";"))),"")</f>
        <v/>
      </c>
      <c r="G15" s="304" t="str">
        <f>IF(ISNUMBER(SEARCH(G$2,'2.Total Allocated Program Funds'!$D28))=TRUE,('2.Total Allocated Program Funds'!$B28/COUNTA(_xlfn.TEXTSPLIT('2.Total Allocated Program Funds'!$D28,";"))),"")</f>
        <v/>
      </c>
      <c r="H15" s="310" t="str">
        <f>IF(ISNUMBER(SEARCH(H$2,'2.Total Allocated Program Funds'!$D28))=TRUE,('2.Total Allocated Program Funds'!$B28/COUNTA(_xlfn.TEXTSPLIT('2.Total Allocated Program Funds'!$D28,";"))),"")</f>
        <v/>
      </c>
    </row>
    <row r="16" spans="1:8" x14ac:dyDescent="0.25">
      <c r="A16" s="306" t="str">
        <f>IF(ISNUMBER(SEARCH(A$2,'2.Total Allocated Program Funds'!$C29))=TRUE,('2.Total Allocated Program Funds'!$B29/COUNTA(_xlfn.TEXTSPLIT('2.Total Allocated Program Funds'!$C29,";"))),"")</f>
        <v/>
      </c>
      <c r="B16" s="304" t="str">
        <f>IF(ISNUMBER(SEARCH(B$2,'2.Total Allocated Program Funds'!$C29))=TRUE,('2.Total Allocated Program Funds'!$B29/COUNTA(_xlfn.TEXTSPLIT('2.Total Allocated Program Funds'!$C29,";"))),"")</f>
        <v/>
      </c>
      <c r="C16" s="310" t="str">
        <f>IF(ISNUMBER(SEARCH(C$2,'2.Total Allocated Program Funds'!$C29))=TRUE,('2.Total Allocated Program Funds'!$B29/COUNTA(_xlfn.TEXTSPLIT('2.Total Allocated Program Funds'!$C29,";"))),"")</f>
        <v/>
      </c>
      <c r="E16" s="306" t="str">
        <f>IF(ISNUMBER(SEARCH(E$2,'2.Total Allocated Program Funds'!$D29))=TRUE,('2.Total Allocated Program Funds'!$B29/COUNTA(_xlfn.TEXTSPLIT('2.Total Allocated Program Funds'!$D29,";"))),"")</f>
        <v/>
      </c>
      <c r="F16" s="304" t="str">
        <f>IF(ISNUMBER(SEARCH(F$2,'2.Total Allocated Program Funds'!$D29))=TRUE,('2.Total Allocated Program Funds'!$B29/COUNTA(_xlfn.TEXTSPLIT('2.Total Allocated Program Funds'!$D29,";"))),"")</f>
        <v/>
      </c>
      <c r="G16" s="304" t="str">
        <f>IF(ISNUMBER(SEARCH(G$2,'2.Total Allocated Program Funds'!$D29))=TRUE,('2.Total Allocated Program Funds'!$B29/COUNTA(_xlfn.TEXTSPLIT('2.Total Allocated Program Funds'!$D29,";"))),"")</f>
        <v/>
      </c>
      <c r="H16" s="310" t="str">
        <f>IF(ISNUMBER(SEARCH(H$2,'2.Total Allocated Program Funds'!$D29))=TRUE,('2.Total Allocated Program Funds'!$B29/COUNTA(_xlfn.TEXTSPLIT('2.Total Allocated Program Funds'!$D29,";"))),"")</f>
        <v/>
      </c>
    </row>
    <row r="17" spans="1:8" x14ac:dyDescent="0.25">
      <c r="A17" s="306" t="str">
        <f>IF(ISNUMBER(SEARCH(A$2,'2.Total Allocated Program Funds'!$C30))=TRUE,('2.Total Allocated Program Funds'!$B30/COUNTA(_xlfn.TEXTSPLIT('2.Total Allocated Program Funds'!$C30,";"))),"")</f>
        <v/>
      </c>
      <c r="B17" s="304" t="str">
        <f>IF(ISNUMBER(SEARCH(B$2,'2.Total Allocated Program Funds'!$C30))=TRUE,('2.Total Allocated Program Funds'!$B30/COUNTA(_xlfn.TEXTSPLIT('2.Total Allocated Program Funds'!$C30,";"))),"")</f>
        <v/>
      </c>
      <c r="C17" s="310" t="str">
        <f>IF(ISNUMBER(SEARCH(C$2,'2.Total Allocated Program Funds'!$C30))=TRUE,('2.Total Allocated Program Funds'!$B30/COUNTA(_xlfn.TEXTSPLIT('2.Total Allocated Program Funds'!$C30,";"))),"")</f>
        <v/>
      </c>
      <c r="E17" s="306" t="str">
        <f>IF(ISNUMBER(SEARCH(E$2,'2.Total Allocated Program Funds'!$D30))=TRUE,('2.Total Allocated Program Funds'!$B30/COUNTA(_xlfn.TEXTSPLIT('2.Total Allocated Program Funds'!$D30,";"))),"")</f>
        <v/>
      </c>
      <c r="F17" s="304" t="str">
        <f>IF(ISNUMBER(SEARCH(F$2,'2.Total Allocated Program Funds'!$D30))=TRUE,('2.Total Allocated Program Funds'!$B30/COUNTA(_xlfn.TEXTSPLIT('2.Total Allocated Program Funds'!$D30,";"))),"")</f>
        <v/>
      </c>
      <c r="G17" s="304" t="str">
        <f>IF(ISNUMBER(SEARCH(G$2,'2.Total Allocated Program Funds'!$D30))=TRUE,('2.Total Allocated Program Funds'!$B30/COUNTA(_xlfn.TEXTSPLIT('2.Total Allocated Program Funds'!$D30,";"))),"")</f>
        <v/>
      </c>
      <c r="H17" s="310" t="str">
        <f>IF(ISNUMBER(SEARCH(H$2,'2.Total Allocated Program Funds'!$D30))=TRUE,('2.Total Allocated Program Funds'!$B30/COUNTA(_xlfn.TEXTSPLIT('2.Total Allocated Program Funds'!$D30,";"))),"")</f>
        <v/>
      </c>
    </row>
    <row r="18" spans="1:8" x14ac:dyDescent="0.25">
      <c r="A18" s="306" t="str">
        <f>IF(ISNUMBER(SEARCH(A$2,'2.Total Allocated Program Funds'!$C31))=TRUE,('2.Total Allocated Program Funds'!$B31/COUNTA(_xlfn.TEXTSPLIT('2.Total Allocated Program Funds'!$C31,";"))),"")</f>
        <v/>
      </c>
      <c r="B18" s="304" t="str">
        <f>IF(ISNUMBER(SEARCH(B$2,'2.Total Allocated Program Funds'!$C31))=TRUE,('2.Total Allocated Program Funds'!$B31/COUNTA(_xlfn.TEXTSPLIT('2.Total Allocated Program Funds'!$C31,";"))),"")</f>
        <v/>
      </c>
      <c r="C18" s="310" t="str">
        <f>IF(ISNUMBER(SEARCH(C$2,'2.Total Allocated Program Funds'!$C31))=TRUE,('2.Total Allocated Program Funds'!$B31/COUNTA(_xlfn.TEXTSPLIT('2.Total Allocated Program Funds'!$C31,";"))),"")</f>
        <v/>
      </c>
      <c r="E18" s="306" t="str">
        <f>IF(ISNUMBER(SEARCH(E$2,'2.Total Allocated Program Funds'!$D31))=TRUE,('2.Total Allocated Program Funds'!$B31/COUNTA(_xlfn.TEXTSPLIT('2.Total Allocated Program Funds'!$D31,";"))),"")</f>
        <v/>
      </c>
      <c r="F18" s="304" t="str">
        <f>IF(ISNUMBER(SEARCH(F$2,'2.Total Allocated Program Funds'!$D31))=TRUE,('2.Total Allocated Program Funds'!$B31/COUNTA(_xlfn.TEXTSPLIT('2.Total Allocated Program Funds'!$D31,";"))),"")</f>
        <v/>
      </c>
      <c r="G18" s="304" t="str">
        <f>IF(ISNUMBER(SEARCH(G$2,'2.Total Allocated Program Funds'!$D31))=TRUE,('2.Total Allocated Program Funds'!$B31/COUNTA(_xlfn.TEXTSPLIT('2.Total Allocated Program Funds'!$D31,";"))),"")</f>
        <v/>
      </c>
      <c r="H18" s="310" t="str">
        <f>IF(ISNUMBER(SEARCH(H$2,'2.Total Allocated Program Funds'!$D31))=TRUE,('2.Total Allocated Program Funds'!$B31/COUNTA(_xlfn.TEXTSPLIT('2.Total Allocated Program Funds'!$D31,";"))),"")</f>
        <v/>
      </c>
    </row>
    <row r="19" spans="1:8" x14ac:dyDescent="0.25">
      <c r="A19" s="306" t="str">
        <f>IF(ISNUMBER(SEARCH(A$2,'2.Total Allocated Program Funds'!$C32))=TRUE,('2.Total Allocated Program Funds'!$B32/COUNTA(_xlfn.TEXTSPLIT('2.Total Allocated Program Funds'!$C32,";"))),"")</f>
        <v/>
      </c>
      <c r="B19" s="304" t="str">
        <f>IF(ISNUMBER(SEARCH(B$2,'2.Total Allocated Program Funds'!$C32))=TRUE,('2.Total Allocated Program Funds'!$B32/COUNTA(_xlfn.TEXTSPLIT('2.Total Allocated Program Funds'!$C32,";"))),"")</f>
        <v/>
      </c>
      <c r="C19" s="310" t="str">
        <f>IF(ISNUMBER(SEARCH(C$2,'2.Total Allocated Program Funds'!$C32))=TRUE,('2.Total Allocated Program Funds'!$B32/COUNTA(_xlfn.TEXTSPLIT('2.Total Allocated Program Funds'!$C32,";"))),"")</f>
        <v/>
      </c>
      <c r="E19" s="306" t="str">
        <f>IF(ISNUMBER(SEARCH(E$2,'2.Total Allocated Program Funds'!$D32))=TRUE,('2.Total Allocated Program Funds'!$B32/COUNTA(_xlfn.TEXTSPLIT('2.Total Allocated Program Funds'!$D32,";"))),"")</f>
        <v/>
      </c>
      <c r="F19" s="304" t="str">
        <f>IF(ISNUMBER(SEARCH(F$2,'2.Total Allocated Program Funds'!$D32))=TRUE,('2.Total Allocated Program Funds'!$B32/COUNTA(_xlfn.TEXTSPLIT('2.Total Allocated Program Funds'!$D32,";"))),"")</f>
        <v/>
      </c>
      <c r="G19" s="304" t="str">
        <f>IF(ISNUMBER(SEARCH(G$2,'2.Total Allocated Program Funds'!$D32))=TRUE,('2.Total Allocated Program Funds'!$B32/COUNTA(_xlfn.TEXTSPLIT('2.Total Allocated Program Funds'!$D32,";"))),"")</f>
        <v/>
      </c>
      <c r="H19" s="310" t="str">
        <f>IF(ISNUMBER(SEARCH(H$2,'2.Total Allocated Program Funds'!$D32))=TRUE,('2.Total Allocated Program Funds'!$B32/COUNTA(_xlfn.TEXTSPLIT('2.Total Allocated Program Funds'!$D32,";"))),"")</f>
        <v/>
      </c>
    </row>
    <row r="20" spans="1:8" x14ac:dyDescent="0.25">
      <c r="A20" s="306" t="str">
        <f>IF(ISNUMBER(SEARCH(A$2,'2.Total Allocated Program Funds'!$C33))=TRUE,('2.Total Allocated Program Funds'!$B33/COUNTA(_xlfn.TEXTSPLIT('2.Total Allocated Program Funds'!$C33,";"))),"")</f>
        <v/>
      </c>
      <c r="B20" s="304" t="str">
        <f>IF(ISNUMBER(SEARCH(B$2,'2.Total Allocated Program Funds'!$C33))=TRUE,('2.Total Allocated Program Funds'!$B33/COUNTA(_xlfn.TEXTSPLIT('2.Total Allocated Program Funds'!$C33,";"))),"")</f>
        <v/>
      </c>
      <c r="C20" s="310" t="str">
        <f>IF(ISNUMBER(SEARCH(C$2,'2.Total Allocated Program Funds'!$C33))=TRUE,('2.Total Allocated Program Funds'!$B33/COUNTA(_xlfn.TEXTSPLIT('2.Total Allocated Program Funds'!$C33,";"))),"")</f>
        <v/>
      </c>
      <c r="E20" s="306" t="str">
        <f>IF(ISNUMBER(SEARCH(E$2,'2.Total Allocated Program Funds'!$D33))=TRUE,('2.Total Allocated Program Funds'!$B33/COUNTA(_xlfn.TEXTSPLIT('2.Total Allocated Program Funds'!$D33,";"))),"")</f>
        <v/>
      </c>
      <c r="F20" s="304" t="str">
        <f>IF(ISNUMBER(SEARCH(F$2,'2.Total Allocated Program Funds'!$D33))=TRUE,('2.Total Allocated Program Funds'!$B33/COUNTA(_xlfn.TEXTSPLIT('2.Total Allocated Program Funds'!$D33,";"))),"")</f>
        <v/>
      </c>
      <c r="G20" s="304" t="str">
        <f>IF(ISNUMBER(SEARCH(G$2,'2.Total Allocated Program Funds'!$D33))=TRUE,('2.Total Allocated Program Funds'!$B33/COUNTA(_xlfn.TEXTSPLIT('2.Total Allocated Program Funds'!$D33,";"))),"")</f>
        <v/>
      </c>
      <c r="H20" s="310" t="str">
        <f>IF(ISNUMBER(SEARCH(H$2,'2.Total Allocated Program Funds'!$D33))=TRUE,('2.Total Allocated Program Funds'!$B33/COUNTA(_xlfn.TEXTSPLIT('2.Total Allocated Program Funds'!$D33,";"))),"")</f>
        <v/>
      </c>
    </row>
    <row r="21" spans="1:8" x14ac:dyDescent="0.25">
      <c r="A21" s="306" t="str">
        <f>IF(ISNUMBER(SEARCH(A$2,'2.Total Allocated Program Funds'!$C34))=TRUE,('2.Total Allocated Program Funds'!$B34/COUNTA(_xlfn.TEXTSPLIT('2.Total Allocated Program Funds'!$C34,";"))),"")</f>
        <v/>
      </c>
      <c r="B21" s="304" t="str">
        <f>IF(ISNUMBER(SEARCH(B$2,'2.Total Allocated Program Funds'!$C34))=TRUE,('2.Total Allocated Program Funds'!$B34/COUNTA(_xlfn.TEXTSPLIT('2.Total Allocated Program Funds'!$C34,";"))),"")</f>
        <v/>
      </c>
      <c r="C21" s="310" t="str">
        <f>IF(ISNUMBER(SEARCH(C$2,'2.Total Allocated Program Funds'!$C34))=TRUE,('2.Total Allocated Program Funds'!$B34/COUNTA(_xlfn.TEXTSPLIT('2.Total Allocated Program Funds'!$C34,";"))),"")</f>
        <v/>
      </c>
      <c r="E21" s="306" t="str">
        <f>IF(ISNUMBER(SEARCH(E$2,'2.Total Allocated Program Funds'!$D34))=TRUE,('2.Total Allocated Program Funds'!$B34/COUNTA(_xlfn.TEXTSPLIT('2.Total Allocated Program Funds'!$D34,";"))),"")</f>
        <v/>
      </c>
      <c r="F21" s="304" t="str">
        <f>IF(ISNUMBER(SEARCH(F$2,'2.Total Allocated Program Funds'!$D34))=TRUE,('2.Total Allocated Program Funds'!$B34/COUNTA(_xlfn.TEXTSPLIT('2.Total Allocated Program Funds'!$D34,";"))),"")</f>
        <v/>
      </c>
      <c r="G21" s="304" t="str">
        <f>IF(ISNUMBER(SEARCH(G$2,'2.Total Allocated Program Funds'!$D34))=TRUE,('2.Total Allocated Program Funds'!$B34/COUNTA(_xlfn.TEXTSPLIT('2.Total Allocated Program Funds'!$D34,";"))),"")</f>
        <v/>
      </c>
      <c r="H21" s="310" t="str">
        <f>IF(ISNUMBER(SEARCH(H$2,'2.Total Allocated Program Funds'!$D34))=TRUE,('2.Total Allocated Program Funds'!$B34/COUNTA(_xlfn.TEXTSPLIT('2.Total Allocated Program Funds'!$D34,";"))),"")</f>
        <v/>
      </c>
    </row>
    <row r="22" spans="1:8" ht="15.75" thickBot="1" x14ac:dyDescent="0.3">
      <c r="A22" s="307" t="str">
        <f>IF(ISNUMBER(SEARCH(A$2,'2.Total Allocated Program Funds'!$C35))=TRUE,('2.Total Allocated Program Funds'!$B35/COUNTA(_xlfn.TEXTSPLIT('2.Total Allocated Program Funds'!$C35,";"))),"")</f>
        <v/>
      </c>
      <c r="B22" s="311" t="str">
        <f>IF(ISNUMBER(SEARCH(B$2,'2.Total Allocated Program Funds'!$C35))=TRUE,('2.Total Allocated Program Funds'!$B35/COUNTA(_xlfn.TEXTSPLIT('2.Total Allocated Program Funds'!$C35,";"))),"")</f>
        <v/>
      </c>
      <c r="C22" s="312" t="str">
        <f>IF(ISNUMBER(SEARCH(C$2,'2.Total Allocated Program Funds'!$C35))=TRUE,('2.Total Allocated Program Funds'!$B35/COUNTA(_xlfn.TEXTSPLIT('2.Total Allocated Program Funds'!$C35,";"))),"")</f>
        <v/>
      </c>
      <c r="E22" s="307" t="str">
        <f>IF(ISNUMBER(SEARCH(E$2,'2.Total Allocated Program Funds'!$D35))=TRUE,('2.Total Allocated Program Funds'!$B35/COUNTA(_xlfn.TEXTSPLIT('2.Total Allocated Program Funds'!$D35,";"))),"")</f>
        <v/>
      </c>
      <c r="F22" s="311" t="str">
        <f>IF(ISNUMBER(SEARCH(F$2,'2.Total Allocated Program Funds'!$D35))=TRUE,('2.Total Allocated Program Funds'!$B35/COUNTA(_xlfn.TEXTSPLIT('2.Total Allocated Program Funds'!$D35,";"))),"")</f>
        <v/>
      </c>
      <c r="G22" s="311" t="str">
        <f>IF(ISNUMBER(SEARCH(G$2,'2.Total Allocated Program Funds'!$D35))=TRUE,('2.Total Allocated Program Funds'!$B35/COUNTA(_xlfn.TEXTSPLIT('2.Total Allocated Program Funds'!$D35,";"))),"")</f>
        <v/>
      </c>
      <c r="H22" s="312" t="str">
        <f>IF(ISNUMBER(SEARCH(H$2,'2.Total Allocated Program Funds'!$D35))=TRUE,('2.Total Allocated Program Funds'!$B35/COUNTA(_xlfn.TEXTSPLIT('2.Total Allocated Program Funds'!$D35,";"))),"")</f>
        <v/>
      </c>
    </row>
    <row r="23" spans="1:8" ht="15.75" thickBot="1" x14ac:dyDescent="0.3"/>
    <row r="24" spans="1:8" ht="15.75" thickBot="1" x14ac:dyDescent="0.3">
      <c r="A24" s="701" t="s">
        <v>465</v>
      </c>
      <c r="B24" s="702"/>
      <c r="C24" s="703"/>
      <c r="E24" s="701" t="s">
        <v>466</v>
      </c>
      <c r="F24" s="702"/>
      <c r="G24" s="702"/>
      <c r="H24" s="703"/>
    </row>
    <row r="25" spans="1:8" ht="15.75" thickBot="1" x14ac:dyDescent="0.3">
      <c r="A25" s="314" t="s">
        <v>46</v>
      </c>
      <c r="B25" s="300" t="s">
        <v>34</v>
      </c>
      <c r="C25" s="301" t="s">
        <v>57</v>
      </c>
      <c r="E25" s="314" t="s">
        <v>79</v>
      </c>
      <c r="F25" s="300" t="s">
        <v>31</v>
      </c>
      <c r="G25" s="300" t="s">
        <v>80</v>
      </c>
      <c r="H25" s="301" t="s">
        <v>55</v>
      </c>
    </row>
    <row r="26" spans="1:8" x14ac:dyDescent="0.25">
      <c r="A26" s="305">
        <f>IF(ISNUMBER(SEARCH(A$2,'3A. In-Kind Labor '!$F5))=TRUE,('3A. In-Kind Labor '!$E5/COUNTA(_xlfn.TEXTSPLIT('3A. In-Kind Labor '!$F5,";"))),0)+IF(ISNUMBER(SEARCH(A$2,'3B. In-Kind Non-Labor'!$F6))=TRUE,('3B. In-Kind Non-Labor'!$E6/COUNTA(_xlfn.TEXTSPLIT('3B. In-Kind Non-Labor'!$F6,";"))),0)</f>
        <v>0</v>
      </c>
      <c r="B26" s="308">
        <f>IF(ISNUMBER(SEARCH(B$2,'3A. In-Kind Labor '!$F5))=TRUE,('3A. In-Kind Labor '!$E5/COUNTA(_xlfn.TEXTSPLIT('3A. In-Kind Labor '!$F5,";"))),0)+IF(ISNUMBER(SEARCH(B$2,'3B. In-Kind Non-Labor'!$F6))=TRUE,('3B. In-Kind Non-Labor'!$E6/COUNTA(_xlfn.TEXTSPLIT('3B. In-Kind Non-Labor'!$F6,";"))),0)</f>
        <v>0</v>
      </c>
      <c r="C26" s="309">
        <f>IF(ISNUMBER(SEARCH(C$2,'3A. In-Kind Labor '!$F5))=TRUE,('3A. In-Kind Labor '!$E5/COUNTA(_xlfn.TEXTSPLIT('3A. In-Kind Labor '!$F5,";"))),0)+IF(ISNUMBER(SEARCH(C$2,'3B. In-Kind Non-Labor'!$F6))=TRUE,('3B. In-Kind Non-Labor'!$E6/COUNTA(_xlfn.TEXTSPLIT('3B. In-Kind Non-Labor'!$F6,";"))),0)</f>
        <v>0</v>
      </c>
      <c r="E26" s="305">
        <f>IF(ISNUMBER(SEARCH(E$2,'3A. In-Kind Labor '!$G5))=TRUE,('3A. In-Kind Labor '!$E5/COUNTA(_xlfn.TEXTSPLIT('3A. In-Kind Labor '!$G5,";"))),0)+IF(ISNUMBER(SEARCH(E$2,'3B. In-Kind Non-Labor'!$G6))=TRUE,('3B. In-Kind Non-Labor'!$E6/COUNTA(_xlfn.TEXTSPLIT('3B. In-Kind Non-Labor'!$G6,";"))),0)</f>
        <v>0</v>
      </c>
      <c r="F26" s="308">
        <f>IF(ISNUMBER(SEARCH(F$2,'3A. In-Kind Labor '!$G5))=TRUE,('3A. In-Kind Labor '!$E5/COUNTA(_xlfn.TEXTSPLIT('3A. In-Kind Labor '!$G5,";"))),0)+IF(ISNUMBER(SEARCH(F$2,'3B. In-Kind Non-Labor'!$G6))=TRUE,('3B. In-Kind Non-Labor'!$E6/COUNTA(_xlfn.TEXTSPLIT('3B. In-Kind Non-Labor'!$G6,";"))),0)</f>
        <v>0</v>
      </c>
      <c r="G26" s="308">
        <f>IF(ISNUMBER(SEARCH(G$2,'3A. In-Kind Labor '!$G5))=TRUE,('3A. In-Kind Labor '!$E5/COUNTA(_xlfn.TEXTSPLIT('3A. In-Kind Labor '!$G5,";"))),0)+IF(ISNUMBER(SEARCH(G$2,'3B. In-Kind Non-Labor'!$G6))=TRUE,('3B. In-Kind Non-Labor'!$E6/COUNTA(_xlfn.TEXTSPLIT('3B. In-Kind Non-Labor'!$G6,";"))),0)</f>
        <v>0</v>
      </c>
      <c r="H26" s="309">
        <f>IF(ISNUMBER(SEARCH(H$2,'3A. In-Kind Labor '!$G5))=TRUE,('3A. In-Kind Labor '!$E5/COUNTA(_xlfn.TEXTSPLIT('3A. In-Kind Labor '!$G5,";"))),0)+IF(ISNUMBER(SEARCH(H$2,'3B. In-Kind Non-Labor'!$G6))=TRUE,('3B. In-Kind Non-Labor'!$E6/COUNTA(_xlfn.TEXTSPLIT('3B. In-Kind Non-Labor'!$G6,";"))),0)</f>
        <v>0</v>
      </c>
    </row>
    <row r="27" spans="1:8" x14ac:dyDescent="0.25">
      <c r="A27" s="306">
        <f>IF(ISNUMBER(SEARCH(A$2,'3A. In-Kind Labor '!$F6))=TRUE,('3A. In-Kind Labor '!$E6/COUNTA(_xlfn.TEXTSPLIT('3A. In-Kind Labor '!$F6,";"))),0)+IF(ISNUMBER(SEARCH(A$2,'3B. In-Kind Non-Labor'!$F7))=TRUE,('3B. In-Kind Non-Labor'!$E7/COUNTA(_xlfn.TEXTSPLIT('3B. In-Kind Non-Labor'!$F7,";"))),0)</f>
        <v>0</v>
      </c>
      <c r="B27" s="304">
        <f>IF(ISNUMBER(SEARCH(B$2,'3A. In-Kind Labor '!$F6))=TRUE,('3A. In-Kind Labor '!$E6/COUNTA(_xlfn.TEXTSPLIT('3A. In-Kind Labor '!$F6,";"))),0)+IF(ISNUMBER(SEARCH(B$2,'3B. In-Kind Non-Labor'!$F7))=TRUE,('3B. In-Kind Non-Labor'!$E7/COUNTA(_xlfn.TEXTSPLIT('3B. In-Kind Non-Labor'!$F7,";"))),0)</f>
        <v>0</v>
      </c>
      <c r="C27" s="310">
        <f>IF(ISNUMBER(SEARCH(C$2,'3A. In-Kind Labor '!$F6))=TRUE,('3A. In-Kind Labor '!$E6/COUNTA(_xlfn.TEXTSPLIT('3A. In-Kind Labor '!$F6,";"))),0)+IF(ISNUMBER(SEARCH(C$2,'3B. In-Kind Non-Labor'!$F7))=TRUE,('3B. In-Kind Non-Labor'!$E7/COUNTA(_xlfn.TEXTSPLIT('3B. In-Kind Non-Labor'!$F7,";"))),0)</f>
        <v>0</v>
      </c>
      <c r="E27" s="306">
        <f>IF(ISNUMBER(SEARCH(E$2,'3A. In-Kind Labor '!$G6))=TRUE,('3A. In-Kind Labor '!$E6/COUNTA(_xlfn.TEXTSPLIT('3A. In-Kind Labor '!$G6,";"))),0)+IF(ISNUMBER(SEARCH(E$2,'3B. In-Kind Non-Labor'!$G7))=TRUE,('3B. In-Kind Non-Labor'!$E7/COUNTA(_xlfn.TEXTSPLIT('3B. In-Kind Non-Labor'!$G7,";"))),0)</f>
        <v>0</v>
      </c>
      <c r="F27" s="304">
        <f>IF(ISNUMBER(SEARCH(F$2,'3A. In-Kind Labor '!$G6))=TRUE,('3A. In-Kind Labor '!$E6/COUNTA(_xlfn.TEXTSPLIT('3A. In-Kind Labor '!$G6,";"))),0)+IF(ISNUMBER(SEARCH(F$2,'3B. In-Kind Non-Labor'!$G7))=TRUE,('3B. In-Kind Non-Labor'!$E7/COUNTA(_xlfn.TEXTSPLIT('3B. In-Kind Non-Labor'!$G7,";"))),0)</f>
        <v>0</v>
      </c>
      <c r="G27" s="304">
        <f>IF(ISNUMBER(SEARCH(G$2,'3A. In-Kind Labor '!$G6))=TRUE,('3A. In-Kind Labor '!$E6/COUNTA(_xlfn.TEXTSPLIT('3A. In-Kind Labor '!$G6,";"))),0)+IF(ISNUMBER(SEARCH(G$2,'3B. In-Kind Non-Labor'!$G7))=TRUE,('3B. In-Kind Non-Labor'!$E7/COUNTA(_xlfn.TEXTSPLIT('3B. In-Kind Non-Labor'!$G7,";"))),0)</f>
        <v>0</v>
      </c>
      <c r="H27" s="310">
        <f>IF(ISNUMBER(SEARCH(H$2,'3A. In-Kind Labor '!$G6))=TRUE,('3A. In-Kind Labor '!$E6/COUNTA(_xlfn.TEXTSPLIT('3A. In-Kind Labor '!$G6,";"))),0)+IF(ISNUMBER(SEARCH(H$2,'3B. In-Kind Non-Labor'!$G7))=TRUE,('3B. In-Kind Non-Labor'!$E7/COUNTA(_xlfn.TEXTSPLIT('3B. In-Kind Non-Labor'!$G7,";"))),0)</f>
        <v>0</v>
      </c>
    </row>
    <row r="28" spans="1:8" x14ac:dyDescent="0.25">
      <c r="A28" s="306">
        <f>IF(ISNUMBER(SEARCH(A$2,'3A. In-Kind Labor '!$F7))=TRUE,('3A. In-Kind Labor '!$E7/COUNTA(_xlfn.TEXTSPLIT('3A. In-Kind Labor '!$F7,";"))),0)+IF(ISNUMBER(SEARCH(A$2,'3B. In-Kind Non-Labor'!$F8))=TRUE,('3B. In-Kind Non-Labor'!$E8/COUNTA(_xlfn.TEXTSPLIT('3B. In-Kind Non-Labor'!$F8,";"))),0)</f>
        <v>0</v>
      </c>
      <c r="B28" s="304">
        <f>IF(ISNUMBER(SEARCH(B$2,'3A. In-Kind Labor '!$F7))=TRUE,('3A. In-Kind Labor '!$E7/COUNTA(_xlfn.TEXTSPLIT('3A. In-Kind Labor '!$F7,";"))),0)+IF(ISNUMBER(SEARCH(B$2,'3B. In-Kind Non-Labor'!$F8))=TRUE,('3B. In-Kind Non-Labor'!$E8/COUNTA(_xlfn.TEXTSPLIT('3B. In-Kind Non-Labor'!$F8,";"))),0)</f>
        <v>0</v>
      </c>
      <c r="C28" s="310">
        <f>IF(ISNUMBER(SEARCH(C$2,'3A. In-Kind Labor '!$F7))=TRUE,('3A. In-Kind Labor '!$E7/COUNTA(_xlfn.TEXTSPLIT('3A. In-Kind Labor '!$F7,";"))),0)+IF(ISNUMBER(SEARCH(C$2,'3B. In-Kind Non-Labor'!$F8))=TRUE,('3B. In-Kind Non-Labor'!$E8/COUNTA(_xlfn.TEXTSPLIT('3B. In-Kind Non-Labor'!$F8,";"))),0)</f>
        <v>0</v>
      </c>
      <c r="E28" s="306">
        <f>IF(ISNUMBER(SEARCH(E$2,'3A. In-Kind Labor '!$G7))=TRUE,('3A. In-Kind Labor '!$E7/COUNTA(_xlfn.TEXTSPLIT('3A. In-Kind Labor '!$G7,";"))),0)+IF(ISNUMBER(SEARCH(E$2,'3B. In-Kind Non-Labor'!$G8))=TRUE,('3B. In-Kind Non-Labor'!$E8/COUNTA(_xlfn.TEXTSPLIT('3B. In-Kind Non-Labor'!$G8,";"))),0)</f>
        <v>0</v>
      </c>
      <c r="F28" s="304">
        <f>IF(ISNUMBER(SEARCH(F$2,'3A. In-Kind Labor '!$G7))=TRUE,('3A. In-Kind Labor '!$E7/COUNTA(_xlfn.TEXTSPLIT('3A. In-Kind Labor '!$G7,";"))),0)+IF(ISNUMBER(SEARCH(F$2,'3B. In-Kind Non-Labor'!$G8))=TRUE,('3B. In-Kind Non-Labor'!$E8/COUNTA(_xlfn.TEXTSPLIT('3B. In-Kind Non-Labor'!$G8,";"))),0)</f>
        <v>0</v>
      </c>
      <c r="G28" s="304">
        <f>IF(ISNUMBER(SEARCH(G$2,'3A. In-Kind Labor '!$G7))=TRUE,('3A. In-Kind Labor '!$E7/COUNTA(_xlfn.TEXTSPLIT('3A. In-Kind Labor '!$G7,";"))),0)+IF(ISNUMBER(SEARCH(G$2,'3B. In-Kind Non-Labor'!$G8))=TRUE,('3B. In-Kind Non-Labor'!$E8/COUNTA(_xlfn.TEXTSPLIT('3B. In-Kind Non-Labor'!$G8,";"))),0)</f>
        <v>0</v>
      </c>
      <c r="H28" s="310">
        <f>IF(ISNUMBER(SEARCH(H$2,'3A. In-Kind Labor '!$G7))=TRUE,('3A. In-Kind Labor '!$E7/COUNTA(_xlfn.TEXTSPLIT('3A. In-Kind Labor '!$G7,";"))),0)+IF(ISNUMBER(SEARCH(H$2,'3B. In-Kind Non-Labor'!$G8))=TRUE,('3B. In-Kind Non-Labor'!$E8/COUNTA(_xlfn.TEXTSPLIT('3B. In-Kind Non-Labor'!$G8,";"))),0)</f>
        <v>0</v>
      </c>
    </row>
    <row r="29" spans="1:8" x14ac:dyDescent="0.25">
      <c r="A29" s="306">
        <f>IF(ISNUMBER(SEARCH(A$2,'3A. In-Kind Labor '!$F8))=TRUE,('3A. In-Kind Labor '!$E8/COUNTA(_xlfn.TEXTSPLIT('3A. In-Kind Labor '!$F8,";"))),0)+IF(ISNUMBER(SEARCH(A$2,'3B. In-Kind Non-Labor'!$F9))=TRUE,('3B. In-Kind Non-Labor'!$E9/COUNTA(_xlfn.TEXTSPLIT('3B. In-Kind Non-Labor'!$F9,";"))),0)</f>
        <v>0</v>
      </c>
      <c r="B29" s="304">
        <f>IF(ISNUMBER(SEARCH(B$2,'3A. In-Kind Labor '!$F8))=TRUE,('3A. In-Kind Labor '!$E8/COUNTA(_xlfn.TEXTSPLIT('3A. In-Kind Labor '!$F8,";"))),0)+IF(ISNUMBER(SEARCH(B$2,'3B. In-Kind Non-Labor'!$F9))=TRUE,('3B. In-Kind Non-Labor'!$E9/COUNTA(_xlfn.TEXTSPLIT('3B. In-Kind Non-Labor'!$F9,";"))),0)</f>
        <v>0</v>
      </c>
      <c r="C29" s="310">
        <f>IF(ISNUMBER(SEARCH(C$2,'3A. In-Kind Labor '!$F8))=TRUE,('3A. In-Kind Labor '!$E8/COUNTA(_xlfn.TEXTSPLIT('3A. In-Kind Labor '!$F8,";"))),0)+IF(ISNUMBER(SEARCH(C$2,'3B. In-Kind Non-Labor'!$F9))=TRUE,('3B. In-Kind Non-Labor'!$E9/COUNTA(_xlfn.TEXTSPLIT('3B. In-Kind Non-Labor'!$F9,";"))),0)</f>
        <v>0</v>
      </c>
      <c r="E29" s="306">
        <f>IF(ISNUMBER(SEARCH(E$2,'3A. In-Kind Labor '!$G8))=TRUE,('3A. In-Kind Labor '!$E8/COUNTA(_xlfn.TEXTSPLIT('3A. In-Kind Labor '!$G8,";"))),0)+IF(ISNUMBER(SEARCH(E$2,'3B. In-Kind Non-Labor'!$G9))=TRUE,('3B. In-Kind Non-Labor'!$E9/COUNTA(_xlfn.TEXTSPLIT('3B. In-Kind Non-Labor'!$G9,";"))),0)</f>
        <v>0</v>
      </c>
      <c r="F29" s="304">
        <f>IF(ISNUMBER(SEARCH(F$2,'3A. In-Kind Labor '!$G8))=TRUE,('3A. In-Kind Labor '!$E8/COUNTA(_xlfn.TEXTSPLIT('3A. In-Kind Labor '!$G8,";"))),0)+IF(ISNUMBER(SEARCH(F$2,'3B. In-Kind Non-Labor'!$G9))=TRUE,('3B. In-Kind Non-Labor'!$E9/COUNTA(_xlfn.TEXTSPLIT('3B. In-Kind Non-Labor'!$G9,";"))),0)</f>
        <v>0</v>
      </c>
      <c r="G29" s="304">
        <f>IF(ISNUMBER(SEARCH(G$2,'3A. In-Kind Labor '!$G8))=TRUE,('3A. In-Kind Labor '!$E8/COUNTA(_xlfn.TEXTSPLIT('3A. In-Kind Labor '!$G8,";"))),0)+IF(ISNUMBER(SEARCH(G$2,'3B. In-Kind Non-Labor'!$G9))=TRUE,('3B. In-Kind Non-Labor'!$E9/COUNTA(_xlfn.TEXTSPLIT('3B. In-Kind Non-Labor'!$G9,";"))),0)</f>
        <v>0</v>
      </c>
      <c r="H29" s="310">
        <f>IF(ISNUMBER(SEARCH(H$2,'3A. In-Kind Labor '!$G8))=TRUE,('3A. In-Kind Labor '!$E8/COUNTA(_xlfn.TEXTSPLIT('3A. In-Kind Labor '!$G8,";"))),0)+IF(ISNUMBER(SEARCH(H$2,'3B. In-Kind Non-Labor'!$G9))=TRUE,('3B. In-Kind Non-Labor'!$E9/COUNTA(_xlfn.TEXTSPLIT('3B. In-Kind Non-Labor'!$G9,";"))),0)</f>
        <v>0</v>
      </c>
    </row>
    <row r="30" spans="1:8" x14ac:dyDescent="0.25">
      <c r="A30" s="306">
        <f>IF(ISNUMBER(SEARCH(A$2,'3A. In-Kind Labor '!$F9))=TRUE,('3A. In-Kind Labor '!$E9/COUNTA(_xlfn.TEXTSPLIT('3A. In-Kind Labor '!$F9,";"))),0)+IF(ISNUMBER(SEARCH(A$2,'3B. In-Kind Non-Labor'!$F10))=TRUE,('3B. In-Kind Non-Labor'!$E10/COUNTA(_xlfn.TEXTSPLIT('3B. In-Kind Non-Labor'!$F10,";"))),0)</f>
        <v>0</v>
      </c>
      <c r="B30" s="304">
        <f>IF(ISNUMBER(SEARCH(B$2,'3A. In-Kind Labor '!$F9))=TRUE,('3A. In-Kind Labor '!$E9/COUNTA(_xlfn.TEXTSPLIT('3A. In-Kind Labor '!$F9,";"))),0)+IF(ISNUMBER(SEARCH(B$2,'3B. In-Kind Non-Labor'!$F10))=TRUE,('3B. In-Kind Non-Labor'!$E10/COUNTA(_xlfn.TEXTSPLIT('3B. In-Kind Non-Labor'!$F10,";"))),0)</f>
        <v>0</v>
      </c>
      <c r="C30" s="310">
        <f>IF(ISNUMBER(SEARCH(C$2,'3A. In-Kind Labor '!$F9))=TRUE,('3A. In-Kind Labor '!$E9/COUNTA(_xlfn.TEXTSPLIT('3A. In-Kind Labor '!$F9,";"))),0)+IF(ISNUMBER(SEARCH(C$2,'3B. In-Kind Non-Labor'!$F10))=TRUE,('3B. In-Kind Non-Labor'!$E10/COUNTA(_xlfn.TEXTSPLIT('3B. In-Kind Non-Labor'!$F10,";"))),0)</f>
        <v>0</v>
      </c>
      <c r="E30" s="306">
        <f>IF(ISNUMBER(SEARCH(E$2,'3A. In-Kind Labor '!$G9))=TRUE,('3A. In-Kind Labor '!$E9/COUNTA(_xlfn.TEXTSPLIT('3A. In-Kind Labor '!$G9,";"))),0)+IF(ISNUMBER(SEARCH(E$2,'3B. In-Kind Non-Labor'!$G10))=TRUE,('3B. In-Kind Non-Labor'!$E10/COUNTA(_xlfn.TEXTSPLIT('3B. In-Kind Non-Labor'!$G10,";"))),0)</f>
        <v>0</v>
      </c>
      <c r="F30" s="304">
        <f>IF(ISNUMBER(SEARCH(F$2,'3A. In-Kind Labor '!$G9))=TRUE,('3A. In-Kind Labor '!$E9/COUNTA(_xlfn.TEXTSPLIT('3A. In-Kind Labor '!$G9,";"))),0)+IF(ISNUMBER(SEARCH(F$2,'3B. In-Kind Non-Labor'!$G10))=TRUE,('3B. In-Kind Non-Labor'!$E10/COUNTA(_xlfn.TEXTSPLIT('3B. In-Kind Non-Labor'!$G10,";"))),0)</f>
        <v>0</v>
      </c>
      <c r="G30" s="304">
        <f>IF(ISNUMBER(SEARCH(G$2,'3A. In-Kind Labor '!$G9))=TRUE,('3A. In-Kind Labor '!$E9/COUNTA(_xlfn.TEXTSPLIT('3A. In-Kind Labor '!$G9,";"))),0)+IF(ISNUMBER(SEARCH(G$2,'3B. In-Kind Non-Labor'!$G10))=TRUE,('3B. In-Kind Non-Labor'!$E10/COUNTA(_xlfn.TEXTSPLIT('3B. In-Kind Non-Labor'!$G10,";"))),0)</f>
        <v>0</v>
      </c>
      <c r="H30" s="310">
        <f>IF(ISNUMBER(SEARCH(H$2,'3A. In-Kind Labor '!$G9))=TRUE,('3A. In-Kind Labor '!$E9/COUNTA(_xlfn.TEXTSPLIT('3A. In-Kind Labor '!$G9,";"))),0)+IF(ISNUMBER(SEARCH(H$2,'3B. In-Kind Non-Labor'!$G10))=TRUE,('3B. In-Kind Non-Labor'!$E10/COUNTA(_xlfn.TEXTSPLIT('3B. In-Kind Non-Labor'!$G10,";"))),0)</f>
        <v>0</v>
      </c>
    </row>
    <row r="31" spans="1:8" x14ac:dyDescent="0.25">
      <c r="A31" s="306">
        <f>IF(ISNUMBER(SEARCH(A$2,'3A. In-Kind Labor '!$F10))=TRUE,('3A. In-Kind Labor '!$E10/COUNTA(_xlfn.TEXTSPLIT('3A. In-Kind Labor '!$F10,";"))),0)+IF(ISNUMBER(SEARCH(A$2,'3B. In-Kind Non-Labor'!$F11))=TRUE,('3B. In-Kind Non-Labor'!$E11/COUNTA(_xlfn.TEXTSPLIT('3B. In-Kind Non-Labor'!$F11,";"))),0)</f>
        <v>0</v>
      </c>
      <c r="B31" s="304">
        <f>IF(ISNUMBER(SEARCH(B$2,'3A. In-Kind Labor '!$F10))=TRUE,('3A. In-Kind Labor '!$E10/COUNTA(_xlfn.TEXTSPLIT('3A. In-Kind Labor '!$F10,";"))),0)+IF(ISNUMBER(SEARCH(B$2,'3B. In-Kind Non-Labor'!$F11))=TRUE,('3B. In-Kind Non-Labor'!$E11/COUNTA(_xlfn.TEXTSPLIT('3B. In-Kind Non-Labor'!$F11,";"))),0)</f>
        <v>0</v>
      </c>
      <c r="C31" s="310">
        <f>IF(ISNUMBER(SEARCH(C$2,'3A. In-Kind Labor '!$F10))=TRUE,('3A. In-Kind Labor '!$E10/COUNTA(_xlfn.TEXTSPLIT('3A. In-Kind Labor '!$F10,";"))),0)+IF(ISNUMBER(SEARCH(C$2,'3B. In-Kind Non-Labor'!$F11))=TRUE,('3B. In-Kind Non-Labor'!$E11/COUNTA(_xlfn.TEXTSPLIT('3B. In-Kind Non-Labor'!$F11,";"))),0)</f>
        <v>0</v>
      </c>
      <c r="E31" s="306">
        <f>IF(ISNUMBER(SEARCH(E$2,'3A. In-Kind Labor '!$G10))=TRUE,('3A. In-Kind Labor '!$E10/COUNTA(_xlfn.TEXTSPLIT('3A. In-Kind Labor '!$G10,";"))),0)+IF(ISNUMBER(SEARCH(E$2,'3B. In-Kind Non-Labor'!$G11))=TRUE,('3B. In-Kind Non-Labor'!$E11/COUNTA(_xlfn.TEXTSPLIT('3B. In-Kind Non-Labor'!$G11,";"))),0)</f>
        <v>0</v>
      </c>
      <c r="F31" s="304">
        <f>IF(ISNUMBER(SEARCH(F$2,'3A. In-Kind Labor '!$G10))=TRUE,('3A. In-Kind Labor '!$E10/COUNTA(_xlfn.TEXTSPLIT('3A. In-Kind Labor '!$G10,";"))),0)+IF(ISNUMBER(SEARCH(F$2,'3B. In-Kind Non-Labor'!$G11))=TRUE,('3B. In-Kind Non-Labor'!$E11/COUNTA(_xlfn.TEXTSPLIT('3B. In-Kind Non-Labor'!$G11,";"))),0)</f>
        <v>0</v>
      </c>
      <c r="G31" s="304">
        <f>IF(ISNUMBER(SEARCH(G$2,'3A. In-Kind Labor '!$G10))=TRUE,('3A. In-Kind Labor '!$E10/COUNTA(_xlfn.TEXTSPLIT('3A. In-Kind Labor '!$G10,";"))),0)+IF(ISNUMBER(SEARCH(G$2,'3B. In-Kind Non-Labor'!$G11))=TRUE,('3B. In-Kind Non-Labor'!$E11/COUNTA(_xlfn.TEXTSPLIT('3B. In-Kind Non-Labor'!$G11,";"))),0)</f>
        <v>0</v>
      </c>
      <c r="H31" s="310">
        <f>IF(ISNUMBER(SEARCH(H$2,'3A. In-Kind Labor '!$G10))=TRUE,('3A. In-Kind Labor '!$E10/COUNTA(_xlfn.TEXTSPLIT('3A. In-Kind Labor '!$G10,";"))),0)+IF(ISNUMBER(SEARCH(H$2,'3B. In-Kind Non-Labor'!$G11))=TRUE,('3B. In-Kind Non-Labor'!$E11/COUNTA(_xlfn.TEXTSPLIT('3B. In-Kind Non-Labor'!$G11,";"))),0)</f>
        <v>0</v>
      </c>
    </row>
    <row r="32" spans="1:8" x14ac:dyDescent="0.25">
      <c r="A32" s="306">
        <f>IF(ISNUMBER(SEARCH(A$2,'3A. In-Kind Labor '!$F11))=TRUE,('3A. In-Kind Labor '!$E11/COUNTA(_xlfn.TEXTSPLIT('3A. In-Kind Labor '!$F11,";"))),0)+IF(ISNUMBER(SEARCH(A$2,'3B. In-Kind Non-Labor'!$F12))=TRUE,('3B. In-Kind Non-Labor'!$E12/COUNTA(_xlfn.TEXTSPLIT('3B. In-Kind Non-Labor'!$F12,";"))),0)</f>
        <v>0</v>
      </c>
      <c r="B32" s="304">
        <f>IF(ISNUMBER(SEARCH(B$2,'3A. In-Kind Labor '!$F11))=TRUE,('3A. In-Kind Labor '!$E11/COUNTA(_xlfn.TEXTSPLIT('3A. In-Kind Labor '!$F11,";"))),0)+IF(ISNUMBER(SEARCH(B$2,'3B. In-Kind Non-Labor'!$F12))=TRUE,('3B. In-Kind Non-Labor'!$E12/COUNTA(_xlfn.TEXTSPLIT('3B. In-Kind Non-Labor'!$F12,";"))),0)</f>
        <v>0</v>
      </c>
      <c r="C32" s="310">
        <f>IF(ISNUMBER(SEARCH(C$2,'3A. In-Kind Labor '!$F11))=TRUE,('3A. In-Kind Labor '!$E11/COUNTA(_xlfn.TEXTSPLIT('3A. In-Kind Labor '!$F11,";"))),0)+IF(ISNUMBER(SEARCH(C$2,'3B. In-Kind Non-Labor'!$F12))=TRUE,('3B. In-Kind Non-Labor'!$E12/COUNTA(_xlfn.TEXTSPLIT('3B. In-Kind Non-Labor'!$F12,";"))),0)</f>
        <v>0</v>
      </c>
      <c r="E32" s="306">
        <f>IF(ISNUMBER(SEARCH(E$2,'3A. In-Kind Labor '!$G11))=TRUE,('3A. In-Kind Labor '!$E11/COUNTA(_xlfn.TEXTSPLIT('3A. In-Kind Labor '!$G11,";"))),0)+IF(ISNUMBER(SEARCH(E$2,'3B. In-Kind Non-Labor'!$G12))=TRUE,('3B. In-Kind Non-Labor'!$E12/COUNTA(_xlfn.TEXTSPLIT('3B. In-Kind Non-Labor'!$G12,";"))),0)</f>
        <v>0</v>
      </c>
      <c r="F32" s="304">
        <f>IF(ISNUMBER(SEARCH(F$2,'3A. In-Kind Labor '!$G11))=TRUE,('3A. In-Kind Labor '!$E11/COUNTA(_xlfn.TEXTSPLIT('3A. In-Kind Labor '!$G11,";"))),0)+IF(ISNUMBER(SEARCH(F$2,'3B. In-Kind Non-Labor'!$G12))=TRUE,('3B. In-Kind Non-Labor'!$E12/COUNTA(_xlfn.TEXTSPLIT('3B. In-Kind Non-Labor'!$G12,";"))),0)</f>
        <v>0</v>
      </c>
      <c r="G32" s="304">
        <f>IF(ISNUMBER(SEARCH(G$2,'3A. In-Kind Labor '!$G11))=TRUE,('3A. In-Kind Labor '!$E11/COUNTA(_xlfn.TEXTSPLIT('3A. In-Kind Labor '!$G11,";"))),0)+IF(ISNUMBER(SEARCH(G$2,'3B. In-Kind Non-Labor'!$G12))=TRUE,('3B. In-Kind Non-Labor'!$E12/COUNTA(_xlfn.TEXTSPLIT('3B. In-Kind Non-Labor'!$G12,";"))),0)</f>
        <v>0</v>
      </c>
      <c r="H32" s="310">
        <f>IF(ISNUMBER(SEARCH(H$2,'3A. In-Kind Labor '!$G11))=TRUE,('3A. In-Kind Labor '!$E11/COUNTA(_xlfn.TEXTSPLIT('3A. In-Kind Labor '!$G11,";"))),0)+IF(ISNUMBER(SEARCH(H$2,'3B. In-Kind Non-Labor'!$G12))=TRUE,('3B. In-Kind Non-Labor'!$E12/COUNTA(_xlfn.TEXTSPLIT('3B. In-Kind Non-Labor'!$G12,";"))),0)</f>
        <v>0</v>
      </c>
    </row>
    <row r="33" spans="1:8" x14ac:dyDescent="0.25">
      <c r="A33" s="306">
        <f>IF(ISNUMBER(SEARCH(A$2,'3A. In-Kind Labor '!$F12))=TRUE,('3A. In-Kind Labor '!$E12/COUNTA(_xlfn.TEXTSPLIT('3A. In-Kind Labor '!$F12,";"))),0)+IF(ISNUMBER(SEARCH(A$2,'3B. In-Kind Non-Labor'!$F13))=TRUE,('3B. In-Kind Non-Labor'!$E13/COUNTA(_xlfn.TEXTSPLIT('3B. In-Kind Non-Labor'!$F13,";"))),0)</f>
        <v>0</v>
      </c>
      <c r="B33" s="304">
        <f>IF(ISNUMBER(SEARCH(B$2,'3A. In-Kind Labor '!$F12))=TRUE,('3A. In-Kind Labor '!$E12/COUNTA(_xlfn.TEXTSPLIT('3A. In-Kind Labor '!$F12,";"))),0)+IF(ISNUMBER(SEARCH(B$2,'3B. In-Kind Non-Labor'!$F13))=TRUE,('3B. In-Kind Non-Labor'!$E13/COUNTA(_xlfn.TEXTSPLIT('3B. In-Kind Non-Labor'!$F13,";"))),0)</f>
        <v>0</v>
      </c>
      <c r="C33" s="310">
        <f>IF(ISNUMBER(SEARCH(C$2,'3A. In-Kind Labor '!$F12))=TRUE,('3A. In-Kind Labor '!$E12/COUNTA(_xlfn.TEXTSPLIT('3A. In-Kind Labor '!$F12,";"))),0)+IF(ISNUMBER(SEARCH(C$2,'3B. In-Kind Non-Labor'!$F13))=TRUE,('3B. In-Kind Non-Labor'!$E13/COUNTA(_xlfn.TEXTSPLIT('3B. In-Kind Non-Labor'!$F13,";"))),0)</f>
        <v>0</v>
      </c>
      <c r="E33" s="306">
        <f>IF(ISNUMBER(SEARCH(E$2,'3A. In-Kind Labor '!$G12))=TRUE,('3A. In-Kind Labor '!$E12/COUNTA(_xlfn.TEXTSPLIT('3A. In-Kind Labor '!$G12,";"))),0)+IF(ISNUMBER(SEARCH(E$2,'3B. In-Kind Non-Labor'!$G13))=TRUE,('3B. In-Kind Non-Labor'!$E13/COUNTA(_xlfn.TEXTSPLIT('3B. In-Kind Non-Labor'!$G13,";"))),0)</f>
        <v>0</v>
      </c>
      <c r="F33" s="304">
        <f>IF(ISNUMBER(SEARCH(F$2,'3A. In-Kind Labor '!$G12))=TRUE,('3A. In-Kind Labor '!$E12/COUNTA(_xlfn.TEXTSPLIT('3A. In-Kind Labor '!$G12,";"))),0)+IF(ISNUMBER(SEARCH(F$2,'3B. In-Kind Non-Labor'!$G13))=TRUE,('3B. In-Kind Non-Labor'!$E13/COUNTA(_xlfn.TEXTSPLIT('3B. In-Kind Non-Labor'!$G13,";"))),0)</f>
        <v>0</v>
      </c>
      <c r="G33" s="304">
        <f>IF(ISNUMBER(SEARCH(G$2,'3A. In-Kind Labor '!$G12))=TRUE,('3A. In-Kind Labor '!$E12/COUNTA(_xlfn.TEXTSPLIT('3A. In-Kind Labor '!$G12,";"))),0)+IF(ISNUMBER(SEARCH(G$2,'3B. In-Kind Non-Labor'!$G13))=TRUE,('3B. In-Kind Non-Labor'!$E13/COUNTA(_xlfn.TEXTSPLIT('3B. In-Kind Non-Labor'!$G13,";"))),0)</f>
        <v>0</v>
      </c>
      <c r="H33" s="310">
        <f>IF(ISNUMBER(SEARCH(H$2,'3A. In-Kind Labor '!$G12))=TRUE,('3A. In-Kind Labor '!$E12/COUNTA(_xlfn.TEXTSPLIT('3A. In-Kind Labor '!$G12,";"))),0)+IF(ISNUMBER(SEARCH(H$2,'3B. In-Kind Non-Labor'!$G13))=TRUE,('3B. In-Kind Non-Labor'!$E13/COUNTA(_xlfn.TEXTSPLIT('3B. In-Kind Non-Labor'!$G13,";"))),0)</f>
        <v>0</v>
      </c>
    </row>
    <row r="34" spans="1:8" x14ac:dyDescent="0.25">
      <c r="A34" s="306">
        <f>IF(ISNUMBER(SEARCH(A$2,'3A. In-Kind Labor '!$F13))=TRUE,('3A. In-Kind Labor '!$E13/COUNTA(_xlfn.TEXTSPLIT('3A. In-Kind Labor '!$F13,";"))),0)+IF(ISNUMBER(SEARCH(A$2,'3B. In-Kind Non-Labor'!$F14))=TRUE,('3B. In-Kind Non-Labor'!$E14/COUNTA(_xlfn.TEXTSPLIT('3B. In-Kind Non-Labor'!$F14,";"))),0)</f>
        <v>0</v>
      </c>
      <c r="B34" s="304">
        <f>IF(ISNUMBER(SEARCH(B$2,'3A. In-Kind Labor '!$F13))=TRUE,('3A. In-Kind Labor '!$E13/COUNTA(_xlfn.TEXTSPLIT('3A. In-Kind Labor '!$F13,";"))),0)+IF(ISNUMBER(SEARCH(B$2,'3B. In-Kind Non-Labor'!$F14))=TRUE,('3B. In-Kind Non-Labor'!$E14/COUNTA(_xlfn.TEXTSPLIT('3B. In-Kind Non-Labor'!$F14,";"))),0)</f>
        <v>0</v>
      </c>
      <c r="C34" s="310">
        <f>IF(ISNUMBER(SEARCH(C$2,'3A. In-Kind Labor '!$F13))=TRUE,('3A. In-Kind Labor '!$E13/COUNTA(_xlfn.TEXTSPLIT('3A. In-Kind Labor '!$F13,";"))),0)+IF(ISNUMBER(SEARCH(C$2,'3B. In-Kind Non-Labor'!$F14))=TRUE,('3B. In-Kind Non-Labor'!$E14/COUNTA(_xlfn.TEXTSPLIT('3B. In-Kind Non-Labor'!$F14,";"))),0)</f>
        <v>0</v>
      </c>
      <c r="E34" s="306">
        <f>IF(ISNUMBER(SEARCH(E$2,'3A. In-Kind Labor '!$G13))=TRUE,('3A. In-Kind Labor '!$E13/COUNTA(_xlfn.TEXTSPLIT('3A. In-Kind Labor '!$G13,";"))),0)+IF(ISNUMBER(SEARCH(E$2,'3B. In-Kind Non-Labor'!$G14))=TRUE,('3B. In-Kind Non-Labor'!$E14/COUNTA(_xlfn.TEXTSPLIT('3B. In-Kind Non-Labor'!$G14,";"))),0)</f>
        <v>0</v>
      </c>
      <c r="F34" s="304">
        <f>IF(ISNUMBER(SEARCH(F$2,'3A. In-Kind Labor '!$G13))=TRUE,('3A. In-Kind Labor '!$E13/COUNTA(_xlfn.TEXTSPLIT('3A. In-Kind Labor '!$G13,";"))),0)+IF(ISNUMBER(SEARCH(F$2,'3B. In-Kind Non-Labor'!$G14))=TRUE,('3B. In-Kind Non-Labor'!$E14/COUNTA(_xlfn.TEXTSPLIT('3B. In-Kind Non-Labor'!$G14,";"))),0)</f>
        <v>0</v>
      </c>
      <c r="G34" s="304">
        <f>IF(ISNUMBER(SEARCH(G$2,'3A. In-Kind Labor '!$G13))=TRUE,('3A. In-Kind Labor '!$E13/COUNTA(_xlfn.TEXTSPLIT('3A. In-Kind Labor '!$G13,";"))),0)+IF(ISNUMBER(SEARCH(G$2,'3B. In-Kind Non-Labor'!$G14))=TRUE,('3B. In-Kind Non-Labor'!$E14/COUNTA(_xlfn.TEXTSPLIT('3B. In-Kind Non-Labor'!$G14,";"))),0)</f>
        <v>0</v>
      </c>
      <c r="H34" s="310">
        <f>IF(ISNUMBER(SEARCH(H$2,'3A. In-Kind Labor '!$G13))=TRUE,('3A. In-Kind Labor '!$E13/COUNTA(_xlfn.TEXTSPLIT('3A. In-Kind Labor '!$G13,";"))),0)+IF(ISNUMBER(SEARCH(H$2,'3B. In-Kind Non-Labor'!$G14))=TRUE,('3B. In-Kind Non-Labor'!$E14/COUNTA(_xlfn.TEXTSPLIT('3B. In-Kind Non-Labor'!$G14,";"))),0)</f>
        <v>0</v>
      </c>
    </row>
    <row r="35" spans="1:8" x14ac:dyDescent="0.25">
      <c r="A35" s="306">
        <f>IF(ISNUMBER(SEARCH(A$2,'3A. In-Kind Labor '!$F14))=TRUE,('3A. In-Kind Labor '!$E14/COUNTA(_xlfn.TEXTSPLIT('3A. In-Kind Labor '!$F14,";"))),0)+IF(ISNUMBER(SEARCH(A$2,'3B. In-Kind Non-Labor'!$F15))=TRUE,('3B. In-Kind Non-Labor'!$E15/COUNTA(_xlfn.TEXTSPLIT('3B. In-Kind Non-Labor'!$F15,";"))),0)</f>
        <v>0</v>
      </c>
      <c r="B35" s="304">
        <f>IF(ISNUMBER(SEARCH(B$2,'3A. In-Kind Labor '!$F14))=TRUE,('3A. In-Kind Labor '!$E14/COUNTA(_xlfn.TEXTSPLIT('3A. In-Kind Labor '!$F14,";"))),0)+IF(ISNUMBER(SEARCH(B$2,'3B. In-Kind Non-Labor'!$F15))=TRUE,('3B. In-Kind Non-Labor'!$E15/COUNTA(_xlfn.TEXTSPLIT('3B. In-Kind Non-Labor'!$F15,";"))),0)</f>
        <v>0</v>
      </c>
      <c r="C35" s="310">
        <f>IF(ISNUMBER(SEARCH(C$2,'3A. In-Kind Labor '!$F14))=TRUE,('3A. In-Kind Labor '!$E14/COUNTA(_xlfn.TEXTSPLIT('3A. In-Kind Labor '!$F14,";"))),0)+IF(ISNUMBER(SEARCH(C$2,'3B. In-Kind Non-Labor'!$F15))=TRUE,('3B. In-Kind Non-Labor'!$E15/COUNTA(_xlfn.TEXTSPLIT('3B. In-Kind Non-Labor'!$F15,";"))),0)</f>
        <v>0</v>
      </c>
      <c r="E35" s="306">
        <f>IF(ISNUMBER(SEARCH(E$2,'3A. In-Kind Labor '!$G14))=TRUE,('3A. In-Kind Labor '!$E14/COUNTA(_xlfn.TEXTSPLIT('3A. In-Kind Labor '!$G14,";"))),0)+IF(ISNUMBER(SEARCH(E$2,'3B. In-Kind Non-Labor'!$G15))=TRUE,('3B. In-Kind Non-Labor'!$E15/COUNTA(_xlfn.TEXTSPLIT('3B. In-Kind Non-Labor'!$G15,";"))),0)</f>
        <v>0</v>
      </c>
      <c r="F35" s="304">
        <f>IF(ISNUMBER(SEARCH(F$2,'3A. In-Kind Labor '!$G14))=TRUE,('3A. In-Kind Labor '!$E14/COUNTA(_xlfn.TEXTSPLIT('3A. In-Kind Labor '!$G14,";"))),0)+IF(ISNUMBER(SEARCH(F$2,'3B. In-Kind Non-Labor'!$G15))=TRUE,('3B. In-Kind Non-Labor'!$E15/COUNTA(_xlfn.TEXTSPLIT('3B. In-Kind Non-Labor'!$G15,";"))),0)</f>
        <v>0</v>
      </c>
      <c r="G35" s="304">
        <f>IF(ISNUMBER(SEARCH(G$2,'3A. In-Kind Labor '!$G14))=TRUE,('3A. In-Kind Labor '!$E14/COUNTA(_xlfn.TEXTSPLIT('3A. In-Kind Labor '!$G14,";"))),0)+IF(ISNUMBER(SEARCH(G$2,'3B. In-Kind Non-Labor'!$G15))=TRUE,('3B. In-Kind Non-Labor'!$E15/COUNTA(_xlfn.TEXTSPLIT('3B. In-Kind Non-Labor'!$G15,";"))),0)</f>
        <v>0</v>
      </c>
      <c r="H35" s="310">
        <f>IF(ISNUMBER(SEARCH(H$2,'3A. In-Kind Labor '!$G14))=TRUE,('3A. In-Kind Labor '!$E14/COUNTA(_xlfn.TEXTSPLIT('3A. In-Kind Labor '!$G14,";"))),0)+IF(ISNUMBER(SEARCH(H$2,'3B. In-Kind Non-Labor'!$G15))=TRUE,('3B. In-Kind Non-Labor'!$E15/COUNTA(_xlfn.TEXTSPLIT('3B. In-Kind Non-Labor'!$G15,";"))),0)</f>
        <v>0</v>
      </c>
    </row>
    <row r="36" spans="1:8" x14ac:dyDescent="0.25">
      <c r="A36" s="306">
        <f>IF(ISNUMBER(SEARCH(A$2,'3A. In-Kind Labor '!$F15))=TRUE,('3A. In-Kind Labor '!$E15/COUNTA(_xlfn.TEXTSPLIT('3A. In-Kind Labor '!$F15,";"))),0)+IF(ISNUMBER(SEARCH(A$2,'3B. In-Kind Non-Labor'!$F16))=TRUE,('3B. In-Kind Non-Labor'!$E16/COUNTA(_xlfn.TEXTSPLIT('3B. In-Kind Non-Labor'!$F16,";"))),0)</f>
        <v>0</v>
      </c>
      <c r="B36" s="304">
        <f>IF(ISNUMBER(SEARCH(B$2,'3A. In-Kind Labor '!$F15))=TRUE,('3A. In-Kind Labor '!$E15/COUNTA(_xlfn.TEXTSPLIT('3A. In-Kind Labor '!$F15,";"))),0)+IF(ISNUMBER(SEARCH(B$2,'3B. In-Kind Non-Labor'!$F16))=TRUE,('3B. In-Kind Non-Labor'!$E16/COUNTA(_xlfn.TEXTSPLIT('3B. In-Kind Non-Labor'!$F16,";"))),0)</f>
        <v>0</v>
      </c>
      <c r="C36" s="310">
        <f>IF(ISNUMBER(SEARCH(C$2,'3A. In-Kind Labor '!$F15))=TRUE,('3A. In-Kind Labor '!$E15/COUNTA(_xlfn.TEXTSPLIT('3A. In-Kind Labor '!$F15,";"))),0)+IF(ISNUMBER(SEARCH(C$2,'3B. In-Kind Non-Labor'!$F16))=TRUE,('3B. In-Kind Non-Labor'!$E16/COUNTA(_xlfn.TEXTSPLIT('3B. In-Kind Non-Labor'!$F16,";"))),0)</f>
        <v>0</v>
      </c>
      <c r="E36" s="306">
        <f>IF(ISNUMBER(SEARCH(E$2,'3A. In-Kind Labor '!$G15))=TRUE,('3A. In-Kind Labor '!$E15/COUNTA(_xlfn.TEXTSPLIT('3A. In-Kind Labor '!$G15,";"))),0)+IF(ISNUMBER(SEARCH(E$2,'3B. In-Kind Non-Labor'!$G16))=TRUE,('3B. In-Kind Non-Labor'!$E16/COUNTA(_xlfn.TEXTSPLIT('3B. In-Kind Non-Labor'!$G16,";"))),0)</f>
        <v>0</v>
      </c>
      <c r="F36" s="304">
        <f>IF(ISNUMBER(SEARCH(F$2,'3A. In-Kind Labor '!$G15))=TRUE,('3A. In-Kind Labor '!$E15/COUNTA(_xlfn.TEXTSPLIT('3A. In-Kind Labor '!$G15,";"))),0)+IF(ISNUMBER(SEARCH(F$2,'3B. In-Kind Non-Labor'!$G16))=TRUE,('3B. In-Kind Non-Labor'!$E16/COUNTA(_xlfn.TEXTSPLIT('3B. In-Kind Non-Labor'!$G16,";"))),0)</f>
        <v>0</v>
      </c>
      <c r="G36" s="304">
        <f>IF(ISNUMBER(SEARCH(G$2,'3A. In-Kind Labor '!$G15))=TRUE,('3A. In-Kind Labor '!$E15/COUNTA(_xlfn.TEXTSPLIT('3A. In-Kind Labor '!$G15,";"))),0)+IF(ISNUMBER(SEARCH(G$2,'3B. In-Kind Non-Labor'!$G16))=TRUE,('3B. In-Kind Non-Labor'!$E16/COUNTA(_xlfn.TEXTSPLIT('3B. In-Kind Non-Labor'!$G16,";"))),0)</f>
        <v>0</v>
      </c>
      <c r="H36" s="310">
        <f>IF(ISNUMBER(SEARCH(H$2,'3A. In-Kind Labor '!$G15))=TRUE,('3A. In-Kind Labor '!$E15/COUNTA(_xlfn.TEXTSPLIT('3A. In-Kind Labor '!$G15,";"))),0)+IF(ISNUMBER(SEARCH(H$2,'3B. In-Kind Non-Labor'!$G16))=TRUE,('3B. In-Kind Non-Labor'!$E16/COUNTA(_xlfn.TEXTSPLIT('3B. In-Kind Non-Labor'!$G16,";"))),0)</f>
        <v>0</v>
      </c>
    </row>
    <row r="37" spans="1:8" x14ac:dyDescent="0.25">
      <c r="A37" s="306">
        <f>IF(ISNUMBER(SEARCH(A$2,'3A. In-Kind Labor '!$F16))=TRUE,('3A. In-Kind Labor '!$E16/COUNTA(_xlfn.TEXTSPLIT('3A. In-Kind Labor '!$F16,";"))),0)+IF(ISNUMBER(SEARCH(A$2,'3B. In-Kind Non-Labor'!$F17))=TRUE,('3B. In-Kind Non-Labor'!$E17/COUNTA(_xlfn.TEXTSPLIT('3B. In-Kind Non-Labor'!$F17,";"))),0)</f>
        <v>0</v>
      </c>
      <c r="B37" s="304">
        <f>IF(ISNUMBER(SEARCH(B$2,'3A. In-Kind Labor '!$F16))=TRUE,('3A. In-Kind Labor '!$E16/COUNTA(_xlfn.TEXTSPLIT('3A. In-Kind Labor '!$F16,";"))),0)+IF(ISNUMBER(SEARCH(B$2,'3B. In-Kind Non-Labor'!$F17))=TRUE,('3B. In-Kind Non-Labor'!$E17/COUNTA(_xlfn.TEXTSPLIT('3B. In-Kind Non-Labor'!$F17,";"))),0)</f>
        <v>0</v>
      </c>
      <c r="C37" s="310">
        <f>IF(ISNUMBER(SEARCH(C$2,'3A. In-Kind Labor '!$F16))=TRUE,('3A. In-Kind Labor '!$E16/COUNTA(_xlfn.TEXTSPLIT('3A. In-Kind Labor '!$F16,";"))),0)+IF(ISNUMBER(SEARCH(C$2,'3B. In-Kind Non-Labor'!$F17))=TRUE,('3B. In-Kind Non-Labor'!$E17/COUNTA(_xlfn.TEXTSPLIT('3B. In-Kind Non-Labor'!$F17,";"))),0)</f>
        <v>0</v>
      </c>
      <c r="E37" s="306">
        <f>IF(ISNUMBER(SEARCH(E$2,'3A. In-Kind Labor '!$G16))=TRUE,('3A. In-Kind Labor '!$E16/COUNTA(_xlfn.TEXTSPLIT('3A. In-Kind Labor '!$G16,";"))),0)+IF(ISNUMBER(SEARCH(E$2,'3B. In-Kind Non-Labor'!$G17))=TRUE,('3B. In-Kind Non-Labor'!$E17/COUNTA(_xlfn.TEXTSPLIT('3B. In-Kind Non-Labor'!$G17,";"))),0)</f>
        <v>0</v>
      </c>
      <c r="F37" s="304">
        <f>IF(ISNUMBER(SEARCH(F$2,'3A. In-Kind Labor '!$G16))=TRUE,('3A. In-Kind Labor '!$E16/COUNTA(_xlfn.TEXTSPLIT('3A. In-Kind Labor '!$G16,";"))),0)+IF(ISNUMBER(SEARCH(F$2,'3B. In-Kind Non-Labor'!$G17))=TRUE,('3B. In-Kind Non-Labor'!$E17/COUNTA(_xlfn.TEXTSPLIT('3B. In-Kind Non-Labor'!$G17,";"))),0)</f>
        <v>0</v>
      </c>
      <c r="G37" s="304">
        <f>IF(ISNUMBER(SEARCH(G$2,'3A. In-Kind Labor '!$G16))=TRUE,('3A. In-Kind Labor '!$E16/COUNTA(_xlfn.TEXTSPLIT('3A. In-Kind Labor '!$G16,";"))),0)+IF(ISNUMBER(SEARCH(G$2,'3B. In-Kind Non-Labor'!$G17))=TRUE,('3B. In-Kind Non-Labor'!$E17/COUNTA(_xlfn.TEXTSPLIT('3B. In-Kind Non-Labor'!$G17,";"))),0)</f>
        <v>0</v>
      </c>
      <c r="H37" s="310">
        <f>IF(ISNUMBER(SEARCH(H$2,'3A. In-Kind Labor '!$G16))=TRUE,('3A. In-Kind Labor '!$E16/COUNTA(_xlfn.TEXTSPLIT('3A. In-Kind Labor '!$G16,";"))),0)+IF(ISNUMBER(SEARCH(H$2,'3B. In-Kind Non-Labor'!$G17))=TRUE,('3B. In-Kind Non-Labor'!$E17/COUNTA(_xlfn.TEXTSPLIT('3B. In-Kind Non-Labor'!$G17,";"))),0)</f>
        <v>0</v>
      </c>
    </row>
    <row r="38" spans="1:8" x14ac:dyDescent="0.25">
      <c r="A38" s="306">
        <f>IF(ISNUMBER(SEARCH(A$2,'3A. In-Kind Labor '!$F17))=TRUE,('3A. In-Kind Labor '!$E17/COUNTA(_xlfn.TEXTSPLIT('3A. In-Kind Labor '!$F17,";"))),0)+IF(ISNUMBER(SEARCH(A$2,'3B. In-Kind Non-Labor'!$F18))=TRUE,('3B. In-Kind Non-Labor'!$E18/COUNTA(_xlfn.TEXTSPLIT('3B. In-Kind Non-Labor'!$F18,";"))),0)</f>
        <v>0</v>
      </c>
      <c r="B38" s="304">
        <f>IF(ISNUMBER(SEARCH(B$2,'3A. In-Kind Labor '!$F17))=TRUE,('3A. In-Kind Labor '!$E17/COUNTA(_xlfn.TEXTSPLIT('3A. In-Kind Labor '!$F17,";"))),0)+IF(ISNUMBER(SEARCH(B$2,'3B. In-Kind Non-Labor'!$F18))=TRUE,('3B. In-Kind Non-Labor'!$E18/COUNTA(_xlfn.TEXTSPLIT('3B. In-Kind Non-Labor'!$F18,";"))),0)</f>
        <v>0</v>
      </c>
      <c r="C38" s="310">
        <f>IF(ISNUMBER(SEARCH(C$2,'3A. In-Kind Labor '!$F17))=TRUE,('3A. In-Kind Labor '!$E17/COUNTA(_xlfn.TEXTSPLIT('3A. In-Kind Labor '!$F17,";"))),0)+IF(ISNUMBER(SEARCH(C$2,'3B. In-Kind Non-Labor'!$F18))=TRUE,('3B. In-Kind Non-Labor'!$E18/COUNTA(_xlfn.TEXTSPLIT('3B. In-Kind Non-Labor'!$F18,";"))),0)</f>
        <v>0</v>
      </c>
      <c r="E38" s="306">
        <f>IF(ISNUMBER(SEARCH(E$2,'3A. In-Kind Labor '!$G17))=TRUE,('3A. In-Kind Labor '!$E17/COUNTA(_xlfn.TEXTSPLIT('3A. In-Kind Labor '!$G17,";"))),0)+IF(ISNUMBER(SEARCH(E$2,'3B. In-Kind Non-Labor'!$G18))=TRUE,('3B. In-Kind Non-Labor'!$E18/COUNTA(_xlfn.TEXTSPLIT('3B. In-Kind Non-Labor'!$G18,";"))),0)</f>
        <v>0</v>
      </c>
      <c r="F38" s="304">
        <f>IF(ISNUMBER(SEARCH(F$2,'3A. In-Kind Labor '!$G17))=TRUE,('3A. In-Kind Labor '!$E17/COUNTA(_xlfn.TEXTSPLIT('3A. In-Kind Labor '!$G17,";"))),0)+IF(ISNUMBER(SEARCH(F$2,'3B. In-Kind Non-Labor'!$G18))=TRUE,('3B. In-Kind Non-Labor'!$E18/COUNTA(_xlfn.TEXTSPLIT('3B. In-Kind Non-Labor'!$G18,";"))),0)</f>
        <v>0</v>
      </c>
      <c r="G38" s="304">
        <f>IF(ISNUMBER(SEARCH(G$2,'3A. In-Kind Labor '!$G17))=TRUE,('3A. In-Kind Labor '!$E17/COUNTA(_xlfn.TEXTSPLIT('3A. In-Kind Labor '!$G17,";"))),0)+IF(ISNUMBER(SEARCH(G$2,'3B. In-Kind Non-Labor'!$G18))=TRUE,('3B. In-Kind Non-Labor'!$E18/COUNTA(_xlfn.TEXTSPLIT('3B. In-Kind Non-Labor'!$G18,";"))),0)</f>
        <v>0</v>
      </c>
      <c r="H38" s="310">
        <f>IF(ISNUMBER(SEARCH(H$2,'3A. In-Kind Labor '!$G17))=TRUE,('3A. In-Kind Labor '!$E17/COUNTA(_xlfn.TEXTSPLIT('3A. In-Kind Labor '!$G17,";"))),0)+IF(ISNUMBER(SEARCH(H$2,'3B. In-Kind Non-Labor'!$G18))=TRUE,('3B. In-Kind Non-Labor'!$E18/COUNTA(_xlfn.TEXTSPLIT('3B. In-Kind Non-Labor'!$G18,";"))),0)</f>
        <v>0</v>
      </c>
    </row>
    <row r="39" spans="1:8" x14ac:dyDescent="0.25">
      <c r="A39" s="306">
        <f>IF(ISNUMBER(SEARCH(A$2,'3A. In-Kind Labor '!$F18))=TRUE,('3A. In-Kind Labor '!$E18/COUNTA(_xlfn.TEXTSPLIT('3A. In-Kind Labor '!$F18,";"))),0)+IF(ISNUMBER(SEARCH(A$2,'3B. In-Kind Non-Labor'!$F19))=TRUE,('3B. In-Kind Non-Labor'!$E19/COUNTA(_xlfn.TEXTSPLIT('3B. In-Kind Non-Labor'!$F19,";"))),0)</f>
        <v>0</v>
      </c>
      <c r="B39" s="304">
        <f>IF(ISNUMBER(SEARCH(B$2,'3A. In-Kind Labor '!$F18))=TRUE,('3A. In-Kind Labor '!$E18/COUNTA(_xlfn.TEXTSPLIT('3A. In-Kind Labor '!$F18,";"))),0)+IF(ISNUMBER(SEARCH(B$2,'3B. In-Kind Non-Labor'!$F19))=TRUE,('3B. In-Kind Non-Labor'!$E19/COUNTA(_xlfn.TEXTSPLIT('3B. In-Kind Non-Labor'!$F19,";"))),0)</f>
        <v>0</v>
      </c>
      <c r="C39" s="310">
        <f>IF(ISNUMBER(SEARCH(C$2,'3A. In-Kind Labor '!$F18))=TRUE,('3A. In-Kind Labor '!$E18/COUNTA(_xlfn.TEXTSPLIT('3A. In-Kind Labor '!$F18,";"))),0)+IF(ISNUMBER(SEARCH(C$2,'3B. In-Kind Non-Labor'!$F19))=TRUE,('3B. In-Kind Non-Labor'!$E19/COUNTA(_xlfn.TEXTSPLIT('3B. In-Kind Non-Labor'!$F19,";"))),0)</f>
        <v>0</v>
      </c>
      <c r="E39" s="306">
        <f>IF(ISNUMBER(SEARCH(E$2,'3A. In-Kind Labor '!$G18))=TRUE,('3A. In-Kind Labor '!$E18/COUNTA(_xlfn.TEXTSPLIT('3A. In-Kind Labor '!$G18,";"))),0)+IF(ISNUMBER(SEARCH(E$2,'3B. In-Kind Non-Labor'!$G19))=TRUE,('3B. In-Kind Non-Labor'!$E19/COUNTA(_xlfn.TEXTSPLIT('3B. In-Kind Non-Labor'!$G19,";"))),0)</f>
        <v>0</v>
      </c>
      <c r="F39" s="304">
        <f>IF(ISNUMBER(SEARCH(F$2,'3A. In-Kind Labor '!$G18))=TRUE,('3A. In-Kind Labor '!$E18/COUNTA(_xlfn.TEXTSPLIT('3A. In-Kind Labor '!$G18,";"))),0)+IF(ISNUMBER(SEARCH(F$2,'3B. In-Kind Non-Labor'!$G19))=TRUE,('3B. In-Kind Non-Labor'!$E19/COUNTA(_xlfn.TEXTSPLIT('3B. In-Kind Non-Labor'!$G19,";"))),0)</f>
        <v>0</v>
      </c>
      <c r="G39" s="304">
        <f>IF(ISNUMBER(SEARCH(G$2,'3A. In-Kind Labor '!$G18))=TRUE,('3A. In-Kind Labor '!$E18/COUNTA(_xlfn.TEXTSPLIT('3A. In-Kind Labor '!$G18,";"))),0)+IF(ISNUMBER(SEARCH(G$2,'3B. In-Kind Non-Labor'!$G19))=TRUE,('3B. In-Kind Non-Labor'!$E19/COUNTA(_xlfn.TEXTSPLIT('3B. In-Kind Non-Labor'!$G19,";"))),0)</f>
        <v>0</v>
      </c>
      <c r="H39" s="310">
        <f>IF(ISNUMBER(SEARCH(H$2,'3A. In-Kind Labor '!$G18))=TRUE,('3A. In-Kind Labor '!$E18/COUNTA(_xlfn.TEXTSPLIT('3A. In-Kind Labor '!$G18,";"))),0)+IF(ISNUMBER(SEARCH(H$2,'3B. In-Kind Non-Labor'!$G19))=TRUE,('3B. In-Kind Non-Labor'!$E19/COUNTA(_xlfn.TEXTSPLIT('3B. In-Kind Non-Labor'!$G19,";"))),0)</f>
        <v>0</v>
      </c>
    </row>
    <row r="40" spans="1:8" x14ac:dyDescent="0.25">
      <c r="A40" s="306">
        <f>IF(ISNUMBER(SEARCH(A$2,'3A. In-Kind Labor '!$F19))=TRUE,('3A. In-Kind Labor '!$E19/COUNTA(_xlfn.TEXTSPLIT('3A. In-Kind Labor '!$F19,";"))),0)+IF(ISNUMBER(SEARCH(A$2,'3B. In-Kind Non-Labor'!$F20))=TRUE,('3B. In-Kind Non-Labor'!$E20/COUNTA(_xlfn.TEXTSPLIT('3B. In-Kind Non-Labor'!$F20,";"))),0)</f>
        <v>0</v>
      </c>
      <c r="B40" s="304">
        <f>IF(ISNUMBER(SEARCH(B$2,'3A. In-Kind Labor '!$F19))=TRUE,('3A. In-Kind Labor '!$E19/COUNTA(_xlfn.TEXTSPLIT('3A. In-Kind Labor '!$F19,";"))),0)+IF(ISNUMBER(SEARCH(B$2,'3B. In-Kind Non-Labor'!$F20))=TRUE,('3B. In-Kind Non-Labor'!$E20/COUNTA(_xlfn.TEXTSPLIT('3B. In-Kind Non-Labor'!$F20,";"))),0)</f>
        <v>0</v>
      </c>
      <c r="C40" s="310">
        <f>IF(ISNUMBER(SEARCH(C$2,'3A. In-Kind Labor '!$F19))=TRUE,('3A. In-Kind Labor '!$E19/COUNTA(_xlfn.TEXTSPLIT('3A. In-Kind Labor '!$F19,";"))),0)+IF(ISNUMBER(SEARCH(C$2,'3B. In-Kind Non-Labor'!$F20))=TRUE,('3B. In-Kind Non-Labor'!$E20/COUNTA(_xlfn.TEXTSPLIT('3B. In-Kind Non-Labor'!$F20,";"))),0)</f>
        <v>0</v>
      </c>
      <c r="E40" s="306">
        <f>IF(ISNUMBER(SEARCH(E$2,'3A. In-Kind Labor '!$G19))=TRUE,('3A. In-Kind Labor '!$E19/COUNTA(_xlfn.TEXTSPLIT('3A. In-Kind Labor '!$G19,";"))),0)+IF(ISNUMBER(SEARCH(E$2,'3B. In-Kind Non-Labor'!$G20))=TRUE,('3B. In-Kind Non-Labor'!$E20/COUNTA(_xlfn.TEXTSPLIT('3B. In-Kind Non-Labor'!$G20,";"))),0)</f>
        <v>0</v>
      </c>
      <c r="F40" s="304">
        <f>IF(ISNUMBER(SEARCH(F$2,'3A. In-Kind Labor '!$G19))=TRUE,('3A. In-Kind Labor '!$E19/COUNTA(_xlfn.TEXTSPLIT('3A. In-Kind Labor '!$G19,";"))),0)+IF(ISNUMBER(SEARCH(F$2,'3B. In-Kind Non-Labor'!$G20))=TRUE,('3B. In-Kind Non-Labor'!$E20/COUNTA(_xlfn.TEXTSPLIT('3B. In-Kind Non-Labor'!$G20,";"))),0)</f>
        <v>0</v>
      </c>
      <c r="G40" s="304">
        <f>IF(ISNUMBER(SEARCH(G$2,'3A. In-Kind Labor '!$G19))=TRUE,('3A. In-Kind Labor '!$E19/COUNTA(_xlfn.TEXTSPLIT('3A. In-Kind Labor '!$G19,";"))),0)+IF(ISNUMBER(SEARCH(G$2,'3B. In-Kind Non-Labor'!$G20))=TRUE,('3B. In-Kind Non-Labor'!$E20/COUNTA(_xlfn.TEXTSPLIT('3B. In-Kind Non-Labor'!$G20,";"))),0)</f>
        <v>0</v>
      </c>
      <c r="H40" s="310">
        <f>IF(ISNUMBER(SEARCH(H$2,'3A. In-Kind Labor '!$G19))=TRUE,('3A. In-Kind Labor '!$E19/COUNTA(_xlfn.TEXTSPLIT('3A. In-Kind Labor '!$G19,";"))),0)+IF(ISNUMBER(SEARCH(H$2,'3B. In-Kind Non-Labor'!$G20))=TRUE,('3B. In-Kind Non-Labor'!$E20/COUNTA(_xlfn.TEXTSPLIT('3B. In-Kind Non-Labor'!$G20,";"))),0)</f>
        <v>0</v>
      </c>
    </row>
    <row r="41" spans="1:8" x14ac:dyDescent="0.25">
      <c r="A41" s="306">
        <f>IF(ISNUMBER(SEARCH(A$2,'3A. In-Kind Labor '!$F20))=TRUE,('3A. In-Kind Labor '!$E20/COUNTA(_xlfn.TEXTSPLIT('3A. In-Kind Labor '!$F20,";"))),0)+IF(ISNUMBER(SEARCH(A$2,'3B. In-Kind Non-Labor'!$F21))=TRUE,('3B. In-Kind Non-Labor'!$E21/COUNTA(_xlfn.TEXTSPLIT('3B. In-Kind Non-Labor'!$F21,";"))),0)</f>
        <v>0</v>
      </c>
      <c r="B41" s="304">
        <f>IF(ISNUMBER(SEARCH(B$2,'3A. In-Kind Labor '!$F20))=TRUE,('3A. In-Kind Labor '!$E20/COUNTA(_xlfn.TEXTSPLIT('3A. In-Kind Labor '!$F20,";"))),0)+IF(ISNUMBER(SEARCH(B$2,'3B. In-Kind Non-Labor'!$F21))=TRUE,('3B. In-Kind Non-Labor'!$E21/COUNTA(_xlfn.TEXTSPLIT('3B. In-Kind Non-Labor'!$F21,";"))),0)</f>
        <v>0</v>
      </c>
      <c r="C41" s="310">
        <f>IF(ISNUMBER(SEARCH(C$2,'3A. In-Kind Labor '!$F20))=TRUE,('3A. In-Kind Labor '!$E20/COUNTA(_xlfn.TEXTSPLIT('3A. In-Kind Labor '!$F20,";"))),0)+IF(ISNUMBER(SEARCH(C$2,'3B. In-Kind Non-Labor'!$F21))=TRUE,('3B. In-Kind Non-Labor'!$E21/COUNTA(_xlfn.TEXTSPLIT('3B. In-Kind Non-Labor'!$F21,";"))),0)</f>
        <v>0</v>
      </c>
      <c r="E41" s="306">
        <f>IF(ISNUMBER(SEARCH(E$2,'3A. In-Kind Labor '!$G20))=TRUE,('3A. In-Kind Labor '!$E20/COUNTA(_xlfn.TEXTSPLIT('3A. In-Kind Labor '!$G20,";"))),0)+IF(ISNUMBER(SEARCH(E$2,'3B. In-Kind Non-Labor'!$G21))=TRUE,('3B. In-Kind Non-Labor'!$E21/COUNTA(_xlfn.TEXTSPLIT('3B. In-Kind Non-Labor'!$G21,";"))),0)</f>
        <v>0</v>
      </c>
      <c r="F41" s="304">
        <f>IF(ISNUMBER(SEARCH(F$2,'3A. In-Kind Labor '!$G20))=TRUE,('3A. In-Kind Labor '!$E20/COUNTA(_xlfn.TEXTSPLIT('3A. In-Kind Labor '!$G20,";"))),0)+IF(ISNUMBER(SEARCH(F$2,'3B. In-Kind Non-Labor'!$G21))=TRUE,('3B. In-Kind Non-Labor'!$E21/COUNTA(_xlfn.TEXTSPLIT('3B. In-Kind Non-Labor'!$G21,";"))),0)</f>
        <v>0</v>
      </c>
      <c r="G41" s="304">
        <f>IF(ISNUMBER(SEARCH(G$2,'3A. In-Kind Labor '!$G20))=TRUE,('3A. In-Kind Labor '!$E20/COUNTA(_xlfn.TEXTSPLIT('3A. In-Kind Labor '!$G20,";"))),0)+IF(ISNUMBER(SEARCH(G$2,'3B. In-Kind Non-Labor'!$G21))=TRUE,('3B. In-Kind Non-Labor'!$E21/COUNTA(_xlfn.TEXTSPLIT('3B. In-Kind Non-Labor'!$G21,";"))),0)</f>
        <v>0</v>
      </c>
      <c r="H41" s="310">
        <f>IF(ISNUMBER(SEARCH(H$2,'3A. In-Kind Labor '!$G20))=TRUE,('3A. In-Kind Labor '!$E20/COUNTA(_xlfn.TEXTSPLIT('3A. In-Kind Labor '!$G20,";"))),0)+IF(ISNUMBER(SEARCH(H$2,'3B. In-Kind Non-Labor'!$G21))=TRUE,('3B. In-Kind Non-Labor'!$E21/COUNTA(_xlfn.TEXTSPLIT('3B. In-Kind Non-Labor'!$G21,";"))),0)</f>
        <v>0</v>
      </c>
    </row>
    <row r="42" spans="1:8" x14ac:dyDescent="0.25">
      <c r="A42" s="306">
        <f>IF(ISNUMBER(SEARCH(A$2,'3A. In-Kind Labor '!$F21))=TRUE,('3A. In-Kind Labor '!$E21/COUNTA(_xlfn.TEXTSPLIT('3A. In-Kind Labor '!$F21,";"))),0)+IF(ISNUMBER(SEARCH(A$2,'3B. In-Kind Non-Labor'!$F22))=TRUE,('3B. In-Kind Non-Labor'!$E22/COUNTA(_xlfn.TEXTSPLIT('3B. In-Kind Non-Labor'!$F22,";"))),0)</f>
        <v>0</v>
      </c>
      <c r="B42" s="304">
        <f>IF(ISNUMBER(SEARCH(B$2,'3A. In-Kind Labor '!$F21))=TRUE,('3A. In-Kind Labor '!$E21/COUNTA(_xlfn.TEXTSPLIT('3A. In-Kind Labor '!$F21,";"))),0)+IF(ISNUMBER(SEARCH(B$2,'3B. In-Kind Non-Labor'!$F22))=TRUE,('3B. In-Kind Non-Labor'!$E22/COUNTA(_xlfn.TEXTSPLIT('3B. In-Kind Non-Labor'!$F22,";"))),0)</f>
        <v>0</v>
      </c>
      <c r="C42" s="310">
        <f>IF(ISNUMBER(SEARCH(C$2,'3A. In-Kind Labor '!$F21))=TRUE,('3A. In-Kind Labor '!$E21/COUNTA(_xlfn.TEXTSPLIT('3A. In-Kind Labor '!$F21,";"))),0)+IF(ISNUMBER(SEARCH(C$2,'3B. In-Kind Non-Labor'!$F22))=TRUE,('3B. In-Kind Non-Labor'!$E22/COUNTA(_xlfn.TEXTSPLIT('3B. In-Kind Non-Labor'!$F22,";"))),0)</f>
        <v>0</v>
      </c>
      <c r="E42" s="306">
        <f>IF(ISNUMBER(SEARCH(E$2,'3A. In-Kind Labor '!$G21))=TRUE,('3A. In-Kind Labor '!$E21/COUNTA(_xlfn.TEXTSPLIT('3A. In-Kind Labor '!$G21,";"))),0)+IF(ISNUMBER(SEARCH(E$2,'3B. In-Kind Non-Labor'!$G22))=TRUE,('3B. In-Kind Non-Labor'!$E22/COUNTA(_xlfn.TEXTSPLIT('3B. In-Kind Non-Labor'!$G22,";"))),0)</f>
        <v>0</v>
      </c>
      <c r="F42" s="304">
        <f>IF(ISNUMBER(SEARCH(F$2,'3A. In-Kind Labor '!$G21))=TRUE,('3A. In-Kind Labor '!$E21/COUNTA(_xlfn.TEXTSPLIT('3A. In-Kind Labor '!$G21,";"))),0)+IF(ISNUMBER(SEARCH(F$2,'3B. In-Kind Non-Labor'!$G22))=TRUE,('3B. In-Kind Non-Labor'!$E22/COUNTA(_xlfn.TEXTSPLIT('3B. In-Kind Non-Labor'!$G22,";"))),0)</f>
        <v>0</v>
      </c>
      <c r="G42" s="304">
        <f>IF(ISNUMBER(SEARCH(G$2,'3A. In-Kind Labor '!$G21))=TRUE,('3A. In-Kind Labor '!$E21/COUNTA(_xlfn.TEXTSPLIT('3A. In-Kind Labor '!$G21,";"))),0)+IF(ISNUMBER(SEARCH(G$2,'3B. In-Kind Non-Labor'!$G22))=TRUE,('3B. In-Kind Non-Labor'!$E22/COUNTA(_xlfn.TEXTSPLIT('3B. In-Kind Non-Labor'!$G22,";"))),0)</f>
        <v>0</v>
      </c>
      <c r="H42" s="310">
        <f>IF(ISNUMBER(SEARCH(H$2,'3A. In-Kind Labor '!$G21))=TRUE,('3A. In-Kind Labor '!$E21/COUNTA(_xlfn.TEXTSPLIT('3A. In-Kind Labor '!$G21,";"))),0)+IF(ISNUMBER(SEARCH(H$2,'3B. In-Kind Non-Labor'!$G22))=TRUE,('3B. In-Kind Non-Labor'!$E22/COUNTA(_xlfn.TEXTSPLIT('3B. In-Kind Non-Labor'!$G22,";"))),0)</f>
        <v>0</v>
      </c>
    </row>
    <row r="43" spans="1:8" x14ac:dyDescent="0.25">
      <c r="A43" s="306">
        <f>IF(ISNUMBER(SEARCH(A$2,'3A. In-Kind Labor '!$F22))=TRUE,('3A. In-Kind Labor '!$E22/COUNTA(_xlfn.TEXTSPLIT('3A. In-Kind Labor '!$F22,";"))),0)+IF(ISNUMBER(SEARCH(A$2,'3B. In-Kind Non-Labor'!$F23))=TRUE,('3B. In-Kind Non-Labor'!$E23/COUNTA(_xlfn.TEXTSPLIT('3B. In-Kind Non-Labor'!$F23,";"))),0)</f>
        <v>0</v>
      </c>
      <c r="B43" s="304">
        <f>IF(ISNUMBER(SEARCH(B$2,'3A. In-Kind Labor '!$F22))=TRUE,('3A. In-Kind Labor '!$E22/COUNTA(_xlfn.TEXTSPLIT('3A. In-Kind Labor '!$F22,";"))),0)+IF(ISNUMBER(SEARCH(B$2,'3B. In-Kind Non-Labor'!$F23))=TRUE,('3B. In-Kind Non-Labor'!$E23/COUNTA(_xlfn.TEXTSPLIT('3B. In-Kind Non-Labor'!$F23,";"))),0)</f>
        <v>0</v>
      </c>
      <c r="C43" s="310">
        <f>IF(ISNUMBER(SEARCH(C$2,'3A. In-Kind Labor '!$F22))=TRUE,('3A. In-Kind Labor '!$E22/COUNTA(_xlfn.TEXTSPLIT('3A. In-Kind Labor '!$F22,";"))),0)+IF(ISNUMBER(SEARCH(C$2,'3B. In-Kind Non-Labor'!$F23))=TRUE,('3B. In-Kind Non-Labor'!$E23/COUNTA(_xlfn.TEXTSPLIT('3B. In-Kind Non-Labor'!$F23,";"))),0)</f>
        <v>0</v>
      </c>
      <c r="E43" s="306">
        <f>IF(ISNUMBER(SEARCH(E$2,'3A. In-Kind Labor '!$G22))=TRUE,('3A. In-Kind Labor '!$E22/COUNTA(_xlfn.TEXTSPLIT('3A. In-Kind Labor '!$G22,";"))),0)+IF(ISNUMBER(SEARCH(E$2,'3B. In-Kind Non-Labor'!$G23))=TRUE,('3B. In-Kind Non-Labor'!$E23/COUNTA(_xlfn.TEXTSPLIT('3B. In-Kind Non-Labor'!$G23,";"))),0)</f>
        <v>0</v>
      </c>
      <c r="F43" s="304">
        <f>IF(ISNUMBER(SEARCH(F$2,'3A. In-Kind Labor '!$G22))=TRUE,('3A. In-Kind Labor '!$E22/COUNTA(_xlfn.TEXTSPLIT('3A. In-Kind Labor '!$G22,";"))),0)+IF(ISNUMBER(SEARCH(F$2,'3B. In-Kind Non-Labor'!$G23))=TRUE,('3B. In-Kind Non-Labor'!$E23/COUNTA(_xlfn.TEXTSPLIT('3B. In-Kind Non-Labor'!$G23,";"))),0)</f>
        <v>0</v>
      </c>
      <c r="G43" s="304">
        <f>IF(ISNUMBER(SEARCH(G$2,'3A. In-Kind Labor '!$G22))=TRUE,('3A. In-Kind Labor '!$E22/COUNTA(_xlfn.TEXTSPLIT('3A. In-Kind Labor '!$G22,";"))),0)+IF(ISNUMBER(SEARCH(G$2,'3B. In-Kind Non-Labor'!$G23))=TRUE,('3B. In-Kind Non-Labor'!$E23/COUNTA(_xlfn.TEXTSPLIT('3B. In-Kind Non-Labor'!$G23,";"))),0)</f>
        <v>0</v>
      </c>
      <c r="H43" s="310">
        <f>IF(ISNUMBER(SEARCH(H$2,'3A. In-Kind Labor '!$G22))=TRUE,('3A. In-Kind Labor '!$E22/COUNTA(_xlfn.TEXTSPLIT('3A. In-Kind Labor '!$G22,";"))),0)+IF(ISNUMBER(SEARCH(H$2,'3B. In-Kind Non-Labor'!$G23))=TRUE,('3B. In-Kind Non-Labor'!$E23/COUNTA(_xlfn.TEXTSPLIT('3B. In-Kind Non-Labor'!$G23,";"))),0)</f>
        <v>0</v>
      </c>
    </row>
    <row r="44" spans="1:8" x14ac:dyDescent="0.25">
      <c r="A44" s="306">
        <f>IF(ISNUMBER(SEARCH(A$2,'3A. In-Kind Labor '!$F23))=TRUE,('3A. In-Kind Labor '!$E23/COUNTA(_xlfn.TEXTSPLIT('3A. In-Kind Labor '!$F23,";"))),0)+IF(ISNUMBER(SEARCH(A$2,'3B. In-Kind Non-Labor'!$F24))=TRUE,('3B. In-Kind Non-Labor'!$E24/COUNTA(_xlfn.TEXTSPLIT('3B. In-Kind Non-Labor'!$F24,";"))),0)</f>
        <v>0</v>
      </c>
      <c r="B44" s="304">
        <f>IF(ISNUMBER(SEARCH(B$2,'3A. In-Kind Labor '!$F23))=TRUE,('3A. In-Kind Labor '!$E23/COUNTA(_xlfn.TEXTSPLIT('3A. In-Kind Labor '!$F23,";"))),0)+IF(ISNUMBER(SEARCH(B$2,'3B. In-Kind Non-Labor'!$F24))=TRUE,('3B. In-Kind Non-Labor'!$E24/COUNTA(_xlfn.TEXTSPLIT('3B. In-Kind Non-Labor'!$F24,";"))),0)</f>
        <v>0</v>
      </c>
      <c r="C44" s="310">
        <f>IF(ISNUMBER(SEARCH(C$2,'3A. In-Kind Labor '!$F23))=TRUE,('3A. In-Kind Labor '!$E23/COUNTA(_xlfn.TEXTSPLIT('3A. In-Kind Labor '!$F23,";"))),0)+IF(ISNUMBER(SEARCH(C$2,'3B. In-Kind Non-Labor'!$F24))=TRUE,('3B. In-Kind Non-Labor'!$E24/COUNTA(_xlfn.TEXTSPLIT('3B. In-Kind Non-Labor'!$F24,";"))),0)</f>
        <v>0</v>
      </c>
      <c r="E44" s="306">
        <f>IF(ISNUMBER(SEARCH(E$2,'3A. In-Kind Labor '!$G23))=TRUE,('3A. In-Kind Labor '!$E23/COUNTA(_xlfn.TEXTSPLIT('3A. In-Kind Labor '!$G23,";"))),0)+IF(ISNUMBER(SEARCH(E$2,'3B. In-Kind Non-Labor'!$G24))=TRUE,('3B. In-Kind Non-Labor'!$E24/COUNTA(_xlfn.TEXTSPLIT('3B. In-Kind Non-Labor'!$G24,";"))),0)</f>
        <v>0</v>
      </c>
      <c r="F44" s="304">
        <f>IF(ISNUMBER(SEARCH(F$2,'3A. In-Kind Labor '!$G23))=TRUE,('3A. In-Kind Labor '!$E23/COUNTA(_xlfn.TEXTSPLIT('3A. In-Kind Labor '!$G23,";"))),0)+IF(ISNUMBER(SEARCH(F$2,'3B. In-Kind Non-Labor'!$G24))=TRUE,('3B. In-Kind Non-Labor'!$E24/COUNTA(_xlfn.TEXTSPLIT('3B. In-Kind Non-Labor'!$G24,";"))),0)</f>
        <v>0</v>
      </c>
      <c r="G44" s="304">
        <f>IF(ISNUMBER(SEARCH(G$2,'3A. In-Kind Labor '!$G23))=TRUE,('3A. In-Kind Labor '!$E23/COUNTA(_xlfn.TEXTSPLIT('3A. In-Kind Labor '!$G23,";"))),0)+IF(ISNUMBER(SEARCH(G$2,'3B. In-Kind Non-Labor'!$G24))=TRUE,('3B. In-Kind Non-Labor'!$E24/COUNTA(_xlfn.TEXTSPLIT('3B. In-Kind Non-Labor'!$G24,";"))),0)</f>
        <v>0</v>
      </c>
      <c r="H44" s="310">
        <f>IF(ISNUMBER(SEARCH(H$2,'3A. In-Kind Labor '!$G23))=TRUE,('3A. In-Kind Labor '!$E23/COUNTA(_xlfn.TEXTSPLIT('3A. In-Kind Labor '!$G23,";"))),0)+IF(ISNUMBER(SEARCH(H$2,'3B. In-Kind Non-Labor'!$G24))=TRUE,('3B. In-Kind Non-Labor'!$E24/COUNTA(_xlfn.TEXTSPLIT('3B. In-Kind Non-Labor'!$G24,";"))),0)</f>
        <v>0</v>
      </c>
    </row>
    <row r="45" spans="1:8" x14ac:dyDescent="0.25">
      <c r="A45" s="306">
        <f>IF(ISNUMBER(SEARCH(A$2,'3A. In-Kind Labor '!$F24))=TRUE,('3A. In-Kind Labor '!$E24/COUNTA(_xlfn.TEXTSPLIT('3A. In-Kind Labor '!$F24,";"))),0)+IF(ISNUMBER(SEARCH(A$2,'3B. In-Kind Non-Labor'!$F25))=TRUE,('3B. In-Kind Non-Labor'!$E25/COUNTA(_xlfn.TEXTSPLIT('3B. In-Kind Non-Labor'!$F25,";"))),0)</f>
        <v>0</v>
      </c>
      <c r="B45" s="304">
        <f>IF(ISNUMBER(SEARCH(B$2,'3A. In-Kind Labor '!$F24))=TRUE,('3A. In-Kind Labor '!$E24/COUNTA(_xlfn.TEXTSPLIT('3A. In-Kind Labor '!$F24,";"))),0)+IF(ISNUMBER(SEARCH(B$2,'3B. In-Kind Non-Labor'!$F25))=TRUE,('3B. In-Kind Non-Labor'!$E25/COUNTA(_xlfn.TEXTSPLIT('3B. In-Kind Non-Labor'!$F25,";"))),0)</f>
        <v>0</v>
      </c>
      <c r="C45" s="310">
        <f>IF(ISNUMBER(SEARCH(C$2,'3A. In-Kind Labor '!$F24))=TRUE,('3A. In-Kind Labor '!$E24/COUNTA(_xlfn.TEXTSPLIT('3A. In-Kind Labor '!$F24,";"))),0)+IF(ISNUMBER(SEARCH(C$2,'3B. In-Kind Non-Labor'!$F25))=TRUE,('3B. In-Kind Non-Labor'!$E25/COUNTA(_xlfn.TEXTSPLIT('3B. In-Kind Non-Labor'!$F25,";"))),0)</f>
        <v>0</v>
      </c>
      <c r="E45" s="306">
        <f>IF(ISNUMBER(SEARCH(E$2,'3A. In-Kind Labor '!$G24))=TRUE,('3A. In-Kind Labor '!$E24/COUNTA(_xlfn.TEXTSPLIT('3A. In-Kind Labor '!$G24,";"))),0)+IF(ISNUMBER(SEARCH(E$2,'3B. In-Kind Non-Labor'!$G25))=TRUE,('3B. In-Kind Non-Labor'!$E25/COUNTA(_xlfn.TEXTSPLIT('3B. In-Kind Non-Labor'!$G25,";"))),0)</f>
        <v>0</v>
      </c>
      <c r="F45" s="304">
        <f>IF(ISNUMBER(SEARCH(F$2,'3A. In-Kind Labor '!$G24))=TRUE,('3A. In-Kind Labor '!$E24/COUNTA(_xlfn.TEXTSPLIT('3A. In-Kind Labor '!$G24,";"))),0)+IF(ISNUMBER(SEARCH(F$2,'3B. In-Kind Non-Labor'!$G25))=TRUE,('3B. In-Kind Non-Labor'!$E25/COUNTA(_xlfn.TEXTSPLIT('3B. In-Kind Non-Labor'!$G25,";"))),0)</f>
        <v>0</v>
      </c>
      <c r="G45" s="304">
        <f>IF(ISNUMBER(SEARCH(G$2,'3A. In-Kind Labor '!$G24))=TRUE,('3A. In-Kind Labor '!$E24/COUNTA(_xlfn.TEXTSPLIT('3A. In-Kind Labor '!$G24,";"))),0)+IF(ISNUMBER(SEARCH(G$2,'3B. In-Kind Non-Labor'!$G25))=TRUE,('3B. In-Kind Non-Labor'!$E25/COUNTA(_xlfn.TEXTSPLIT('3B. In-Kind Non-Labor'!$G25,";"))),0)</f>
        <v>0</v>
      </c>
      <c r="H45" s="310">
        <f>IF(ISNUMBER(SEARCH(H$2,'3A. In-Kind Labor '!$G24))=TRUE,('3A. In-Kind Labor '!$E24/COUNTA(_xlfn.TEXTSPLIT('3A. In-Kind Labor '!$G24,";"))),0)+IF(ISNUMBER(SEARCH(H$2,'3B. In-Kind Non-Labor'!$G25))=TRUE,('3B. In-Kind Non-Labor'!$E25/COUNTA(_xlfn.TEXTSPLIT('3B. In-Kind Non-Labor'!$G25,";"))),0)</f>
        <v>0</v>
      </c>
    </row>
    <row r="46" spans="1:8" x14ac:dyDescent="0.25">
      <c r="A46" s="306">
        <f>IF(ISNUMBER(SEARCH(A$2,'3A. In-Kind Labor '!$F25))=TRUE,('3A. In-Kind Labor '!$E25/COUNTA(_xlfn.TEXTSPLIT('3A. In-Kind Labor '!$F25,";"))),0)+IF(ISNUMBER(SEARCH(A$2,'3B. In-Kind Non-Labor'!$F26))=TRUE,('3B. In-Kind Non-Labor'!$E26/COUNTA(_xlfn.TEXTSPLIT('3B. In-Kind Non-Labor'!$F26,";"))),0)</f>
        <v>0</v>
      </c>
      <c r="B46" s="304">
        <f>IF(ISNUMBER(SEARCH(B$2,'3A. In-Kind Labor '!$F25))=TRUE,('3A. In-Kind Labor '!$E25/COUNTA(_xlfn.TEXTSPLIT('3A. In-Kind Labor '!$F25,";"))),0)+IF(ISNUMBER(SEARCH(B$2,'3B. In-Kind Non-Labor'!$F26))=TRUE,('3B. In-Kind Non-Labor'!$E26/COUNTA(_xlfn.TEXTSPLIT('3B. In-Kind Non-Labor'!$F26,";"))),0)</f>
        <v>0</v>
      </c>
      <c r="C46" s="310">
        <f>IF(ISNUMBER(SEARCH(C$2,'3A. In-Kind Labor '!$F25))=TRUE,('3A. In-Kind Labor '!$E25/COUNTA(_xlfn.TEXTSPLIT('3A. In-Kind Labor '!$F25,";"))),0)+IF(ISNUMBER(SEARCH(C$2,'3B. In-Kind Non-Labor'!$F26))=TRUE,('3B. In-Kind Non-Labor'!$E26/COUNTA(_xlfn.TEXTSPLIT('3B. In-Kind Non-Labor'!$F26,";"))),0)</f>
        <v>0</v>
      </c>
      <c r="E46" s="306">
        <f>IF(ISNUMBER(SEARCH(E$2,'3A. In-Kind Labor '!$G25))=TRUE,('3A. In-Kind Labor '!$E25/COUNTA(_xlfn.TEXTSPLIT('3A. In-Kind Labor '!$G25,";"))),0)+IF(ISNUMBER(SEARCH(E$2,'3B. In-Kind Non-Labor'!$G26))=TRUE,('3B. In-Kind Non-Labor'!$E26/COUNTA(_xlfn.TEXTSPLIT('3B. In-Kind Non-Labor'!$G26,";"))),0)</f>
        <v>0</v>
      </c>
      <c r="F46" s="304">
        <f>IF(ISNUMBER(SEARCH(F$2,'3A. In-Kind Labor '!$G25))=TRUE,('3A. In-Kind Labor '!$E25/COUNTA(_xlfn.TEXTSPLIT('3A. In-Kind Labor '!$G25,";"))),0)+IF(ISNUMBER(SEARCH(F$2,'3B. In-Kind Non-Labor'!$G26))=TRUE,('3B. In-Kind Non-Labor'!$E26/COUNTA(_xlfn.TEXTSPLIT('3B. In-Kind Non-Labor'!$G26,";"))),0)</f>
        <v>0</v>
      </c>
      <c r="G46" s="304">
        <f>IF(ISNUMBER(SEARCH(G$2,'3A. In-Kind Labor '!$G25))=TRUE,('3A. In-Kind Labor '!$E25/COUNTA(_xlfn.TEXTSPLIT('3A. In-Kind Labor '!$G25,";"))),0)+IF(ISNUMBER(SEARCH(G$2,'3B. In-Kind Non-Labor'!$G26))=TRUE,('3B. In-Kind Non-Labor'!$E26/COUNTA(_xlfn.TEXTSPLIT('3B. In-Kind Non-Labor'!$G26,";"))),0)</f>
        <v>0</v>
      </c>
      <c r="H46" s="310">
        <f>IF(ISNUMBER(SEARCH(H$2,'3A. In-Kind Labor '!$G25))=TRUE,('3A. In-Kind Labor '!$E25/COUNTA(_xlfn.TEXTSPLIT('3A. In-Kind Labor '!$G25,";"))),0)+IF(ISNUMBER(SEARCH(H$2,'3B. In-Kind Non-Labor'!$G26))=TRUE,('3B. In-Kind Non-Labor'!$E26/COUNTA(_xlfn.TEXTSPLIT('3B. In-Kind Non-Labor'!$G26,";"))),0)</f>
        <v>0</v>
      </c>
    </row>
    <row r="47" spans="1:8" x14ac:dyDescent="0.25">
      <c r="A47" s="306">
        <f>IF(ISNUMBER(SEARCH(A$2,'3A. In-Kind Labor '!$F26))=TRUE,('3A. In-Kind Labor '!$E26/COUNTA(_xlfn.TEXTSPLIT('3A. In-Kind Labor '!$F26,";"))),0)+IF(ISNUMBER(SEARCH(A$2,'3B. In-Kind Non-Labor'!$F27))=TRUE,('3B. In-Kind Non-Labor'!$E27/COUNTA(_xlfn.TEXTSPLIT('3B. In-Kind Non-Labor'!$F27,";"))),0)</f>
        <v>0</v>
      </c>
      <c r="B47" s="304">
        <f>IF(ISNUMBER(SEARCH(B$2,'3A. In-Kind Labor '!$F26))=TRUE,('3A. In-Kind Labor '!$E26/COUNTA(_xlfn.TEXTSPLIT('3A. In-Kind Labor '!$F26,";"))),0)+IF(ISNUMBER(SEARCH(B$2,'3B. In-Kind Non-Labor'!$F27))=TRUE,('3B. In-Kind Non-Labor'!$E27/COUNTA(_xlfn.TEXTSPLIT('3B. In-Kind Non-Labor'!$F27,";"))),0)</f>
        <v>0</v>
      </c>
      <c r="C47" s="310">
        <f>IF(ISNUMBER(SEARCH(C$2,'3A. In-Kind Labor '!$F26))=TRUE,('3A. In-Kind Labor '!$E26/COUNTA(_xlfn.TEXTSPLIT('3A. In-Kind Labor '!$F26,";"))),0)+IF(ISNUMBER(SEARCH(C$2,'3B. In-Kind Non-Labor'!$F27))=TRUE,('3B. In-Kind Non-Labor'!$E27/COUNTA(_xlfn.TEXTSPLIT('3B. In-Kind Non-Labor'!$F27,";"))),0)</f>
        <v>0</v>
      </c>
      <c r="E47" s="306">
        <f>IF(ISNUMBER(SEARCH(E$2,'3A. In-Kind Labor '!$G26))=TRUE,('3A. In-Kind Labor '!$E26/COUNTA(_xlfn.TEXTSPLIT('3A. In-Kind Labor '!$G26,";"))),0)+IF(ISNUMBER(SEARCH(E$2,'3B. In-Kind Non-Labor'!$G27))=TRUE,('3B. In-Kind Non-Labor'!$E27/COUNTA(_xlfn.TEXTSPLIT('3B. In-Kind Non-Labor'!$G27,";"))),0)</f>
        <v>0</v>
      </c>
      <c r="F47" s="304">
        <f>IF(ISNUMBER(SEARCH(F$2,'3A. In-Kind Labor '!$G26))=TRUE,('3A. In-Kind Labor '!$E26/COUNTA(_xlfn.TEXTSPLIT('3A. In-Kind Labor '!$G26,";"))),0)+IF(ISNUMBER(SEARCH(F$2,'3B. In-Kind Non-Labor'!$G27))=TRUE,('3B. In-Kind Non-Labor'!$E27/COUNTA(_xlfn.TEXTSPLIT('3B. In-Kind Non-Labor'!$G27,";"))),0)</f>
        <v>0</v>
      </c>
      <c r="G47" s="304">
        <f>IF(ISNUMBER(SEARCH(G$2,'3A. In-Kind Labor '!$G26))=TRUE,('3A. In-Kind Labor '!$E26/COUNTA(_xlfn.TEXTSPLIT('3A. In-Kind Labor '!$G26,";"))),0)+IF(ISNUMBER(SEARCH(G$2,'3B. In-Kind Non-Labor'!$G27))=TRUE,('3B. In-Kind Non-Labor'!$E27/COUNTA(_xlfn.TEXTSPLIT('3B. In-Kind Non-Labor'!$G27,";"))),0)</f>
        <v>0</v>
      </c>
      <c r="H47" s="310">
        <f>IF(ISNUMBER(SEARCH(H$2,'3A. In-Kind Labor '!$G26))=TRUE,('3A. In-Kind Labor '!$E26/COUNTA(_xlfn.TEXTSPLIT('3A. In-Kind Labor '!$G26,";"))),0)+IF(ISNUMBER(SEARCH(H$2,'3B. In-Kind Non-Labor'!$G27))=TRUE,('3B. In-Kind Non-Labor'!$E27/COUNTA(_xlfn.TEXTSPLIT('3B. In-Kind Non-Labor'!$G27,";"))),0)</f>
        <v>0</v>
      </c>
    </row>
    <row r="48" spans="1:8" x14ac:dyDescent="0.25">
      <c r="A48" s="306">
        <f>IF(ISNUMBER(SEARCH(A$2,'3A. In-Kind Labor '!$F27))=TRUE,('3A. In-Kind Labor '!$E27/COUNTA(_xlfn.TEXTSPLIT('3A. In-Kind Labor '!$F27,";"))),0)+IF(ISNUMBER(SEARCH(A$2,'3B. In-Kind Non-Labor'!$F28))=TRUE,('3B. In-Kind Non-Labor'!$E28/COUNTA(_xlfn.TEXTSPLIT('3B. In-Kind Non-Labor'!$F28,";"))),0)</f>
        <v>0</v>
      </c>
      <c r="B48" s="304">
        <f>IF(ISNUMBER(SEARCH(B$2,'3A. In-Kind Labor '!$F27))=TRUE,('3A. In-Kind Labor '!$E27/COUNTA(_xlfn.TEXTSPLIT('3A. In-Kind Labor '!$F27,";"))),0)+IF(ISNUMBER(SEARCH(B$2,'3B. In-Kind Non-Labor'!$F28))=TRUE,('3B. In-Kind Non-Labor'!$E28/COUNTA(_xlfn.TEXTSPLIT('3B. In-Kind Non-Labor'!$F28,";"))),0)</f>
        <v>0</v>
      </c>
      <c r="C48" s="310">
        <f>IF(ISNUMBER(SEARCH(C$2,'3A. In-Kind Labor '!$F27))=TRUE,('3A. In-Kind Labor '!$E27/COUNTA(_xlfn.TEXTSPLIT('3A. In-Kind Labor '!$F27,";"))),0)+IF(ISNUMBER(SEARCH(C$2,'3B. In-Kind Non-Labor'!$F28))=TRUE,('3B. In-Kind Non-Labor'!$E28/COUNTA(_xlfn.TEXTSPLIT('3B. In-Kind Non-Labor'!$F28,";"))),0)</f>
        <v>0</v>
      </c>
      <c r="E48" s="306">
        <f>IF(ISNUMBER(SEARCH(E$2,'3A. In-Kind Labor '!$G27))=TRUE,('3A. In-Kind Labor '!$E27/COUNTA(_xlfn.TEXTSPLIT('3A. In-Kind Labor '!$G27,";"))),0)+IF(ISNUMBER(SEARCH(E$2,'3B. In-Kind Non-Labor'!$G28))=TRUE,('3B. In-Kind Non-Labor'!$E28/COUNTA(_xlfn.TEXTSPLIT('3B. In-Kind Non-Labor'!$G28,";"))),0)</f>
        <v>0</v>
      </c>
      <c r="F48" s="304">
        <f>IF(ISNUMBER(SEARCH(F$2,'3A. In-Kind Labor '!$G27))=TRUE,('3A. In-Kind Labor '!$E27/COUNTA(_xlfn.TEXTSPLIT('3A. In-Kind Labor '!$G27,";"))),0)+IF(ISNUMBER(SEARCH(F$2,'3B. In-Kind Non-Labor'!$G28))=TRUE,('3B. In-Kind Non-Labor'!$E28/COUNTA(_xlfn.TEXTSPLIT('3B. In-Kind Non-Labor'!$G28,";"))),0)</f>
        <v>0</v>
      </c>
      <c r="G48" s="304">
        <f>IF(ISNUMBER(SEARCH(G$2,'3A. In-Kind Labor '!$G27))=TRUE,('3A. In-Kind Labor '!$E27/COUNTA(_xlfn.TEXTSPLIT('3A. In-Kind Labor '!$G27,";"))),0)+IF(ISNUMBER(SEARCH(G$2,'3B. In-Kind Non-Labor'!$G28))=TRUE,('3B. In-Kind Non-Labor'!$E28/COUNTA(_xlfn.TEXTSPLIT('3B. In-Kind Non-Labor'!$G28,";"))),0)</f>
        <v>0</v>
      </c>
      <c r="H48" s="310">
        <f>IF(ISNUMBER(SEARCH(H$2,'3A. In-Kind Labor '!$G27))=TRUE,('3A. In-Kind Labor '!$E27/COUNTA(_xlfn.TEXTSPLIT('3A. In-Kind Labor '!$G27,";"))),0)+IF(ISNUMBER(SEARCH(H$2,'3B. In-Kind Non-Labor'!$G28))=TRUE,('3B. In-Kind Non-Labor'!$E28/COUNTA(_xlfn.TEXTSPLIT('3B. In-Kind Non-Labor'!$G28,";"))),0)</f>
        <v>0</v>
      </c>
    </row>
    <row r="49" spans="1:8" x14ac:dyDescent="0.25">
      <c r="A49" s="306">
        <f>IF(ISNUMBER(SEARCH(A$2,'3A. In-Kind Labor '!$F28))=TRUE,('3A. In-Kind Labor '!$E28/COUNTA(_xlfn.TEXTSPLIT('3A. In-Kind Labor '!$F28,";"))),0)+IF(ISNUMBER(SEARCH(A$2,'3B. In-Kind Non-Labor'!$F29))=TRUE,('3B. In-Kind Non-Labor'!$E29/COUNTA(_xlfn.TEXTSPLIT('3B. In-Kind Non-Labor'!$F29,";"))),0)</f>
        <v>0</v>
      </c>
      <c r="B49" s="304">
        <f>IF(ISNUMBER(SEARCH(B$2,'3A. In-Kind Labor '!$F28))=TRUE,('3A. In-Kind Labor '!$E28/COUNTA(_xlfn.TEXTSPLIT('3A. In-Kind Labor '!$F28,";"))),0)+IF(ISNUMBER(SEARCH(B$2,'3B. In-Kind Non-Labor'!$F29))=TRUE,('3B. In-Kind Non-Labor'!$E29/COUNTA(_xlfn.TEXTSPLIT('3B. In-Kind Non-Labor'!$F29,";"))),0)</f>
        <v>0</v>
      </c>
      <c r="C49" s="310">
        <f>IF(ISNUMBER(SEARCH(C$2,'3A. In-Kind Labor '!$F28))=TRUE,('3A. In-Kind Labor '!$E28/COUNTA(_xlfn.TEXTSPLIT('3A. In-Kind Labor '!$F28,";"))),0)+IF(ISNUMBER(SEARCH(C$2,'3B. In-Kind Non-Labor'!$F29))=TRUE,('3B. In-Kind Non-Labor'!$E29/COUNTA(_xlfn.TEXTSPLIT('3B. In-Kind Non-Labor'!$F29,";"))),0)</f>
        <v>0</v>
      </c>
      <c r="E49" s="306">
        <f>IF(ISNUMBER(SEARCH(E$2,'3A. In-Kind Labor '!$G28))=TRUE,('3A. In-Kind Labor '!$E28/COUNTA(_xlfn.TEXTSPLIT('3A. In-Kind Labor '!$G28,";"))),0)+IF(ISNUMBER(SEARCH(E$2,'3B. In-Kind Non-Labor'!$G29))=TRUE,('3B. In-Kind Non-Labor'!$E29/COUNTA(_xlfn.TEXTSPLIT('3B. In-Kind Non-Labor'!$G29,";"))),0)</f>
        <v>0</v>
      </c>
      <c r="F49" s="304">
        <f>IF(ISNUMBER(SEARCH(F$2,'3A. In-Kind Labor '!$G28))=TRUE,('3A. In-Kind Labor '!$E28/COUNTA(_xlfn.TEXTSPLIT('3A. In-Kind Labor '!$G28,";"))),0)+IF(ISNUMBER(SEARCH(F$2,'3B. In-Kind Non-Labor'!$G29))=TRUE,('3B. In-Kind Non-Labor'!$E29/COUNTA(_xlfn.TEXTSPLIT('3B. In-Kind Non-Labor'!$G29,";"))),0)</f>
        <v>0</v>
      </c>
      <c r="G49" s="304">
        <f>IF(ISNUMBER(SEARCH(G$2,'3A. In-Kind Labor '!$G28))=TRUE,('3A. In-Kind Labor '!$E28/COUNTA(_xlfn.TEXTSPLIT('3A. In-Kind Labor '!$G28,";"))),0)+IF(ISNUMBER(SEARCH(G$2,'3B. In-Kind Non-Labor'!$G29))=TRUE,('3B. In-Kind Non-Labor'!$E29/COUNTA(_xlfn.TEXTSPLIT('3B. In-Kind Non-Labor'!$G29,";"))),0)</f>
        <v>0</v>
      </c>
      <c r="H49" s="310">
        <f>IF(ISNUMBER(SEARCH(H$2,'3A. In-Kind Labor '!$G28))=TRUE,('3A. In-Kind Labor '!$E28/COUNTA(_xlfn.TEXTSPLIT('3A. In-Kind Labor '!$G28,";"))),0)+IF(ISNUMBER(SEARCH(H$2,'3B. In-Kind Non-Labor'!$G29))=TRUE,('3B. In-Kind Non-Labor'!$E29/COUNTA(_xlfn.TEXTSPLIT('3B. In-Kind Non-Labor'!$G29,";"))),0)</f>
        <v>0</v>
      </c>
    </row>
    <row r="50" spans="1:8" x14ac:dyDescent="0.25">
      <c r="A50" s="306">
        <f>IF(ISNUMBER(SEARCH(A$2,'3A. In-Kind Labor '!$F29))=TRUE,('3A. In-Kind Labor '!$E29/COUNTA(_xlfn.TEXTSPLIT('3A. In-Kind Labor '!$F29,";"))),0)+IF(ISNUMBER(SEARCH(A$2,'3B. In-Kind Non-Labor'!$F30))=TRUE,('3B. In-Kind Non-Labor'!$E30/COUNTA(_xlfn.TEXTSPLIT('3B. In-Kind Non-Labor'!$F30,";"))),0)</f>
        <v>0</v>
      </c>
      <c r="B50" s="304">
        <f>IF(ISNUMBER(SEARCH(B$2,'3A. In-Kind Labor '!$F29))=TRUE,('3A. In-Kind Labor '!$E29/COUNTA(_xlfn.TEXTSPLIT('3A. In-Kind Labor '!$F29,";"))),0)+IF(ISNUMBER(SEARCH(B$2,'3B. In-Kind Non-Labor'!$F30))=TRUE,('3B. In-Kind Non-Labor'!$E30/COUNTA(_xlfn.TEXTSPLIT('3B. In-Kind Non-Labor'!$F30,";"))),0)</f>
        <v>0</v>
      </c>
      <c r="C50" s="310">
        <f>IF(ISNUMBER(SEARCH(C$2,'3A. In-Kind Labor '!$F29))=TRUE,('3A. In-Kind Labor '!$E29/COUNTA(_xlfn.TEXTSPLIT('3A. In-Kind Labor '!$F29,";"))),0)+IF(ISNUMBER(SEARCH(C$2,'3B. In-Kind Non-Labor'!$F30))=TRUE,('3B. In-Kind Non-Labor'!$E30/COUNTA(_xlfn.TEXTSPLIT('3B. In-Kind Non-Labor'!$F30,";"))),0)</f>
        <v>0</v>
      </c>
      <c r="E50" s="306">
        <f>IF(ISNUMBER(SEARCH(E$2,'3A. In-Kind Labor '!$G29))=TRUE,('3A. In-Kind Labor '!$E29/COUNTA(_xlfn.TEXTSPLIT('3A. In-Kind Labor '!$G29,";"))),0)+IF(ISNUMBER(SEARCH(E$2,'3B. In-Kind Non-Labor'!$G30))=TRUE,('3B. In-Kind Non-Labor'!$E30/COUNTA(_xlfn.TEXTSPLIT('3B. In-Kind Non-Labor'!$G30,";"))),0)</f>
        <v>0</v>
      </c>
      <c r="F50" s="304">
        <f>IF(ISNUMBER(SEARCH(F$2,'3A. In-Kind Labor '!$G29))=TRUE,('3A. In-Kind Labor '!$E29/COUNTA(_xlfn.TEXTSPLIT('3A. In-Kind Labor '!$G29,";"))),0)+IF(ISNUMBER(SEARCH(F$2,'3B. In-Kind Non-Labor'!$G30))=TRUE,('3B. In-Kind Non-Labor'!$E30/COUNTA(_xlfn.TEXTSPLIT('3B. In-Kind Non-Labor'!$G30,";"))),0)</f>
        <v>0</v>
      </c>
      <c r="G50" s="304">
        <f>IF(ISNUMBER(SEARCH(G$2,'3A. In-Kind Labor '!$G29))=TRUE,('3A. In-Kind Labor '!$E29/COUNTA(_xlfn.TEXTSPLIT('3A. In-Kind Labor '!$G29,";"))),0)+IF(ISNUMBER(SEARCH(G$2,'3B. In-Kind Non-Labor'!$G30))=TRUE,('3B. In-Kind Non-Labor'!$E30/COUNTA(_xlfn.TEXTSPLIT('3B. In-Kind Non-Labor'!$G30,";"))),0)</f>
        <v>0</v>
      </c>
      <c r="H50" s="310">
        <f>IF(ISNUMBER(SEARCH(H$2,'3A. In-Kind Labor '!$G29))=TRUE,('3A. In-Kind Labor '!$E29/COUNTA(_xlfn.TEXTSPLIT('3A. In-Kind Labor '!$G29,";"))),0)+IF(ISNUMBER(SEARCH(H$2,'3B. In-Kind Non-Labor'!$G30))=TRUE,('3B. In-Kind Non-Labor'!$E30/COUNTA(_xlfn.TEXTSPLIT('3B. In-Kind Non-Labor'!$G30,";"))),0)</f>
        <v>0</v>
      </c>
    </row>
    <row r="51" spans="1:8" x14ac:dyDescent="0.25">
      <c r="A51" s="306">
        <f>IF(ISNUMBER(SEARCH(A$2,'3A. In-Kind Labor '!$F30))=TRUE,('3A. In-Kind Labor '!$E30/COUNTA(_xlfn.TEXTSPLIT('3A. In-Kind Labor '!$F30,";"))),0)+IF(ISNUMBER(SEARCH(A$2,'3B. In-Kind Non-Labor'!$F31))=TRUE,('3B. In-Kind Non-Labor'!$E31/COUNTA(_xlfn.TEXTSPLIT('3B. In-Kind Non-Labor'!$F31,";"))),0)</f>
        <v>0</v>
      </c>
      <c r="B51" s="304">
        <f>IF(ISNUMBER(SEARCH(B$2,'3A. In-Kind Labor '!$F30))=TRUE,('3A. In-Kind Labor '!$E30/COUNTA(_xlfn.TEXTSPLIT('3A. In-Kind Labor '!$F30,";"))),0)+IF(ISNUMBER(SEARCH(B$2,'3B. In-Kind Non-Labor'!$F31))=TRUE,('3B. In-Kind Non-Labor'!$E31/COUNTA(_xlfn.TEXTSPLIT('3B. In-Kind Non-Labor'!$F31,";"))),0)</f>
        <v>0</v>
      </c>
      <c r="C51" s="310">
        <f>IF(ISNUMBER(SEARCH(C$2,'3A. In-Kind Labor '!$F30))=TRUE,('3A. In-Kind Labor '!$E30/COUNTA(_xlfn.TEXTSPLIT('3A. In-Kind Labor '!$F30,";"))),0)+IF(ISNUMBER(SEARCH(C$2,'3B. In-Kind Non-Labor'!$F31))=TRUE,('3B. In-Kind Non-Labor'!$E31/COUNTA(_xlfn.TEXTSPLIT('3B. In-Kind Non-Labor'!$F31,";"))),0)</f>
        <v>0</v>
      </c>
      <c r="E51" s="306">
        <f>IF(ISNUMBER(SEARCH(E$2,'3A. In-Kind Labor '!$G30))=TRUE,('3A. In-Kind Labor '!$E30/COUNTA(_xlfn.TEXTSPLIT('3A. In-Kind Labor '!$G30,";"))),0)+IF(ISNUMBER(SEARCH(E$2,'3B. In-Kind Non-Labor'!$G31))=TRUE,('3B. In-Kind Non-Labor'!$E31/COUNTA(_xlfn.TEXTSPLIT('3B. In-Kind Non-Labor'!$G31,";"))),0)</f>
        <v>0</v>
      </c>
      <c r="F51" s="304">
        <f>IF(ISNUMBER(SEARCH(F$2,'3A. In-Kind Labor '!$G30))=TRUE,('3A. In-Kind Labor '!$E30/COUNTA(_xlfn.TEXTSPLIT('3A. In-Kind Labor '!$G30,";"))),0)+IF(ISNUMBER(SEARCH(F$2,'3B. In-Kind Non-Labor'!$G31))=TRUE,('3B. In-Kind Non-Labor'!$E31/COUNTA(_xlfn.TEXTSPLIT('3B. In-Kind Non-Labor'!$G31,";"))),0)</f>
        <v>0</v>
      </c>
      <c r="G51" s="304">
        <f>IF(ISNUMBER(SEARCH(G$2,'3A. In-Kind Labor '!$G30))=TRUE,('3A. In-Kind Labor '!$E30/COUNTA(_xlfn.TEXTSPLIT('3A. In-Kind Labor '!$G30,";"))),0)+IF(ISNUMBER(SEARCH(G$2,'3B. In-Kind Non-Labor'!$G31))=TRUE,('3B. In-Kind Non-Labor'!$E31/COUNTA(_xlfn.TEXTSPLIT('3B. In-Kind Non-Labor'!$G31,";"))),0)</f>
        <v>0</v>
      </c>
      <c r="H51" s="310">
        <f>IF(ISNUMBER(SEARCH(H$2,'3A. In-Kind Labor '!$G30))=TRUE,('3A. In-Kind Labor '!$E30/COUNTA(_xlfn.TEXTSPLIT('3A. In-Kind Labor '!$G30,";"))),0)+IF(ISNUMBER(SEARCH(H$2,'3B. In-Kind Non-Labor'!$G31))=TRUE,('3B. In-Kind Non-Labor'!$E31/COUNTA(_xlfn.TEXTSPLIT('3B. In-Kind Non-Labor'!$G31,";"))),0)</f>
        <v>0</v>
      </c>
    </row>
    <row r="52" spans="1:8" x14ac:dyDescent="0.25">
      <c r="A52" s="306">
        <f>IF(ISNUMBER(SEARCH(A$2,'3A. In-Kind Labor '!$F31))=TRUE,('3A. In-Kind Labor '!$E31/COUNTA(_xlfn.TEXTSPLIT('3A. In-Kind Labor '!$F31,";"))),0)+IF(ISNUMBER(SEARCH(A$2,'3B. In-Kind Non-Labor'!$F32))=TRUE,('3B. In-Kind Non-Labor'!$E32/COUNTA(_xlfn.TEXTSPLIT('3B. In-Kind Non-Labor'!$F32,";"))),0)</f>
        <v>0</v>
      </c>
      <c r="B52" s="304">
        <f>IF(ISNUMBER(SEARCH(B$2,'3A. In-Kind Labor '!$F31))=TRUE,('3A. In-Kind Labor '!$E31/COUNTA(_xlfn.TEXTSPLIT('3A. In-Kind Labor '!$F31,";"))),0)+IF(ISNUMBER(SEARCH(B$2,'3B. In-Kind Non-Labor'!$F32))=TRUE,('3B. In-Kind Non-Labor'!$E32/COUNTA(_xlfn.TEXTSPLIT('3B. In-Kind Non-Labor'!$F32,";"))),0)</f>
        <v>0</v>
      </c>
      <c r="C52" s="310">
        <f>IF(ISNUMBER(SEARCH(C$2,'3A. In-Kind Labor '!$F31))=TRUE,('3A. In-Kind Labor '!$E31/COUNTA(_xlfn.TEXTSPLIT('3A. In-Kind Labor '!$F31,";"))),0)+IF(ISNUMBER(SEARCH(C$2,'3B. In-Kind Non-Labor'!$F32))=TRUE,('3B. In-Kind Non-Labor'!$E32/COUNTA(_xlfn.TEXTSPLIT('3B. In-Kind Non-Labor'!$F32,";"))),0)</f>
        <v>0</v>
      </c>
      <c r="E52" s="306">
        <f>IF(ISNUMBER(SEARCH(E$2,'3A. In-Kind Labor '!$G31))=TRUE,('3A. In-Kind Labor '!$E31/COUNTA(_xlfn.TEXTSPLIT('3A. In-Kind Labor '!$G31,";"))),0)+IF(ISNUMBER(SEARCH(E$2,'3B. In-Kind Non-Labor'!$G32))=TRUE,('3B. In-Kind Non-Labor'!$E32/COUNTA(_xlfn.TEXTSPLIT('3B. In-Kind Non-Labor'!$G32,";"))),0)</f>
        <v>0</v>
      </c>
      <c r="F52" s="304">
        <f>IF(ISNUMBER(SEARCH(F$2,'3A. In-Kind Labor '!$G31))=TRUE,('3A. In-Kind Labor '!$E31/COUNTA(_xlfn.TEXTSPLIT('3A. In-Kind Labor '!$G31,";"))),0)+IF(ISNUMBER(SEARCH(F$2,'3B. In-Kind Non-Labor'!$G32))=TRUE,('3B. In-Kind Non-Labor'!$E32/COUNTA(_xlfn.TEXTSPLIT('3B. In-Kind Non-Labor'!$G32,";"))),0)</f>
        <v>0</v>
      </c>
      <c r="G52" s="304">
        <f>IF(ISNUMBER(SEARCH(G$2,'3A. In-Kind Labor '!$G31))=TRUE,('3A. In-Kind Labor '!$E31/COUNTA(_xlfn.TEXTSPLIT('3A. In-Kind Labor '!$G31,";"))),0)+IF(ISNUMBER(SEARCH(G$2,'3B. In-Kind Non-Labor'!$G32))=TRUE,('3B. In-Kind Non-Labor'!$E32/COUNTA(_xlfn.TEXTSPLIT('3B. In-Kind Non-Labor'!$G32,";"))),0)</f>
        <v>0</v>
      </c>
      <c r="H52" s="310">
        <f>IF(ISNUMBER(SEARCH(H$2,'3A. In-Kind Labor '!$G31))=TRUE,('3A. In-Kind Labor '!$E31/COUNTA(_xlfn.TEXTSPLIT('3A. In-Kind Labor '!$G31,";"))),0)+IF(ISNUMBER(SEARCH(H$2,'3B. In-Kind Non-Labor'!$G32))=TRUE,('3B. In-Kind Non-Labor'!$E32/COUNTA(_xlfn.TEXTSPLIT('3B. In-Kind Non-Labor'!$G32,";"))),0)</f>
        <v>0</v>
      </c>
    </row>
    <row r="53" spans="1:8" x14ac:dyDescent="0.25">
      <c r="A53" s="306">
        <f>IF(ISNUMBER(SEARCH(A$2,'3A. In-Kind Labor '!$F32))=TRUE,('3A. In-Kind Labor '!$E32/COUNTA(_xlfn.TEXTSPLIT('3A. In-Kind Labor '!$F32,";"))),0)+IF(ISNUMBER(SEARCH(A$2,'3B. In-Kind Non-Labor'!$F33))=TRUE,('3B. In-Kind Non-Labor'!$E33/COUNTA(_xlfn.TEXTSPLIT('3B. In-Kind Non-Labor'!$F33,";"))),0)</f>
        <v>0</v>
      </c>
      <c r="B53" s="304">
        <f>IF(ISNUMBER(SEARCH(B$2,'3A. In-Kind Labor '!$F32))=TRUE,('3A. In-Kind Labor '!$E32/COUNTA(_xlfn.TEXTSPLIT('3A. In-Kind Labor '!$F32,";"))),0)+IF(ISNUMBER(SEARCH(B$2,'3B. In-Kind Non-Labor'!$F33))=TRUE,('3B. In-Kind Non-Labor'!$E33/COUNTA(_xlfn.TEXTSPLIT('3B. In-Kind Non-Labor'!$F33,";"))),0)</f>
        <v>0</v>
      </c>
      <c r="C53" s="310">
        <f>IF(ISNUMBER(SEARCH(C$2,'3A. In-Kind Labor '!$F32))=TRUE,('3A. In-Kind Labor '!$E32/COUNTA(_xlfn.TEXTSPLIT('3A. In-Kind Labor '!$F32,";"))),0)+IF(ISNUMBER(SEARCH(C$2,'3B. In-Kind Non-Labor'!$F33))=TRUE,('3B. In-Kind Non-Labor'!$E33/COUNTA(_xlfn.TEXTSPLIT('3B. In-Kind Non-Labor'!$F33,";"))),0)</f>
        <v>0</v>
      </c>
      <c r="E53" s="306">
        <f>IF(ISNUMBER(SEARCH(E$2,'3A. In-Kind Labor '!$G32))=TRUE,('3A. In-Kind Labor '!$E32/COUNTA(_xlfn.TEXTSPLIT('3A. In-Kind Labor '!$G32,";"))),0)+IF(ISNUMBER(SEARCH(E$2,'3B. In-Kind Non-Labor'!$G33))=TRUE,('3B. In-Kind Non-Labor'!$E33/COUNTA(_xlfn.TEXTSPLIT('3B. In-Kind Non-Labor'!$G33,";"))),0)</f>
        <v>0</v>
      </c>
      <c r="F53" s="304">
        <f>IF(ISNUMBER(SEARCH(F$2,'3A. In-Kind Labor '!$G32))=TRUE,('3A. In-Kind Labor '!$E32/COUNTA(_xlfn.TEXTSPLIT('3A. In-Kind Labor '!$G32,";"))),0)+IF(ISNUMBER(SEARCH(F$2,'3B. In-Kind Non-Labor'!$G33))=TRUE,('3B. In-Kind Non-Labor'!$E33/COUNTA(_xlfn.TEXTSPLIT('3B. In-Kind Non-Labor'!$G33,";"))),0)</f>
        <v>0</v>
      </c>
      <c r="G53" s="304">
        <f>IF(ISNUMBER(SEARCH(G$2,'3A. In-Kind Labor '!$G32))=TRUE,('3A. In-Kind Labor '!$E32/COUNTA(_xlfn.TEXTSPLIT('3A. In-Kind Labor '!$G32,";"))),0)+IF(ISNUMBER(SEARCH(G$2,'3B. In-Kind Non-Labor'!$G33))=TRUE,('3B. In-Kind Non-Labor'!$E33/COUNTA(_xlfn.TEXTSPLIT('3B. In-Kind Non-Labor'!$G33,";"))),0)</f>
        <v>0</v>
      </c>
      <c r="H53" s="310">
        <f>IF(ISNUMBER(SEARCH(H$2,'3A. In-Kind Labor '!$G32))=TRUE,('3A. In-Kind Labor '!$E32/COUNTA(_xlfn.TEXTSPLIT('3A. In-Kind Labor '!$G32,";"))),0)+IF(ISNUMBER(SEARCH(H$2,'3B. In-Kind Non-Labor'!$G33))=TRUE,('3B. In-Kind Non-Labor'!$E33/COUNTA(_xlfn.TEXTSPLIT('3B. In-Kind Non-Labor'!$G33,";"))),0)</f>
        <v>0</v>
      </c>
    </row>
    <row r="54" spans="1:8" x14ac:dyDescent="0.25">
      <c r="A54" s="306">
        <f>IF(ISNUMBER(SEARCH(A$2,'3A. In-Kind Labor '!$F33))=TRUE,('3A. In-Kind Labor '!$E33/COUNTA(_xlfn.TEXTSPLIT('3A. In-Kind Labor '!$F33,";"))),0)+IF(ISNUMBER(SEARCH(A$2,'3B. In-Kind Non-Labor'!$F34))=TRUE,('3B. In-Kind Non-Labor'!$E34/COUNTA(_xlfn.TEXTSPLIT('3B. In-Kind Non-Labor'!$F34,";"))),0)</f>
        <v>0</v>
      </c>
      <c r="B54" s="304">
        <f>IF(ISNUMBER(SEARCH(B$2,'3A. In-Kind Labor '!$F33))=TRUE,('3A. In-Kind Labor '!$E33/COUNTA(_xlfn.TEXTSPLIT('3A. In-Kind Labor '!$F33,";"))),0)+IF(ISNUMBER(SEARCH(B$2,'3B. In-Kind Non-Labor'!$F34))=TRUE,('3B. In-Kind Non-Labor'!$E34/COUNTA(_xlfn.TEXTSPLIT('3B. In-Kind Non-Labor'!$F34,";"))),0)</f>
        <v>0</v>
      </c>
      <c r="C54" s="310">
        <f>IF(ISNUMBER(SEARCH(C$2,'3A. In-Kind Labor '!$F33))=TRUE,('3A. In-Kind Labor '!$E33/COUNTA(_xlfn.TEXTSPLIT('3A. In-Kind Labor '!$F33,";"))),0)+IF(ISNUMBER(SEARCH(C$2,'3B. In-Kind Non-Labor'!$F34))=TRUE,('3B. In-Kind Non-Labor'!$E34/COUNTA(_xlfn.TEXTSPLIT('3B. In-Kind Non-Labor'!$F34,";"))),0)</f>
        <v>0</v>
      </c>
      <c r="E54" s="306">
        <f>IF(ISNUMBER(SEARCH(E$2,'3A. In-Kind Labor '!$G33))=TRUE,('3A. In-Kind Labor '!$E33/COUNTA(_xlfn.TEXTSPLIT('3A. In-Kind Labor '!$G33,";"))),0)+IF(ISNUMBER(SEARCH(E$2,'3B. In-Kind Non-Labor'!$G34))=TRUE,('3B. In-Kind Non-Labor'!$E34/COUNTA(_xlfn.TEXTSPLIT('3B. In-Kind Non-Labor'!$G34,";"))),0)</f>
        <v>0</v>
      </c>
      <c r="F54" s="304">
        <f>IF(ISNUMBER(SEARCH(F$2,'3A. In-Kind Labor '!$G33))=TRUE,('3A. In-Kind Labor '!$E33/COUNTA(_xlfn.TEXTSPLIT('3A. In-Kind Labor '!$G33,";"))),0)+IF(ISNUMBER(SEARCH(F$2,'3B. In-Kind Non-Labor'!$G34))=TRUE,('3B. In-Kind Non-Labor'!$E34/COUNTA(_xlfn.TEXTSPLIT('3B. In-Kind Non-Labor'!$G34,";"))),0)</f>
        <v>0</v>
      </c>
      <c r="G54" s="304">
        <f>IF(ISNUMBER(SEARCH(G$2,'3A. In-Kind Labor '!$G33))=TRUE,('3A. In-Kind Labor '!$E33/COUNTA(_xlfn.TEXTSPLIT('3A. In-Kind Labor '!$G33,";"))),0)+IF(ISNUMBER(SEARCH(G$2,'3B. In-Kind Non-Labor'!$G34))=TRUE,('3B. In-Kind Non-Labor'!$E34/COUNTA(_xlfn.TEXTSPLIT('3B. In-Kind Non-Labor'!$G34,";"))),0)</f>
        <v>0</v>
      </c>
      <c r="H54" s="310">
        <f>IF(ISNUMBER(SEARCH(H$2,'3A. In-Kind Labor '!$G33))=TRUE,('3A. In-Kind Labor '!$E33/COUNTA(_xlfn.TEXTSPLIT('3A. In-Kind Labor '!$G33,";"))),0)+IF(ISNUMBER(SEARCH(H$2,'3B. In-Kind Non-Labor'!$G34))=TRUE,('3B. In-Kind Non-Labor'!$E34/COUNTA(_xlfn.TEXTSPLIT('3B. In-Kind Non-Labor'!$G34,";"))),0)</f>
        <v>0</v>
      </c>
    </row>
    <row r="55" spans="1:8" x14ac:dyDescent="0.25">
      <c r="A55" s="306">
        <f>IF(ISNUMBER(SEARCH(A$2,'3A. In-Kind Labor '!$F34))=TRUE,('3A. In-Kind Labor '!$E34/COUNTA(_xlfn.TEXTSPLIT('3A. In-Kind Labor '!$F34,";"))),0)+IF(ISNUMBER(SEARCH(A$2,'3B. In-Kind Non-Labor'!$F35))=TRUE,('3B. In-Kind Non-Labor'!$E35/COUNTA(_xlfn.TEXTSPLIT('3B. In-Kind Non-Labor'!$F35,";"))),0)</f>
        <v>0</v>
      </c>
      <c r="B55" s="304">
        <f>IF(ISNUMBER(SEARCH(B$2,'3A. In-Kind Labor '!$F34))=TRUE,('3A. In-Kind Labor '!$E34/COUNTA(_xlfn.TEXTSPLIT('3A. In-Kind Labor '!$F34,";"))),0)+IF(ISNUMBER(SEARCH(B$2,'3B. In-Kind Non-Labor'!$F35))=TRUE,('3B. In-Kind Non-Labor'!$E35/COUNTA(_xlfn.TEXTSPLIT('3B. In-Kind Non-Labor'!$F35,";"))),0)</f>
        <v>0</v>
      </c>
      <c r="C55" s="310">
        <f>IF(ISNUMBER(SEARCH(C$2,'3A. In-Kind Labor '!$F34))=TRUE,('3A. In-Kind Labor '!$E34/COUNTA(_xlfn.TEXTSPLIT('3A. In-Kind Labor '!$F34,";"))),0)+IF(ISNUMBER(SEARCH(C$2,'3B. In-Kind Non-Labor'!$F35))=TRUE,('3B. In-Kind Non-Labor'!$E35/COUNTA(_xlfn.TEXTSPLIT('3B. In-Kind Non-Labor'!$F35,";"))),0)</f>
        <v>0</v>
      </c>
      <c r="E55" s="306">
        <f>IF(ISNUMBER(SEARCH(E$2,'3A. In-Kind Labor '!$G34))=TRUE,('3A. In-Kind Labor '!$E34/COUNTA(_xlfn.TEXTSPLIT('3A. In-Kind Labor '!$G34,";"))),0)+IF(ISNUMBER(SEARCH(E$2,'3B. In-Kind Non-Labor'!$G35))=TRUE,('3B. In-Kind Non-Labor'!$E35/COUNTA(_xlfn.TEXTSPLIT('3B. In-Kind Non-Labor'!$G35,";"))),0)</f>
        <v>0</v>
      </c>
      <c r="F55" s="304">
        <f>IF(ISNUMBER(SEARCH(F$2,'3A. In-Kind Labor '!$G34))=TRUE,('3A. In-Kind Labor '!$E34/COUNTA(_xlfn.TEXTSPLIT('3A. In-Kind Labor '!$G34,";"))),0)+IF(ISNUMBER(SEARCH(F$2,'3B. In-Kind Non-Labor'!$G35))=TRUE,('3B. In-Kind Non-Labor'!$E35/COUNTA(_xlfn.TEXTSPLIT('3B. In-Kind Non-Labor'!$G35,";"))),0)</f>
        <v>0</v>
      </c>
      <c r="G55" s="304">
        <f>IF(ISNUMBER(SEARCH(G$2,'3A. In-Kind Labor '!$G34))=TRUE,('3A. In-Kind Labor '!$E34/COUNTA(_xlfn.TEXTSPLIT('3A. In-Kind Labor '!$G34,";"))),0)+IF(ISNUMBER(SEARCH(G$2,'3B. In-Kind Non-Labor'!$G35))=TRUE,('3B. In-Kind Non-Labor'!$E35/COUNTA(_xlfn.TEXTSPLIT('3B. In-Kind Non-Labor'!$G35,";"))),0)</f>
        <v>0</v>
      </c>
      <c r="H55" s="310">
        <f>IF(ISNUMBER(SEARCH(H$2,'3A. In-Kind Labor '!$G34))=TRUE,('3A. In-Kind Labor '!$E34/COUNTA(_xlfn.TEXTSPLIT('3A. In-Kind Labor '!$G34,";"))),0)+IF(ISNUMBER(SEARCH(H$2,'3B. In-Kind Non-Labor'!$G35))=TRUE,('3B. In-Kind Non-Labor'!$E35/COUNTA(_xlfn.TEXTSPLIT('3B. In-Kind Non-Labor'!$G35,";"))),0)</f>
        <v>0</v>
      </c>
    </row>
    <row r="56" spans="1:8" ht="15.75" thickBot="1" x14ac:dyDescent="0.3">
      <c r="A56" s="307">
        <f>IF(ISNUMBER(SEARCH(A$2,'3A. In-Kind Labor '!$F35))=TRUE,('3A. In-Kind Labor '!$E35/COUNTA(_xlfn.TEXTSPLIT('3A. In-Kind Labor '!$F35,";"))),0)+IF(ISNUMBER(SEARCH(A$2,'3B. In-Kind Non-Labor'!$F36))=TRUE,('3B. In-Kind Non-Labor'!$E36/COUNTA(_xlfn.TEXTSPLIT('3B. In-Kind Non-Labor'!$F36,";"))),0)</f>
        <v>0</v>
      </c>
      <c r="B56" s="311">
        <f>IF(ISNUMBER(SEARCH(B$2,'3A. In-Kind Labor '!$F35))=TRUE,('3A. In-Kind Labor '!$E35/COUNTA(_xlfn.TEXTSPLIT('3A. In-Kind Labor '!$F35,";"))),0)+IF(ISNUMBER(SEARCH(B$2,'3B. In-Kind Non-Labor'!$F36))=TRUE,('3B. In-Kind Non-Labor'!$E36/COUNTA(_xlfn.TEXTSPLIT('3B. In-Kind Non-Labor'!$F36,";"))),0)</f>
        <v>0</v>
      </c>
      <c r="C56" s="312">
        <f>IF(ISNUMBER(SEARCH(C$2,'3A. In-Kind Labor '!$F35))=TRUE,('3A. In-Kind Labor '!$E35/COUNTA(_xlfn.TEXTSPLIT('3A. In-Kind Labor '!$F35,";"))),0)+IF(ISNUMBER(SEARCH(C$2,'3B. In-Kind Non-Labor'!$F36))=TRUE,('3B. In-Kind Non-Labor'!$E36/COUNTA(_xlfn.TEXTSPLIT('3B. In-Kind Non-Labor'!$F36,";"))),0)</f>
        <v>0</v>
      </c>
      <c r="E56" s="307">
        <f>IF(ISNUMBER(SEARCH(E$2,'3A. In-Kind Labor '!$G35))=TRUE,('3A. In-Kind Labor '!$E35/COUNTA(_xlfn.TEXTSPLIT('3A. In-Kind Labor '!$G35,";"))),0)+IF(ISNUMBER(SEARCH(E$2,'3B. In-Kind Non-Labor'!$G36))=TRUE,('3B. In-Kind Non-Labor'!$E36/COUNTA(_xlfn.TEXTSPLIT('3B. In-Kind Non-Labor'!$G36,";"))),0)</f>
        <v>0</v>
      </c>
      <c r="F56" s="311">
        <f>IF(ISNUMBER(SEARCH(F$2,'3A. In-Kind Labor '!$G35))=TRUE,('3A. In-Kind Labor '!$E35/COUNTA(_xlfn.TEXTSPLIT('3A. In-Kind Labor '!$G35,";"))),0)+IF(ISNUMBER(SEARCH(F$2,'3B. In-Kind Non-Labor'!$G36))=TRUE,('3B. In-Kind Non-Labor'!$E36/COUNTA(_xlfn.TEXTSPLIT('3B. In-Kind Non-Labor'!$G36,";"))),0)</f>
        <v>0</v>
      </c>
      <c r="G56" s="311">
        <f>IF(ISNUMBER(SEARCH(G$2,'3A. In-Kind Labor '!$G35))=TRUE,('3A. In-Kind Labor '!$E35/COUNTA(_xlfn.TEXTSPLIT('3A. In-Kind Labor '!$G35,";"))),0)+IF(ISNUMBER(SEARCH(G$2,'3B. In-Kind Non-Labor'!$G36))=TRUE,('3B. In-Kind Non-Labor'!$E36/COUNTA(_xlfn.TEXTSPLIT('3B. In-Kind Non-Labor'!$G36,";"))),0)</f>
        <v>0</v>
      </c>
      <c r="H56" s="312">
        <f>IF(ISNUMBER(SEARCH(H$2,'3A. In-Kind Labor '!$G35))=TRUE,('3A. In-Kind Labor '!$E35/COUNTA(_xlfn.TEXTSPLIT('3A. In-Kind Labor '!$G35,";"))),0)+IF(ISNUMBER(SEARCH(H$2,'3B. In-Kind Non-Labor'!$G36))=TRUE,('3B. In-Kind Non-Labor'!$E36/COUNTA(_xlfn.TEXTSPLIT('3B. In-Kind Non-Labor'!$G36,";"))),0)</f>
        <v>0</v>
      </c>
    </row>
    <row r="57" spans="1:8" ht="15.75" thickBot="1" x14ac:dyDescent="0.3"/>
    <row r="58" spans="1:8" ht="15.75" thickBot="1" x14ac:dyDescent="0.3">
      <c r="A58" s="695" t="s">
        <v>467</v>
      </c>
      <c r="B58" s="696"/>
      <c r="C58" s="697"/>
      <c r="E58" s="695" t="s">
        <v>468</v>
      </c>
      <c r="F58" s="696"/>
      <c r="G58" s="696"/>
      <c r="H58" s="697"/>
    </row>
    <row r="59" spans="1:8" ht="15.75" thickBot="1" x14ac:dyDescent="0.3">
      <c r="A59" s="314" t="s">
        <v>46</v>
      </c>
      <c r="B59" s="300" t="s">
        <v>34</v>
      </c>
      <c r="C59" s="301" t="s">
        <v>57</v>
      </c>
      <c r="E59" s="314" t="s">
        <v>79</v>
      </c>
      <c r="F59" s="300" t="s">
        <v>31</v>
      </c>
      <c r="G59" s="300" t="s">
        <v>80</v>
      </c>
      <c r="H59" s="301" t="s">
        <v>55</v>
      </c>
    </row>
    <row r="60" spans="1:8" x14ac:dyDescent="0.25">
      <c r="A60" s="305" t="str">
        <f>IF(ISNUMBER(SEARCH(A$2,'7. Consultant Costs'!$D6))=TRUE,('7. Consultant Costs'!$C6/COUNTA(_xlfn.TEXTSPLIT('7. Consultant Costs'!$D6,";"))),"")</f>
        <v/>
      </c>
      <c r="B60" s="308" t="str">
        <f>IF(ISNUMBER(SEARCH(B$2,'7. Consultant Costs'!$D6))=TRUE,('7. Consultant Costs'!$C6/COUNTA(_xlfn.TEXTSPLIT('7. Consultant Costs'!$D6,";"))),"")</f>
        <v/>
      </c>
      <c r="C60" s="309" t="str">
        <f>IF(ISNUMBER(SEARCH(C$2,'7. Consultant Costs'!$D6))=TRUE,('7. Consultant Costs'!$C6/COUNTA(_xlfn.TEXTSPLIT('7. Consultant Costs'!$D6,";"))),"")</f>
        <v/>
      </c>
      <c r="E60" s="305" t="str">
        <f>IF(ISNUMBER(SEARCH(E$2,'7. Consultant Costs'!$E6))=TRUE,('7. Consultant Costs'!$C6/COUNTA(_xlfn.TEXTSPLIT('7. Consultant Costs'!$E6,";"))),"")</f>
        <v/>
      </c>
      <c r="F60" s="308" t="str">
        <f>IF(ISNUMBER(SEARCH(F$2,'7. Consultant Costs'!$E6))=TRUE,('7. Consultant Costs'!$C6/COUNTA(_xlfn.TEXTSPLIT('7. Consultant Costs'!$E6,";"))),"")</f>
        <v/>
      </c>
      <c r="G60" s="308" t="str">
        <f>IF(ISNUMBER(SEARCH(G$2,'7. Consultant Costs'!$E6))=TRUE,('7. Consultant Costs'!$C6/COUNTA(_xlfn.TEXTSPLIT('7. Consultant Costs'!$E6,";"))),"")</f>
        <v/>
      </c>
      <c r="H60" s="309" t="str">
        <f>IF(ISNUMBER(SEARCH(H$2,'7. Consultant Costs'!$E6))=TRUE,('7. Consultant Costs'!$C6/COUNTA(_xlfn.TEXTSPLIT('7. Consultant Costs'!$E6,";"))),"")</f>
        <v/>
      </c>
    </row>
    <row r="61" spans="1:8" x14ac:dyDescent="0.25">
      <c r="A61" s="306" t="str">
        <f>IF(ISNUMBER(SEARCH(A$2,'7. Consultant Costs'!$D7))=TRUE,('7. Consultant Costs'!$C7/COUNTA(_xlfn.TEXTSPLIT('7. Consultant Costs'!$D7,";"))),"")</f>
        <v/>
      </c>
      <c r="B61" s="304" t="str">
        <f>IF(ISNUMBER(SEARCH(B$2,'7. Consultant Costs'!$D7))=TRUE,('7. Consultant Costs'!$C7/COUNTA(_xlfn.TEXTSPLIT('7. Consultant Costs'!$D7,";"))),"")</f>
        <v/>
      </c>
      <c r="C61" s="310" t="str">
        <f>IF(ISNUMBER(SEARCH(C$2,'7. Consultant Costs'!$D7))=TRUE,('7. Consultant Costs'!$C7/COUNTA(_xlfn.TEXTSPLIT('7. Consultant Costs'!$D7,";"))),"")</f>
        <v/>
      </c>
      <c r="E61" s="306" t="str">
        <f>IF(ISNUMBER(SEARCH(E$2,'7. Consultant Costs'!$E7))=TRUE,('7. Consultant Costs'!$C7/COUNTA(_xlfn.TEXTSPLIT('7. Consultant Costs'!$E7,";"))),"")</f>
        <v/>
      </c>
      <c r="F61" s="304" t="str">
        <f>IF(ISNUMBER(SEARCH(F$2,'7. Consultant Costs'!$E7))=TRUE,('7. Consultant Costs'!$C7/COUNTA(_xlfn.TEXTSPLIT('7. Consultant Costs'!$E7,";"))),"")</f>
        <v/>
      </c>
      <c r="G61" s="304" t="str">
        <f>IF(ISNUMBER(SEARCH(G$2,'7. Consultant Costs'!$E7))=TRUE,('7. Consultant Costs'!$C7/COUNTA(_xlfn.TEXTSPLIT('7. Consultant Costs'!$E7,";"))),"")</f>
        <v/>
      </c>
      <c r="H61" s="310" t="str">
        <f>IF(ISNUMBER(SEARCH(H$2,'7. Consultant Costs'!$E7))=TRUE,('7. Consultant Costs'!$C7/COUNTA(_xlfn.TEXTSPLIT('7. Consultant Costs'!$E7,";"))),"")</f>
        <v/>
      </c>
    </row>
    <row r="62" spans="1:8" x14ac:dyDescent="0.25">
      <c r="A62" s="306" t="str">
        <f>IF(ISNUMBER(SEARCH(A$2,'7. Consultant Costs'!$D8))=TRUE,('7. Consultant Costs'!$C8/COUNTA(_xlfn.TEXTSPLIT('7. Consultant Costs'!$D8,";"))),"")</f>
        <v/>
      </c>
      <c r="B62" s="304" t="str">
        <f>IF(ISNUMBER(SEARCH(B$2,'7. Consultant Costs'!$D8))=TRUE,('7. Consultant Costs'!$C8/COUNTA(_xlfn.TEXTSPLIT('7. Consultant Costs'!$D8,";"))),"")</f>
        <v/>
      </c>
      <c r="C62" s="310" t="str">
        <f>IF(ISNUMBER(SEARCH(C$2,'7. Consultant Costs'!$D8))=TRUE,('7. Consultant Costs'!$C8/COUNTA(_xlfn.TEXTSPLIT('7. Consultant Costs'!$D8,";"))),"")</f>
        <v/>
      </c>
      <c r="E62" s="306" t="str">
        <f>IF(ISNUMBER(SEARCH(E$2,'7. Consultant Costs'!$E8))=TRUE,('7. Consultant Costs'!$C8/COUNTA(_xlfn.TEXTSPLIT('7. Consultant Costs'!$E8,";"))),"")</f>
        <v/>
      </c>
      <c r="F62" s="304" t="str">
        <f>IF(ISNUMBER(SEARCH(F$2,'7. Consultant Costs'!$E8))=TRUE,('7. Consultant Costs'!$C8/COUNTA(_xlfn.TEXTSPLIT('7. Consultant Costs'!$E8,";"))),"")</f>
        <v/>
      </c>
      <c r="G62" s="304" t="str">
        <f>IF(ISNUMBER(SEARCH(G$2,'7. Consultant Costs'!$E8))=TRUE,('7. Consultant Costs'!$C8/COUNTA(_xlfn.TEXTSPLIT('7. Consultant Costs'!$E8,";"))),"")</f>
        <v/>
      </c>
      <c r="H62" s="310" t="str">
        <f>IF(ISNUMBER(SEARCH(H$2,'7. Consultant Costs'!$E8))=TRUE,('7. Consultant Costs'!$C8/COUNTA(_xlfn.TEXTSPLIT('7. Consultant Costs'!$E8,";"))),"")</f>
        <v/>
      </c>
    </row>
    <row r="63" spans="1:8" x14ac:dyDescent="0.25">
      <c r="A63" s="306" t="str">
        <f>IF(ISNUMBER(SEARCH(A$2,'7. Consultant Costs'!$D9))=TRUE,('7. Consultant Costs'!$C9/COUNTA(_xlfn.TEXTSPLIT('7. Consultant Costs'!$D9,";"))),"")</f>
        <v/>
      </c>
      <c r="B63" s="304" t="str">
        <f>IF(ISNUMBER(SEARCH(B$2,'7. Consultant Costs'!$D9))=TRUE,('7. Consultant Costs'!$C9/COUNTA(_xlfn.TEXTSPLIT('7. Consultant Costs'!$D9,";"))),"")</f>
        <v/>
      </c>
      <c r="C63" s="310" t="str">
        <f>IF(ISNUMBER(SEARCH(C$2,'7. Consultant Costs'!$D9))=TRUE,('7. Consultant Costs'!$C9/COUNTA(_xlfn.TEXTSPLIT('7. Consultant Costs'!$D9,";"))),"")</f>
        <v/>
      </c>
      <c r="E63" s="306" t="str">
        <f>IF(ISNUMBER(SEARCH(E$2,'7. Consultant Costs'!$E9))=TRUE,('7. Consultant Costs'!$C9/COUNTA(_xlfn.TEXTSPLIT('7. Consultant Costs'!$E9,";"))),"")</f>
        <v/>
      </c>
      <c r="F63" s="304" t="str">
        <f>IF(ISNUMBER(SEARCH(F$2,'7. Consultant Costs'!$E9))=TRUE,('7. Consultant Costs'!$C9/COUNTA(_xlfn.TEXTSPLIT('7. Consultant Costs'!$E9,";"))),"")</f>
        <v/>
      </c>
      <c r="G63" s="304" t="str">
        <f>IF(ISNUMBER(SEARCH(G$2,'7. Consultant Costs'!$E9))=TRUE,('7. Consultant Costs'!$C9/COUNTA(_xlfn.TEXTSPLIT('7. Consultant Costs'!$E9,";"))),"")</f>
        <v/>
      </c>
      <c r="H63" s="310" t="str">
        <f>IF(ISNUMBER(SEARCH(H$2,'7. Consultant Costs'!$E9))=TRUE,('7. Consultant Costs'!$C9/COUNTA(_xlfn.TEXTSPLIT('7. Consultant Costs'!$E9,";"))),"")</f>
        <v/>
      </c>
    </row>
    <row r="64" spans="1:8" x14ac:dyDescent="0.25">
      <c r="A64" s="306" t="str">
        <f>IF(ISNUMBER(SEARCH(A$2,'7. Consultant Costs'!$D10))=TRUE,('7. Consultant Costs'!$C10/COUNTA(_xlfn.TEXTSPLIT('7. Consultant Costs'!$D10,";"))),"")</f>
        <v/>
      </c>
      <c r="B64" s="304" t="str">
        <f>IF(ISNUMBER(SEARCH(B$2,'7. Consultant Costs'!$D10))=TRUE,('7. Consultant Costs'!$C10/COUNTA(_xlfn.TEXTSPLIT('7. Consultant Costs'!$D10,";"))),"")</f>
        <v/>
      </c>
      <c r="C64" s="310" t="str">
        <f>IF(ISNUMBER(SEARCH(C$2,'7. Consultant Costs'!$D10))=TRUE,('7. Consultant Costs'!$C10/COUNTA(_xlfn.TEXTSPLIT('7. Consultant Costs'!$D10,";"))),"")</f>
        <v/>
      </c>
      <c r="E64" s="306" t="str">
        <f>IF(ISNUMBER(SEARCH(E$2,'7. Consultant Costs'!$E10))=TRUE,('7. Consultant Costs'!$C10/COUNTA(_xlfn.TEXTSPLIT('7. Consultant Costs'!$E10,";"))),"")</f>
        <v/>
      </c>
      <c r="F64" s="304" t="str">
        <f>IF(ISNUMBER(SEARCH(F$2,'7. Consultant Costs'!$E10))=TRUE,('7. Consultant Costs'!$C10/COUNTA(_xlfn.TEXTSPLIT('7. Consultant Costs'!$E10,";"))),"")</f>
        <v/>
      </c>
      <c r="G64" s="304" t="str">
        <f>IF(ISNUMBER(SEARCH(G$2,'7. Consultant Costs'!$E10))=TRUE,('7. Consultant Costs'!$C10/COUNTA(_xlfn.TEXTSPLIT('7. Consultant Costs'!$E10,";"))),"")</f>
        <v/>
      </c>
      <c r="H64" s="310" t="str">
        <f>IF(ISNUMBER(SEARCH(H$2,'7. Consultant Costs'!$E10))=TRUE,('7. Consultant Costs'!$C10/COUNTA(_xlfn.TEXTSPLIT('7. Consultant Costs'!$E10,";"))),"")</f>
        <v/>
      </c>
    </row>
    <row r="65" spans="1:8" x14ac:dyDescent="0.25">
      <c r="A65" s="306" t="str">
        <f>IF(ISNUMBER(SEARCH(A$2,'7. Consultant Costs'!$D11))=TRUE,('7. Consultant Costs'!$C11/COUNTA(_xlfn.TEXTSPLIT('7. Consultant Costs'!$D11,";"))),"")</f>
        <v/>
      </c>
      <c r="B65" s="304" t="str">
        <f>IF(ISNUMBER(SEARCH(B$2,'7. Consultant Costs'!$D11))=TRUE,('7. Consultant Costs'!$C11/COUNTA(_xlfn.TEXTSPLIT('7. Consultant Costs'!$D11,";"))),"")</f>
        <v/>
      </c>
      <c r="C65" s="310" t="str">
        <f>IF(ISNUMBER(SEARCH(C$2,'7. Consultant Costs'!$D11))=TRUE,('7. Consultant Costs'!$C11/COUNTA(_xlfn.TEXTSPLIT('7. Consultant Costs'!$D11,";"))),"")</f>
        <v/>
      </c>
      <c r="E65" s="306" t="str">
        <f>IF(ISNUMBER(SEARCH(E$2,'7. Consultant Costs'!$E11))=TRUE,('7. Consultant Costs'!$C11/COUNTA(_xlfn.TEXTSPLIT('7. Consultant Costs'!$E11,";"))),"")</f>
        <v/>
      </c>
      <c r="F65" s="304" t="str">
        <f>IF(ISNUMBER(SEARCH(F$2,'7. Consultant Costs'!$E11))=TRUE,('7. Consultant Costs'!$C11/COUNTA(_xlfn.TEXTSPLIT('7. Consultant Costs'!$E11,";"))),"")</f>
        <v/>
      </c>
      <c r="G65" s="304" t="str">
        <f>IF(ISNUMBER(SEARCH(G$2,'7. Consultant Costs'!$E11))=TRUE,('7. Consultant Costs'!$C11/COUNTA(_xlfn.TEXTSPLIT('7. Consultant Costs'!$E11,";"))),"")</f>
        <v/>
      </c>
      <c r="H65" s="310" t="str">
        <f>IF(ISNUMBER(SEARCH(H$2,'7. Consultant Costs'!$E11))=TRUE,('7. Consultant Costs'!$C11/COUNTA(_xlfn.TEXTSPLIT('7. Consultant Costs'!$E11,";"))),"")</f>
        <v/>
      </c>
    </row>
    <row r="66" spans="1:8" x14ac:dyDescent="0.25">
      <c r="A66" s="306" t="str">
        <f>IF(ISNUMBER(SEARCH(A$2,'7. Consultant Costs'!$D12))=TRUE,('7. Consultant Costs'!$C12/COUNTA(_xlfn.TEXTSPLIT('7. Consultant Costs'!$D12,";"))),"")</f>
        <v/>
      </c>
      <c r="B66" s="304" t="str">
        <f>IF(ISNUMBER(SEARCH(B$2,'7. Consultant Costs'!$D12))=TRUE,('7. Consultant Costs'!$C12/COUNTA(_xlfn.TEXTSPLIT('7. Consultant Costs'!$D12,";"))),"")</f>
        <v/>
      </c>
      <c r="C66" s="310" t="str">
        <f>IF(ISNUMBER(SEARCH(C$2,'7. Consultant Costs'!$D12))=TRUE,('7. Consultant Costs'!$C12/COUNTA(_xlfn.TEXTSPLIT('7. Consultant Costs'!$D12,";"))),"")</f>
        <v/>
      </c>
      <c r="E66" s="306" t="str">
        <f>IF(ISNUMBER(SEARCH(E$2,'7. Consultant Costs'!$E12))=TRUE,('7. Consultant Costs'!$C12/COUNTA(_xlfn.TEXTSPLIT('7. Consultant Costs'!$E12,";"))),"")</f>
        <v/>
      </c>
      <c r="F66" s="304" t="str">
        <f>IF(ISNUMBER(SEARCH(F$2,'7. Consultant Costs'!$E12))=TRUE,('7. Consultant Costs'!$C12/COUNTA(_xlfn.TEXTSPLIT('7. Consultant Costs'!$E12,";"))),"")</f>
        <v/>
      </c>
      <c r="G66" s="304" t="str">
        <f>IF(ISNUMBER(SEARCH(G$2,'7. Consultant Costs'!$E12))=TRUE,('7. Consultant Costs'!$C12/COUNTA(_xlfn.TEXTSPLIT('7. Consultant Costs'!$E12,";"))),"")</f>
        <v/>
      </c>
      <c r="H66" s="310" t="str">
        <f>IF(ISNUMBER(SEARCH(H$2,'7. Consultant Costs'!$E12))=TRUE,('7. Consultant Costs'!$C12/COUNTA(_xlfn.TEXTSPLIT('7. Consultant Costs'!$E12,";"))),"")</f>
        <v/>
      </c>
    </row>
    <row r="67" spans="1:8" x14ac:dyDescent="0.25">
      <c r="A67" s="306" t="str">
        <f>IF(ISNUMBER(SEARCH(A$2,'7. Consultant Costs'!$D13))=TRUE,('7. Consultant Costs'!$C13/COUNTA(_xlfn.TEXTSPLIT('7. Consultant Costs'!$D13,";"))),"")</f>
        <v/>
      </c>
      <c r="B67" s="304" t="str">
        <f>IF(ISNUMBER(SEARCH(B$2,'7. Consultant Costs'!$D13))=TRUE,('7. Consultant Costs'!$C13/COUNTA(_xlfn.TEXTSPLIT('7. Consultant Costs'!$D13,";"))),"")</f>
        <v/>
      </c>
      <c r="C67" s="310" t="str">
        <f>IF(ISNUMBER(SEARCH(C$2,'7. Consultant Costs'!$D13))=TRUE,('7. Consultant Costs'!$C13/COUNTA(_xlfn.TEXTSPLIT('7. Consultant Costs'!$D13,";"))),"")</f>
        <v/>
      </c>
      <c r="E67" s="306" t="str">
        <f>IF(ISNUMBER(SEARCH(E$2,'7. Consultant Costs'!$E13))=TRUE,('7. Consultant Costs'!$C13/COUNTA(_xlfn.TEXTSPLIT('7. Consultant Costs'!$E13,";"))),"")</f>
        <v/>
      </c>
      <c r="F67" s="304" t="str">
        <f>IF(ISNUMBER(SEARCH(F$2,'7. Consultant Costs'!$E13))=TRUE,('7. Consultant Costs'!$C13/COUNTA(_xlfn.TEXTSPLIT('7. Consultant Costs'!$E13,";"))),"")</f>
        <v/>
      </c>
      <c r="G67" s="304" t="str">
        <f>IF(ISNUMBER(SEARCH(G$2,'7. Consultant Costs'!$E13))=TRUE,('7. Consultant Costs'!$C13/COUNTA(_xlfn.TEXTSPLIT('7. Consultant Costs'!$E13,";"))),"")</f>
        <v/>
      </c>
      <c r="H67" s="310" t="str">
        <f>IF(ISNUMBER(SEARCH(H$2,'7. Consultant Costs'!$E13))=TRUE,('7. Consultant Costs'!$C13/COUNTA(_xlfn.TEXTSPLIT('7. Consultant Costs'!$E13,";"))),"")</f>
        <v/>
      </c>
    </row>
    <row r="68" spans="1:8" x14ac:dyDescent="0.25">
      <c r="A68" s="306" t="str">
        <f>IF(ISNUMBER(SEARCH(A$2,'7. Consultant Costs'!$D14))=TRUE,('7. Consultant Costs'!$C14/COUNTA(_xlfn.TEXTSPLIT('7. Consultant Costs'!$D14,";"))),"")</f>
        <v/>
      </c>
      <c r="B68" s="304" t="str">
        <f>IF(ISNUMBER(SEARCH(B$2,'7. Consultant Costs'!$D14))=TRUE,('7. Consultant Costs'!$C14/COUNTA(_xlfn.TEXTSPLIT('7. Consultant Costs'!$D14,";"))),"")</f>
        <v/>
      </c>
      <c r="C68" s="310" t="str">
        <f>IF(ISNUMBER(SEARCH(C$2,'7. Consultant Costs'!$D14))=TRUE,('7. Consultant Costs'!$C14/COUNTA(_xlfn.TEXTSPLIT('7. Consultant Costs'!$D14,";"))),"")</f>
        <v/>
      </c>
      <c r="E68" s="306" t="str">
        <f>IF(ISNUMBER(SEARCH(E$2,'7. Consultant Costs'!$E14))=TRUE,('7. Consultant Costs'!$C14/COUNTA(_xlfn.TEXTSPLIT('7. Consultant Costs'!$E14,";"))),"")</f>
        <v/>
      </c>
      <c r="F68" s="304" t="str">
        <f>IF(ISNUMBER(SEARCH(F$2,'7. Consultant Costs'!$E14))=TRUE,('7. Consultant Costs'!$C14/COUNTA(_xlfn.TEXTSPLIT('7. Consultant Costs'!$E14,";"))),"")</f>
        <v/>
      </c>
      <c r="G68" s="304" t="str">
        <f>IF(ISNUMBER(SEARCH(G$2,'7. Consultant Costs'!$E14))=TRUE,('7. Consultant Costs'!$C14/COUNTA(_xlfn.TEXTSPLIT('7. Consultant Costs'!$E14,";"))),"")</f>
        <v/>
      </c>
      <c r="H68" s="310" t="str">
        <f>IF(ISNUMBER(SEARCH(H$2,'7. Consultant Costs'!$E14))=TRUE,('7. Consultant Costs'!$C14/COUNTA(_xlfn.TEXTSPLIT('7. Consultant Costs'!$E14,";"))),"")</f>
        <v/>
      </c>
    </row>
    <row r="69" spans="1:8" x14ac:dyDescent="0.25">
      <c r="A69" s="306" t="str">
        <f>IF(ISNUMBER(SEARCH(A$2,'7. Consultant Costs'!$D15))=TRUE,('7. Consultant Costs'!$C15/COUNTA(_xlfn.TEXTSPLIT('7. Consultant Costs'!$D15,";"))),"")</f>
        <v/>
      </c>
      <c r="B69" s="304" t="str">
        <f>IF(ISNUMBER(SEARCH(B$2,'7. Consultant Costs'!$D15))=TRUE,('7. Consultant Costs'!$C15/COUNTA(_xlfn.TEXTSPLIT('7. Consultant Costs'!$D15,";"))),"")</f>
        <v/>
      </c>
      <c r="C69" s="310" t="str">
        <f>IF(ISNUMBER(SEARCH(C$2,'7. Consultant Costs'!$D15))=TRUE,('7. Consultant Costs'!$C15/COUNTA(_xlfn.TEXTSPLIT('7. Consultant Costs'!$D15,";"))),"")</f>
        <v/>
      </c>
      <c r="E69" s="306" t="str">
        <f>IF(ISNUMBER(SEARCH(E$2,'7. Consultant Costs'!$E15))=TRUE,('7. Consultant Costs'!$C15/COUNTA(_xlfn.TEXTSPLIT('7. Consultant Costs'!$E15,";"))),"")</f>
        <v/>
      </c>
      <c r="F69" s="304" t="str">
        <f>IF(ISNUMBER(SEARCH(F$2,'7. Consultant Costs'!$E15))=TRUE,('7. Consultant Costs'!$C15/COUNTA(_xlfn.TEXTSPLIT('7. Consultant Costs'!$E15,";"))),"")</f>
        <v/>
      </c>
      <c r="G69" s="304" t="str">
        <f>IF(ISNUMBER(SEARCH(G$2,'7. Consultant Costs'!$E15))=TRUE,('7. Consultant Costs'!$C15/COUNTA(_xlfn.TEXTSPLIT('7. Consultant Costs'!$E15,";"))),"")</f>
        <v/>
      </c>
      <c r="H69" s="310" t="str">
        <f>IF(ISNUMBER(SEARCH(H$2,'7. Consultant Costs'!$E15))=TRUE,('7. Consultant Costs'!$C15/COUNTA(_xlfn.TEXTSPLIT('7. Consultant Costs'!$E15,";"))),"")</f>
        <v/>
      </c>
    </row>
    <row r="70" spans="1:8" x14ac:dyDescent="0.25">
      <c r="A70" s="306" t="str">
        <f>IF(ISNUMBER(SEARCH(A$2,'7. Consultant Costs'!$D16))=TRUE,('7. Consultant Costs'!$C16/COUNTA(_xlfn.TEXTSPLIT('7. Consultant Costs'!$D16,";"))),"")</f>
        <v/>
      </c>
      <c r="B70" s="304" t="str">
        <f>IF(ISNUMBER(SEARCH(B$2,'7. Consultant Costs'!$D16))=TRUE,('7. Consultant Costs'!$C16/COUNTA(_xlfn.TEXTSPLIT('7. Consultant Costs'!$D16,";"))),"")</f>
        <v/>
      </c>
      <c r="C70" s="310" t="str">
        <f>IF(ISNUMBER(SEARCH(C$2,'7. Consultant Costs'!$D16))=TRUE,('7. Consultant Costs'!$C16/COUNTA(_xlfn.TEXTSPLIT('7. Consultant Costs'!$D16,";"))),"")</f>
        <v/>
      </c>
      <c r="E70" s="306" t="str">
        <f>IF(ISNUMBER(SEARCH(E$2,'7. Consultant Costs'!$E16))=TRUE,('7. Consultant Costs'!$C16/COUNTA(_xlfn.TEXTSPLIT('7. Consultant Costs'!$E16,";"))),"")</f>
        <v/>
      </c>
      <c r="F70" s="304" t="str">
        <f>IF(ISNUMBER(SEARCH(F$2,'7. Consultant Costs'!$E16))=TRUE,('7. Consultant Costs'!$C16/COUNTA(_xlfn.TEXTSPLIT('7. Consultant Costs'!$E16,";"))),"")</f>
        <v/>
      </c>
      <c r="G70" s="304" t="str">
        <f>IF(ISNUMBER(SEARCH(G$2,'7. Consultant Costs'!$E16))=TRUE,('7. Consultant Costs'!$C16/COUNTA(_xlfn.TEXTSPLIT('7. Consultant Costs'!$E16,";"))),"")</f>
        <v/>
      </c>
      <c r="H70" s="310" t="str">
        <f>IF(ISNUMBER(SEARCH(H$2,'7. Consultant Costs'!$E16))=TRUE,('7. Consultant Costs'!$C16/COUNTA(_xlfn.TEXTSPLIT('7. Consultant Costs'!$E16,";"))),"")</f>
        <v/>
      </c>
    </row>
    <row r="71" spans="1:8" x14ac:dyDescent="0.25">
      <c r="A71" s="306" t="str">
        <f>IF(ISNUMBER(SEARCH(A$2,'7. Consultant Costs'!$D17))=TRUE,('7. Consultant Costs'!$C17/COUNTA(_xlfn.TEXTSPLIT('7. Consultant Costs'!$D17,";"))),"")</f>
        <v/>
      </c>
      <c r="B71" s="304" t="str">
        <f>IF(ISNUMBER(SEARCH(B$2,'7. Consultant Costs'!$D17))=TRUE,('7. Consultant Costs'!$C17/COUNTA(_xlfn.TEXTSPLIT('7. Consultant Costs'!$D17,";"))),"")</f>
        <v/>
      </c>
      <c r="C71" s="310" t="str">
        <f>IF(ISNUMBER(SEARCH(C$2,'7. Consultant Costs'!$D17))=TRUE,('7. Consultant Costs'!$C17/COUNTA(_xlfn.TEXTSPLIT('7. Consultant Costs'!$D17,";"))),"")</f>
        <v/>
      </c>
      <c r="E71" s="306" t="str">
        <f>IF(ISNUMBER(SEARCH(E$2,'7. Consultant Costs'!$E17))=TRUE,('7. Consultant Costs'!$C17/COUNTA(_xlfn.TEXTSPLIT('7. Consultant Costs'!$E17,";"))),"")</f>
        <v/>
      </c>
      <c r="F71" s="304" t="str">
        <f>IF(ISNUMBER(SEARCH(F$2,'7. Consultant Costs'!$E17))=TRUE,('7. Consultant Costs'!$C17/COUNTA(_xlfn.TEXTSPLIT('7. Consultant Costs'!$E17,";"))),"")</f>
        <v/>
      </c>
      <c r="G71" s="304" t="str">
        <f>IF(ISNUMBER(SEARCH(G$2,'7. Consultant Costs'!$E17))=TRUE,('7. Consultant Costs'!$C17/COUNTA(_xlfn.TEXTSPLIT('7. Consultant Costs'!$E17,";"))),"")</f>
        <v/>
      </c>
      <c r="H71" s="310" t="str">
        <f>IF(ISNUMBER(SEARCH(H$2,'7. Consultant Costs'!$E17))=TRUE,('7. Consultant Costs'!$C17/COUNTA(_xlfn.TEXTSPLIT('7. Consultant Costs'!$E17,";"))),"")</f>
        <v/>
      </c>
    </row>
    <row r="72" spans="1:8" x14ac:dyDescent="0.25">
      <c r="A72" s="306" t="str">
        <f>IF(ISNUMBER(SEARCH(A$2,'7. Consultant Costs'!$D18))=TRUE,('7. Consultant Costs'!$C18/COUNTA(_xlfn.TEXTSPLIT('7. Consultant Costs'!$D18,";"))),"")</f>
        <v/>
      </c>
      <c r="B72" s="304" t="str">
        <f>IF(ISNUMBER(SEARCH(B$2,'7. Consultant Costs'!$D18))=TRUE,('7. Consultant Costs'!$C18/COUNTA(_xlfn.TEXTSPLIT('7. Consultant Costs'!$D18,";"))),"")</f>
        <v/>
      </c>
      <c r="C72" s="310" t="str">
        <f>IF(ISNUMBER(SEARCH(C$2,'7. Consultant Costs'!$D18))=TRUE,('7. Consultant Costs'!$C18/COUNTA(_xlfn.TEXTSPLIT('7. Consultant Costs'!$D18,";"))),"")</f>
        <v/>
      </c>
      <c r="E72" s="306" t="str">
        <f>IF(ISNUMBER(SEARCH(E$2,'7. Consultant Costs'!$E18))=TRUE,('7. Consultant Costs'!$C18/COUNTA(_xlfn.TEXTSPLIT('7. Consultant Costs'!$E18,";"))),"")</f>
        <v/>
      </c>
      <c r="F72" s="304" t="str">
        <f>IF(ISNUMBER(SEARCH(F$2,'7. Consultant Costs'!$E18))=TRUE,('7. Consultant Costs'!$C18/COUNTA(_xlfn.TEXTSPLIT('7. Consultant Costs'!$E18,";"))),"")</f>
        <v/>
      </c>
      <c r="G72" s="304" t="str">
        <f>IF(ISNUMBER(SEARCH(G$2,'7. Consultant Costs'!$E18))=TRUE,('7. Consultant Costs'!$C18/COUNTA(_xlfn.TEXTSPLIT('7. Consultant Costs'!$E18,";"))),"")</f>
        <v/>
      </c>
      <c r="H72" s="310" t="str">
        <f>IF(ISNUMBER(SEARCH(H$2,'7. Consultant Costs'!$E18))=TRUE,('7. Consultant Costs'!$C18/COUNTA(_xlfn.TEXTSPLIT('7. Consultant Costs'!$E18,";"))),"")</f>
        <v/>
      </c>
    </row>
    <row r="73" spans="1:8" x14ac:dyDescent="0.25">
      <c r="A73" s="306" t="str">
        <f>IF(ISNUMBER(SEARCH(A$2,'7. Consultant Costs'!$D19))=TRUE,('7. Consultant Costs'!$C19/COUNTA(_xlfn.TEXTSPLIT('7. Consultant Costs'!$D19,";"))),"")</f>
        <v/>
      </c>
      <c r="B73" s="304" t="str">
        <f>IF(ISNUMBER(SEARCH(B$2,'7. Consultant Costs'!$D19))=TRUE,('7. Consultant Costs'!$C19/COUNTA(_xlfn.TEXTSPLIT('7. Consultant Costs'!$D19,";"))),"")</f>
        <v/>
      </c>
      <c r="C73" s="310" t="str">
        <f>IF(ISNUMBER(SEARCH(C$2,'7. Consultant Costs'!$D19))=TRUE,('7. Consultant Costs'!$C19/COUNTA(_xlfn.TEXTSPLIT('7. Consultant Costs'!$D19,";"))),"")</f>
        <v/>
      </c>
      <c r="E73" s="306" t="str">
        <f>IF(ISNUMBER(SEARCH(E$2,'7. Consultant Costs'!$E19))=TRUE,('7. Consultant Costs'!$C19/COUNTA(_xlfn.TEXTSPLIT('7. Consultant Costs'!$E19,";"))),"")</f>
        <v/>
      </c>
      <c r="F73" s="304" t="str">
        <f>IF(ISNUMBER(SEARCH(F$2,'7. Consultant Costs'!$E19))=TRUE,('7. Consultant Costs'!$C19/COUNTA(_xlfn.TEXTSPLIT('7. Consultant Costs'!$E19,";"))),"")</f>
        <v/>
      </c>
      <c r="G73" s="304" t="str">
        <f>IF(ISNUMBER(SEARCH(G$2,'7. Consultant Costs'!$E19))=TRUE,('7. Consultant Costs'!$C19/COUNTA(_xlfn.TEXTSPLIT('7. Consultant Costs'!$E19,";"))),"")</f>
        <v/>
      </c>
      <c r="H73" s="310" t="str">
        <f>IF(ISNUMBER(SEARCH(H$2,'7. Consultant Costs'!$E19))=TRUE,('7. Consultant Costs'!$C19/COUNTA(_xlfn.TEXTSPLIT('7. Consultant Costs'!$E19,";"))),"")</f>
        <v/>
      </c>
    </row>
    <row r="74" spans="1:8" x14ac:dyDescent="0.25">
      <c r="A74" s="306" t="str">
        <f>IF(ISNUMBER(SEARCH(A$2,'7. Consultant Costs'!$D20))=TRUE,('7. Consultant Costs'!$C20/COUNTA(_xlfn.TEXTSPLIT('7. Consultant Costs'!$D20,";"))),"")</f>
        <v/>
      </c>
      <c r="B74" s="304" t="str">
        <f>IF(ISNUMBER(SEARCH(B$2,'7. Consultant Costs'!$D20))=TRUE,('7. Consultant Costs'!$C20/COUNTA(_xlfn.TEXTSPLIT('7. Consultant Costs'!$D20,";"))),"")</f>
        <v/>
      </c>
      <c r="C74" s="310" t="str">
        <f>IF(ISNUMBER(SEARCH(C$2,'7. Consultant Costs'!$D20))=TRUE,('7. Consultant Costs'!$C20/COUNTA(_xlfn.TEXTSPLIT('7. Consultant Costs'!$D20,";"))),"")</f>
        <v/>
      </c>
      <c r="E74" s="306" t="str">
        <f>IF(ISNUMBER(SEARCH(E$2,'7. Consultant Costs'!$E20))=TRUE,('7. Consultant Costs'!$C20/COUNTA(_xlfn.TEXTSPLIT('7. Consultant Costs'!$E20,";"))),"")</f>
        <v/>
      </c>
      <c r="F74" s="304" t="str">
        <f>IF(ISNUMBER(SEARCH(F$2,'7. Consultant Costs'!$E20))=TRUE,('7. Consultant Costs'!$C20/COUNTA(_xlfn.TEXTSPLIT('7. Consultant Costs'!$E20,";"))),"")</f>
        <v/>
      </c>
      <c r="G74" s="304" t="str">
        <f>IF(ISNUMBER(SEARCH(G$2,'7. Consultant Costs'!$E20))=TRUE,('7. Consultant Costs'!$C20/COUNTA(_xlfn.TEXTSPLIT('7. Consultant Costs'!$E20,";"))),"")</f>
        <v/>
      </c>
      <c r="H74" s="310" t="str">
        <f>IF(ISNUMBER(SEARCH(H$2,'7. Consultant Costs'!$E20))=TRUE,('7. Consultant Costs'!$C20/COUNTA(_xlfn.TEXTSPLIT('7. Consultant Costs'!$E20,";"))),"")</f>
        <v/>
      </c>
    </row>
    <row r="75" spans="1:8" x14ac:dyDescent="0.25">
      <c r="A75" s="306" t="str">
        <f>IF(ISNUMBER(SEARCH(A$2,'7. Consultant Costs'!$D21))=TRUE,('7. Consultant Costs'!$C21/COUNTA(_xlfn.TEXTSPLIT('7. Consultant Costs'!$D21,";"))),"")</f>
        <v/>
      </c>
      <c r="B75" s="304" t="str">
        <f>IF(ISNUMBER(SEARCH(B$2,'7. Consultant Costs'!$D21))=TRUE,('7. Consultant Costs'!$C21/COUNTA(_xlfn.TEXTSPLIT('7. Consultant Costs'!$D21,";"))),"")</f>
        <v/>
      </c>
      <c r="C75" s="310" t="str">
        <f>IF(ISNUMBER(SEARCH(C$2,'7. Consultant Costs'!$D21))=TRUE,('7. Consultant Costs'!$C21/COUNTA(_xlfn.TEXTSPLIT('7. Consultant Costs'!$D21,";"))),"")</f>
        <v/>
      </c>
      <c r="E75" s="306" t="str">
        <f>IF(ISNUMBER(SEARCH(E$2,'7. Consultant Costs'!$E21))=TRUE,('7. Consultant Costs'!$C21/COUNTA(_xlfn.TEXTSPLIT('7. Consultant Costs'!$E21,";"))),"")</f>
        <v/>
      </c>
      <c r="F75" s="304" t="str">
        <f>IF(ISNUMBER(SEARCH(F$2,'7. Consultant Costs'!$E21))=TRUE,('7. Consultant Costs'!$C21/COUNTA(_xlfn.TEXTSPLIT('7. Consultant Costs'!$E21,";"))),"")</f>
        <v/>
      </c>
      <c r="G75" s="304" t="str">
        <f>IF(ISNUMBER(SEARCH(G$2,'7. Consultant Costs'!$E21))=TRUE,('7. Consultant Costs'!$C21/COUNTA(_xlfn.TEXTSPLIT('7. Consultant Costs'!$E21,";"))),"")</f>
        <v/>
      </c>
      <c r="H75" s="310" t="str">
        <f>IF(ISNUMBER(SEARCH(H$2,'7. Consultant Costs'!$E21))=TRUE,('7. Consultant Costs'!$C21/COUNTA(_xlfn.TEXTSPLIT('7. Consultant Costs'!$E21,";"))),"")</f>
        <v/>
      </c>
    </row>
    <row r="76" spans="1:8" x14ac:dyDescent="0.25">
      <c r="A76" s="306" t="str">
        <f>IF(ISNUMBER(SEARCH(A$2,'7. Consultant Costs'!$D22))=TRUE,('7. Consultant Costs'!$C22/COUNTA(_xlfn.TEXTSPLIT('7. Consultant Costs'!$D22,";"))),"")</f>
        <v/>
      </c>
      <c r="B76" s="304" t="str">
        <f>IF(ISNUMBER(SEARCH(B$2,'7. Consultant Costs'!$D22))=TRUE,('7. Consultant Costs'!$C22/COUNTA(_xlfn.TEXTSPLIT('7. Consultant Costs'!$D22,";"))),"")</f>
        <v/>
      </c>
      <c r="C76" s="310" t="str">
        <f>IF(ISNUMBER(SEARCH(C$2,'7. Consultant Costs'!$D22))=TRUE,('7. Consultant Costs'!$C22/COUNTA(_xlfn.TEXTSPLIT('7. Consultant Costs'!$D22,";"))),"")</f>
        <v/>
      </c>
      <c r="E76" s="306" t="str">
        <f>IF(ISNUMBER(SEARCH(E$2,'7. Consultant Costs'!$E22))=TRUE,('7. Consultant Costs'!$C22/COUNTA(_xlfn.TEXTSPLIT('7. Consultant Costs'!$E22,";"))),"")</f>
        <v/>
      </c>
      <c r="F76" s="304" t="str">
        <f>IF(ISNUMBER(SEARCH(F$2,'7. Consultant Costs'!$E22))=TRUE,('7. Consultant Costs'!$C22/COUNTA(_xlfn.TEXTSPLIT('7. Consultant Costs'!$E22,";"))),"")</f>
        <v/>
      </c>
      <c r="G76" s="304" t="str">
        <f>IF(ISNUMBER(SEARCH(G$2,'7. Consultant Costs'!$E22))=TRUE,('7. Consultant Costs'!$C22/COUNTA(_xlfn.TEXTSPLIT('7. Consultant Costs'!$E22,";"))),"")</f>
        <v/>
      </c>
      <c r="H76" s="310" t="str">
        <f>IF(ISNUMBER(SEARCH(H$2,'7. Consultant Costs'!$E22))=TRUE,('7. Consultant Costs'!$C22/COUNTA(_xlfn.TEXTSPLIT('7. Consultant Costs'!$E22,";"))),"")</f>
        <v/>
      </c>
    </row>
    <row r="77" spans="1:8" x14ac:dyDescent="0.25">
      <c r="A77" s="306" t="str">
        <f>IF(ISNUMBER(SEARCH(A$2,'7. Consultant Costs'!$D23))=TRUE,('7. Consultant Costs'!$C23/COUNTA(_xlfn.TEXTSPLIT('7. Consultant Costs'!$D23,";"))),"")</f>
        <v/>
      </c>
      <c r="B77" s="304" t="str">
        <f>IF(ISNUMBER(SEARCH(B$2,'7. Consultant Costs'!$D23))=TRUE,('7. Consultant Costs'!$C23/COUNTA(_xlfn.TEXTSPLIT('7. Consultant Costs'!$D23,";"))),"")</f>
        <v/>
      </c>
      <c r="C77" s="310" t="str">
        <f>IF(ISNUMBER(SEARCH(C$2,'7. Consultant Costs'!$D23))=TRUE,('7. Consultant Costs'!$C23/COUNTA(_xlfn.TEXTSPLIT('7. Consultant Costs'!$D23,";"))),"")</f>
        <v/>
      </c>
      <c r="E77" s="306" t="str">
        <f>IF(ISNUMBER(SEARCH(E$2,'7. Consultant Costs'!$E23))=TRUE,('7. Consultant Costs'!$C23/COUNTA(_xlfn.TEXTSPLIT('7. Consultant Costs'!$E23,";"))),"")</f>
        <v/>
      </c>
      <c r="F77" s="304" t="str">
        <f>IF(ISNUMBER(SEARCH(F$2,'7. Consultant Costs'!$E23))=TRUE,('7. Consultant Costs'!$C23/COUNTA(_xlfn.TEXTSPLIT('7. Consultant Costs'!$E23,";"))),"")</f>
        <v/>
      </c>
      <c r="G77" s="304" t="str">
        <f>IF(ISNUMBER(SEARCH(G$2,'7. Consultant Costs'!$E23))=TRUE,('7. Consultant Costs'!$C23/COUNTA(_xlfn.TEXTSPLIT('7. Consultant Costs'!$E23,";"))),"")</f>
        <v/>
      </c>
      <c r="H77" s="310" t="str">
        <f>IF(ISNUMBER(SEARCH(H$2,'7. Consultant Costs'!$E23))=TRUE,('7. Consultant Costs'!$C23/COUNTA(_xlfn.TEXTSPLIT('7. Consultant Costs'!$E23,";"))),"")</f>
        <v/>
      </c>
    </row>
    <row r="78" spans="1:8" x14ac:dyDescent="0.25">
      <c r="A78" s="306" t="str">
        <f>IF(ISNUMBER(SEARCH(A$2,'7. Consultant Costs'!$D24))=TRUE,('7. Consultant Costs'!$C24/COUNTA(_xlfn.TEXTSPLIT('7. Consultant Costs'!$D24,";"))),"")</f>
        <v/>
      </c>
      <c r="B78" s="304" t="str">
        <f>IF(ISNUMBER(SEARCH(B$2,'7. Consultant Costs'!$D24))=TRUE,('7. Consultant Costs'!$C24/COUNTA(_xlfn.TEXTSPLIT('7. Consultant Costs'!$D24,";"))),"")</f>
        <v/>
      </c>
      <c r="C78" s="310" t="str">
        <f>IF(ISNUMBER(SEARCH(C$2,'7. Consultant Costs'!$D24))=TRUE,('7. Consultant Costs'!$C24/COUNTA(_xlfn.TEXTSPLIT('7. Consultant Costs'!$D24,";"))),"")</f>
        <v/>
      </c>
      <c r="E78" s="306" t="str">
        <f>IF(ISNUMBER(SEARCH(E$2,'7. Consultant Costs'!$E24))=TRUE,('7. Consultant Costs'!$C24/COUNTA(_xlfn.TEXTSPLIT('7. Consultant Costs'!$E24,";"))),"")</f>
        <v/>
      </c>
      <c r="F78" s="304" t="str">
        <f>IF(ISNUMBER(SEARCH(F$2,'7. Consultant Costs'!$E24))=TRUE,('7. Consultant Costs'!$C24/COUNTA(_xlfn.TEXTSPLIT('7. Consultant Costs'!$E24,";"))),"")</f>
        <v/>
      </c>
      <c r="G78" s="304" t="str">
        <f>IF(ISNUMBER(SEARCH(G$2,'7. Consultant Costs'!$E24))=TRUE,('7. Consultant Costs'!$C24/COUNTA(_xlfn.TEXTSPLIT('7. Consultant Costs'!$E24,";"))),"")</f>
        <v/>
      </c>
      <c r="H78" s="310" t="str">
        <f>IF(ISNUMBER(SEARCH(H$2,'7. Consultant Costs'!$E24))=TRUE,('7. Consultant Costs'!$C24/COUNTA(_xlfn.TEXTSPLIT('7. Consultant Costs'!$E24,";"))),"")</f>
        <v/>
      </c>
    </row>
    <row r="79" spans="1:8" x14ac:dyDescent="0.25">
      <c r="A79" s="306" t="str">
        <f>IF(ISNUMBER(SEARCH(A$2,'7. Consultant Costs'!$D25))=TRUE,('7. Consultant Costs'!$C25/COUNTA(_xlfn.TEXTSPLIT('7. Consultant Costs'!$D25,";"))),"")</f>
        <v/>
      </c>
      <c r="B79" s="304" t="str">
        <f>IF(ISNUMBER(SEARCH(B$2,'7. Consultant Costs'!$D25))=TRUE,('7. Consultant Costs'!$C25/COUNTA(_xlfn.TEXTSPLIT('7. Consultant Costs'!$D25,";"))),"")</f>
        <v/>
      </c>
      <c r="C79" s="310" t="str">
        <f>IF(ISNUMBER(SEARCH(C$2,'7. Consultant Costs'!$D25))=TRUE,('7. Consultant Costs'!$C25/COUNTA(_xlfn.TEXTSPLIT('7. Consultant Costs'!$D25,";"))),"")</f>
        <v/>
      </c>
      <c r="E79" s="306" t="str">
        <f>IF(ISNUMBER(SEARCH(E$2,'7. Consultant Costs'!$E25))=TRUE,('7. Consultant Costs'!$C25/COUNTA(_xlfn.TEXTSPLIT('7. Consultant Costs'!$E25,";"))),"")</f>
        <v/>
      </c>
      <c r="F79" s="304" t="str">
        <f>IF(ISNUMBER(SEARCH(F$2,'7. Consultant Costs'!$E25))=TRUE,('7. Consultant Costs'!$C25/COUNTA(_xlfn.TEXTSPLIT('7. Consultant Costs'!$E25,";"))),"")</f>
        <v/>
      </c>
      <c r="G79" s="304" t="str">
        <f>IF(ISNUMBER(SEARCH(G$2,'7. Consultant Costs'!$E25))=TRUE,('7. Consultant Costs'!$C25/COUNTA(_xlfn.TEXTSPLIT('7. Consultant Costs'!$E25,";"))),"")</f>
        <v/>
      </c>
      <c r="H79" s="310" t="str">
        <f>IF(ISNUMBER(SEARCH(H$2,'7. Consultant Costs'!$E25))=TRUE,('7. Consultant Costs'!$C25/COUNTA(_xlfn.TEXTSPLIT('7. Consultant Costs'!$E25,";"))),"")</f>
        <v/>
      </c>
    </row>
    <row r="80" spans="1:8" x14ac:dyDescent="0.25">
      <c r="A80" s="306" t="str">
        <f>IF(ISNUMBER(SEARCH(A$2,'7. Consultant Costs'!$D26))=TRUE,('7. Consultant Costs'!$C26/COUNTA(_xlfn.TEXTSPLIT('7. Consultant Costs'!$D26,";"))),"")</f>
        <v/>
      </c>
      <c r="B80" s="304" t="str">
        <f>IF(ISNUMBER(SEARCH(B$2,'7. Consultant Costs'!$D26))=TRUE,('7. Consultant Costs'!$C26/COUNTA(_xlfn.TEXTSPLIT('7. Consultant Costs'!$D26,";"))),"")</f>
        <v/>
      </c>
      <c r="C80" s="310" t="str">
        <f>IF(ISNUMBER(SEARCH(C$2,'7. Consultant Costs'!$D26))=TRUE,('7. Consultant Costs'!$C26/COUNTA(_xlfn.TEXTSPLIT('7. Consultant Costs'!$D26,";"))),"")</f>
        <v/>
      </c>
      <c r="E80" s="306" t="str">
        <f>IF(ISNUMBER(SEARCH(E$2,'7. Consultant Costs'!$E26))=TRUE,('7. Consultant Costs'!$C26/COUNTA(_xlfn.TEXTSPLIT('7. Consultant Costs'!$E26,";"))),"")</f>
        <v/>
      </c>
      <c r="F80" s="304" t="str">
        <f>IF(ISNUMBER(SEARCH(F$2,'7. Consultant Costs'!$E26))=TRUE,('7. Consultant Costs'!$C26/COUNTA(_xlfn.TEXTSPLIT('7. Consultant Costs'!$E26,";"))),"")</f>
        <v/>
      </c>
      <c r="G80" s="304" t="str">
        <f>IF(ISNUMBER(SEARCH(G$2,'7. Consultant Costs'!$E26))=TRUE,('7. Consultant Costs'!$C26/COUNTA(_xlfn.TEXTSPLIT('7. Consultant Costs'!$E26,";"))),"")</f>
        <v/>
      </c>
      <c r="H80" s="310" t="str">
        <f>IF(ISNUMBER(SEARCH(H$2,'7. Consultant Costs'!$E26))=TRUE,('7. Consultant Costs'!$C26/COUNTA(_xlfn.TEXTSPLIT('7. Consultant Costs'!$E26,";"))),"")</f>
        <v/>
      </c>
    </row>
    <row r="81" spans="1:8" x14ac:dyDescent="0.25">
      <c r="A81" s="306" t="str">
        <f>IF(ISNUMBER(SEARCH(A$2,'7. Consultant Costs'!$D27))=TRUE,('7. Consultant Costs'!$C27/COUNTA(_xlfn.TEXTSPLIT('7. Consultant Costs'!$D27,";"))),"")</f>
        <v/>
      </c>
      <c r="B81" s="304" t="str">
        <f>IF(ISNUMBER(SEARCH(B$2,'7. Consultant Costs'!$D27))=TRUE,('7. Consultant Costs'!$C27/COUNTA(_xlfn.TEXTSPLIT('7. Consultant Costs'!$D27,";"))),"")</f>
        <v/>
      </c>
      <c r="C81" s="310" t="str">
        <f>IF(ISNUMBER(SEARCH(C$2,'7. Consultant Costs'!$D27))=TRUE,('7. Consultant Costs'!$C27/COUNTA(_xlfn.TEXTSPLIT('7. Consultant Costs'!$D27,";"))),"")</f>
        <v/>
      </c>
      <c r="E81" s="306" t="str">
        <f>IF(ISNUMBER(SEARCH(E$2,'7. Consultant Costs'!$E27))=TRUE,('7. Consultant Costs'!$C27/COUNTA(_xlfn.TEXTSPLIT('7. Consultant Costs'!$E27,";"))),"")</f>
        <v/>
      </c>
      <c r="F81" s="304" t="str">
        <f>IF(ISNUMBER(SEARCH(F$2,'7. Consultant Costs'!$E27))=TRUE,('7. Consultant Costs'!$C27/COUNTA(_xlfn.TEXTSPLIT('7. Consultant Costs'!$E27,";"))),"")</f>
        <v/>
      </c>
      <c r="G81" s="304" t="str">
        <f>IF(ISNUMBER(SEARCH(G$2,'7. Consultant Costs'!$E27))=TRUE,('7. Consultant Costs'!$C27/COUNTA(_xlfn.TEXTSPLIT('7. Consultant Costs'!$E27,";"))),"")</f>
        <v/>
      </c>
      <c r="H81" s="310" t="str">
        <f>IF(ISNUMBER(SEARCH(H$2,'7. Consultant Costs'!$E27))=TRUE,('7. Consultant Costs'!$C27/COUNTA(_xlfn.TEXTSPLIT('7. Consultant Costs'!$E27,";"))),"")</f>
        <v/>
      </c>
    </row>
    <row r="82" spans="1:8" x14ac:dyDescent="0.25">
      <c r="A82" s="306" t="str">
        <f>IF(ISNUMBER(SEARCH(A$2,'7. Consultant Costs'!$D28))=TRUE,('7. Consultant Costs'!$C28/COUNTA(_xlfn.TEXTSPLIT('7. Consultant Costs'!$D28,";"))),"")</f>
        <v/>
      </c>
      <c r="B82" s="304" t="str">
        <f>IF(ISNUMBER(SEARCH(B$2,'7. Consultant Costs'!$D28))=TRUE,('7. Consultant Costs'!$C28/COUNTA(_xlfn.TEXTSPLIT('7. Consultant Costs'!$D28,";"))),"")</f>
        <v/>
      </c>
      <c r="C82" s="310" t="str">
        <f>IF(ISNUMBER(SEARCH(C$2,'7. Consultant Costs'!$D28))=TRUE,('7. Consultant Costs'!$C28/COUNTA(_xlfn.TEXTSPLIT('7. Consultant Costs'!$D28,";"))),"")</f>
        <v/>
      </c>
      <c r="E82" s="306" t="str">
        <f>IF(ISNUMBER(SEARCH(E$2,'7. Consultant Costs'!$E28))=TRUE,('7. Consultant Costs'!$C28/COUNTA(_xlfn.TEXTSPLIT('7. Consultant Costs'!$E28,";"))),"")</f>
        <v/>
      </c>
      <c r="F82" s="304" t="str">
        <f>IF(ISNUMBER(SEARCH(F$2,'7. Consultant Costs'!$E28))=TRUE,('7. Consultant Costs'!$C28/COUNTA(_xlfn.TEXTSPLIT('7. Consultant Costs'!$E28,";"))),"")</f>
        <v/>
      </c>
      <c r="G82" s="304" t="str">
        <f>IF(ISNUMBER(SEARCH(G$2,'7. Consultant Costs'!$E28))=TRUE,('7. Consultant Costs'!$C28/COUNTA(_xlfn.TEXTSPLIT('7. Consultant Costs'!$E28,";"))),"")</f>
        <v/>
      </c>
      <c r="H82" s="310" t="str">
        <f>IF(ISNUMBER(SEARCH(H$2,'7. Consultant Costs'!$E28))=TRUE,('7. Consultant Costs'!$C28/COUNTA(_xlfn.TEXTSPLIT('7. Consultant Costs'!$E28,";"))),"")</f>
        <v/>
      </c>
    </row>
    <row r="83" spans="1:8" x14ac:dyDescent="0.25">
      <c r="A83" s="306" t="str">
        <f>IF(ISNUMBER(SEARCH(A$2,'7. Consultant Costs'!$D29))=TRUE,('7. Consultant Costs'!$C29/COUNTA(_xlfn.TEXTSPLIT('7. Consultant Costs'!$D29,";"))),"")</f>
        <v/>
      </c>
      <c r="B83" s="304" t="str">
        <f>IF(ISNUMBER(SEARCH(B$2,'7. Consultant Costs'!$D29))=TRUE,('7. Consultant Costs'!$C29/COUNTA(_xlfn.TEXTSPLIT('7. Consultant Costs'!$D29,";"))),"")</f>
        <v/>
      </c>
      <c r="C83" s="310" t="str">
        <f>IF(ISNUMBER(SEARCH(C$2,'7. Consultant Costs'!$D29))=TRUE,('7. Consultant Costs'!$C29/COUNTA(_xlfn.TEXTSPLIT('7. Consultant Costs'!$D29,";"))),"")</f>
        <v/>
      </c>
      <c r="E83" s="306" t="str">
        <f>IF(ISNUMBER(SEARCH(E$2,'7. Consultant Costs'!$E29))=TRUE,('7. Consultant Costs'!$C29/COUNTA(_xlfn.TEXTSPLIT('7. Consultant Costs'!$E29,";"))),"")</f>
        <v/>
      </c>
      <c r="F83" s="304" t="str">
        <f>IF(ISNUMBER(SEARCH(F$2,'7. Consultant Costs'!$E29))=TRUE,('7. Consultant Costs'!$C29/COUNTA(_xlfn.TEXTSPLIT('7. Consultant Costs'!$E29,";"))),"")</f>
        <v/>
      </c>
      <c r="G83" s="304" t="str">
        <f>IF(ISNUMBER(SEARCH(G$2,'7. Consultant Costs'!$E29))=TRUE,('7. Consultant Costs'!$C29/COUNTA(_xlfn.TEXTSPLIT('7. Consultant Costs'!$E29,";"))),"")</f>
        <v/>
      </c>
      <c r="H83" s="310" t="str">
        <f>IF(ISNUMBER(SEARCH(H$2,'7. Consultant Costs'!$E29))=TRUE,('7. Consultant Costs'!$C29/COUNTA(_xlfn.TEXTSPLIT('7. Consultant Costs'!$E29,";"))),"")</f>
        <v/>
      </c>
    </row>
    <row r="84" spans="1:8" ht="15.75" thickBot="1" x14ac:dyDescent="0.3">
      <c r="A84" s="307" t="str">
        <f>IF(ISNUMBER(SEARCH(A$2,'7. Consultant Costs'!$D30))=TRUE,('7. Consultant Costs'!$C30/COUNTA(_xlfn.TEXTSPLIT('7. Consultant Costs'!$D30,";"))),"")</f>
        <v/>
      </c>
      <c r="B84" s="311" t="str">
        <f>IF(ISNUMBER(SEARCH(B$2,'7. Consultant Costs'!$D30))=TRUE,('7. Consultant Costs'!$C30/COUNTA(_xlfn.TEXTSPLIT('7. Consultant Costs'!$D30,";"))),"")</f>
        <v/>
      </c>
      <c r="C84" s="312" t="str">
        <f>IF(ISNUMBER(SEARCH(C$2,'7. Consultant Costs'!$D30))=TRUE,('7. Consultant Costs'!$C30/COUNTA(_xlfn.TEXTSPLIT('7. Consultant Costs'!$D30,";"))),"")</f>
        <v/>
      </c>
      <c r="E84" s="307" t="str">
        <f>IF(ISNUMBER(SEARCH(E$2,'7. Consultant Costs'!$E30))=TRUE,('7. Consultant Costs'!$C30/COUNTA(_xlfn.TEXTSPLIT('7. Consultant Costs'!$E30,";"))),"")</f>
        <v/>
      </c>
      <c r="F84" s="311" t="str">
        <f>IF(ISNUMBER(SEARCH(F$2,'7. Consultant Costs'!$E30))=TRUE,('7. Consultant Costs'!$C30/COUNTA(_xlfn.TEXTSPLIT('7. Consultant Costs'!$E30,";"))),"")</f>
        <v/>
      </c>
      <c r="G84" s="311" t="str">
        <f>IF(ISNUMBER(SEARCH(G$2,'7. Consultant Costs'!$E30))=TRUE,('7. Consultant Costs'!$C30/COUNTA(_xlfn.TEXTSPLIT('7. Consultant Costs'!$E30,";"))),"")</f>
        <v/>
      </c>
      <c r="H84" s="312" t="str">
        <f>IF(ISNUMBER(SEARCH(H$2,'7. Consultant Costs'!$E30))=TRUE,('7. Consultant Costs'!$C30/COUNTA(_xlfn.TEXTSPLIT('7. Consultant Costs'!$E30,";"))),"")</f>
        <v/>
      </c>
    </row>
    <row r="85" spans="1:8" ht="15.75" thickBot="1" x14ac:dyDescent="0.3">
      <c r="A85" s="304"/>
    </row>
    <row r="86" spans="1:8" ht="15.75" thickBot="1" x14ac:dyDescent="0.3">
      <c r="A86" s="707" t="s">
        <v>469</v>
      </c>
      <c r="B86" s="708"/>
      <c r="C86" s="709"/>
      <c r="E86" s="707" t="s">
        <v>470</v>
      </c>
      <c r="F86" s="708"/>
      <c r="G86" s="708"/>
      <c r="H86" s="709"/>
    </row>
    <row r="87" spans="1:8" ht="15.75" thickBot="1" x14ac:dyDescent="0.3">
      <c r="A87" s="314" t="s">
        <v>46</v>
      </c>
      <c r="B87" s="300" t="s">
        <v>34</v>
      </c>
      <c r="C87" s="301" t="s">
        <v>57</v>
      </c>
      <c r="E87" s="314" t="s">
        <v>79</v>
      </c>
      <c r="F87" s="300" t="s">
        <v>31</v>
      </c>
      <c r="G87" s="300" t="s">
        <v>80</v>
      </c>
      <c r="H87" s="301" t="s">
        <v>55</v>
      </c>
    </row>
    <row r="88" spans="1:8" x14ac:dyDescent="0.25">
      <c r="A88" s="305" t="str">
        <f>IF(ISNUMBER(SEARCH(A$2,'8. Contracts'!$D6))=TRUE,('8. Contracts'!$C6/COUNTA(_xlfn.TEXTSPLIT('8. Contracts'!$D6,";"))),"")</f>
        <v/>
      </c>
      <c r="B88" s="308" t="str">
        <f>IF(ISNUMBER(SEARCH(B$2,'8. Contracts'!$D6))=TRUE,('8. Contracts'!$C6/COUNTA(_xlfn.TEXTSPLIT('8. Contracts'!$D6,";"))),"")</f>
        <v/>
      </c>
      <c r="C88" s="309" t="str">
        <f>IF(ISNUMBER(SEARCH(C$2,'8. Contracts'!$D6))=TRUE,('8. Contracts'!$C6/COUNTA(_xlfn.TEXTSPLIT('8. Contracts'!$D6,";"))),"")</f>
        <v/>
      </c>
      <c r="E88" s="305" t="str">
        <f>IF(ISNUMBER(SEARCH(E$2,'8. Contracts'!$E6))=TRUE,('8. Contracts'!$C6/COUNTA(_xlfn.TEXTSPLIT('8. Contracts'!$E6,";"))),"")</f>
        <v/>
      </c>
      <c r="F88" s="308" t="str">
        <f>IF(ISNUMBER(SEARCH(F$2,'8. Contracts'!$E6))=TRUE,('8. Contracts'!$C6/COUNTA(_xlfn.TEXTSPLIT('8. Contracts'!$E6,";"))),"")</f>
        <v/>
      </c>
      <c r="G88" s="308" t="str">
        <f>IF(ISNUMBER(SEARCH(G$2,'8. Contracts'!$E6))=TRUE,('8. Contracts'!$C6/COUNTA(_xlfn.TEXTSPLIT('8. Contracts'!$E6,";"))),"")</f>
        <v/>
      </c>
      <c r="H88" s="309" t="str">
        <f>IF(ISNUMBER(SEARCH(H$2,'8. Contracts'!$E6))=TRUE,('8. Contracts'!$C6/COUNTA(_xlfn.TEXTSPLIT('8. Contracts'!$E6,";"))),"")</f>
        <v/>
      </c>
    </row>
    <row r="89" spans="1:8" x14ac:dyDescent="0.25">
      <c r="A89" s="306" t="str">
        <f>IF(ISNUMBER(SEARCH(A$2,'8. Contracts'!$D7))=TRUE,('8. Contracts'!$C7/COUNTA(_xlfn.TEXTSPLIT('8. Contracts'!$D7,";"))),"")</f>
        <v/>
      </c>
      <c r="B89" s="304" t="str">
        <f>IF(ISNUMBER(SEARCH(B$2,'8. Contracts'!$D7))=TRUE,('8. Contracts'!$C7/COUNTA(_xlfn.TEXTSPLIT('8. Contracts'!$D7,";"))),"")</f>
        <v/>
      </c>
      <c r="C89" s="310" t="str">
        <f>IF(ISNUMBER(SEARCH(C$2,'8. Contracts'!$D7))=TRUE,('8. Contracts'!$C7/COUNTA(_xlfn.TEXTSPLIT('8. Contracts'!$D7,";"))),"")</f>
        <v/>
      </c>
      <c r="E89" s="306" t="str">
        <f>IF(ISNUMBER(SEARCH(E$2,'8. Contracts'!$E7))=TRUE,('8. Contracts'!$C7/COUNTA(_xlfn.TEXTSPLIT('8. Contracts'!$E7,";"))),"")</f>
        <v/>
      </c>
      <c r="F89" s="304" t="str">
        <f>IF(ISNUMBER(SEARCH(F$2,'8. Contracts'!$E7))=TRUE,('8. Contracts'!$C7/COUNTA(_xlfn.TEXTSPLIT('8. Contracts'!$E7,";"))),"")</f>
        <v/>
      </c>
      <c r="G89" s="304" t="str">
        <f>IF(ISNUMBER(SEARCH(G$2,'8. Contracts'!$E7))=TRUE,('8. Contracts'!$C7/COUNTA(_xlfn.TEXTSPLIT('8. Contracts'!$E7,";"))),"")</f>
        <v/>
      </c>
      <c r="H89" s="310" t="str">
        <f>IF(ISNUMBER(SEARCH(H$2,'8. Contracts'!$E7))=TRUE,('8. Contracts'!$C7/COUNTA(_xlfn.TEXTSPLIT('8. Contracts'!$E7,";"))),"")</f>
        <v/>
      </c>
    </row>
    <row r="90" spans="1:8" x14ac:dyDescent="0.25">
      <c r="A90" s="306" t="str">
        <f>IF(ISNUMBER(SEARCH(A$2,'8. Contracts'!$D8))=TRUE,('8. Contracts'!$C8/COUNTA(_xlfn.TEXTSPLIT('8. Contracts'!$D8,";"))),"")</f>
        <v/>
      </c>
      <c r="B90" s="304" t="str">
        <f>IF(ISNUMBER(SEARCH(B$2,'8. Contracts'!$D8))=TRUE,('8. Contracts'!$C8/COUNTA(_xlfn.TEXTSPLIT('8. Contracts'!$D8,";"))),"")</f>
        <v/>
      </c>
      <c r="C90" s="310" t="str">
        <f>IF(ISNUMBER(SEARCH(C$2,'8. Contracts'!$D8))=TRUE,('8. Contracts'!$C8/COUNTA(_xlfn.TEXTSPLIT('8. Contracts'!$D8,";"))),"")</f>
        <v/>
      </c>
      <c r="E90" s="306" t="str">
        <f>IF(ISNUMBER(SEARCH(E$2,'8. Contracts'!$E8))=TRUE,('8. Contracts'!$C8/COUNTA(_xlfn.TEXTSPLIT('8. Contracts'!$E8,";"))),"")</f>
        <v/>
      </c>
      <c r="F90" s="304" t="str">
        <f>IF(ISNUMBER(SEARCH(F$2,'8. Contracts'!$E8))=TRUE,('8. Contracts'!$C8/COUNTA(_xlfn.TEXTSPLIT('8. Contracts'!$E8,";"))),"")</f>
        <v/>
      </c>
      <c r="G90" s="304" t="str">
        <f>IF(ISNUMBER(SEARCH(G$2,'8. Contracts'!$E8))=TRUE,('8. Contracts'!$C8/COUNTA(_xlfn.TEXTSPLIT('8. Contracts'!$E8,";"))),"")</f>
        <v/>
      </c>
      <c r="H90" s="310" t="str">
        <f>IF(ISNUMBER(SEARCH(H$2,'8. Contracts'!$E8))=TRUE,('8. Contracts'!$C8/COUNTA(_xlfn.TEXTSPLIT('8. Contracts'!$E8,";"))),"")</f>
        <v/>
      </c>
    </row>
    <row r="91" spans="1:8" x14ac:dyDescent="0.25">
      <c r="A91" s="306" t="str">
        <f>IF(ISNUMBER(SEARCH(A$2,'8. Contracts'!$D9))=TRUE,('8. Contracts'!$C9/COUNTA(_xlfn.TEXTSPLIT('8. Contracts'!$D9,";"))),"")</f>
        <v/>
      </c>
      <c r="B91" s="304" t="str">
        <f>IF(ISNUMBER(SEARCH(B$2,'8. Contracts'!$D9))=TRUE,('8. Contracts'!$C9/COUNTA(_xlfn.TEXTSPLIT('8. Contracts'!$D9,";"))),"")</f>
        <v/>
      </c>
      <c r="C91" s="310" t="str">
        <f>IF(ISNUMBER(SEARCH(C$2,'8. Contracts'!$D9))=TRUE,('8. Contracts'!$C9/COUNTA(_xlfn.TEXTSPLIT('8. Contracts'!$D9,";"))),"")</f>
        <v/>
      </c>
      <c r="E91" s="306" t="str">
        <f>IF(ISNUMBER(SEARCH(E$2,'8. Contracts'!$E9))=TRUE,('8. Contracts'!$C9/COUNTA(_xlfn.TEXTSPLIT('8. Contracts'!$E9,";"))),"")</f>
        <v/>
      </c>
      <c r="F91" s="304" t="str">
        <f>IF(ISNUMBER(SEARCH(F$2,'8. Contracts'!$E9))=TRUE,('8. Contracts'!$C9/COUNTA(_xlfn.TEXTSPLIT('8. Contracts'!$E9,";"))),"")</f>
        <v/>
      </c>
      <c r="G91" s="304" t="str">
        <f>IF(ISNUMBER(SEARCH(G$2,'8. Contracts'!$E9))=TRUE,('8. Contracts'!$C9/COUNTA(_xlfn.TEXTSPLIT('8. Contracts'!$E9,";"))),"")</f>
        <v/>
      </c>
      <c r="H91" s="310" t="str">
        <f>IF(ISNUMBER(SEARCH(H$2,'8. Contracts'!$E9))=TRUE,('8. Contracts'!$C9/COUNTA(_xlfn.TEXTSPLIT('8. Contracts'!$E9,";"))),"")</f>
        <v/>
      </c>
    </row>
    <row r="92" spans="1:8" x14ac:dyDescent="0.25">
      <c r="A92" s="306" t="str">
        <f>IF(ISNUMBER(SEARCH(A$2,'8. Contracts'!$D10))=TRUE,('8. Contracts'!$C10/COUNTA(_xlfn.TEXTSPLIT('8. Contracts'!$D10,";"))),"")</f>
        <v/>
      </c>
      <c r="B92" s="304" t="str">
        <f>IF(ISNUMBER(SEARCH(B$2,'8. Contracts'!$D10))=TRUE,('8. Contracts'!$C10/COUNTA(_xlfn.TEXTSPLIT('8. Contracts'!$D10,";"))),"")</f>
        <v/>
      </c>
      <c r="C92" s="310" t="str">
        <f>IF(ISNUMBER(SEARCH(C$2,'8. Contracts'!$D10))=TRUE,('8. Contracts'!$C10/COUNTA(_xlfn.TEXTSPLIT('8. Contracts'!$D10,";"))),"")</f>
        <v/>
      </c>
      <c r="E92" s="306" t="str">
        <f>IF(ISNUMBER(SEARCH(E$2,'8. Contracts'!$E10))=TRUE,('8. Contracts'!$C10/COUNTA(_xlfn.TEXTSPLIT('8. Contracts'!$E10,";"))),"")</f>
        <v/>
      </c>
      <c r="F92" s="304" t="str">
        <f>IF(ISNUMBER(SEARCH(F$2,'8. Contracts'!$E10))=TRUE,('8. Contracts'!$C10/COUNTA(_xlfn.TEXTSPLIT('8. Contracts'!$E10,";"))),"")</f>
        <v/>
      </c>
      <c r="G92" s="304" t="str">
        <f>IF(ISNUMBER(SEARCH(G$2,'8. Contracts'!$E10))=TRUE,('8. Contracts'!$C10/COUNTA(_xlfn.TEXTSPLIT('8. Contracts'!$E10,";"))),"")</f>
        <v/>
      </c>
      <c r="H92" s="310" t="str">
        <f>IF(ISNUMBER(SEARCH(H$2,'8. Contracts'!$E10))=TRUE,('8. Contracts'!$C10/COUNTA(_xlfn.TEXTSPLIT('8. Contracts'!$E10,";"))),"")</f>
        <v/>
      </c>
    </row>
    <row r="93" spans="1:8" x14ac:dyDescent="0.25">
      <c r="A93" s="306" t="str">
        <f>IF(ISNUMBER(SEARCH(A$2,'8. Contracts'!$D11))=TRUE,('8. Contracts'!$C11/COUNTA(_xlfn.TEXTSPLIT('8. Contracts'!$D11,";"))),"")</f>
        <v/>
      </c>
      <c r="B93" s="304" t="str">
        <f>IF(ISNUMBER(SEARCH(B$2,'8. Contracts'!$D11))=TRUE,('8. Contracts'!$C11/COUNTA(_xlfn.TEXTSPLIT('8. Contracts'!$D11,";"))),"")</f>
        <v/>
      </c>
      <c r="C93" s="310" t="str">
        <f>IF(ISNUMBER(SEARCH(C$2,'8. Contracts'!$D11))=TRUE,('8. Contracts'!$C11/COUNTA(_xlfn.TEXTSPLIT('8. Contracts'!$D11,";"))),"")</f>
        <v/>
      </c>
      <c r="E93" s="306" t="str">
        <f>IF(ISNUMBER(SEARCH(E$2,'8. Contracts'!$E11))=TRUE,('8. Contracts'!$C11/COUNTA(_xlfn.TEXTSPLIT('8. Contracts'!$E11,";"))),"")</f>
        <v/>
      </c>
      <c r="F93" s="304" t="str">
        <f>IF(ISNUMBER(SEARCH(F$2,'8. Contracts'!$E11))=TRUE,('8. Contracts'!$C11/COUNTA(_xlfn.TEXTSPLIT('8. Contracts'!$E11,";"))),"")</f>
        <v/>
      </c>
      <c r="G93" s="304" t="str">
        <f>IF(ISNUMBER(SEARCH(G$2,'8. Contracts'!$E11))=TRUE,('8. Contracts'!$C11/COUNTA(_xlfn.TEXTSPLIT('8. Contracts'!$E11,";"))),"")</f>
        <v/>
      </c>
      <c r="H93" s="310" t="str">
        <f>IF(ISNUMBER(SEARCH(H$2,'8. Contracts'!$E11))=TRUE,('8. Contracts'!$C11/COUNTA(_xlfn.TEXTSPLIT('8. Contracts'!$E11,";"))),"")</f>
        <v/>
      </c>
    </row>
    <row r="94" spans="1:8" x14ac:dyDescent="0.25">
      <c r="A94" s="306" t="str">
        <f>IF(ISNUMBER(SEARCH(A$2,'8. Contracts'!$D12))=TRUE,('8. Contracts'!$C12/COUNTA(_xlfn.TEXTSPLIT('8. Contracts'!$D12,";"))),"")</f>
        <v/>
      </c>
      <c r="B94" s="304" t="str">
        <f>IF(ISNUMBER(SEARCH(B$2,'8. Contracts'!$D12))=TRUE,('8. Contracts'!$C12/COUNTA(_xlfn.TEXTSPLIT('8. Contracts'!$D12,";"))),"")</f>
        <v/>
      </c>
      <c r="C94" s="310" t="str">
        <f>IF(ISNUMBER(SEARCH(C$2,'8. Contracts'!$D12))=TRUE,('8. Contracts'!$C12/COUNTA(_xlfn.TEXTSPLIT('8. Contracts'!$D12,";"))),"")</f>
        <v/>
      </c>
      <c r="E94" s="306" t="str">
        <f>IF(ISNUMBER(SEARCH(E$2,'8. Contracts'!$E12))=TRUE,('8. Contracts'!$C12/COUNTA(_xlfn.TEXTSPLIT('8. Contracts'!$E12,";"))),"")</f>
        <v/>
      </c>
      <c r="F94" s="304" t="str">
        <f>IF(ISNUMBER(SEARCH(F$2,'8. Contracts'!$E12))=TRUE,('8. Contracts'!$C12/COUNTA(_xlfn.TEXTSPLIT('8. Contracts'!$E12,";"))),"")</f>
        <v/>
      </c>
      <c r="G94" s="304" t="str">
        <f>IF(ISNUMBER(SEARCH(G$2,'8. Contracts'!$E12))=TRUE,('8. Contracts'!$C12/COUNTA(_xlfn.TEXTSPLIT('8. Contracts'!$E12,";"))),"")</f>
        <v/>
      </c>
      <c r="H94" s="310" t="str">
        <f>IF(ISNUMBER(SEARCH(H$2,'8. Contracts'!$E12))=TRUE,('8. Contracts'!$C12/COUNTA(_xlfn.TEXTSPLIT('8. Contracts'!$E12,";"))),"")</f>
        <v/>
      </c>
    </row>
    <row r="95" spans="1:8" x14ac:dyDescent="0.25">
      <c r="A95" s="306" t="str">
        <f>IF(ISNUMBER(SEARCH(A$2,'8. Contracts'!$D13))=TRUE,('8. Contracts'!$C13/COUNTA(_xlfn.TEXTSPLIT('8. Contracts'!$D13,";"))),"")</f>
        <v/>
      </c>
      <c r="B95" s="304" t="str">
        <f>IF(ISNUMBER(SEARCH(B$2,'8. Contracts'!$D13))=TRUE,('8. Contracts'!$C13/COUNTA(_xlfn.TEXTSPLIT('8. Contracts'!$D13,";"))),"")</f>
        <v/>
      </c>
      <c r="C95" s="310" t="str">
        <f>IF(ISNUMBER(SEARCH(C$2,'8. Contracts'!$D13))=TRUE,('8. Contracts'!$C13/COUNTA(_xlfn.TEXTSPLIT('8. Contracts'!$D13,";"))),"")</f>
        <v/>
      </c>
      <c r="E95" s="306" t="str">
        <f>IF(ISNUMBER(SEARCH(E$2,'8. Contracts'!$E13))=TRUE,('8. Contracts'!$C13/COUNTA(_xlfn.TEXTSPLIT('8. Contracts'!$E13,";"))),"")</f>
        <v/>
      </c>
      <c r="F95" s="304" t="str">
        <f>IF(ISNUMBER(SEARCH(F$2,'8. Contracts'!$E13))=TRUE,('8. Contracts'!$C13/COUNTA(_xlfn.TEXTSPLIT('8. Contracts'!$E13,";"))),"")</f>
        <v/>
      </c>
      <c r="G95" s="304" t="str">
        <f>IF(ISNUMBER(SEARCH(G$2,'8. Contracts'!$E13))=TRUE,('8. Contracts'!$C13/COUNTA(_xlfn.TEXTSPLIT('8. Contracts'!$E13,";"))),"")</f>
        <v/>
      </c>
      <c r="H95" s="310" t="str">
        <f>IF(ISNUMBER(SEARCH(H$2,'8. Contracts'!$E13))=TRUE,('8. Contracts'!$C13/COUNTA(_xlfn.TEXTSPLIT('8. Contracts'!$E13,";"))),"")</f>
        <v/>
      </c>
    </row>
    <row r="96" spans="1:8" x14ac:dyDescent="0.25">
      <c r="A96" s="306" t="str">
        <f>IF(ISNUMBER(SEARCH(A$2,'8. Contracts'!$D14))=TRUE,('8. Contracts'!$C14/COUNTA(_xlfn.TEXTSPLIT('8. Contracts'!$D14,";"))),"")</f>
        <v/>
      </c>
      <c r="B96" s="304" t="str">
        <f>IF(ISNUMBER(SEARCH(B$2,'8. Contracts'!$D14))=TRUE,('8. Contracts'!$C14/COUNTA(_xlfn.TEXTSPLIT('8. Contracts'!$D14,";"))),"")</f>
        <v/>
      </c>
      <c r="C96" s="310" t="str">
        <f>IF(ISNUMBER(SEARCH(C$2,'8. Contracts'!$D14))=TRUE,('8. Contracts'!$C14/COUNTA(_xlfn.TEXTSPLIT('8. Contracts'!$D14,";"))),"")</f>
        <v/>
      </c>
      <c r="E96" s="306" t="str">
        <f>IF(ISNUMBER(SEARCH(E$2,'8. Contracts'!$E14))=TRUE,('8. Contracts'!$C14/COUNTA(_xlfn.TEXTSPLIT('8. Contracts'!$E14,";"))),"")</f>
        <v/>
      </c>
      <c r="F96" s="304" t="str">
        <f>IF(ISNUMBER(SEARCH(F$2,'8. Contracts'!$E14))=TRUE,('8. Contracts'!$C14/COUNTA(_xlfn.TEXTSPLIT('8. Contracts'!$E14,";"))),"")</f>
        <v/>
      </c>
      <c r="G96" s="304" t="str">
        <f>IF(ISNUMBER(SEARCH(G$2,'8. Contracts'!$E14))=TRUE,('8. Contracts'!$C14/COUNTA(_xlfn.TEXTSPLIT('8. Contracts'!$E14,";"))),"")</f>
        <v/>
      </c>
      <c r="H96" s="310" t="str">
        <f>IF(ISNUMBER(SEARCH(H$2,'8. Contracts'!$E14))=TRUE,('8. Contracts'!$C14/COUNTA(_xlfn.TEXTSPLIT('8. Contracts'!$E14,";"))),"")</f>
        <v/>
      </c>
    </row>
    <row r="97" spans="1:8" x14ac:dyDescent="0.25">
      <c r="A97" s="306" t="str">
        <f>IF(ISNUMBER(SEARCH(A$2,'8. Contracts'!$D15))=TRUE,('8. Contracts'!$C15/COUNTA(_xlfn.TEXTSPLIT('8. Contracts'!$D15,";"))),"")</f>
        <v/>
      </c>
      <c r="B97" s="304" t="str">
        <f>IF(ISNUMBER(SEARCH(B$2,'8. Contracts'!$D15))=TRUE,('8. Contracts'!$C15/COUNTA(_xlfn.TEXTSPLIT('8. Contracts'!$D15,";"))),"")</f>
        <v/>
      </c>
      <c r="C97" s="310" t="str">
        <f>IF(ISNUMBER(SEARCH(C$2,'8. Contracts'!$D15))=TRUE,('8. Contracts'!$C15/COUNTA(_xlfn.TEXTSPLIT('8. Contracts'!$D15,";"))),"")</f>
        <v/>
      </c>
      <c r="E97" s="306" t="str">
        <f>IF(ISNUMBER(SEARCH(E$2,'8. Contracts'!$E15))=TRUE,('8. Contracts'!$C15/COUNTA(_xlfn.TEXTSPLIT('8. Contracts'!$E15,";"))),"")</f>
        <v/>
      </c>
      <c r="F97" s="304" t="str">
        <f>IF(ISNUMBER(SEARCH(F$2,'8. Contracts'!$E15))=TRUE,('8. Contracts'!$C15/COUNTA(_xlfn.TEXTSPLIT('8. Contracts'!$E15,";"))),"")</f>
        <v/>
      </c>
      <c r="G97" s="304" t="str">
        <f>IF(ISNUMBER(SEARCH(G$2,'8. Contracts'!$E15))=TRUE,('8. Contracts'!$C15/COUNTA(_xlfn.TEXTSPLIT('8. Contracts'!$E15,";"))),"")</f>
        <v/>
      </c>
      <c r="H97" s="310" t="str">
        <f>IF(ISNUMBER(SEARCH(H$2,'8. Contracts'!$E15))=TRUE,('8. Contracts'!$C15/COUNTA(_xlfn.TEXTSPLIT('8. Contracts'!$E15,";"))),"")</f>
        <v/>
      </c>
    </row>
    <row r="98" spans="1:8" x14ac:dyDescent="0.25">
      <c r="A98" s="306" t="str">
        <f>IF(ISNUMBER(SEARCH(A$2,'8. Contracts'!$D16))=TRUE,('8. Contracts'!$C16/COUNTA(_xlfn.TEXTSPLIT('8. Contracts'!$D16,";"))),"")</f>
        <v/>
      </c>
      <c r="B98" s="304" t="str">
        <f>IF(ISNUMBER(SEARCH(B$2,'8. Contracts'!$D16))=TRUE,('8. Contracts'!$C16/COUNTA(_xlfn.TEXTSPLIT('8. Contracts'!$D16,";"))),"")</f>
        <v/>
      </c>
      <c r="C98" s="310" t="str">
        <f>IF(ISNUMBER(SEARCH(C$2,'8. Contracts'!$D16))=TRUE,('8. Contracts'!$C16/COUNTA(_xlfn.TEXTSPLIT('8. Contracts'!$D16,";"))),"")</f>
        <v/>
      </c>
      <c r="E98" s="306" t="str">
        <f>IF(ISNUMBER(SEARCH(E$2,'8. Contracts'!$E16))=TRUE,('8. Contracts'!$C16/COUNTA(_xlfn.TEXTSPLIT('8. Contracts'!$E16,";"))),"")</f>
        <v/>
      </c>
      <c r="F98" s="304" t="str">
        <f>IF(ISNUMBER(SEARCH(F$2,'8. Contracts'!$E16))=TRUE,('8. Contracts'!$C16/COUNTA(_xlfn.TEXTSPLIT('8. Contracts'!$E16,";"))),"")</f>
        <v/>
      </c>
      <c r="G98" s="304" t="str">
        <f>IF(ISNUMBER(SEARCH(G$2,'8. Contracts'!$E16))=TRUE,('8. Contracts'!$C16/COUNTA(_xlfn.TEXTSPLIT('8. Contracts'!$E16,";"))),"")</f>
        <v/>
      </c>
      <c r="H98" s="310" t="str">
        <f>IF(ISNUMBER(SEARCH(H$2,'8. Contracts'!$E16))=TRUE,('8. Contracts'!$C16/COUNTA(_xlfn.TEXTSPLIT('8. Contracts'!$E16,";"))),"")</f>
        <v/>
      </c>
    </row>
    <row r="99" spans="1:8" x14ac:dyDescent="0.25">
      <c r="A99" s="306" t="str">
        <f>IF(ISNUMBER(SEARCH(A$2,'8. Contracts'!$D17))=TRUE,('8. Contracts'!$C17/COUNTA(_xlfn.TEXTSPLIT('8. Contracts'!$D17,";"))),"")</f>
        <v/>
      </c>
      <c r="B99" s="304" t="str">
        <f>IF(ISNUMBER(SEARCH(B$2,'8. Contracts'!$D17))=TRUE,('8. Contracts'!$C17/COUNTA(_xlfn.TEXTSPLIT('8. Contracts'!$D17,";"))),"")</f>
        <v/>
      </c>
      <c r="C99" s="310" t="str">
        <f>IF(ISNUMBER(SEARCH(C$2,'8. Contracts'!$D17))=TRUE,('8. Contracts'!$C17/COUNTA(_xlfn.TEXTSPLIT('8. Contracts'!$D17,";"))),"")</f>
        <v/>
      </c>
      <c r="E99" s="306" t="str">
        <f>IF(ISNUMBER(SEARCH(E$2,'8. Contracts'!$E17))=TRUE,('8. Contracts'!$C17/COUNTA(_xlfn.TEXTSPLIT('8. Contracts'!$E17,";"))),"")</f>
        <v/>
      </c>
      <c r="F99" s="304" t="str">
        <f>IF(ISNUMBER(SEARCH(F$2,'8. Contracts'!$E17))=TRUE,('8. Contracts'!$C17/COUNTA(_xlfn.TEXTSPLIT('8. Contracts'!$E17,";"))),"")</f>
        <v/>
      </c>
      <c r="G99" s="304" t="str">
        <f>IF(ISNUMBER(SEARCH(G$2,'8. Contracts'!$E17))=TRUE,('8. Contracts'!$C17/COUNTA(_xlfn.TEXTSPLIT('8. Contracts'!$E17,";"))),"")</f>
        <v/>
      </c>
      <c r="H99" s="310" t="str">
        <f>IF(ISNUMBER(SEARCH(H$2,'8. Contracts'!$E17))=TRUE,('8. Contracts'!$C17/COUNTA(_xlfn.TEXTSPLIT('8. Contracts'!$E17,";"))),"")</f>
        <v/>
      </c>
    </row>
    <row r="100" spans="1:8" x14ac:dyDescent="0.25">
      <c r="A100" s="306" t="str">
        <f>IF(ISNUMBER(SEARCH(A$2,'8. Contracts'!$D18))=TRUE,('8. Contracts'!$C18/COUNTA(_xlfn.TEXTSPLIT('8. Contracts'!$D18,";"))),"")</f>
        <v/>
      </c>
      <c r="B100" s="304" t="str">
        <f>IF(ISNUMBER(SEARCH(B$2,'8. Contracts'!$D18))=TRUE,('8. Contracts'!$C18/COUNTA(_xlfn.TEXTSPLIT('8. Contracts'!$D18,";"))),"")</f>
        <v/>
      </c>
      <c r="C100" s="310" t="str">
        <f>IF(ISNUMBER(SEARCH(C$2,'8. Contracts'!$D18))=TRUE,('8. Contracts'!$C18/COUNTA(_xlfn.TEXTSPLIT('8. Contracts'!$D18,";"))),"")</f>
        <v/>
      </c>
      <c r="E100" s="306" t="str">
        <f>IF(ISNUMBER(SEARCH(E$2,'8. Contracts'!$E18))=TRUE,('8. Contracts'!$C18/COUNTA(_xlfn.TEXTSPLIT('8. Contracts'!$E18,";"))),"")</f>
        <v/>
      </c>
      <c r="F100" s="304" t="str">
        <f>IF(ISNUMBER(SEARCH(F$2,'8. Contracts'!$E18))=TRUE,('8. Contracts'!$C18/COUNTA(_xlfn.TEXTSPLIT('8. Contracts'!$E18,";"))),"")</f>
        <v/>
      </c>
      <c r="G100" s="304" t="str">
        <f>IF(ISNUMBER(SEARCH(G$2,'8. Contracts'!$E18))=TRUE,('8. Contracts'!$C18/COUNTA(_xlfn.TEXTSPLIT('8. Contracts'!$E18,";"))),"")</f>
        <v/>
      </c>
      <c r="H100" s="310" t="str">
        <f>IF(ISNUMBER(SEARCH(H$2,'8. Contracts'!$E18))=TRUE,('8. Contracts'!$C18/COUNTA(_xlfn.TEXTSPLIT('8. Contracts'!$E18,";"))),"")</f>
        <v/>
      </c>
    </row>
    <row r="101" spans="1:8" x14ac:dyDescent="0.25">
      <c r="A101" s="306" t="str">
        <f>IF(ISNUMBER(SEARCH(A$2,'8. Contracts'!$D19))=TRUE,('8. Contracts'!$C19/COUNTA(_xlfn.TEXTSPLIT('8. Contracts'!$D19,";"))),"")</f>
        <v/>
      </c>
      <c r="B101" s="304" t="str">
        <f>IF(ISNUMBER(SEARCH(B$2,'8. Contracts'!$D19))=TRUE,('8. Contracts'!$C19/COUNTA(_xlfn.TEXTSPLIT('8. Contracts'!$D19,";"))),"")</f>
        <v/>
      </c>
      <c r="C101" s="310" t="str">
        <f>IF(ISNUMBER(SEARCH(C$2,'8. Contracts'!$D19))=TRUE,('8. Contracts'!$C19/COUNTA(_xlfn.TEXTSPLIT('8. Contracts'!$D19,";"))),"")</f>
        <v/>
      </c>
      <c r="E101" s="306" t="str">
        <f>IF(ISNUMBER(SEARCH(E$2,'8. Contracts'!$E19))=TRUE,('8. Contracts'!$C19/COUNTA(_xlfn.TEXTSPLIT('8. Contracts'!$E19,";"))),"")</f>
        <v/>
      </c>
      <c r="F101" s="304" t="str">
        <f>IF(ISNUMBER(SEARCH(F$2,'8. Contracts'!$E19))=TRUE,('8. Contracts'!$C19/COUNTA(_xlfn.TEXTSPLIT('8. Contracts'!$E19,";"))),"")</f>
        <v/>
      </c>
      <c r="G101" s="304" t="str">
        <f>IF(ISNUMBER(SEARCH(G$2,'8. Contracts'!$E19))=TRUE,('8. Contracts'!$C19/COUNTA(_xlfn.TEXTSPLIT('8. Contracts'!$E19,";"))),"")</f>
        <v/>
      </c>
      <c r="H101" s="310" t="str">
        <f>IF(ISNUMBER(SEARCH(H$2,'8. Contracts'!$E19))=TRUE,('8. Contracts'!$C19/COUNTA(_xlfn.TEXTSPLIT('8. Contracts'!$E19,";"))),"")</f>
        <v/>
      </c>
    </row>
    <row r="102" spans="1:8" x14ac:dyDescent="0.25">
      <c r="A102" s="306" t="str">
        <f>IF(ISNUMBER(SEARCH(A$2,'8. Contracts'!$D20))=TRUE,('8. Contracts'!$C20/COUNTA(_xlfn.TEXTSPLIT('8. Contracts'!$D20,";"))),"")</f>
        <v/>
      </c>
      <c r="B102" s="304" t="str">
        <f>IF(ISNUMBER(SEARCH(B$2,'8. Contracts'!$D20))=TRUE,('8. Contracts'!$C20/COUNTA(_xlfn.TEXTSPLIT('8. Contracts'!$D20,";"))),"")</f>
        <v/>
      </c>
      <c r="C102" s="310" t="str">
        <f>IF(ISNUMBER(SEARCH(C$2,'8. Contracts'!$D20))=TRUE,('8. Contracts'!$C20/COUNTA(_xlfn.TEXTSPLIT('8. Contracts'!$D20,";"))),"")</f>
        <v/>
      </c>
      <c r="E102" s="306" t="str">
        <f>IF(ISNUMBER(SEARCH(E$2,'8. Contracts'!$E20))=TRUE,('8. Contracts'!$C20/COUNTA(_xlfn.TEXTSPLIT('8. Contracts'!$E20,";"))),"")</f>
        <v/>
      </c>
      <c r="F102" s="304" t="str">
        <f>IF(ISNUMBER(SEARCH(F$2,'8. Contracts'!$E20))=TRUE,('8. Contracts'!$C20/COUNTA(_xlfn.TEXTSPLIT('8. Contracts'!$E20,";"))),"")</f>
        <v/>
      </c>
      <c r="G102" s="304" t="str">
        <f>IF(ISNUMBER(SEARCH(G$2,'8. Contracts'!$E20))=TRUE,('8. Contracts'!$C20/COUNTA(_xlfn.TEXTSPLIT('8. Contracts'!$E20,";"))),"")</f>
        <v/>
      </c>
      <c r="H102" s="310" t="str">
        <f>IF(ISNUMBER(SEARCH(H$2,'8. Contracts'!$E20))=TRUE,('8. Contracts'!$C20/COUNTA(_xlfn.TEXTSPLIT('8. Contracts'!$E20,";"))),"")</f>
        <v/>
      </c>
    </row>
    <row r="103" spans="1:8" x14ac:dyDescent="0.25">
      <c r="A103" s="306" t="str">
        <f>IF(ISNUMBER(SEARCH(A$2,'8. Contracts'!$D21))=TRUE,('8. Contracts'!$C21/COUNTA(_xlfn.TEXTSPLIT('8. Contracts'!$D21,";"))),"")</f>
        <v/>
      </c>
      <c r="B103" s="304" t="str">
        <f>IF(ISNUMBER(SEARCH(B$2,'8. Contracts'!$D21))=TRUE,('8. Contracts'!$C21/COUNTA(_xlfn.TEXTSPLIT('8. Contracts'!$D21,";"))),"")</f>
        <v/>
      </c>
      <c r="C103" s="310" t="str">
        <f>IF(ISNUMBER(SEARCH(C$2,'8. Contracts'!$D21))=TRUE,('8. Contracts'!$C21/COUNTA(_xlfn.TEXTSPLIT('8. Contracts'!$D21,";"))),"")</f>
        <v/>
      </c>
      <c r="E103" s="306" t="str">
        <f>IF(ISNUMBER(SEARCH(E$2,'8. Contracts'!$E21))=TRUE,('8. Contracts'!$C21/COUNTA(_xlfn.TEXTSPLIT('8. Contracts'!$E21,";"))),"")</f>
        <v/>
      </c>
      <c r="F103" s="304" t="str">
        <f>IF(ISNUMBER(SEARCH(F$2,'8. Contracts'!$E21))=TRUE,('8. Contracts'!$C21/COUNTA(_xlfn.TEXTSPLIT('8. Contracts'!$E21,";"))),"")</f>
        <v/>
      </c>
      <c r="G103" s="304" t="str">
        <f>IF(ISNUMBER(SEARCH(G$2,'8. Contracts'!$E21))=TRUE,('8. Contracts'!$C21/COUNTA(_xlfn.TEXTSPLIT('8. Contracts'!$E21,";"))),"")</f>
        <v/>
      </c>
      <c r="H103" s="310" t="str">
        <f>IF(ISNUMBER(SEARCH(H$2,'8. Contracts'!$E21))=TRUE,('8. Contracts'!$C21/COUNTA(_xlfn.TEXTSPLIT('8. Contracts'!$E21,";"))),"")</f>
        <v/>
      </c>
    </row>
    <row r="104" spans="1:8" x14ac:dyDescent="0.25">
      <c r="A104" s="306" t="str">
        <f>IF(ISNUMBER(SEARCH(A$2,'8. Contracts'!$D22))=TRUE,('8. Contracts'!$C22/COUNTA(_xlfn.TEXTSPLIT('8. Contracts'!$D22,";"))),"")</f>
        <v/>
      </c>
      <c r="B104" s="304" t="str">
        <f>IF(ISNUMBER(SEARCH(B$2,'8. Contracts'!$D22))=TRUE,('8. Contracts'!$C22/COUNTA(_xlfn.TEXTSPLIT('8. Contracts'!$D22,";"))),"")</f>
        <v/>
      </c>
      <c r="C104" s="310" t="str">
        <f>IF(ISNUMBER(SEARCH(C$2,'8. Contracts'!$D22))=TRUE,('8. Contracts'!$C22/COUNTA(_xlfn.TEXTSPLIT('8. Contracts'!$D22,";"))),"")</f>
        <v/>
      </c>
      <c r="E104" s="306" t="str">
        <f>IF(ISNUMBER(SEARCH(E$2,'8. Contracts'!$E22))=TRUE,('8. Contracts'!$C22/COUNTA(_xlfn.TEXTSPLIT('8. Contracts'!$E22,";"))),"")</f>
        <v/>
      </c>
      <c r="F104" s="304" t="str">
        <f>IF(ISNUMBER(SEARCH(F$2,'8. Contracts'!$E22))=TRUE,('8. Contracts'!$C22/COUNTA(_xlfn.TEXTSPLIT('8. Contracts'!$E22,";"))),"")</f>
        <v/>
      </c>
      <c r="G104" s="304" t="str">
        <f>IF(ISNUMBER(SEARCH(G$2,'8. Contracts'!$E22))=TRUE,('8. Contracts'!$C22/COUNTA(_xlfn.TEXTSPLIT('8. Contracts'!$E22,";"))),"")</f>
        <v/>
      </c>
      <c r="H104" s="310" t="str">
        <f>IF(ISNUMBER(SEARCH(H$2,'8. Contracts'!$E22))=TRUE,('8. Contracts'!$C22/COUNTA(_xlfn.TEXTSPLIT('8. Contracts'!$E22,";"))),"")</f>
        <v/>
      </c>
    </row>
    <row r="105" spans="1:8" x14ac:dyDescent="0.25">
      <c r="A105" s="306" t="str">
        <f>IF(ISNUMBER(SEARCH(A$2,'8. Contracts'!$D23))=TRUE,('8. Contracts'!$C23/COUNTA(_xlfn.TEXTSPLIT('8. Contracts'!$D23,";"))),"")</f>
        <v/>
      </c>
      <c r="B105" s="304" t="str">
        <f>IF(ISNUMBER(SEARCH(B$2,'8. Contracts'!$D23))=TRUE,('8. Contracts'!$C23/COUNTA(_xlfn.TEXTSPLIT('8. Contracts'!$D23,";"))),"")</f>
        <v/>
      </c>
      <c r="C105" s="310" t="str">
        <f>IF(ISNUMBER(SEARCH(C$2,'8. Contracts'!$D23))=TRUE,('8. Contracts'!$C23/COUNTA(_xlfn.TEXTSPLIT('8. Contracts'!$D23,";"))),"")</f>
        <v/>
      </c>
      <c r="E105" s="306" t="str">
        <f>IF(ISNUMBER(SEARCH(E$2,'8. Contracts'!$E23))=TRUE,('8. Contracts'!$C23/COUNTA(_xlfn.TEXTSPLIT('8. Contracts'!$E23,";"))),"")</f>
        <v/>
      </c>
      <c r="F105" s="304" t="str">
        <f>IF(ISNUMBER(SEARCH(F$2,'8. Contracts'!$E23))=TRUE,('8. Contracts'!$C23/COUNTA(_xlfn.TEXTSPLIT('8. Contracts'!$E23,";"))),"")</f>
        <v/>
      </c>
      <c r="G105" s="304" t="str">
        <f>IF(ISNUMBER(SEARCH(G$2,'8. Contracts'!$E23))=TRUE,('8. Contracts'!$C23/COUNTA(_xlfn.TEXTSPLIT('8. Contracts'!$E23,";"))),"")</f>
        <v/>
      </c>
      <c r="H105" s="310" t="str">
        <f>IF(ISNUMBER(SEARCH(H$2,'8. Contracts'!$E23))=TRUE,('8. Contracts'!$C23/COUNTA(_xlfn.TEXTSPLIT('8. Contracts'!$E23,";"))),"")</f>
        <v/>
      </c>
    </row>
    <row r="106" spans="1:8" x14ac:dyDescent="0.25">
      <c r="A106" s="306" t="str">
        <f>IF(ISNUMBER(SEARCH(A$2,'8. Contracts'!$D24))=TRUE,('8. Contracts'!$C24/COUNTA(_xlfn.TEXTSPLIT('8. Contracts'!$D24,";"))),"")</f>
        <v/>
      </c>
      <c r="B106" s="304" t="str">
        <f>IF(ISNUMBER(SEARCH(B$2,'8. Contracts'!$D24))=TRUE,('8. Contracts'!$C24/COUNTA(_xlfn.TEXTSPLIT('8. Contracts'!$D24,";"))),"")</f>
        <v/>
      </c>
      <c r="C106" s="310" t="str">
        <f>IF(ISNUMBER(SEARCH(C$2,'8. Contracts'!$D24))=TRUE,('8. Contracts'!$C24/COUNTA(_xlfn.TEXTSPLIT('8. Contracts'!$D24,";"))),"")</f>
        <v/>
      </c>
      <c r="E106" s="306" t="str">
        <f>IF(ISNUMBER(SEARCH(E$2,'8. Contracts'!$E24))=TRUE,('8. Contracts'!$C24/COUNTA(_xlfn.TEXTSPLIT('8. Contracts'!$E24,";"))),"")</f>
        <v/>
      </c>
      <c r="F106" s="304" t="str">
        <f>IF(ISNUMBER(SEARCH(F$2,'8. Contracts'!$E24))=TRUE,('8. Contracts'!$C24/COUNTA(_xlfn.TEXTSPLIT('8. Contracts'!$E24,";"))),"")</f>
        <v/>
      </c>
      <c r="G106" s="304" t="str">
        <f>IF(ISNUMBER(SEARCH(G$2,'8. Contracts'!$E24))=TRUE,('8. Contracts'!$C24/COUNTA(_xlfn.TEXTSPLIT('8. Contracts'!$E24,";"))),"")</f>
        <v/>
      </c>
      <c r="H106" s="310" t="str">
        <f>IF(ISNUMBER(SEARCH(H$2,'8. Contracts'!$E24))=TRUE,('8. Contracts'!$C24/COUNTA(_xlfn.TEXTSPLIT('8. Contracts'!$E24,";"))),"")</f>
        <v/>
      </c>
    </row>
    <row r="107" spans="1:8" x14ac:dyDescent="0.25">
      <c r="A107" s="306" t="str">
        <f>IF(ISNUMBER(SEARCH(A$2,'8. Contracts'!$D25))=TRUE,('8. Contracts'!$C25/COUNTA(_xlfn.TEXTSPLIT('8. Contracts'!$D25,";"))),"")</f>
        <v/>
      </c>
      <c r="B107" s="304" t="str">
        <f>IF(ISNUMBER(SEARCH(B$2,'8. Contracts'!$D25))=TRUE,('8. Contracts'!$C25/COUNTA(_xlfn.TEXTSPLIT('8. Contracts'!$D25,";"))),"")</f>
        <v/>
      </c>
      <c r="C107" s="310" t="str">
        <f>IF(ISNUMBER(SEARCH(C$2,'8. Contracts'!$D25))=TRUE,('8. Contracts'!$C25/COUNTA(_xlfn.TEXTSPLIT('8. Contracts'!$D25,";"))),"")</f>
        <v/>
      </c>
      <c r="E107" s="306" t="str">
        <f>IF(ISNUMBER(SEARCH(E$2,'8. Contracts'!$E25))=TRUE,('8. Contracts'!$C25/COUNTA(_xlfn.TEXTSPLIT('8. Contracts'!$E25,";"))),"")</f>
        <v/>
      </c>
      <c r="F107" s="304" t="str">
        <f>IF(ISNUMBER(SEARCH(F$2,'8. Contracts'!$E25))=TRUE,('8. Contracts'!$C25/COUNTA(_xlfn.TEXTSPLIT('8. Contracts'!$E25,";"))),"")</f>
        <v/>
      </c>
      <c r="G107" s="304" t="str">
        <f>IF(ISNUMBER(SEARCH(G$2,'8. Contracts'!$E25))=TRUE,('8. Contracts'!$C25/COUNTA(_xlfn.TEXTSPLIT('8. Contracts'!$E25,";"))),"")</f>
        <v/>
      </c>
      <c r="H107" s="310" t="str">
        <f>IF(ISNUMBER(SEARCH(H$2,'8. Contracts'!$E25))=TRUE,('8. Contracts'!$C25/COUNTA(_xlfn.TEXTSPLIT('8. Contracts'!$E25,";"))),"")</f>
        <v/>
      </c>
    </row>
    <row r="108" spans="1:8" x14ac:dyDescent="0.25">
      <c r="A108" s="306" t="str">
        <f>IF(ISNUMBER(SEARCH(A$2,'8. Contracts'!$D26))=TRUE,('8. Contracts'!$C26/COUNTA(_xlfn.TEXTSPLIT('8. Contracts'!$D26,";"))),"")</f>
        <v/>
      </c>
      <c r="B108" s="304" t="str">
        <f>IF(ISNUMBER(SEARCH(B$2,'8. Contracts'!$D26))=TRUE,('8. Contracts'!$C26/COUNTA(_xlfn.TEXTSPLIT('8. Contracts'!$D26,";"))),"")</f>
        <v/>
      </c>
      <c r="C108" s="310" t="str">
        <f>IF(ISNUMBER(SEARCH(C$2,'8. Contracts'!$D26))=TRUE,('8. Contracts'!$C26/COUNTA(_xlfn.TEXTSPLIT('8. Contracts'!$D26,";"))),"")</f>
        <v/>
      </c>
      <c r="E108" s="306" t="str">
        <f>IF(ISNUMBER(SEARCH(E$2,'8. Contracts'!$E26))=TRUE,('8. Contracts'!$C26/COUNTA(_xlfn.TEXTSPLIT('8. Contracts'!$E26,";"))),"")</f>
        <v/>
      </c>
      <c r="F108" s="304" t="str">
        <f>IF(ISNUMBER(SEARCH(F$2,'8. Contracts'!$E26))=TRUE,('8. Contracts'!$C26/COUNTA(_xlfn.TEXTSPLIT('8. Contracts'!$E26,";"))),"")</f>
        <v/>
      </c>
      <c r="G108" s="304" t="str">
        <f>IF(ISNUMBER(SEARCH(G$2,'8. Contracts'!$E26))=TRUE,('8. Contracts'!$C26/COUNTA(_xlfn.TEXTSPLIT('8. Contracts'!$E26,";"))),"")</f>
        <v/>
      </c>
      <c r="H108" s="310" t="str">
        <f>IF(ISNUMBER(SEARCH(H$2,'8. Contracts'!$E26))=TRUE,('8. Contracts'!$C26/COUNTA(_xlfn.TEXTSPLIT('8. Contracts'!$E26,";"))),"")</f>
        <v/>
      </c>
    </row>
    <row r="109" spans="1:8" x14ac:dyDescent="0.25">
      <c r="A109" s="306" t="str">
        <f>IF(ISNUMBER(SEARCH(A$2,'8. Contracts'!$D27))=TRUE,('8. Contracts'!$C27/COUNTA(_xlfn.TEXTSPLIT('8. Contracts'!$D27,";"))),"")</f>
        <v/>
      </c>
      <c r="B109" s="304" t="str">
        <f>IF(ISNUMBER(SEARCH(B$2,'8. Contracts'!$D27))=TRUE,('8. Contracts'!$C27/COUNTA(_xlfn.TEXTSPLIT('8. Contracts'!$D27,";"))),"")</f>
        <v/>
      </c>
      <c r="C109" s="310" t="str">
        <f>IF(ISNUMBER(SEARCH(C$2,'8. Contracts'!$D27))=TRUE,('8. Contracts'!$C27/COUNTA(_xlfn.TEXTSPLIT('8. Contracts'!$D27,";"))),"")</f>
        <v/>
      </c>
      <c r="E109" s="306" t="str">
        <f>IF(ISNUMBER(SEARCH(E$2,'8. Contracts'!$E27))=TRUE,('8. Contracts'!$C27/COUNTA(_xlfn.TEXTSPLIT('8. Contracts'!$E27,";"))),"")</f>
        <v/>
      </c>
      <c r="F109" s="304" t="str">
        <f>IF(ISNUMBER(SEARCH(F$2,'8. Contracts'!$E27))=TRUE,('8. Contracts'!$C27/COUNTA(_xlfn.TEXTSPLIT('8. Contracts'!$E27,";"))),"")</f>
        <v/>
      </c>
      <c r="G109" s="304" t="str">
        <f>IF(ISNUMBER(SEARCH(G$2,'8. Contracts'!$E27))=TRUE,('8. Contracts'!$C27/COUNTA(_xlfn.TEXTSPLIT('8. Contracts'!$E27,";"))),"")</f>
        <v/>
      </c>
      <c r="H109" s="310" t="str">
        <f>IF(ISNUMBER(SEARCH(H$2,'8. Contracts'!$E27))=TRUE,('8. Contracts'!$C27/COUNTA(_xlfn.TEXTSPLIT('8. Contracts'!$E27,";"))),"")</f>
        <v/>
      </c>
    </row>
    <row r="110" spans="1:8" x14ac:dyDescent="0.25">
      <c r="A110" s="306" t="str">
        <f>IF(ISNUMBER(SEARCH(A$2,'8. Contracts'!$D28))=TRUE,('8. Contracts'!$C28/COUNTA(_xlfn.TEXTSPLIT('8. Contracts'!$D28,";"))),"")</f>
        <v/>
      </c>
      <c r="B110" s="304" t="str">
        <f>IF(ISNUMBER(SEARCH(B$2,'8. Contracts'!$D28))=TRUE,('8. Contracts'!$C28/COUNTA(_xlfn.TEXTSPLIT('8. Contracts'!$D28,";"))),"")</f>
        <v/>
      </c>
      <c r="C110" s="310" t="str">
        <f>IF(ISNUMBER(SEARCH(C$2,'8. Contracts'!$D28))=TRUE,('8. Contracts'!$C28/COUNTA(_xlfn.TEXTSPLIT('8. Contracts'!$D28,";"))),"")</f>
        <v/>
      </c>
      <c r="E110" s="306" t="str">
        <f>IF(ISNUMBER(SEARCH(E$2,'8. Contracts'!$E28))=TRUE,('8. Contracts'!$C28/COUNTA(_xlfn.TEXTSPLIT('8. Contracts'!$E28,";"))),"")</f>
        <v/>
      </c>
      <c r="F110" s="304" t="str">
        <f>IF(ISNUMBER(SEARCH(F$2,'8. Contracts'!$E28))=TRUE,('8. Contracts'!$C28/COUNTA(_xlfn.TEXTSPLIT('8. Contracts'!$E28,";"))),"")</f>
        <v/>
      </c>
      <c r="G110" s="304" t="str">
        <f>IF(ISNUMBER(SEARCH(G$2,'8. Contracts'!$E28))=TRUE,('8. Contracts'!$C28/COUNTA(_xlfn.TEXTSPLIT('8. Contracts'!$E28,";"))),"")</f>
        <v/>
      </c>
      <c r="H110" s="310" t="str">
        <f>IF(ISNUMBER(SEARCH(H$2,'8. Contracts'!$E28))=TRUE,('8. Contracts'!$C28/COUNTA(_xlfn.TEXTSPLIT('8. Contracts'!$E28,";"))),"")</f>
        <v/>
      </c>
    </row>
    <row r="111" spans="1:8" x14ac:dyDescent="0.25">
      <c r="A111" s="306" t="str">
        <f>IF(ISNUMBER(SEARCH(A$2,'8. Contracts'!$D29))=TRUE,('8. Contracts'!$C29/COUNTA(_xlfn.TEXTSPLIT('8. Contracts'!$D29,";"))),"")</f>
        <v/>
      </c>
      <c r="B111" s="304" t="str">
        <f>IF(ISNUMBER(SEARCH(B$2,'8. Contracts'!$D29))=TRUE,('8. Contracts'!$C29/COUNTA(_xlfn.TEXTSPLIT('8. Contracts'!$D29,";"))),"")</f>
        <v/>
      </c>
      <c r="C111" s="310" t="str">
        <f>IF(ISNUMBER(SEARCH(C$2,'8. Contracts'!$D29))=TRUE,('8. Contracts'!$C29/COUNTA(_xlfn.TEXTSPLIT('8. Contracts'!$D29,";"))),"")</f>
        <v/>
      </c>
      <c r="E111" s="306" t="str">
        <f>IF(ISNUMBER(SEARCH(E$2,'8. Contracts'!$E29))=TRUE,('8. Contracts'!$C29/COUNTA(_xlfn.TEXTSPLIT('8. Contracts'!$E29,";"))),"")</f>
        <v/>
      </c>
      <c r="F111" s="304" t="str">
        <f>IF(ISNUMBER(SEARCH(F$2,'8. Contracts'!$E29))=TRUE,('8. Contracts'!$C29/COUNTA(_xlfn.TEXTSPLIT('8. Contracts'!$E29,";"))),"")</f>
        <v/>
      </c>
      <c r="G111" s="304" t="str">
        <f>IF(ISNUMBER(SEARCH(G$2,'8. Contracts'!$E29))=TRUE,('8. Contracts'!$C29/COUNTA(_xlfn.TEXTSPLIT('8. Contracts'!$E29,";"))),"")</f>
        <v/>
      </c>
      <c r="H111" s="310" t="str">
        <f>IF(ISNUMBER(SEARCH(H$2,'8. Contracts'!$E29))=TRUE,('8. Contracts'!$C29/COUNTA(_xlfn.TEXTSPLIT('8. Contracts'!$E29,";"))),"")</f>
        <v/>
      </c>
    </row>
    <row r="112" spans="1:8" ht="15.75" thickBot="1" x14ac:dyDescent="0.3">
      <c r="A112" s="307" t="str">
        <f>IF(ISNUMBER(SEARCH(A$2,'8. Contracts'!$D30))=TRUE,('8. Contracts'!$C30/COUNTA(_xlfn.TEXTSPLIT('8. Contracts'!$D30,";"))),"")</f>
        <v/>
      </c>
      <c r="B112" s="311" t="str">
        <f>IF(ISNUMBER(SEARCH(B$2,'8. Contracts'!$D30))=TRUE,('8. Contracts'!$C30/COUNTA(_xlfn.TEXTSPLIT('8. Contracts'!$D30,";"))),"")</f>
        <v/>
      </c>
      <c r="C112" s="312" t="str">
        <f>IF(ISNUMBER(SEARCH(C$2,'8. Contracts'!$D30))=TRUE,('8. Contracts'!$C30/COUNTA(_xlfn.TEXTSPLIT('8. Contracts'!$D30,";"))),"")</f>
        <v/>
      </c>
      <c r="E112" s="307" t="str">
        <f>IF(ISNUMBER(SEARCH(E$2,'8. Contracts'!$E30))=TRUE,('8. Contracts'!$C30/COUNTA(_xlfn.TEXTSPLIT('8. Contracts'!$E30,";"))),"")</f>
        <v/>
      </c>
      <c r="F112" s="311" t="str">
        <f>IF(ISNUMBER(SEARCH(F$2,'8. Contracts'!$E30))=TRUE,('8. Contracts'!$C30/COUNTA(_xlfn.TEXTSPLIT('8. Contracts'!$E30,";"))),"")</f>
        <v/>
      </c>
      <c r="G112" s="311" t="str">
        <f>IF(ISNUMBER(SEARCH(G$2,'8. Contracts'!$E30))=TRUE,('8. Contracts'!$C30/COUNTA(_xlfn.TEXTSPLIT('8. Contracts'!$E30,";"))),"")</f>
        <v/>
      </c>
      <c r="H112" s="312" t="str">
        <f>IF(ISNUMBER(SEARCH(H$2,'8. Contracts'!$E30))=TRUE,('8. Contracts'!$C30/COUNTA(_xlfn.TEXTSPLIT('8. Contracts'!$E30,";"))),"")</f>
        <v/>
      </c>
    </row>
    <row r="113" spans="1:8" ht="15.75" thickBot="1" x14ac:dyDescent="0.3"/>
    <row r="114" spans="1:8" ht="15.75" thickBot="1" x14ac:dyDescent="0.3">
      <c r="A114" s="710" t="s">
        <v>471</v>
      </c>
      <c r="B114" s="711"/>
      <c r="C114" s="712"/>
      <c r="E114" s="710" t="s">
        <v>472</v>
      </c>
      <c r="F114" s="711"/>
      <c r="G114" s="711"/>
      <c r="H114" s="712"/>
    </row>
    <row r="115" spans="1:8" ht="15.75" thickBot="1" x14ac:dyDescent="0.3">
      <c r="A115" s="314" t="s">
        <v>46</v>
      </c>
      <c r="B115" s="300" t="s">
        <v>34</v>
      </c>
      <c r="C115" s="301" t="s">
        <v>57</v>
      </c>
      <c r="E115" s="314" t="s">
        <v>79</v>
      </c>
      <c r="F115" s="300" t="s">
        <v>31</v>
      </c>
      <c r="G115" s="300" t="s">
        <v>80</v>
      </c>
      <c r="H115" s="301" t="s">
        <v>55</v>
      </c>
    </row>
    <row r="116" spans="1:8" x14ac:dyDescent="0.25">
      <c r="A116" s="305" t="str">
        <f>IF(ISNUMBER(SEARCH(A$2,'9. Supplies'!$H9))=TRUE,((SUM('9. Supplies'!$F9:$G9))/COUNTA(_xlfn.TEXTSPLIT('9. Supplies'!$H9,";"))),"")</f>
        <v/>
      </c>
      <c r="B116" s="308" t="str">
        <f>IF(ISNUMBER(SEARCH(B$2,'9. Supplies'!$H9))=TRUE,((SUM('9. Supplies'!$F9:$G9))/COUNTA(_xlfn.TEXTSPLIT('9. Supplies'!$H9,";"))),"")</f>
        <v/>
      </c>
      <c r="C116" s="309" t="str">
        <f>IF(ISNUMBER(SEARCH(C$2,'9. Supplies'!$H9))=TRUE,((SUM('9. Supplies'!$F9:$G9))/COUNTA(_xlfn.TEXTSPLIT('9. Supplies'!$H9,";"))),"")</f>
        <v/>
      </c>
      <c r="E116" s="305" t="str">
        <f>IF(ISNUMBER(SEARCH(E$2,'9. Supplies'!$I9))=TRUE,((SUM('9. Supplies'!$F9:$G9))/COUNTA(_xlfn.TEXTSPLIT('9. Supplies'!$I9,";"))),"")</f>
        <v/>
      </c>
      <c r="F116" s="308" t="str">
        <f>IF(ISNUMBER(SEARCH(F$2,'9. Supplies'!$I9))=TRUE,((SUM('9. Supplies'!$F9:$G9))/COUNTA(_xlfn.TEXTSPLIT('9. Supplies'!$I9,";"))),"")</f>
        <v/>
      </c>
      <c r="G116" s="308" t="str">
        <f>IF(ISNUMBER(SEARCH(G$2,'9. Supplies'!$I9))=TRUE,((SUM('9. Supplies'!$F9:$G9))/COUNTA(_xlfn.TEXTSPLIT('9. Supplies'!$I9,";"))),"")</f>
        <v/>
      </c>
      <c r="H116" s="309" t="str">
        <f>IF(ISNUMBER(SEARCH(H$2,'9. Supplies'!$I9))=TRUE,((SUM('9. Supplies'!$F9:$G9))/COUNTA(_xlfn.TEXTSPLIT('9. Supplies'!$I9,";"))),"")</f>
        <v/>
      </c>
    </row>
    <row r="117" spans="1:8" x14ac:dyDescent="0.25">
      <c r="A117" s="306" t="str">
        <f>IF(ISNUMBER(SEARCH(A$2,'9. Supplies'!$H10))=TRUE,((SUM('9. Supplies'!$F10:$G10))/COUNTA(_xlfn.TEXTSPLIT('9. Supplies'!$H10,";"))),"")</f>
        <v/>
      </c>
      <c r="B117" s="304" t="str">
        <f>IF(ISNUMBER(SEARCH(B$2,'9. Supplies'!$H10))=TRUE,((SUM('9. Supplies'!$F10:$G10))/COUNTA(_xlfn.TEXTSPLIT('9. Supplies'!$H10,";"))),"")</f>
        <v/>
      </c>
      <c r="C117" s="310" t="str">
        <f>IF(ISNUMBER(SEARCH(C$2,'9. Supplies'!$H10))=TRUE,((SUM('9. Supplies'!$F10:$G10))/COUNTA(_xlfn.TEXTSPLIT('9. Supplies'!$H10,";"))),"")</f>
        <v/>
      </c>
      <c r="E117" s="306" t="str">
        <f>IF(ISNUMBER(SEARCH(E$2,'9. Supplies'!$I10))=TRUE,((SUM('9. Supplies'!$F10:$G10))/COUNTA(_xlfn.TEXTSPLIT('9. Supplies'!$I10,";"))),"")</f>
        <v/>
      </c>
      <c r="F117" s="304" t="str">
        <f>IF(ISNUMBER(SEARCH(F$2,'9. Supplies'!$I10))=TRUE,((SUM('9. Supplies'!$F10:$G10))/COUNTA(_xlfn.TEXTSPLIT('9. Supplies'!$I10,";"))),"")</f>
        <v/>
      </c>
      <c r="G117" s="304" t="str">
        <f>IF(ISNUMBER(SEARCH(G$2,'9. Supplies'!$I10))=TRUE,((SUM('9. Supplies'!$F10:$G10))/COUNTA(_xlfn.TEXTSPLIT('9. Supplies'!$I10,";"))),"")</f>
        <v/>
      </c>
      <c r="H117" s="310" t="str">
        <f>IF(ISNUMBER(SEARCH(H$2,'9. Supplies'!$I10))=TRUE,((SUM('9. Supplies'!$F10:$G10))/COUNTA(_xlfn.TEXTSPLIT('9. Supplies'!$I10,";"))),"")</f>
        <v/>
      </c>
    </row>
    <row r="118" spans="1:8" x14ac:dyDescent="0.25">
      <c r="A118" s="306" t="str">
        <f>IF(ISNUMBER(SEARCH(A$2,'9. Supplies'!$H11))=TRUE,((SUM('9. Supplies'!$F11:$G11))/COUNTA(_xlfn.TEXTSPLIT('9. Supplies'!$H11,";"))),"")</f>
        <v/>
      </c>
      <c r="B118" s="304" t="str">
        <f>IF(ISNUMBER(SEARCH(B$2,'9. Supplies'!$H11))=TRUE,((SUM('9. Supplies'!$F11:$G11))/COUNTA(_xlfn.TEXTSPLIT('9. Supplies'!$H11,";"))),"")</f>
        <v/>
      </c>
      <c r="C118" s="310" t="str">
        <f>IF(ISNUMBER(SEARCH(C$2,'9. Supplies'!$H11))=TRUE,((SUM('9. Supplies'!$F11:$G11))/COUNTA(_xlfn.TEXTSPLIT('9. Supplies'!$H11,";"))),"")</f>
        <v/>
      </c>
      <c r="E118" s="306" t="str">
        <f>IF(ISNUMBER(SEARCH(E$2,'9. Supplies'!$I11))=TRUE,((SUM('9. Supplies'!$F11:$G11))/COUNTA(_xlfn.TEXTSPLIT('9. Supplies'!$I11,";"))),"")</f>
        <v/>
      </c>
      <c r="F118" s="304" t="str">
        <f>IF(ISNUMBER(SEARCH(F$2,'9. Supplies'!$I11))=TRUE,((SUM('9. Supplies'!$F11:$G11))/COUNTA(_xlfn.TEXTSPLIT('9. Supplies'!$I11,";"))),"")</f>
        <v/>
      </c>
      <c r="G118" s="304" t="str">
        <f>IF(ISNUMBER(SEARCH(G$2,'9. Supplies'!$I11))=TRUE,((SUM('9. Supplies'!$F11:$G11))/COUNTA(_xlfn.TEXTSPLIT('9. Supplies'!$I11,";"))),"")</f>
        <v/>
      </c>
      <c r="H118" s="310" t="str">
        <f>IF(ISNUMBER(SEARCH(H$2,'9. Supplies'!$I11))=TRUE,((SUM('9. Supplies'!$F11:$G11))/COUNTA(_xlfn.TEXTSPLIT('9. Supplies'!$I11,";"))),"")</f>
        <v/>
      </c>
    </row>
    <row r="119" spans="1:8" x14ac:dyDescent="0.25">
      <c r="A119" s="306" t="str">
        <f>IF(ISNUMBER(SEARCH(A$2,'9. Supplies'!$H12))=TRUE,((SUM('9. Supplies'!$F12:$G12))/COUNTA(_xlfn.TEXTSPLIT('9. Supplies'!$H12,";"))),"")</f>
        <v/>
      </c>
      <c r="B119" s="304" t="str">
        <f>IF(ISNUMBER(SEARCH(B$2,'9. Supplies'!$H12))=TRUE,((SUM('9. Supplies'!$F12:$G12))/COUNTA(_xlfn.TEXTSPLIT('9. Supplies'!$H12,";"))),"")</f>
        <v/>
      </c>
      <c r="C119" s="310" t="str">
        <f>IF(ISNUMBER(SEARCH(C$2,'9. Supplies'!$H12))=TRUE,((SUM('9. Supplies'!$F12:$G12))/COUNTA(_xlfn.TEXTSPLIT('9. Supplies'!$H12,";"))),"")</f>
        <v/>
      </c>
      <c r="E119" s="306" t="str">
        <f>IF(ISNUMBER(SEARCH(E$2,'9. Supplies'!$I12))=TRUE,((SUM('9. Supplies'!$F12:$G12))/COUNTA(_xlfn.TEXTSPLIT('9. Supplies'!$I12,";"))),"")</f>
        <v/>
      </c>
      <c r="F119" s="304" t="str">
        <f>IF(ISNUMBER(SEARCH(F$2,'9. Supplies'!$I12))=TRUE,((SUM('9. Supplies'!$F12:$G12))/COUNTA(_xlfn.TEXTSPLIT('9. Supplies'!$I12,";"))),"")</f>
        <v/>
      </c>
      <c r="G119" s="304" t="str">
        <f>IF(ISNUMBER(SEARCH(G$2,'9. Supplies'!$I12))=TRUE,((SUM('9. Supplies'!$F12:$G12))/COUNTA(_xlfn.TEXTSPLIT('9. Supplies'!$I12,";"))),"")</f>
        <v/>
      </c>
      <c r="H119" s="310" t="str">
        <f>IF(ISNUMBER(SEARCH(H$2,'9. Supplies'!$I12))=TRUE,((SUM('9. Supplies'!$F12:$G12))/COUNTA(_xlfn.TEXTSPLIT('9. Supplies'!$I12,";"))),"")</f>
        <v/>
      </c>
    </row>
    <row r="120" spans="1:8" x14ac:dyDescent="0.25">
      <c r="A120" s="306" t="str">
        <f>IF(ISNUMBER(SEARCH(A$2,'9. Supplies'!$H13))=TRUE,((SUM('9. Supplies'!$F13:$G13))/COUNTA(_xlfn.TEXTSPLIT('9. Supplies'!$H13,";"))),"")</f>
        <v/>
      </c>
      <c r="B120" s="304" t="str">
        <f>IF(ISNUMBER(SEARCH(B$2,'9. Supplies'!$H13))=TRUE,((SUM('9. Supplies'!$F13:$G13))/COUNTA(_xlfn.TEXTSPLIT('9. Supplies'!$H13,";"))),"")</f>
        <v/>
      </c>
      <c r="C120" s="310" t="str">
        <f>IF(ISNUMBER(SEARCH(C$2,'9. Supplies'!$H13))=TRUE,((SUM('9. Supplies'!$F13:$G13))/COUNTA(_xlfn.TEXTSPLIT('9. Supplies'!$H13,";"))),"")</f>
        <v/>
      </c>
      <c r="E120" s="306" t="str">
        <f>IF(ISNUMBER(SEARCH(E$2,'9. Supplies'!$I13))=TRUE,((SUM('9. Supplies'!$F13:$G13))/COUNTA(_xlfn.TEXTSPLIT('9. Supplies'!$I13,";"))),"")</f>
        <v/>
      </c>
      <c r="F120" s="304" t="str">
        <f>IF(ISNUMBER(SEARCH(F$2,'9. Supplies'!$I13))=TRUE,((SUM('9. Supplies'!$F13:$G13))/COUNTA(_xlfn.TEXTSPLIT('9. Supplies'!$I13,";"))),"")</f>
        <v/>
      </c>
      <c r="G120" s="304" t="str">
        <f>IF(ISNUMBER(SEARCH(G$2,'9. Supplies'!$I13))=TRUE,((SUM('9. Supplies'!$F13:$G13))/COUNTA(_xlfn.TEXTSPLIT('9. Supplies'!$I13,";"))),"")</f>
        <v/>
      </c>
      <c r="H120" s="310" t="str">
        <f>IF(ISNUMBER(SEARCH(H$2,'9. Supplies'!$I13))=TRUE,((SUM('9. Supplies'!$F13:$G13))/COUNTA(_xlfn.TEXTSPLIT('9. Supplies'!$I13,";"))),"")</f>
        <v/>
      </c>
    </row>
    <row r="121" spans="1:8" x14ac:dyDescent="0.25">
      <c r="A121" s="306" t="str">
        <f>IF(ISNUMBER(SEARCH(A$2,'9. Supplies'!$H14))=TRUE,((SUM('9. Supplies'!$F14:$G14))/COUNTA(_xlfn.TEXTSPLIT('9. Supplies'!$H14,";"))),"")</f>
        <v/>
      </c>
      <c r="B121" s="304" t="str">
        <f>IF(ISNUMBER(SEARCH(B$2,'9. Supplies'!$H14))=TRUE,((SUM('9. Supplies'!$F14:$G14))/COUNTA(_xlfn.TEXTSPLIT('9. Supplies'!$H14,";"))),"")</f>
        <v/>
      </c>
      <c r="C121" s="310" t="str">
        <f>IF(ISNUMBER(SEARCH(C$2,'9. Supplies'!$H14))=TRUE,((SUM('9. Supplies'!$F14:$G14))/COUNTA(_xlfn.TEXTSPLIT('9. Supplies'!$H14,";"))),"")</f>
        <v/>
      </c>
      <c r="E121" s="306" t="str">
        <f>IF(ISNUMBER(SEARCH(E$2,'9. Supplies'!$I14))=TRUE,((SUM('9. Supplies'!$F14:$G14))/COUNTA(_xlfn.TEXTSPLIT('9. Supplies'!$I14,";"))),"")</f>
        <v/>
      </c>
      <c r="F121" s="304" t="str">
        <f>IF(ISNUMBER(SEARCH(F$2,'9. Supplies'!$I14))=TRUE,((SUM('9. Supplies'!$F14:$G14))/COUNTA(_xlfn.TEXTSPLIT('9. Supplies'!$I14,";"))),"")</f>
        <v/>
      </c>
      <c r="G121" s="304" t="str">
        <f>IF(ISNUMBER(SEARCH(G$2,'9. Supplies'!$I14))=TRUE,((SUM('9. Supplies'!$F14:$G14))/COUNTA(_xlfn.TEXTSPLIT('9. Supplies'!$I14,";"))),"")</f>
        <v/>
      </c>
      <c r="H121" s="310" t="str">
        <f>IF(ISNUMBER(SEARCH(H$2,'9. Supplies'!$I14))=TRUE,((SUM('9. Supplies'!$F14:$G14))/COUNTA(_xlfn.TEXTSPLIT('9. Supplies'!$I14,";"))),"")</f>
        <v/>
      </c>
    </row>
    <row r="122" spans="1:8" x14ac:dyDescent="0.25">
      <c r="A122" s="306" t="str">
        <f>IF(ISNUMBER(SEARCH(A$2,'9. Supplies'!$H15))=TRUE,((SUM('9. Supplies'!$F15:$G15))/COUNTA(_xlfn.TEXTSPLIT('9. Supplies'!$H15,";"))),"")</f>
        <v/>
      </c>
      <c r="B122" s="304" t="str">
        <f>IF(ISNUMBER(SEARCH(B$2,'9. Supplies'!$H15))=TRUE,((SUM('9. Supplies'!$F15:$G15))/COUNTA(_xlfn.TEXTSPLIT('9. Supplies'!$H15,";"))),"")</f>
        <v/>
      </c>
      <c r="C122" s="310" t="str">
        <f>IF(ISNUMBER(SEARCH(C$2,'9. Supplies'!$H15))=TRUE,((SUM('9. Supplies'!$F15:$G15))/COUNTA(_xlfn.TEXTSPLIT('9. Supplies'!$H15,";"))),"")</f>
        <v/>
      </c>
      <c r="E122" s="306" t="str">
        <f>IF(ISNUMBER(SEARCH(E$2,'9. Supplies'!$I15))=TRUE,((SUM('9. Supplies'!$F15:$G15))/COUNTA(_xlfn.TEXTSPLIT('9. Supplies'!$I15,";"))),"")</f>
        <v/>
      </c>
      <c r="F122" s="304" t="str">
        <f>IF(ISNUMBER(SEARCH(F$2,'9. Supplies'!$I15))=TRUE,((SUM('9. Supplies'!$F15:$G15))/COUNTA(_xlfn.TEXTSPLIT('9. Supplies'!$I15,";"))),"")</f>
        <v/>
      </c>
      <c r="G122" s="304" t="str">
        <f>IF(ISNUMBER(SEARCH(G$2,'9. Supplies'!$I15))=TRUE,((SUM('9. Supplies'!$F15:$G15))/COUNTA(_xlfn.TEXTSPLIT('9. Supplies'!$I15,";"))),"")</f>
        <v/>
      </c>
      <c r="H122" s="310" t="str">
        <f>IF(ISNUMBER(SEARCH(H$2,'9. Supplies'!$I15))=TRUE,((SUM('9. Supplies'!$F15:$G15))/COUNTA(_xlfn.TEXTSPLIT('9. Supplies'!$I15,";"))),"")</f>
        <v/>
      </c>
    </row>
    <row r="123" spans="1:8" x14ac:dyDescent="0.25">
      <c r="A123" s="306" t="str">
        <f>IF(ISNUMBER(SEARCH(A$2,'9. Supplies'!$H16))=TRUE,((SUM('9. Supplies'!$F16:$G16))/COUNTA(_xlfn.TEXTSPLIT('9. Supplies'!$H16,";"))),"")</f>
        <v/>
      </c>
      <c r="B123" s="304" t="str">
        <f>IF(ISNUMBER(SEARCH(B$2,'9. Supplies'!$H16))=TRUE,((SUM('9. Supplies'!$F16:$G16))/COUNTA(_xlfn.TEXTSPLIT('9. Supplies'!$H16,";"))),"")</f>
        <v/>
      </c>
      <c r="C123" s="310" t="str">
        <f>IF(ISNUMBER(SEARCH(C$2,'9. Supplies'!$H16))=TRUE,((SUM('9. Supplies'!$F16:$G16))/COUNTA(_xlfn.TEXTSPLIT('9. Supplies'!$H16,";"))),"")</f>
        <v/>
      </c>
      <c r="E123" s="306" t="str">
        <f>IF(ISNUMBER(SEARCH(E$2,'9. Supplies'!$I16))=TRUE,((SUM('9. Supplies'!$F16:$G16))/COUNTA(_xlfn.TEXTSPLIT('9. Supplies'!$I16,";"))),"")</f>
        <v/>
      </c>
      <c r="F123" s="304" t="str">
        <f>IF(ISNUMBER(SEARCH(F$2,'9. Supplies'!$I16))=TRUE,((SUM('9. Supplies'!$F16:$G16))/COUNTA(_xlfn.TEXTSPLIT('9. Supplies'!$I16,";"))),"")</f>
        <v/>
      </c>
      <c r="G123" s="304" t="str">
        <f>IF(ISNUMBER(SEARCH(G$2,'9. Supplies'!$I16))=TRUE,((SUM('9. Supplies'!$F16:$G16))/COUNTA(_xlfn.TEXTSPLIT('9. Supplies'!$I16,";"))),"")</f>
        <v/>
      </c>
      <c r="H123" s="310" t="str">
        <f>IF(ISNUMBER(SEARCH(H$2,'9. Supplies'!$I16))=TRUE,((SUM('9. Supplies'!$F16:$G16))/COUNTA(_xlfn.TEXTSPLIT('9. Supplies'!$I16,";"))),"")</f>
        <v/>
      </c>
    </row>
    <row r="124" spans="1:8" x14ac:dyDescent="0.25">
      <c r="A124" s="306" t="str">
        <f>IF(ISNUMBER(SEARCH(A$2,'9. Supplies'!$H17))=TRUE,((SUM('9. Supplies'!$F17:$G17))/COUNTA(_xlfn.TEXTSPLIT('9. Supplies'!$H17,";"))),"")</f>
        <v/>
      </c>
      <c r="B124" s="304" t="str">
        <f>IF(ISNUMBER(SEARCH(B$2,'9. Supplies'!$H17))=TRUE,((SUM('9. Supplies'!$F17:$G17))/COUNTA(_xlfn.TEXTSPLIT('9. Supplies'!$H17,";"))),"")</f>
        <v/>
      </c>
      <c r="C124" s="310" t="str">
        <f>IF(ISNUMBER(SEARCH(C$2,'9. Supplies'!$H17))=TRUE,((SUM('9. Supplies'!$F17:$G17))/COUNTA(_xlfn.TEXTSPLIT('9. Supplies'!$H17,";"))),"")</f>
        <v/>
      </c>
      <c r="E124" s="306" t="str">
        <f>IF(ISNUMBER(SEARCH(E$2,'9. Supplies'!$I17))=TRUE,((SUM('9. Supplies'!$F17:$G17))/COUNTA(_xlfn.TEXTSPLIT('9. Supplies'!$I17,";"))),"")</f>
        <v/>
      </c>
      <c r="F124" s="304" t="str">
        <f>IF(ISNUMBER(SEARCH(F$2,'9. Supplies'!$I17))=TRUE,((SUM('9. Supplies'!$F17:$G17))/COUNTA(_xlfn.TEXTSPLIT('9. Supplies'!$I17,";"))),"")</f>
        <v/>
      </c>
      <c r="G124" s="304" t="str">
        <f>IF(ISNUMBER(SEARCH(G$2,'9. Supplies'!$I17))=TRUE,((SUM('9. Supplies'!$F17:$G17))/COUNTA(_xlfn.TEXTSPLIT('9. Supplies'!$I17,";"))),"")</f>
        <v/>
      </c>
      <c r="H124" s="310" t="str">
        <f>IF(ISNUMBER(SEARCH(H$2,'9. Supplies'!$I17))=TRUE,((SUM('9. Supplies'!$F17:$G17))/COUNTA(_xlfn.TEXTSPLIT('9. Supplies'!$I17,";"))),"")</f>
        <v/>
      </c>
    </row>
    <row r="125" spans="1:8" x14ac:dyDescent="0.25">
      <c r="A125" s="306" t="str">
        <f>IF(ISNUMBER(SEARCH(A$2,'9. Supplies'!$H18))=TRUE,((SUM('9. Supplies'!$F18:$G18))/COUNTA(_xlfn.TEXTSPLIT('9. Supplies'!$H18,";"))),"")</f>
        <v/>
      </c>
      <c r="B125" s="304" t="str">
        <f>IF(ISNUMBER(SEARCH(B$2,'9. Supplies'!$H18))=TRUE,((SUM('9. Supplies'!$F18:$G18))/COUNTA(_xlfn.TEXTSPLIT('9. Supplies'!$H18,";"))),"")</f>
        <v/>
      </c>
      <c r="C125" s="310" t="str">
        <f>IF(ISNUMBER(SEARCH(C$2,'9. Supplies'!$H18))=TRUE,((SUM('9. Supplies'!$F18:$G18))/COUNTA(_xlfn.TEXTSPLIT('9. Supplies'!$H18,";"))),"")</f>
        <v/>
      </c>
      <c r="E125" s="306" t="str">
        <f>IF(ISNUMBER(SEARCH(E$2,'9. Supplies'!$I18))=TRUE,((SUM('9. Supplies'!$F18:$G18))/COUNTA(_xlfn.TEXTSPLIT('9. Supplies'!$I18,";"))),"")</f>
        <v/>
      </c>
      <c r="F125" s="304" t="str">
        <f>IF(ISNUMBER(SEARCH(F$2,'9. Supplies'!$I18))=TRUE,((SUM('9. Supplies'!$F18:$G18))/COUNTA(_xlfn.TEXTSPLIT('9. Supplies'!$I18,";"))),"")</f>
        <v/>
      </c>
      <c r="G125" s="304" t="str">
        <f>IF(ISNUMBER(SEARCH(G$2,'9. Supplies'!$I18))=TRUE,((SUM('9. Supplies'!$F18:$G18))/COUNTA(_xlfn.TEXTSPLIT('9. Supplies'!$I18,";"))),"")</f>
        <v/>
      </c>
      <c r="H125" s="310" t="str">
        <f>IF(ISNUMBER(SEARCH(H$2,'9. Supplies'!$I18))=TRUE,((SUM('9. Supplies'!$F18:$G18))/COUNTA(_xlfn.TEXTSPLIT('9. Supplies'!$I18,";"))),"")</f>
        <v/>
      </c>
    </row>
    <row r="126" spans="1:8" x14ac:dyDescent="0.25">
      <c r="A126" s="306" t="str">
        <f>IF(ISNUMBER(SEARCH(A$2,'9. Supplies'!$H19))=TRUE,((SUM('9. Supplies'!$F19:$G19))/COUNTA(_xlfn.TEXTSPLIT('9. Supplies'!$H19,";"))),"")</f>
        <v/>
      </c>
      <c r="B126" s="304" t="str">
        <f>IF(ISNUMBER(SEARCH(B$2,'9. Supplies'!$H19))=TRUE,((SUM('9. Supplies'!$F19:$G19))/COUNTA(_xlfn.TEXTSPLIT('9. Supplies'!$H19,";"))),"")</f>
        <v/>
      </c>
      <c r="C126" s="310" t="str">
        <f>IF(ISNUMBER(SEARCH(C$2,'9. Supplies'!$H19))=TRUE,((SUM('9. Supplies'!$F19:$G19))/COUNTA(_xlfn.TEXTSPLIT('9. Supplies'!$H19,";"))),"")</f>
        <v/>
      </c>
      <c r="E126" s="306" t="str">
        <f>IF(ISNUMBER(SEARCH(E$2,'9. Supplies'!$I19))=TRUE,((SUM('9. Supplies'!$F19:$G19))/COUNTA(_xlfn.TEXTSPLIT('9. Supplies'!$I19,";"))),"")</f>
        <v/>
      </c>
      <c r="F126" s="304" t="str">
        <f>IF(ISNUMBER(SEARCH(F$2,'9. Supplies'!$I19))=TRUE,((SUM('9. Supplies'!$F19:$G19))/COUNTA(_xlfn.TEXTSPLIT('9. Supplies'!$I19,";"))),"")</f>
        <v/>
      </c>
      <c r="G126" s="304" t="str">
        <f>IF(ISNUMBER(SEARCH(G$2,'9. Supplies'!$I19))=TRUE,((SUM('9. Supplies'!$F19:$G19))/COUNTA(_xlfn.TEXTSPLIT('9. Supplies'!$I19,";"))),"")</f>
        <v/>
      </c>
      <c r="H126" s="310" t="str">
        <f>IF(ISNUMBER(SEARCH(H$2,'9. Supplies'!$I19))=TRUE,((SUM('9. Supplies'!$F19:$G19))/COUNTA(_xlfn.TEXTSPLIT('9. Supplies'!$I19,";"))),"")</f>
        <v/>
      </c>
    </row>
    <row r="127" spans="1:8" x14ac:dyDescent="0.25">
      <c r="A127" s="306" t="str">
        <f>IF(ISNUMBER(SEARCH(A$2,'9. Supplies'!$H20))=TRUE,((SUM('9. Supplies'!$F20:$G20))/COUNTA(_xlfn.TEXTSPLIT('9. Supplies'!$H20,";"))),"")</f>
        <v/>
      </c>
      <c r="B127" s="304" t="str">
        <f>IF(ISNUMBER(SEARCH(B$2,'9. Supplies'!$H20))=TRUE,((SUM('9. Supplies'!$F20:$G20))/COUNTA(_xlfn.TEXTSPLIT('9. Supplies'!$H20,";"))),"")</f>
        <v/>
      </c>
      <c r="C127" s="310" t="str">
        <f>IF(ISNUMBER(SEARCH(C$2,'9. Supplies'!$H20))=TRUE,((SUM('9. Supplies'!$F20:$G20))/COUNTA(_xlfn.TEXTSPLIT('9. Supplies'!$H20,";"))),"")</f>
        <v/>
      </c>
      <c r="E127" s="306" t="str">
        <f>IF(ISNUMBER(SEARCH(E$2,'9. Supplies'!$I20))=TRUE,((SUM('9. Supplies'!$F20:$G20))/COUNTA(_xlfn.TEXTSPLIT('9. Supplies'!$I20,";"))),"")</f>
        <v/>
      </c>
      <c r="F127" s="304" t="str">
        <f>IF(ISNUMBER(SEARCH(F$2,'9. Supplies'!$I20))=TRUE,((SUM('9. Supplies'!$F20:$G20))/COUNTA(_xlfn.TEXTSPLIT('9. Supplies'!$I20,";"))),"")</f>
        <v/>
      </c>
      <c r="G127" s="304" t="str">
        <f>IF(ISNUMBER(SEARCH(G$2,'9. Supplies'!$I20))=TRUE,((SUM('9. Supplies'!$F20:$G20))/COUNTA(_xlfn.TEXTSPLIT('9. Supplies'!$I20,";"))),"")</f>
        <v/>
      </c>
      <c r="H127" s="310" t="str">
        <f>IF(ISNUMBER(SEARCH(H$2,'9. Supplies'!$I20))=TRUE,((SUM('9. Supplies'!$F20:$G20))/COUNTA(_xlfn.TEXTSPLIT('9. Supplies'!$I20,";"))),"")</f>
        <v/>
      </c>
    </row>
    <row r="128" spans="1:8" x14ac:dyDescent="0.25">
      <c r="A128" s="306" t="str">
        <f>IF(ISNUMBER(SEARCH(A$2,'9. Supplies'!$H21))=TRUE,((SUM('9. Supplies'!$F21:$G21))/COUNTA(_xlfn.TEXTSPLIT('9. Supplies'!$H21,";"))),"")</f>
        <v/>
      </c>
      <c r="B128" s="304" t="str">
        <f>IF(ISNUMBER(SEARCH(B$2,'9. Supplies'!$H21))=TRUE,((SUM('9. Supplies'!$F21:$G21))/COUNTA(_xlfn.TEXTSPLIT('9. Supplies'!$H21,";"))),"")</f>
        <v/>
      </c>
      <c r="C128" s="310" t="str">
        <f>IF(ISNUMBER(SEARCH(C$2,'9. Supplies'!$H21))=TRUE,((SUM('9. Supplies'!$F21:$G21))/COUNTA(_xlfn.TEXTSPLIT('9. Supplies'!$H21,";"))),"")</f>
        <v/>
      </c>
      <c r="E128" s="306" t="str">
        <f>IF(ISNUMBER(SEARCH(E$2,'9. Supplies'!$I21))=TRUE,((SUM('9. Supplies'!$F21:$G21))/COUNTA(_xlfn.TEXTSPLIT('9. Supplies'!$I21,";"))),"")</f>
        <v/>
      </c>
      <c r="F128" s="304" t="str">
        <f>IF(ISNUMBER(SEARCH(F$2,'9. Supplies'!$I21))=TRUE,((SUM('9. Supplies'!$F21:$G21))/COUNTA(_xlfn.TEXTSPLIT('9. Supplies'!$I21,";"))),"")</f>
        <v/>
      </c>
      <c r="G128" s="304" t="str">
        <f>IF(ISNUMBER(SEARCH(G$2,'9. Supplies'!$I21))=TRUE,((SUM('9. Supplies'!$F21:$G21))/COUNTA(_xlfn.TEXTSPLIT('9. Supplies'!$I21,";"))),"")</f>
        <v/>
      </c>
      <c r="H128" s="310" t="str">
        <f>IF(ISNUMBER(SEARCH(H$2,'9. Supplies'!$I21))=TRUE,((SUM('9. Supplies'!$F21:$G21))/COUNTA(_xlfn.TEXTSPLIT('9. Supplies'!$I21,";"))),"")</f>
        <v/>
      </c>
    </row>
    <row r="129" spans="1:8" x14ac:dyDescent="0.25">
      <c r="A129" s="306" t="str">
        <f>IF(ISNUMBER(SEARCH(A$2,'9. Supplies'!$H22))=TRUE,((SUM('9. Supplies'!$F22:$G22))/COUNTA(_xlfn.TEXTSPLIT('9. Supplies'!$H22,";"))),"")</f>
        <v/>
      </c>
      <c r="B129" s="304" t="str">
        <f>IF(ISNUMBER(SEARCH(B$2,'9. Supplies'!$H22))=TRUE,((SUM('9. Supplies'!$F22:$G22))/COUNTA(_xlfn.TEXTSPLIT('9. Supplies'!$H22,";"))),"")</f>
        <v/>
      </c>
      <c r="C129" s="310" t="str">
        <f>IF(ISNUMBER(SEARCH(C$2,'9. Supplies'!$H22))=TRUE,((SUM('9. Supplies'!$F22:$G22))/COUNTA(_xlfn.TEXTSPLIT('9. Supplies'!$H22,";"))),"")</f>
        <v/>
      </c>
      <c r="E129" s="306" t="str">
        <f>IF(ISNUMBER(SEARCH(E$2,'9. Supplies'!$I22))=TRUE,((SUM('9. Supplies'!$F22:$G22))/COUNTA(_xlfn.TEXTSPLIT('9. Supplies'!$I22,";"))),"")</f>
        <v/>
      </c>
      <c r="F129" s="304" t="str">
        <f>IF(ISNUMBER(SEARCH(F$2,'9. Supplies'!$I22))=TRUE,((SUM('9. Supplies'!$F22:$G22))/COUNTA(_xlfn.TEXTSPLIT('9. Supplies'!$I22,";"))),"")</f>
        <v/>
      </c>
      <c r="G129" s="304" t="str">
        <f>IF(ISNUMBER(SEARCH(G$2,'9. Supplies'!$I22))=TRUE,((SUM('9. Supplies'!$F22:$G22))/COUNTA(_xlfn.TEXTSPLIT('9. Supplies'!$I22,";"))),"")</f>
        <v/>
      </c>
      <c r="H129" s="310" t="str">
        <f>IF(ISNUMBER(SEARCH(H$2,'9. Supplies'!$I22))=TRUE,((SUM('9. Supplies'!$F22:$G22))/COUNTA(_xlfn.TEXTSPLIT('9. Supplies'!$I22,";"))),"")</f>
        <v/>
      </c>
    </row>
    <row r="130" spans="1:8" x14ac:dyDescent="0.25">
      <c r="A130" s="306" t="str">
        <f>IF(ISNUMBER(SEARCH(A$2,'9. Supplies'!$H23))=TRUE,((SUM('9. Supplies'!$F23:$G23))/COUNTA(_xlfn.TEXTSPLIT('9. Supplies'!$H23,";"))),"")</f>
        <v/>
      </c>
      <c r="B130" s="304" t="str">
        <f>IF(ISNUMBER(SEARCH(B$2,'9. Supplies'!$H23))=TRUE,((SUM('9. Supplies'!$F23:$G23))/COUNTA(_xlfn.TEXTSPLIT('9. Supplies'!$H23,";"))),"")</f>
        <v/>
      </c>
      <c r="C130" s="310" t="str">
        <f>IF(ISNUMBER(SEARCH(C$2,'9. Supplies'!$H23))=TRUE,((SUM('9. Supplies'!$F23:$G23))/COUNTA(_xlfn.TEXTSPLIT('9. Supplies'!$H23,";"))),"")</f>
        <v/>
      </c>
      <c r="E130" s="306" t="str">
        <f>IF(ISNUMBER(SEARCH(E$2,'9. Supplies'!$I23))=TRUE,((SUM('9. Supplies'!$F23:$G23))/COUNTA(_xlfn.TEXTSPLIT('9. Supplies'!$I23,";"))),"")</f>
        <v/>
      </c>
      <c r="F130" s="304" t="str">
        <f>IF(ISNUMBER(SEARCH(F$2,'9. Supplies'!$I23))=TRUE,((SUM('9. Supplies'!$F23:$G23))/COUNTA(_xlfn.TEXTSPLIT('9. Supplies'!$I23,";"))),"")</f>
        <v/>
      </c>
      <c r="G130" s="304" t="str">
        <f>IF(ISNUMBER(SEARCH(G$2,'9. Supplies'!$I23))=TRUE,((SUM('9. Supplies'!$F23:$G23))/COUNTA(_xlfn.TEXTSPLIT('9. Supplies'!$I23,";"))),"")</f>
        <v/>
      </c>
      <c r="H130" s="310" t="str">
        <f>IF(ISNUMBER(SEARCH(H$2,'9. Supplies'!$I23))=TRUE,((SUM('9. Supplies'!$F23:$G23))/COUNTA(_xlfn.TEXTSPLIT('9. Supplies'!$I23,";"))),"")</f>
        <v/>
      </c>
    </row>
    <row r="131" spans="1:8" x14ac:dyDescent="0.25">
      <c r="A131" s="306" t="str">
        <f>IF(ISNUMBER(SEARCH(A$2,'9. Supplies'!$H24))=TRUE,((SUM('9. Supplies'!$F24:$G24))/COUNTA(_xlfn.TEXTSPLIT('9. Supplies'!$H24,";"))),"")</f>
        <v/>
      </c>
      <c r="B131" s="304" t="str">
        <f>IF(ISNUMBER(SEARCH(B$2,'9. Supplies'!$H24))=TRUE,((SUM('9. Supplies'!$F24:$G24))/COUNTA(_xlfn.TEXTSPLIT('9. Supplies'!$H24,";"))),"")</f>
        <v/>
      </c>
      <c r="C131" s="310" t="str">
        <f>IF(ISNUMBER(SEARCH(C$2,'9. Supplies'!$H24))=TRUE,((SUM('9. Supplies'!$F24:$G24))/COUNTA(_xlfn.TEXTSPLIT('9. Supplies'!$H24,";"))),"")</f>
        <v/>
      </c>
      <c r="E131" s="306" t="str">
        <f>IF(ISNUMBER(SEARCH(E$2,'9. Supplies'!$I24))=TRUE,((SUM('9. Supplies'!$F24:$G24))/COUNTA(_xlfn.TEXTSPLIT('9. Supplies'!$I24,";"))),"")</f>
        <v/>
      </c>
      <c r="F131" s="304" t="str">
        <f>IF(ISNUMBER(SEARCH(F$2,'9. Supplies'!$I24))=TRUE,((SUM('9. Supplies'!$F24:$G24))/COUNTA(_xlfn.TEXTSPLIT('9. Supplies'!$I24,";"))),"")</f>
        <v/>
      </c>
      <c r="G131" s="304" t="str">
        <f>IF(ISNUMBER(SEARCH(G$2,'9. Supplies'!$I24))=TRUE,((SUM('9. Supplies'!$F24:$G24))/COUNTA(_xlfn.TEXTSPLIT('9. Supplies'!$I24,";"))),"")</f>
        <v/>
      </c>
      <c r="H131" s="310" t="str">
        <f>IF(ISNUMBER(SEARCH(H$2,'9. Supplies'!$I24))=TRUE,((SUM('9. Supplies'!$F24:$G24))/COUNTA(_xlfn.TEXTSPLIT('9. Supplies'!$I24,";"))),"")</f>
        <v/>
      </c>
    </row>
    <row r="132" spans="1:8" x14ac:dyDescent="0.25">
      <c r="A132" s="306" t="str">
        <f>IF(ISNUMBER(SEARCH(A$2,'9. Supplies'!$H25))=TRUE,((SUM('9. Supplies'!$F25:$G25))/COUNTA(_xlfn.TEXTSPLIT('9. Supplies'!$H25,";"))),"")</f>
        <v/>
      </c>
      <c r="B132" s="304" t="str">
        <f>IF(ISNUMBER(SEARCH(B$2,'9. Supplies'!$H25))=TRUE,((SUM('9. Supplies'!$F25:$G25))/COUNTA(_xlfn.TEXTSPLIT('9. Supplies'!$H25,";"))),"")</f>
        <v/>
      </c>
      <c r="C132" s="310" t="str">
        <f>IF(ISNUMBER(SEARCH(C$2,'9. Supplies'!$H25))=TRUE,((SUM('9. Supplies'!$F25:$G25))/COUNTA(_xlfn.TEXTSPLIT('9. Supplies'!$H25,";"))),"")</f>
        <v/>
      </c>
      <c r="E132" s="306" t="str">
        <f>IF(ISNUMBER(SEARCH(E$2,'9. Supplies'!$I25))=TRUE,((SUM('9. Supplies'!$F25:$G25))/COUNTA(_xlfn.TEXTSPLIT('9. Supplies'!$I25,";"))),"")</f>
        <v/>
      </c>
      <c r="F132" s="304" t="str">
        <f>IF(ISNUMBER(SEARCH(F$2,'9. Supplies'!$I25))=TRUE,((SUM('9. Supplies'!$F25:$G25))/COUNTA(_xlfn.TEXTSPLIT('9. Supplies'!$I25,";"))),"")</f>
        <v/>
      </c>
      <c r="G132" s="304" t="str">
        <f>IF(ISNUMBER(SEARCH(G$2,'9. Supplies'!$I25))=TRUE,((SUM('9. Supplies'!$F25:$G25))/COUNTA(_xlfn.TEXTSPLIT('9. Supplies'!$I25,";"))),"")</f>
        <v/>
      </c>
      <c r="H132" s="310" t="str">
        <f>IF(ISNUMBER(SEARCH(H$2,'9. Supplies'!$I25))=TRUE,((SUM('9. Supplies'!$F25:$G25))/COUNTA(_xlfn.TEXTSPLIT('9. Supplies'!$I25,";"))),"")</f>
        <v/>
      </c>
    </row>
    <row r="133" spans="1:8" x14ac:dyDescent="0.25">
      <c r="A133" s="306" t="str">
        <f>IF(ISNUMBER(SEARCH(A$2,'9. Supplies'!$H26))=TRUE,((SUM('9. Supplies'!$F26:$G26))/COUNTA(_xlfn.TEXTSPLIT('9. Supplies'!$H26,";"))),"")</f>
        <v/>
      </c>
      <c r="B133" s="304" t="str">
        <f>IF(ISNUMBER(SEARCH(B$2,'9. Supplies'!$H26))=TRUE,((SUM('9. Supplies'!$F26:$G26))/COUNTA(_xlfn.TEXTSPLIT('9. Supplies'!$H26,";"))),"")</f>
        <v/>
      </c>
      <c r="C133" s="310" t="str">
        <f>IF(ISNUMBER(SEARCH(C$2,'9. Supplies'!$H26))=TRUE,((SUM('9. Supplies'!$F26:$G26))/COUNTA(_xlfn.TEXTSPLIT('9. Supplies'!$H26,";"))),"")</f>
        <v/>
      </c>
      <c r="E133" s="306" t="str">
        <f>IF(ISNUMBER(SEARCH(E$2,'9. Supplies'!$I26))=TRUE,((SUM('9. Supplies'!$F26:$G26))/COUNTA(_xlfn.TEXTSPLIT('9. Supplies'!$I26,";"))),"")</f>
        <v/>
      </c>
      <c r="F133" s="304" t="str">
        <f>IF(ISNUMBER(SEARCH(F$2,'9. Supplies'!$I26))=TRUE,((SUM('9. Supplies'!$F26:$G26))/COUNTA(_xlfn.TEXTSPLIT('9. Supplies'!$I26,";"))),"")</f>
        <v/>
      </c>
      <c r="G133" s="304" t="str">
        <f>IF(ISNUMBER(SEARCH(G$2,'9. Supplies'!$I26))=TRUE,((SUM('9. Supplies'!$F26:$G26))/COUNTA(_xlfn.TEXTSPLIT('9. Supplies'!$I26,";"))),"")</f>
        <v/>
      </c>
      <c r="H133" s="310" t="str">
        <f>IF(ISNUMBER(SEARCH(H$2,'9. Supplies'!$I26))=TRUE,((SUM('9. Supplies'!$F26:$G26))/COUNTA(_xlfn.TEXTSPLIT('9. Supplies'!$I26,";"))),"")</f>
        <v/>
      </c>
    </row>
    <row r="134" spans="1:8" x14ac:dyDescent="0.25">
      <c r="A134" s="306" t="str">
        <f>IF(ISNUMBER(SEARCH(A$2,'9. Supplies'!$H27))=TRUE,((SUM('9. Supplies'!$F27:$G27))/COUNTA(_xlfn.TEXTSPLIT('9. Supplies'!$H27,";"))),"")</f>
        <v/>
      </c>
      <c r="B134" s="304" t="str">
        <f>IF(ISNUMBER(SEARCH(B$2,'9. Supplies'!$H27))=TRUE,((SUM('9. Supplies'!$F27:$G27))/COUNTA(_xlfn.TEXTSPLIT('9. Supplies'!$H27,";"))),"")</f>
        <v/>
      </c>
      <c r="C134" s="310" t="str">
        <f>IF(ISNUMBER(SEARCH(C$2,'9. Supplies'!$H27))=TRUE,((SUM('9. Supplies'!$F27:$G27))/COUNTA(_xlfn.TEXTSPLIT('9. Supplies'!$H27,";"))),"")</f>
        <v/>
      </c>
      <c r="E134" s="306" t="str">
        <f>IF(ISNUMBER(SEARCH(E$2,'9. Supplies'!$I27))=TRUE,((SUM('9. Supplies'!$F27:$G27))/COUNTA(_xlfn.TEXTSPLIT('9. Supplies'!$I27,";"))),"")</f>
        <v/>
      </c>
      <c r="F134" s="304" t="str">
        <f>IF(ISNUMBER(SEARCH(F$2,'9. Supplies'!$I27))=TRUE,((SUM('9. Supplies'!$F27:$G27))/COUNTA(_xlfn.TEXTSPLIT('9. Supplies'!$I27,";"))),"")</f>
        <v/>
      </c>
      <c r="G134" s="304" t="str">
        <f>IF(ISNUMBER(SEARCH(G$2,'9. Supplies'!$I27))=TRUE,((SUM('9. Supplies'!$F27:$G27))/COUNTA(_xlfn.TEXTSPLIT('9. Supplies'!$I27,";"))),"")</f>
        <v/>
      </c>
      <c r="H134" s="310" t="str">
        <f>IF(ISNUMBER(SEARCH(H$2,'9. Supplies'!$I27))=TRUE,((SUM('9. Supplies'!$F27:$G27))/COUNTA(_xlfn.TEXTSPLIT('9. Supplies'!$I27,";"))),"")</f>
        <v/>
      </c>
    </row>
    <row r="135" spans="1:8" x14ac:dyDescent="0.25">
      <c r="A135" s="306" t="str">
        <f>IF(ISNUMBER(SEARCH(A$2,'9. Supplies'!$H28))=TRUE,((SUM('9. Supplies'!$F28:$G28))/COUNTA(_xlfn.TEXTSPLIT('9. Supplies'!$H28,";"))),"")</f>
        <v/>
      </c>
      <c r="B135" s="304" t="str">
        <f>IF(ISNUMBER(SEARCH(B$2,'9. Supplies'!$H28))=TRUE,((SUM('9. Supplies'!$F28:$G28))/COUNTA(_xlfn.TEXTSPLIT('9. Supplies'!$H28,";"))),"")</f>
        <v/>
      </c>
      <c r="C135" s="310" t="str">
        <f>IF(ISNUMBER(SEARCH(C$2,'9. Supplies'!$H28))=TRUE,((SUM('9. Supplies'!$F28:$G28))/COUNTA(_xlfn.TEXTSPLIT('9. Supplies'!$H28,";"))),"")</f>
        <v/>
      </c>
      <c r="E135" s="306" t="str">
        <f>IF(ISNUMBER(SEARCH(E$2,'9. Supplies'!$I28))=TRUE,((SUM('9. Supplies'!$F28:$G28))/COUNTA(_xlfn.TEXTSPLIT('9. Supplies'!$I28,";"))),"")</f>
        <v/>
      </c>
      <c r="F135" s="304" t="str">
        <f>IF(ISNUMBER(SEARCH(F$2,'9. Supplies'!$I28))=TRUE,((SUM('9. Supplies'!$F28:$G28))/COUNTA(_xlfn.TEXTSPLIT('9. Supplies'!$I28,";"))),"")</f>
        <v/>
      </c>
      <c r="G135" s="304" t="str">
        <f>IF(ISNUMBER(SEARCH(G$2,'9. Supplies'!$I28))=TRUE,((SUM('9. Supplies'!$F28:$G28))/COUNTA(_xlfn.TEXTSPLIT('9. Supplies'!$I28,";"))),"")</f>
        <v/>
      </c>
      <c r="H135" s="310" t="str">
        <f>IF(ISNUMBER(SEARCH(H$2,'9. Supplies'!$I28))=TRUE,((SUM('9. Supplies'!$F28:$G28))/COUNTA(_xlfn.TEXTSPLIT('9. Supplies'!$I28,";"))),"")</f>
        <v/>
      </c>
    </row>
    <row r="136" spans="1:8" x14ac:dyDescent="0.25">
      <c r="A136" s="306" t="str">
        <f>IF(ISNUMBER(SEARCH(A$2,'9. Supplies'!$H29))=TRUE,((SUM('9. Supplies'!$F29:$G29))/COUNTA(_xlfn.TEXTSPLIT('9. Supplies'!$H29,";"))),"")</f>
        <v/>
      </c>
      <c r="B136" s="304" t="str">
        <f>IF(ISNUMBER(SEARCH(B$2,'9. Supplies'!$H29))=TRUE,((SUM('9. Supplies'!$F29:$G29))/COUNTA(_xlfn.TEXTSPLIT('9. Supplies'!$H29,";"))),"")</f>
        <v/>
      </c>
      <c r="C136" s="310" t="str">
        <f>IF(ISNUMBER(SEARCH(C$2,'9. Supplies'!$H29))=TRUE,((SUM('9. Supplies'!$F29:$G29))/COUNTA(_xlfn.TEXTSPLIT('9. Supplies'!$H29,";"))),"")</f>
        <v/>
      </c>
      <c r="E136" s="306" t="str">
        <f>IF(ISNUMBER(SEARCH(E$2,'9. Supplies'!$I29))=TRUE,((SUM('9. Supplies'!$F29:$G29))/COUNTA(_xlfn.TEXTSPLIT('9. Supplies'!$I29,";"))),"")</f>
        <v/>
      </c>
      <c r="F136" s="304" t="str">
        <f>IF(ISNUMBER(SEARCH(F$2,'9. Supplies'!$I29))=TRUE,((SUM('9. Supplies'!$F29:$G29))/COUNTA(_xlfn.TEXTSPLIT('9. Supplies'!$I29,";"))),"")</f>
        <v/>
      </c>
      <c r="G136" s="304" t="str">
        <f>IF(ISNUMBER(SEARCH(G$2,'9. Supplies'!$I29))=TRUE,((SUM('9. Supplies'!$F29:$G29))/COUNTA(_xlfn.TEXTSPLIT('9. Supplies'!$I29,";"))),"")</f>
        <v/>
      </c>
      <c r="H136" s="310" t="str">
        <f>IF(ISNUMBER(SEARCH(H$2,'9. Supplies'!$I29))=TRUE,((SUM('9. Supplies'!$F29:$G29))/COUNTA(_xlfn.TEXTSPLIT('9. Supplies'!$I29,";"))),"")</f>
        <v/>
      </c>
    </row>
    <row r="137" spans="1:8" x14ac:dyDescent="0.25">
      <c r="A137" s="306" t="str">
        <f>IF(ISNUMBER(SEARCH(A$2,'9. Supplies'!$H30))=TRUE,((SUM('9. Supplies'!$F30:$G30))/COUNTA(_xlfn.TEXTSPLIT('9. Supplies'!$H30,";"))),"")</f>
        <v/>
      </c>
      <c r="B137" s="304" t="str">
        <f>IF(ISNUMBER(SEARCH(B$2,'9. Supplies'!$H30))=TRUE,((SUM('9. Supplies'!$F30:$G30))/COUNTA(_xlfn.TEXTSPLIT('9. Supplies'!$H30,";"))),"")</f>
        <v/>
      </c>
      <c r="C137" s="310" t="str">
        <f>IF(ISNUMBER(SEARCH(C$2,'9. Supplies'!$H30))=TRUE,((SUM('9. Supplies'!$F30:$G30))/COUNTA(_xlfn.TEXTSPLIT('9. Supplies'!$H30,";"))),"")</f>
        <v/>
      </c>
      <c r="E137" s="306" t="str">
        <f>IF(ISNUMBER(SEARCH(E$2,'9. Supplies'!$I30))=TRUE,((SUM('9. Supplies'!$F30:$G30))/COUNTA(_xlfn.TEXTSPLIT('9. Supplies'!$I30,";"))),"")</f>
        <v/>
      </c>
      <c r="F137" s="304" t="str">
        <f>IF(ISNUMBER(SEARCH(F$2,'9. Supplies'!$I30))=TRUE,((SUM('9. Supplies'!$F30:$G30))/COUNTA(_xlfn.TEXTSPLIT('9. Supplies'!$I30,";"))),"")</f>
        <v/>
      </c>
      <c r="G137" s="304" t="str">
        <f>IF(ISNUMBER(SEARCH(G$2,'9. Supplies'!$I30))=TRUE,((SUM('9. Supplies'!$F30:$G30))/COUNTA(_xlfn.TEXTSPLIT('9. Supplies'!$I30,";"))),"")</f>
        <v/>
      </c>
      <c r="H137" s="310" t="str">
        <f>IF(ISNUMBER(SEARCH(H$2,'9. Supplies'!$I30))=TRUE,((SUM('9. Supplies'!$F30:$G30))/COUNTA(_xlfn.TEXTSPLIT('9. Supplies'!$I30,";"))),"")</f>
        <v/>
      </c>
    </row>
    <row r="138" spans="1:8" x14ac:dyDescent="0.25">
      <c r="A138" s="306" t="str">
        <f>IF(ISNUMBER(SEARCH(A$2,'9. Supplies'!$H31))=TRUE,((SUM('9. Supplies'!$F31:$G31))/COUNTA(_xlfn.TEXTSPLIT('9. Supplies'!$H31,";"))),"")</f>
        <v/>
      </c>
      <c r="B138" s="304" t="str">
        <f>IF(ISNUMBER(SEARCH(B$2,'9. Supplies'!$H31))=TRUE,((SUM('9. Supplies'!$F31:$G31))/COUNTA(_xlfn.TEXTSPLIT('9. Supplies'!$H31,";"))),"")</f>
        <v/>
      </c>
      <c r="C138" s="310" t="str">
        <f>IF(ISNUMBER(SEARCH(C$2,'9. Supplies'!$H31))=TRUE,((SUM('9. Supplies'!$F31:$G31))/COUNTA(_xlfn.TEXTSPLIT('9. Supplies'!$H31,";"))),"")</f>
        <v/>
      </c>
      <c r="E138" s="306" t="str">
        <f>IF(ISNUMBER(SEARCH(E$2,'9. Supplies'!$I31))=TRUE,((SUM('9. Supplies'!$F31:$G31))/COUNTA(_xlfn.TEXTSPLIT('9. Supplies'!$I31,";"))),"")</f>
        <v/>
      </c>
      <c r="F138" s="304" t="str">
        <f>IF(ISNUMBER(SEARCH(F$2,'9. Supplies'!$I31))=TRUE,((SUM('9. Supplies'!$F31:$G31))/COUNTA(_xlfn.TEXTSPLIT('9. Supplies'!$I31,";"))),"")</f>
        <v/>
      </c>
      <c r="G138" s="304" t="str">
        <f>IF(ISNUMBER(SEARCH(G$2,'9. Supplies'!$I31))=TRUE,((SUM('9. Supplies'!$F31:$G31))/COUNTA(_xlfn.TEXTSPLIT('9. Supplies'!$I31,";"))),"")</f>
        <v/>
      </c>
      <c r="H138" s="310" t="str">
        <f>IF(ISNUMBER(SEARCH(H$2,'9. Supplies'!$I31))=TRUE,((SUM('9. Supplies'!$F31:$G31))/COUNTA(_xlfn.TEXTSPLIT('9. Supplies'!$I31,";"))),"")</f>
        <v/>
      </c>
    </row>
    <row r="139" spans="1:8" x14ac:dyDescent="0.25">
      <c r="A139" s="306" t="str">
        <f>IF(ISNUMBER(SEARCH(A$2,'9. Supplies'!$H32))=TRUE,((SUM('9. Supplies'!$F32:$G32))/COUNTA(_xlfn.TEXTSPLIT('9. Supplies'!$H32,";"))),"")</f>
        <v/>
      </c>
      <c r="B139" s="304" t="str">
        <f>IF(ISNUMBER(SEARCH(B$2,'9. Supplies'!$H32))=TRUE,((SUM('9. Supplies'!$F32:$G32))/COUNTA(_xlfn.TEXTSPLIT('9. Supplies'!$H32,";"))),"")</f>
        <v/>
      </c>
      <c r="C139" s="310" t="str">
        <f>IF(ISNUMBER(SEARCH(C$2,'9. Supplies'!$H32))=TRUE,((SUM('9. Supplies'!$F32:$G32))/COUNTA(_xlfn.TEXTSPLIT('9. Supplies'!$H32,";"))),"")</f>
        <v/>
      </c>
      <c r="E139" s="306" t="str">
        <f>IF(ISNUMBER(SEARCH(E$2,'9. Supplies'!$I32))=TRUE,((SUM('9. Supplies'!$F32:$G32))/COUNTA(_xlfn.TEXTSPLIT('9. Supplies'!$I32,";"))),"")</f>
        <v/>
      </c>
      <c r="F139" s="304" t="str">
        <f>IF(ISNUMBER(SEARCH(F$2,'9. Supplies'!$I32))=TRUE,((SUM('9. Supplies'!$F32:$G32))/COUNTA(_xlfn.TEXTSPLIT('9. Supplies'!$I32,";"))),"")</f>
        <v/>
      </c>
      <c r="G139" s="304" t="str">
        <f>IF(ISNUMBER(SEARCH(G$2,'9. Supplies'!$I32))=TRUE,((SUM('9. Supplies'!$F32:$G32))/COUNTA(_xlfn.TEXTSPLIT('9. Supplies'!$I32,";"))),"")</f>
        <v/>
      </c>
      <c r="H139" s="310" t="str">
        <f>IF(ISNUMBER(SEARCH(H$2,'9. Supplies'!$I32))=TRUE,((SUM('9. Supplies'!$F32:$G32))/COUNTA(_xlfn.TEXTSPLIT('9. Supplies'!$I32,";"))),"")</f>
        <v/>
      </c>
    </row>
    <row r="140" spans="1:8" x14ac:dyDescent="0.25">
      <c r="A140" s="306" t="str">
        <f>IF(ISNUMBER(SEARCH(A$2,'9. Supplies'!$H33))=TRUE,((SUM('9. Supplies'!$F33:$G33))/COUNTA(_xlfn.TEXTSPLIT('9. Supplies'!$H33,";"))),"")</f>
        <v/>
      </c>
      <c r="B140" s="304" t="str">
        <f>IF(ISNUMBER(SEARCH(B$2,'9. Supplies'!$H33))=TRUE,((SUM('9. Supplies'!$F33:$G33))/COUNTA(_xlfn.TEXTSPLIT('9. Supplies'!$H33,";"))),"")</f>
        <v/>
      </c>
      <c r="C140" s="310" t="str">
        <f>IF(ISNUMBER(SEARCH(C$2,'9. Supplies'!$H33))=TRUE,((SUM('9. Supplies'!$F33:$G33))/COUNTA(_xlfn.TEXTSPLIT('9. Supplies'!$H33,";"))),"")</f>
        <v/>
      </c>
      <c r="E140" s="306" t="str">
        <f>IF(ISNUMBER(SEARCH(E$2,'9. Supplies'!$I33))=TRUE,((SUM('9. Supplies'!$F33:$G33))/COUNTA(_xlfn.TEXTSPLIT('9. Supplies'!$I33,";"))),"")</f>
        <v/>
      </c>
      <c r="F140" s="304" t="str">
        <f>IF(ISNUMBER(SEARCH(F$2,'9. Supplies'!$I33))=TRUE,((SUM('9. Supplies'!$F33:$G33))/COUNTA(_xlfn.TEXTSPLIT('9. Supplies'!$I33,";"))),"")</f>
        <v/>
      </c>
      <c r="G140" s="304" t="str">
        <f>IF(ISNUMBER(SEARCH(G$2,'9. Supplies'!$I33))=TRUE,((SUM('9. Supplies'!$F33:$G33))/COUNTA(_xlfn.TEXTSPLIT('9. Supplies'!$I33,";"))),"")</f>
        <v/>
      </c>
      <c r="H140" s="310" t="str">
        <f>IF(ISNUMBER(SEARCH(H$2,'9. Supplies'!$I33))=TRUE,((SUM('9. Supplies'!$F33:$G33))/COUNTA(_xlfn.TEXTSPLIT('9. Supplies'!$I33,";"))),"")</f>
        <v/>
      </c>
    </row>
    <row r="141" spans="1:8" x14ac:dyDescent="0.25">
      <c r="A141" s="306" t="str">
        <f>IF(ISNUMBER(SEARCH(A$2,'9. Supplies'!$H34))=TRUE,((SUM('9. Supplies'!$F34:$G34))/COUNTA(_xlfn.TEXTSPLIT('9. Supplies'!$H34,";"))),"")</f>
        <v/>
      </c>
      <c r="B141" s="304" t="str">
        <f>IF(ISNUMBER(SEARCH(B$2,'9. Supplies'!$H34))=TRUE,((SUM('9. Supplies'!$F34:$G34))/COUNTA(_xlfn.TEXTSPLIT('9. Supplies'!$H34,";"))),"")</f>
        <v/>
      </c>
      <c r="C141" s="310" t="str">
        <f>IF(ISNUMBER(SEARCH(C$2,'9. Supplies'!$H34))=TRUE,((SUM('9. Supplies'!$F34:$G34))/COUNTA(_xlfn.TEXTSPLIT('9. Supplies'!$H34,";"))),"")</f>
        <v/>
      </c>
      <c r="E141" s="306" t="str">
        <f>IF(ISNUMBER(SEARCH(E$2,'9. Supplies'!$I34))=TRUE,((SUM('9. Supplies'!$F34:$G34))/COUNTA(_xlfn.TEXTSPLIT('9. Supplies'!$I34,";"))),"")</f>
        <v/>
      </c>
      <c r="F141" s="304" t="str">
        <f>IF(ISNUMBER(SEARCH(F$2,'9. Supplies'!$I34))=TRUE,((SUM('9. Supplies'!$F34:$G34))/COUNTA(_xlfn.TEXTSPLIT('9. Supplies'!$I34,";"))),"")</f>
        <v/>
      </c>
      <c r="G141" s="304" t="str">
        <f>IF(ISNUMBER(SEARCH(G$2,'9. Supplies'!$I34))=TRUE,((SUM('9. Supplies'!$F34:$G34))/COUNTA(_xlfn.TEXTSPLIT('9. Supplies'!$I34,";"))),"")</f>
        <v/>
      </c>
      <c r="H141" s="310" t="str">
        <f>IF(ISNUMBER(SEARCH(H$2,'9. Supplies'!$I34))=TRUE,((SUM('9. Supplies'!$F34:$G34))/COUNTA(_xlfn.TEXTSPLIT('9. Supplies'!$I34,";"))),"")</f>
        <v/>
      </c>
    </row>
    <row r="142" spans="1:8" x14ac:dyDescent="0.25">
      <c r="A142" s="306" t="str">
        <f>IF(ISNUMBER(SEARCH(A$2,'9. Supplies'!$H35))=TRUE,((SUM('9. Supplies'!$F35:$G35))/COUNTA(_xlfn.TEXTSPLIT('9. Supplies'!$H35,";"))),"")</f>
        <v/>
      </c>
      <c r="B142" s="304" t="str">
        <f>IF(ISNUMBER(SEARCH(B$2,'9. Supplies'!$H35))=TRUE,((SUM('9. Supplies'!$F35:$G35))/COUNTA(_xlfn.TEXTSPLIT('9. Supplies'!$H35,";"))),"")</f>
        <v/>
      </c>
      <c r="C142" s="310" t="str">
        <f>IF(ISNUMBER(SEARCH(C$2,'9. Supplies'!$H35))=TRUE,((SUM('9. Supplies'!$F35:$G35))/COUNTA(_xlfn.TEXTSPLIT('9. Supplies'!$H35,";"))),"")</f>
        <v/>
      </c>
      <c r="E142" s="306" t="str">
        <f>IF(ISNUMBER(SEARCH(E$2,'9. Supplies'!$I35))=TRUE,((SUM('9. Supplies'!$F35:$G35))/COUNTA(_xlfn.TEXTSPLIT('9. Supplies'!$I35,";"))),"")</f>
        <v/>
      </c>
      <c r="F142" s="304" t="str">
        <f>IF(ISNUMBER(SEARCH(F$2,'9. Supplies'!$I35))=TRUE,((SUM('9. Supplies'!$F35:$G35))/COUNTA(_xlfn.TEXTSPLIT('9. Supplies'!$I35,";"))),"")</f>
        <v/>
      </c>
      <c r="G142" s="304" t="str">
        <f>IF(ISNUMBER(SEARCH(G$2,'9. Supplies'!$I35))=TRUE,((SUM('9. Supplies'!$F35:$G35))/COUNTA(_xlfn.TEXTSPLIT('9. Supplies'!$I35,";"))),"")</f>
        <v/>
      </c>
      <c r="H142" s="310" t="str">
        <f>IF(ISNUMBER(SEARCH(H$2,'9. Supplies'!$I35))=TRUE,((SUM('9. Supplies'!$F35:$G35))/COUNTA(_xlfn.TEXTSPLIT('9. Supplies'!$I35,";"))),"")</f>
        <v/>
      </c>
    </row>
    <row r="143" spans="1:8" x14ac:dyDescent="0.25">
      <c r="A143" s="306" t="str">
        <f>IF(ISNUMBER(SEARCH(A$2,'9. Supplies'!$H36))=TRUE,((SUM('9. Supplies'!$F36:$G36))/COUNTA(_xlfn.TEXTSPLIT('9. Supplies'!$H36,";"))),"")</f>
        <v/>
      </c>
      <c r="B143" s="304" t="str">
        <f>IF(ISNUMBER(SEARCH(B$2,'9. Supplies'!$H36))=TRUE,((SUM('9. Supplies'!$F36:$G36))/COUNTA(_xlfn.TEXTSPLIT('9. Supplies'!$H36,";"))),"")</f>
        <v/>
      </c>
      <c r="C143" s="310" t="str">
        <f>IF(ISNUMBER(SEARCH(C$2,'9. Supplies'!$H36))=TRUE,((SUM('9. Supplies'!$F36:$G36))/COUNTA(_xlfn.TEXTSPLIT('9. Supplies'!$H36,";"))),"")</f>
        <v/>
      </c>
      <c r="E143" s="306" t="str">
        <f>IF(ISNUMBER(SEARCH(E$2,'9. Supplies'!$I36))=TRUE,((SUM('9. Supplies'!$F36:$G36))/COUNTA(_xlfn.TEXTSPLIT('9. Supplies'!$I36,";"))),"")</f>
        <v/>
      </c>
      <c r="F143" s="304" t="str">
        <f>IF(ISNUMBER(SEARCH(F$2,'9. Supplies'!$I36))=TRUE,((SUM('9. Supplies'!$F36:$G36))/COUNTA(_xlfn.TEXTSPLIT('9. Supplies'!$I36,";"))),"")</f>
        <v/>
      </c>
      <c r="G143" s="304" t="str">
        <f>IF(ISNUMBER(SEARCH(G$2,'9. Supplies'!$I36))=TRUE,((SUM('9. Supplies'!$F36:$G36))/COUNTA(_xlfn.TEXTSPLIT('9. Supplies'!$I36,";"))),"")</f>
        <v/>
      </c>
      <c r="H143" s="310" t="str">
        <f>IF(ISNUMBER(SEARCH(H$2,'9. Supplies'!$I36))=TRUE,((SUM('9. Supplies'!$F36:$G36))/COUNTA(_xlfn.TEXTSPLIT('9. Supplies'!$I36,";"))),"")</f>
        <v/>
      </c>
    </row>
    <row r="144" spans="1:8" x14ac:dyDescent="0.25">
      <c r="A144" s="306" t="str">
        <f>IF(ISNUMBER(SEARCH(A$2,'9. Supplies'!$H37))=TRUE,((SUM('9. Supplies'!$F37:$G37))/COUNTA(_xlfn.TEXTSPLIT('9. Supplies'!$H37,";"))),"")</f>
        <v/>
      </c>
      <c r="B144" s="304" t="str">
        <f>IF(ISNUMBER(SEARCH(B$2,'9. Supplies'!$H37))=TRUE,((SUM('9. Supplies'!$F37:$G37))/COUNTA(_xlfn.TEXTSPLIT('9. Supplies'!$H37,";"))),"")</f>
        <v/>
      </c>
      <c r="C144" s="310" t="str">
        <f>IF(ISNUMBER(SEARCH(C$2,'9. Supplies'!$H37))=TRUE,((SUM('9. Supplies'!$F37:$G37))/COUNTA(_xlfn.TEXTSPLIT('9. Supplies'!$H37,";"))),"")</f>
        <v/>
      </c>
      <c r="E144" s="306" t="str">
        <f>IF(ISNUMBER(SEARCH(E$2,'9. Supplies'!$I37))=TRUE,((SUM('9. Supplies'!$F37:$G37))/COUNTA(_xlfn.TEXTSPLIT('9. Supplies'!$I37,";"))),"")</f>
        <v/>
      </c>
      <c r="F144" s="304" t="str">
        <f>IF(ISNUMBER(SEARCH(F$2,'9. Supplies'!$I37))=TRUE,((SUM('9. Supplies'!$F37:$G37))/COUNTA(_xlfn.TEXTSPLIT('9. Supplies'!$I37,";"))),"")</f>
        <v/>
      </c>
      <c r="G144" s="304" t="str">
        <f>IF(ISNUMBER(SEARCH(G$2,'9. Supplies'!$I37))=TRUE,((SUM('9. Supplies'!$F37:$G37))/COUNTA(_xlfn.TEXTSPLIT('9. Supplies'!$I37,";"))),"")</f>
        <v/>
      </c>
      <c r="H144" s="310" t="str">
        <f>IF(ISNUMBER(SEARCH(H$2,'9. Supplies'!$I37))=TRUE,((SUM('9. Supplies'!$F37:$G37))/COUNTA(_xlfn.TEXTSPLIT('9. Supplies'!$I37,";"))),"")</f>
        <v/>
      </c>
    </row>
    <row r="145" spans="1:8" x14ac:dyDescent="0.25">
      <c r="A145" s="306" t="str">
        <f>IF(ISNUMBER(SEARCH(A$2,'9. Supplies'!$H38))=TRUE,((SUM('9. Supplies'!$F38:$G38))/COUNTA(_xlfn.TEXTSPLIT('9. Supplies'!$H38,";"))),"")</f>
        <v/>
      </c>
      <c r="B145" s="304" t="str">
        <f>IF(ISNUMBER(SEARCH(B$2,'9. Supplies'!$H38))=TRUE,((SUM('9. Supplies'!$F38:$G38))/COUNTA(_xlfn.TEXTSPLIT('9. Supplies'!$H38,";"))),"")</f>
        <v/>
      </c>
      <c r="C145" s="310" t="str">
        <f>IF(ISNUMBER(SEARCH(C$2,'9. Supplies'!$H38))=TRUE,((SUM('9. Supplies'!$F38:$G38))/COUNTA(_xlfn.TEXTSPLIT('9. Supplies'!$H38,";"))),"")</f>
        <v/>
      </c>
      <c r="E145" s="306" t="str">
        <f>IF(ISNUMBER(SEARCH(E$2,'9. Supplies'!$I38))=TRUE,((SUM('9. Supplies'!$F38:$G38))/COUNTA(_xlfn.TEXTSPLIT('9. Supplies'!$I38,";"))),"")</f>
        <v/>
      </c>
      <c r="F145" s="304" t="str">
        <f>IF(ISNUMBER(SEARCH(F$2,'9. Supplies'!$I38))=TRUE,((SUM('9. Supplies'!$F38:$G38))/COUNTA(_xlfn.TEXTSPLIT('9. Supplies'!$I38,";"))),"")</f>
        <v/>
      </c>
      <c r="G145" s="304" t="str">
        <f>IF(ISNUMBER(SEARCH(G$2,'9. Supplies'!$I38))=TRUE,((SUM('9. Supplies'!$F38:$G38))/COUNTA(_xlfn.TEXTSPLIT('9. Supplies'!$I38,";"))),"")</f>
        <v/>
      </c>
      <c r="H145" s="310" t="str">
        <f>IF(ISNUMBER(SEARCH(H$2,'9. Supplies'!$I38))=TRUE,((SUM('9. Supplies'!$F38:$G38))/COUNTA(_xlfn.TEXTSPLIT('9. Supplies'!$I38,";"))),"")</f>
        <v/>
      </c>
    </row>
    <row r="146" spans="1:8" x14ac:dyDescent="0.25">
      <c r="A146" s="306" t="str">
        <f>IF(ISNUMBER(SEARCH(A$2,'9. Supplies'!$H39))=TRUE,((SUM('9. Supplies'!$F39:$G39))/COUNTA(_xlfn.TEXTSPLIT('9. Supplies'!$H39,";"))),"")</f>
        <v/>
      </c>
      <c r="B146" s="304" t="str">
        <f>IF(ISNUMBER(SEARCH(B$2,'9. Supplies'!$H39))=TRUE,((SUM('9. Supplies'!$F39:$G39))/COUNTA(_xlfn.TEXTSPLIT('9. Supplies'!$H39,";"))),"")</f>
        <v/>
      </c>
      <c r="C146" s="310" t="str">
        <f>IF(ISNUMBER(SEARCH(C$2,'9. Supplies'!$H39))=TRUE,((SUM('9. Supplies'!$F39:$G39))/COUNTA(_xlfn.TEXTSPLIT('9. Supplies'!$H39,";"))),"")</f>
        <v/>
      </c>
      <c r="E146" s="306" t="str">
        <f>IF(ISNUMBER(SEARCH(E$2,'9. Supplies'!$I39))=TRUE,((SUM('9. Supplies'!$F39:$G39))/COUNTA(_xlfn.TEXTSPLIT('9. Supplies'!$I39,";"))),"")</f>
        <v/>
      </c>
      <c r="F146" s="304" t="str">
        <f>IF(ISNUMBER(SEARCH(F$2,'9. Supplies'!$I39))=TRUE,((SUM('9. Supplies'!$F39:$G39))/COUNTA(_xlfn.TEXTSPLIT('9. Supplies'!$I39,";"))),"")</f>
        <v/>
      </c>
      <c r="G146" s="304" t="str">
        <f>IF(ISNUMBER(SEARCH(G$2,'9. Supplies'!$I39))=TRUE,((SUM('9. Supplies'!$F39:$G39))/COUNTA(_xlfn.TEXTSPLIT('9. Supplies'!$I39,";"))),"")</f>
        <v/>
      </c>
      <c r="H146" s="310" t="str">
        <f>IF(ISNUMBER(SEARCH(H$2,'9. Supplies'!$I39))=TRUE,((SUM('9. Supplies'!$F39:$G39))/COUNTA(_xlfn.TEXTSPLIT('9. Supplies'!$I39,";"))),"")</f>
        <v/>
      </c>
    </row>
    <row r="147" spans="1:8" x14ac:dyDescent="0.25">
      <c r="A147" s="306" t="str">
        <f>IF(ISNUMBER(SEARCH(A$2,'9. Supplies'!$H40))=TRUE,((SUM('9. Supplies'!$F40:$G40))/COUNTA(_xlfn.TEXTSPLIT('9. Supplies'!$H40,";"))),"")</f>
        <v/>
      </c>
      <c r="B147" s="304" t="str">
        <f>IF(ISNUMBER(SEARCH(B$2,'9. Supplies'!$H40))=TRUE,((SUM('9. Supplies'!$F40:$G40))/COUNTA(_xlfn.TEXTSPLIT('9. Supplies'!$H40,";"))),"")</f>
        <v/>
      </c>
      <c r="C147" s="310" t="str">
        <f>IF(ISNUMBER(SEARCH(C$2,'9. Supplies'!$H40))=TRUE,((SUM('9. Supplies'!$F40:$G40))/COUNTA(_xlfn.TEXTSPLIT('9. Supplies'!$H40,";"))),"")</f>
        <v/>
      </c>
      <c r="E147" s="306" t="str">
        <f>IF(ISNUMBER(SEARCH(E$2,'9. Supplies'!$I40))=TRUE,((SUM('9. Supplies'!$F40:$G40))/COUNTA(_xlfn.TEXTSPLIT('9. Supplies'!$I40,";"))),"")</f>
        <v/>
      </c>
      <c r="F147" s="304" t="str">
        <f>IF(ISNUMBER(SEARCH(F$2,'9. Supplies'!$I40))=TRUE,((SUM('9. Supplies'!$F40:$G40))/COUNTA(_xlfn.TEXTSPLIT('9. Supplies'!$I40,";"))),"")</f>
        <v/>
      </c>
      <c r="G147" s="304" t="str">
        <f>IF(ISNUMBER(SEARCH(G$2,'9. Supplies'!$I40))=TRUE,((SUM('9. Supplies'!$F40:$G40))/COUNTA(_xlfn.TEXTSPLIT('9. Supplies'!$I40,";"))),"")</f>
        <v/>
      </c>
      <c r="H147" s="310" t="str">
        <f>IF(ISNUMBER(SEARCH(H$2,'9. Supplies'!$I40))=TRUE,((SUM('9. Supplies'!$F40:$G40))/COUNTA(_xlfn.TEXTSPLIT('9. Supplies'!$I40,";"))),"")</f>
        <v/>
      </c>
    </row>
    <row r="148" spans="1:8" x14ac:dyDescent="0.25">
      <c r="A148" s="306" t="str">
        <f>IF(ISNUMBER(SEARCH(A$2,'9. Supplies'!$H41))=TRUE,((SUM('9. Supplies'!$F41:$G41))/COUNTA(_xlfn.TEXTSPLIT('9. Supplies'!$H41,";"))),"")</f>
        <v/>
      </c>
      <c r="B148" s="304" t="str">
        <f>IF(ISNUMBER(SEARCH(B$2,'9. Supplies'!$H41))=TRUE,((SUM('9. Supplies'!$F41:$G41))/COUNTA(_xlfn.TEXTSPLIT('9. Supplies'!$H41,";"))),"")</f>
        <v/>
      </c>
      <c r="C148" s="310" t="str">
        <f>IF(ISNUMBER(SEARCH(C$2,'9. Supplies'!$H41))=TRUE,((SUM('9. Supplies'!$F41:$G41))/COUNTA(_xlfn.TEXTSPLIT('9. Supplies'!$H41,";"))),"")</f>
        <v/>
      </c>
      <c r="E148" s="306" t="str">
        <f>IF(ISNUMBER(SEARCH(E$2,'9. Supplies'!$I41))=TRUE,((SUM('9. Supplies'!$F41:$G41))/COUNTA(_xlfn.TEXTSPLIT('9. Supplies'!$I41,";"))),"")</f>
        <v/>
      </c>
      <c r="F148" s="304" t="str">
        <f>IF(ISNUMBER(SEARCH(F$2,'9. Supplies'!$I41))=TRUE,((SUM('9. Supplies'!$F41:$G41))/COUNTA(_xlfn.TEXTSPLIT('9. Supplies'!$I41,";"))),"")</f>
        <v/>
      </c>
      <c r="G148" s="304" t="str">
        <f>IF(ISNUMBER(SEARCH(G$2,'9. Supplies'!$I41))=TRUE,((SUM('9. Supplies'!$F41:$G41))/COUNTA(_xlfn.TEXTSPLIT('9. Supplies'!$I41,";"))),"")</f>
        <v/>
      </c>
      <c r="H148" s="310" t="str">
        <f>IF(ISNUMBER(SEARCH(H$2,'9. Supplies'!$I41))=TRUE,((SUM('9. Supplies'!$F41:$G41))/COUNTA(_xlfn.TEXTSPLIT('9. Supplies'!$I41,";"))),"")</f>
        <v/>
      </c>
    </row>
    <row r="149" spans="1:8" x14ac:dyDescent="0.25">
      <c r="A149" s="306" t="str">
        <f>IF(ISNUMBER(SEARCH(A$2,'9. Supplies'!$H42))=TRUE,((SUM('9. Supplies'!$F42:$G42))/COUNTA(_xlfn.TEXTSPLIT('9. Supplies'!$H42,";"))),"")</f>
        <v/>
      </c>
      <c r="B149" s="304" t="str">
        <f>IF(ISNUMBER(SEARCH(B$2,'9. Supplies'!$H42))=TRUE,((SUM('9. Supplies'!$F42:$G42))/COUNTA(_xlfn.TEXTSPLIT('9. Supplies'!$H42,";"))),"")</f>
        <v/>
      </c>
      <c r="C149" s="310" t="str">
        <f>IF(ISNUMBER(SEARCH(C$2,'9. Supplies'!$H42))=TRUE,((SUM('9. Supplies'!$F42:$G42))/COUNTA(_xlfn.TEXTSPLIT('9. Supplies'!$H42,";"))),"")</f>
        <v/>
      </c>
      <c r="E149" s="306" t="str">
        <f>IF(ISNUMBER(SEARCH(E$2,'9. Supplies'!$I42))=TRUE,((SUM('9. Supplies'!$F42:$G42))/COUNTA(_xlfn.TEXTSPLIT('9. Supplies'!$I42,";"))),"")</f>
        <v/>
      </c>
      <c r="F149" s="304" t="str">
        <f>IF(ISNUMBER(SEARCH(F$2,'9. Supplies'!$I42))=TRUE,((SUM('9. Supplies'!$F42:$G42))/COUNTA(_xlfn.TEXTSPLIT('9. Supplies'!$I42,";"))),"")</f>
        <v/>
      </c>
      <c r="G149" s="304" t="str">
        <f>IF(ISNUMBER(SEARCH(G$2,'9. Supplies'!$I42))=TRUE,((SUM('9. Supplies'!$F42:$G42))/COUNTA(_xlfn.TEXTSPLIT('9. Supplies'!$I42,";"))),"")</f>
        <v/>
      </c>
      <c r="H149" s="310" t="str">
        <f>IF(ISNUMBER(SEARCH(H$2,'9. Supplies'!$I42))=TRUE,((SUM('9. Supplies'!$F42:$G42))/COUNTA(_xlfn.TEXTSPLIT('9. Supplies'!$I42,";"))),"")</f>
        <v/>
      </c>
    </row>
    <row r="150" spans="1:8" x14ac:dyDescent="0.25">
      <c r="A150" s="306" t="str">
        <f>IF(ISNUMBER(SEARCH(A$2,'9. Supplies'!$H43))=TRUE,((SUM('9. Supplies'!$F43:$G43))/COUNTA(_xlfn.TEXTSPLIT('9. Supplies'!$H43,";"))),"")</f>
        <v/>
      </c>
      <c r="B150" s="304" t="str">
        <f>IF(ISNUMBER(SEARCH(B$2,'9. Supplies'!$H43))=TRUE,((SUM('9. Supplies'!$F43:$G43))/COUNTA(_xlfn.TEXTSPLIT('9. Supplies'!$H43,";"))),"")</f>
        <v/>
      </c>
      <c r="C150" s="310" t="str">
        <f>IF(ISNUMBER(SEARCH(C$2,'9. Supplies'!$H43))=TRUE,((SUM('9. Supplies'!$F43:$G43))/COUNTA(_xlfn.TEXTSPLIT('9. Supplies'!$H43,";"))),"")</f>
        <v/>
      </c>
      <c r="E150" s="306" t="str">
        <f>IF(ISNUMBER(SEARCH(E$2,'9. Supplies'!$I43))=TRUE,((SUM('9. Supplies'!$F43:$G43))/COUNTA(_xlfn.TEXTSPLIT('9. Supplies'!$I43,";"))),"")</f>
        <v/>
      </c>
      <c r="F150" s="304" t="str">
        <f>IF(ISNUMBER(SEARCH(F$2,'9. Supplies'!$I43))=TRUE,((SUM('9. Supplies'!$F43:$G43))/COUNTA(_xlfn.TEXTSPLIT('9. Supplies'!$I43,";"))),"")</f>
        <v/>
      </c>
      <c r="G150" s="304" t="str">
        <f>IF(ISNUMBER(SEARCH(G$2,'9. Supplies'!$I43))=TRUE,((SUM('9. Supplies'!$F43:$G43))/COUNTA(_xlfn.TEXTSPLIT('9. Supplies'!$I43,";"))),"")</f>
        <v/>
      </c>
      <c r="H150" s="310" t="str">
        <f>IF(ISNUMBER(SEARCH(H$2,'9. Supplies'!$I43))=TRUE,((SUM('9. Supplies'!$F43:$G43))/COUNTA(_xlfn.TEXTSPLIT('9. Supplies'!$I43,";"))),"")</f>
        <v/>
      </c>
    </row>
    <row r="151" spans="1:8" x14ac:dyDescent="0.25">
      <c r="A151" s="306" t="str">
        <f>IF(ISNUMBER(SEARCH(A$2,'9. Supplies'!$H44))=TRUE,((SUM('9. Supplies'!$F44:$G44))/COUNTA(_xlfn.TEXTSPLIT('9. Supplies'!$H44,";"))),"")</f>
        <v/>
      </c>
      <c r="B151" s="304" t="str">
        <f>IF(ISNUMBER(SEARCH(B$2,'9. Supplies'!$H44))=TRUE,((SUM('9. Supplies'!$F44:$G44))/COUNTA(_xlfn.TEXTSPLIT('9. Supplies'!$H44,";"))),"")</f>
        <v/>
      </c>
      <c r="C151" s="310" t="str">
        <f>IF(ISNUMBER(SEARCH(C$2,'9. Supplies'!$H44))=TRUE,((SUM('9. Supplies'!$F44:$G44))/COUNTA(_xlfn.TEXTSPLIT('9. Supplies'!$H44,";"))),"")</f>
        <v/>
      </c>
      <c r="E151" s="306" t="str">
        <f>IF(ISNUMBER(SEARCH(E$2,'9. Supplies'!$I44))=TRUE,((SUM('9. Supplies'!$F44:$G44))/COUNTA(_xlfn.TEXTSPLIT('9. Supplies'!$I44,";"))),"")</f>
        <v/>
      </c>
      <c r="F151" s="304" t="str">
        <f>IF(ISNUMBER(SEARCH(F$2,'9. Supplies'!$I44))=TRUE,((SUM('9. Supplies'!$F44:$G44))/COUNTA(_xlfn.TEXTSPLIT('9. Supplies'!$I44,";"))),"")</f>
        <v/>
      </c>
      <c r="G151" s="304" t="str">
        <f>IF(ISNUMBER(SEARCH(G$2,'9. Supplies'!$I44))=TRUE,((SUM('9. Supplies'!$F44:$G44))/COUNTA(_xlfn.TEXTSPLIT('9. Supplies'!$I44,";"))),"")</f>
        <v/>
      </c>
      <c r="H151" s="310" t="str">
        <f>IF(ISNUMBER(SEARCH(H$2,'9. Supplies'!$I44))=TRUE,((SUM('9. Supplies'!$F44:$G44))/COUNTA(_xlfn.TEXTSPLIT('9. Supplies'!$I44,";"))),"")</f>
        <v/>
      </c>
    </row>
    <row r="152" spans="1:8" x14ac:dyDescent="0.25">
      <c r="A152" s="306" t="str">
        <f>IF(ISNUMBER(SEARCH(A$2,'9. Supplies'!$H45))=TRUE,((SUM('9. Supplies'!$F45:$G45))/COUNTA(_xlfn.TEXTSPLIT('9. Supplies'!$H45,";"))),"")</f>
        <v/>
      </c>
      <c r="B152" s="304" t="str">
        <f>IF(ISNUMBER(SEARCH(B$2,'9. Supplies'!$H45))=TRUE,((SUM('9. Supplies'!$F45:$G45))/COUNTA(_xlfn.TEXTSPLIT('9. Supplies'!$H45,";"))),"")</f>
        <v/>
      </c>
      <c r="C152" s="310" t="str">
        <f>IF(ISNUMBER(SEARCH(C$2,'9. Supplies'!$H45))=TRUE,((SUM('9. Supplies'!$F45:$G45))/COUNTA(_xlfn.TEXTSPLIT('9. Supplies'!$H45,";"))),"")</f>
        <v/>
      </c>
      <c r="E152" s="306" t="str">
        <f>IF(ISNUMBER(SEARCH(E$2,'9. Supplies'!$I45))=TRUE,((SUM('9. Supplies'!$F45:$G45))/COUNTA(_xlfn.TEXTSPLIT('9. Supplies'!$I45,";"))),"")</f>
        <v/>
      </c>
      <c r="F152" s="304" t="str">
        <f>IF(ISNUMBER(SEARCH(F$2,'9. Supplies'!$I45))=TRUE,((SUM('9. Supplies'!$F45:$G45))/COUNTA(_xlfn.TEXTSPLIT('9. Supplies'!$I45,";"))),"")</f>
        <v/>
      </c>
      <c r="G152" s="304" t="str">
        <f>IF(ISNUMBER(SEARCH(G$2,'9. Supplies'!$I45))=TRUE,((SUM('9. Supplies'!$F45:$G45))/COUNTA(_xlfn.TEXTSPLIT('9. Supplies'!$I45,";"))),"")</f>
        <v/>
      </c>
      <c r="H152" s="310" t="str">
        <f>IF(ISNUMBER(SEARCH(H$2,'9. Supplies'!$I45))=TRUE,((SUM('9. Supplies'!$F45:$G45))/COUNTA(_xlfn.TEXTSPLIT('9. Supplies'!$I45,";"))),"")</f>
        <v/>
      </c>
    </row>
    <row r="153" spans="1:8" x14ac:dyDescent="0.25">
      <c r="A153" s="306" t="str">
        <f>IF(ISNUMBER(SEARCH(A$2,'9. Supplies'!$H46))=TRUE,((SUM('9. Supplies'!$F46:$G46))/COUNTA(_xlfn.TEXTSPLIT('9. Supplies'!$H46,";"))),"")</f>
        <v/>
      </c>
      <c r="B153" s="304" t="str">
        <f>IF(ISNUMBER(SEARCH(B$2,'9. Supplies'!$H46))=TRUE,((SUM('9. Supplies'!$F46:$G46))/COUNTA(_xlfn.TEXTSPLIT('9. Supplies'!$H46,";"))),"")</f>
        <v/>
      </c>
      <c r="C153" s="310" t="str">
        <f>IF(ISNUMBER(SEARCH(C$2,'9. Supplies'!$H46))=TRUE,((SUM('9. Supplies'!$F46:$G46))/COUNTA(_xlfn.TEXTSPLIT('9. Supplies'!$H46,";"))),"")</f>
        <v/>
      </c>
      <c r="E153" s="306" t="str">
        <f>IF(ISNUMBER(SEARCH(E$2,'9. Supplies'!$I46))=TRUE,((SUM('9. Supplies'!$F46:$G46))/COUNTA(_xlfn.TEXTSPLIT('9. Supplies'!$I46,";"))),"")</f>
        <v/>
      </c>
      <c r="F153" s="304" t="str">
        <f>IF(ISNUMBER(SEARCH(F$2,'9. Supplies'!$I46))=TRUE,((SUM('9. Supplies'!$F46:$G46))/COUNTA(_xlfn.TEXTSPLIT('9. Supplies'!$I46,";"))),"")</f>
        <v/>
      </c>
      <c r="G153" s="304" t="str">
        <f>IF(ISNUMBER(SEARCH(G$2,'9. Supplies'!$I46))=TRUE,((SUM('9. Supplies'!$F46:$G46))/COUNTA(_xlfn.TEXTSPLIT('9. Supplies'!$I46,";"))),"")</f>
        <v/>
      </c>
      <c r="H153" s="310" t="str">
        <f>IF(ISNUMBER(SEARCH(H$2,'9. Supplies'!$I46))=TRUE,((SUM('9. Supplies'!$F46:$G46))/COUNTA(_xlfn.TEXTSPLIT('9. Supplies'!$I46,";"))),"")</f>
        <v/>
      </c>
    </row>
    <row r="154" spans="1:8" x14ac:dyDescent="0.25">
      <c r="A154" s="306" t="str">
        <f>IF(ISNUMBER(SEARCH(A$2,'9. Supplies'!$H47))=TRUE,((SUM('9. Supplies'!$F47:$G47))/COUNTA(_xlfn.TEXTSPLIT('9. Supplies'!$H47,";"))),"")</f>
        <v/>
      </c>
      <c r="B154" s="304" t="str">
        <f>IF(ISNUMBER(SEARCH(B$2,'9. Supplies'!$H47))=TRUE,((SUM('9. Supplies'!$F47:$G47))/COUNTA(_xlfn.TEXTSPLIT('9. Supplies'!$H47,";"))),"")</f>
        <v/>
      </c>
      <c r="C154" s="310" t="str">
        <f>IF(ISNUMBER(SEARCH(C$2,'9. Supplies'!$H47))=TRUE,((SUM('9. Supplies'!$F47:$G47))/COUNTA(_xlfn.TEXTSPLIT('9. Supplies'!$H47,";"))),"")</f>
        <v/>
      </c>
      <c r="E154" s="306" t="str">
        <f>IF(ISNUMBER(SEARCH(E$2,'9. Supplies'!$I47))=TRUE,((SUM('9. Supplies'!$F47:$G47))/COUNTA(_xlfn.TEXTSPLIT('9. Supplies'!$I47,";"))),"")</f>
        <v/>
      </c>
      <c r="F154" s="304" t="str">
        <f>IF(ISNUMBER(SEARCH(F$2,'9. Supplies'!$I47))=TRUE,((SUM('9. Supplies'!$F47:$G47))/COUNTA(_xlfn.TEXTSPLIT('9. Supplies'!$I47,";"))),"")</f>
        <v/>
      </c>
      <c r="G154" s="304" t="str">
        <f>IF(ISNUMBER(SEARCH(G$2,'9. Supplies'!$I47))=TRUE,((SUM('9. Supplies'!$F47:$G47))/COUNTA(_xlfn.TEXTSPLIT('9. Supplies'!$I47,";"))),"")</f>
        <v/>
      </c>
      <c r="H154" s="310" t="str">
        <f>IF(ISNUMBER(SEARCH(H$2,'9. Supplies'!$I47))=TRUE,((SUM('9. Supplies'!$F47:$G47))/COUNTA(_xlfn.TEXTSPLIT('9. Supplies'!$I47,";"))),"")</f>
        <v/>
      </c>
    </row>
    <row r="155" spans="1:8" x14ac:dyDescent="0.25">
      <c r="A155" s="306" t="str">
        <f>IF(ISNUMBER(SEARCH(A$2,'9. Supplies'!$H48))=TRUE,((SUM('9. Supplies'!$F48:$G48))/COUNTA(_xlfn.TEXTSPLIT('9. Supplies'!$H48,";"))),"")</f>
        <v/>
      </c>
      <c r="B155" s="304" t="str">
        <f>IF(ISNUMBER(SEARCH(B$2,'9. Supplies'!$H48))=TRUE,((SUM('9. Supplies'!$F48:$G48))/COUNTA(_xlfn.TEXTSPLIT('9. Supplies'!$H48,";"))),"")</f>
        <v/>
      </c>
      <c r="C155" s="310" t="str">
        <f>IF(ISNUMBER(SEARCH(C$2,'9. Supplies'!$H48))=TRUE,((SUM('9. Supplies'!$F48:$G48))/COUNTA(_xlfn.TEXTSPLIT('9. Supplies'!$H48,";"))),"")</f>
        <v/>
      </c>
      <c r="E155" s="306" t="str">
        <f>IF(ISNUMBER(SEARCH(E$2,'9. Supplies'!$I48))=TRUE,((SUM('9. Supplies'!$F48:$G48))/COUNTA(_xlfn.TEXTSPLIT('9. Supplies'!$I48,";"))),"")</f>
        <v/>
      </c>
      <c r="F155" s="304" t="str">
        <f>IF(ISNUMBER(SEARCH(F$2,'9. Supplies'!$I48))=TRUE,((SUM('9. Supplies'!$F48:$G48))/COUNTA(_xlfn.TEXTSPLIT('9. Supplies'!$I48,";"))),"")</f>
        <v/>
      </c>
      <c r="G155" s="304" t="str">
        <f>IF(ISNUMBER(SEARCH(G$2,'9. Supplies'!$I48))=TRUE,((SUM('9. Supplies'!$F48:$G48))/COUNTA(_xlfn.TEXTSPLIT('9. Supplies'!$I48,";"))),"")</f>
        <v/>
      </c>
      <c r="H155" s="310" t="str">
        <f>IF(ISNUMBER(SEARCH(H$2,'9. Supplies'!$I48))=TRUE,((SUM('9. Supplies'!$F48:$G48))/COUNTA(_xlfn.TEXTSPLIT('9. Supplies'!$I48,";"))),"")</f>
        <v/>
      </c>
    </row>
    <row r="156" spans="1:8" x14ac:dyDescent="0.25">
      <c r="A156" s="306" t="str">
        <f>IF(ISNUMBER(SEARCH(A$2,'9. Supplies'!$H49))=TRUE,((SUM('9. Supplies'!$F49:$G49))/COUNTA(_xlfn.TEXTSPLIT('9. Supplies'!$H49,";"))),"")</f>
        <v/>
      </c>
      <c r="B156" s="304" t="str">
        <f>IF(ISNUMBER(SEARCH(B$2,'9. Supplies'!$H49))=TRUE,((SUM('9. Supplies'!$F49:$G49))/COUNTA(_xlfn.TEXTSPLIT('9. Supplies'!$H49,";"))),"")</f>
        <v/>
      </c>
      <c r="C156" s="310" t="str">
        <f>IF(ISNUMBER(SEARCH(C$2,'9. Supplies'!$H49))=TRUE,((SUM('9. Supplies'!$F49:$G49))/COUNTA(_xlfn.TEXTSPLIT('9. Supplies'!$H49,";"))),"")</f>
        <v/>
      </c>
      <c r="E156" s="306" t="str">
        <f>IF(ISNUMBER(SEARCH(E$2,'9. Supplies'!$I49))=TRUE,((SUM('9. Supplies'!$F49:$G49))/COUNTA(_xlfn.TEXTSPLIT('9. Supplies'!$I49,";"))),"")</f>
        <v/>
      </c>
      <c r="F156" s="304" t="str">
        <f>IF(ISNUMBER(SEARCH(F$2,'9. Supplies'!$I49))=TRUE,((SUM('9. Supplies'!$F49:$G49))/COUNTA(_xlfn.TEXTSPLIT('9. Supplies'!$I49,";"))),"")</f>
        <v/>
      </c>
      <c r="G156" s="304" t="str">
        <f>IF(ISNUMBER(SEARCH(G$2,'9. Supplies'!$I49))=TRUE,((SUM('9. Supplies'!$F49:$G49))/COUNTA(_xlfn.TEXTSPLIT('9. Supplies'!$I49,";"))),"")</f>
        <v/>
      </c>
      <c r="H156" s="310" t="str">
        <f>IF(ISNUMBER(SEARCH(H$2,'9. Supplies'!$I49))=TRUE,((SUM('9. Supplies'!$F49:$G49))/COUNTA(_xlfn.TEXTSPLIT('9. Supplies'!$I49,";"))),"")</f>
        <v/>
      </c>
    </row>
    <row r="157" spans="1:8" x14ac:dyDescent="0.25">
      <c r="A157" s="306" t="str">
        <f>IF(ISNUMBER(SEARCH(A$2,'9. Supplies'!$H50))=TRUE,((SUM('9. Supplies'!$F50:$G50))/COUNTA(_xlfn.TEXTSPLIT('9. Supplies'!$H50,";"))),"")</f>
        <v/>
      </c>
      <c r="B157" s="304" t="str">
        <f>IF(ISNUMBER(SEARCH(B$2,'9. Supplies'!$H50))=TRUE,((SUM('9. Supplies'!$F50:$G50))/COUNTA(_xlfn.TEXTSPLIT('9. Supplies'!$H50,";"))),"")</f>
        <v/>
      </c>
      <c r="C157" s="310" t="str">
        <f>IF(ISNUMBER(SEARCH(C$2,'9. Supplies'!$H50))=TRUE,((SUM('9. Supplies'!$F50:$G50))/COUNTA(_xlfn.TEXTSPLIT('9. Supplies'!$H50,";"))),"")</f>
        <v/>
      </c>
      <c r="E157" s="306" t="str">
        <f>IF(ISNUMBER(SEARCH(E$2,'9. Supplies'!$I50))=TRUE,((SUM('9. Supplies'!$F50:$G50))/COUNTA(_xlfn.TEXTSPLIT('9. Supplies'!$I50,";"))),"")</f>
        <v/>
      </c>
      <c r="F157" s="304" t="str">
        <f>IF(ISNUMBER(SEARCH(F$2,'9. Supplies'!$I50))=TRUE,((SUM('9. Supplies'!$F50:$G50))/COUNTA(_xlfn.TEXTSPLIT('9. Supplies'!$I50,";"))),"")</f>
        <v/>
      </c>
      <c r="G157" s="304" t="str">
        <f>IF(ISNUMBER(SEARCH(G$2,'9. Supplies'!$I50))=TRUE,((SUM('9. Supplies'!$F50:$G50))/COUNTA(_xlfn.TEXTSPLIT('9. Supplies'!$I50,";"))),"")</f>
        <v/>
      </c>
      <c r="H157" s="310" t="str">
        <f>IF(ISNUMBER(SEARCH(H$2,'9. Supplies'!$I50))=TRUE,((SUM('9. Supplies'!$F50:$G50))/COUNTA(_xlfn.TEXTSPLIT('9. Supplies'!$I50,";"))),"")</f>
        <v/>
      </c>
    </row>
    <row r="158" spans="1:8" x14ac:dyDescent="0.25">
      <c r="A158" s="306" t="str">
        <f>IF(ISNUMBER(SEARCH(A$2,'9. Supplies'!$H51))=TRUE,((SUM('9. Supplies'!$F51:$G51))/COUNTA(_xlfn.TEXTSPLIT('9. Supplies'!$H51,";"))),"")</f>
        <v/>
      </c>
      <c r="B158" s="304" t="str">
        <f>IF(ISNUMBER(SEARCH(B$2,'9. Supplies'!$H51))=TRUE,((SUM('9. Supplies'!$F51:$G51))/COUNTA(_xlfn.TEXTSPLIT('9. Supplies'!$H51,";"))),"")</f>
        <v/>
      </c>
      <c r="C158" s="310" t="str">
        <f>IF(ISNUMBER(SEARCH(C$2,'9. Supplies'!$H51))=TRUE,((SUM('9. Supplies'!$F51:$G51))/COUNTA(_xlfn.TEXTSPLIT('9. Supplies'!$H51,";"))),"")</f>
        <v/>
      </c>
      <c r="E158" s="306" t="str">
        <f>IF(ISNUMBER(SEARCH(E$2,'9. Supplies'!$I51))=TRUE,((SUM('9. Supplies'!$F51:$G51))/COUNTA(_xlfn.TEXTSPLIT('9. Supplies'!$I51,";"))),"")</f>
        <v/>
      </c>
      <c r="F158" s="304" t="str">
        <f>IF(ISNUMBER(SEARCH(F$2,'9. Supplies'!$I51))=TRUE,((SUM('9. Supplies'!$F51:$G51))/COUNTA(_xlfn.TEXTSPLIT('9. Supplies'!$I51,";"))),"")</f>
        <v/>
      </c>
      <c r="G158" s="304" t="str">
        <f>IF(ISNUMBER(SEARCH(G$2,'9. Supplies'!$I51))=TRUE,((SUM('9. Supplies'!$F51:$G51))/COUNTA(_xlfn.TEXTSPLIT('9. Supplies'!$I51,";"))),"")</f>
        <v/>
      </c>
      <c r="H158" s="310" t="str">
        <f>IF(ISNUMBER(SEARCH(H$2,'9. Supplies'!$I51))=TRUE,((SUM('9. Supplies'!$F51:$G51))/COUNTA(_xlfn.TEXTSPLIT('9. Supplies'!$I51,";"))),"")</f>
        <v/>
      </c>
    </row>
    <row r="159" spans="1:8" x14ac:dyDescent="0.25">
      <c r="A159" s="306" t="str">
        <f>IF(ISNUMBER(SEARCH(A$2,'9. Supplies'!$H52))=TRUE,((SUM('9. Supplies'!$F52:$G52))/COUNTA(_xlfn.TEXTSPLIT('9. Supplies'!$H52,";"))),"")</f>
        <v/>
      </c>
      <c r="B159" s="304" t="str">
        <f>IF(ISNUMBER(SEARCH(B$2,'9. Supplies'!$H52))=TRUE,((SUM('9. Supplies'!$F52:$G52))/COUNTA(_xlfn.TEXTSPLIT('9. Supplies'!$H52,";"))),"")</f>
        <v/>
      </c>
      <c r="C159" s="310" t="str">
        <f>IF(ISNUMBER(SEARCH(C$2,'9. Supplies'!$H52))=TRUE,((SUM('9. Supplies'!$F52:$G52))/COUNTA(_xlfn.TEXTSPLIT('9. Supplies'!$H52,";"))),"")</f>
        <v/>
      </c>
      <c r="E159" s="306" t="str">
        <f>IF(ISNUMBER(SEARCH(E$2,'9. Supplies'!$I52))=TRUE,((SUM('9. Supplies'!$F52:$G52))/COUNTA(_xlfn.TEXTSPLIT('9. Supplies'!$I52,";"))),"")</f>
        <v/>
      </c>
      <c r="F159" s="304" t="str">
        <f>IF(ISNUMBER(SEARCH(F$2,'9. Supplies'!$I52))=TRUE,((SUM('9. Supplies'!$F52:$G52))/COUNTA(_xlfn.TEXTSPLIT('9. Supplies'!$I52,";"))),"")</f>
        <v/>
      </c>
      <c r="G159" s="304" t="str">
        <f>IF(ISNUMBER(SEARCH(G$2,'9. Supplies'!$I52))=TRUE,((SUM('9. Supplies'!$F52:$G52))/COUNTA(_xlfn.TEXTSPLIT('9. Supplies'!$I52,";"))),"")</f>
        <v/>
      </c>
      <c r="H159" s="310" t="str">
        <f>IF(ISNUMBER(SEARCH(H$2,'9. Supplies'!$I52))=TRUE,((SUM('9. Supplies'!$F52:$G52))/COUNTA(_xlfn.TEXTSPLIT('9. Supplies'!$I52,";"))),"")</f>
        <v/>
      </c>
    </row>
    <row r="160" spans="1:8" x14ac:dyDescent="0.25">
      <c r="A160" s="306" t="str">
        <f>IF(ISNUMBER(SEARCH(A$2,'9. Supplies'!$H53))=TRUE,((SUM('9. Supplies'!$F53:$G53))/COUNTA(_xlfn.TEXTSPLIT('9. Supplies'!$H53,";"))),"")</f>
        <v/>
      </c>
      <c r="B160" s="304" t="str">
        <f>IF(ISNUMBER(SEARCH(B$2,'9. Supplies'!$H53))=TRUE,((SUM('9. Supplies'!$F53:$G53))/COUNTA(_xlfn.TEXTSPLIT('9. Supplies'!$H53,";"))),"")</f>
        <v/>
      </c>
      <c r="C160" s="310" t="str">
        <f>IF(ISNUMBER(SEARCH(C$2,'9. Supplies'!$H53))=TRUE,((SUM('9. Supplies'!$F53:$G53))/COUNTA(_xlfn.TEXTSPLIT('9. Supplies'!$H53,";"))),"")</f>
        <v/>
      </c>
      <c r="E160" s="306" t="str">
        <f>IF(ISNUMBER(SEARCH(E$2,'9. Supplies'!$I53))=TRUE,((SUM('9. Supplies'!$F53:$G53))/COUNTA(_xlfn.TEXTSPLIT('9. Supplies'!$I53,";"))),"")</f>
        <v/>
      </c>
      <c r="F160" s="304" t="str">
        <f>IF(ISNUMBER(SEARCH(F$2,'9. Supplies'!$I53))=TRUE,((SUM('9. Supplies'!$F53:$G53))/COUNTA(_xlfn.TEXTSPLIT('9. Supplies'!$I53,";"))),"")</f>
        <v/>
      </c>
      <c r="G160" s="304" t="str">
        <f>IF(ISNUMBER(SEARCH(G$2,'9. Supplies'!$I53))=TRUE,((SUM('9. Supplies'!$F53:$G53))/COUNTA(_xlfn.TEXTSPLIT('9. Supplies'!$I53,";"))),"")</f>
        <v/>
      </c>
      <c r="H160" s="310" t="str">
        <f>IF(ISNUMBER(SEARCH(H$2,'9. Supplies'!$I53))=TRUE,((SUM('9. Supplies'!$F53:$G53))/COUNTA(_xlfn.TEXTSPLIT('9. Supplies'!$I53,";"))),"")</f>
        <v/>
      </c>
    </row>
    <row r="161" spans="1:8" x14ac:dyDescent="0.25">
      <c r="A161" s="306" t="str">
        <f>IF(ISNUMBER(SEARCH(A$2,'9. Supplies'!$H54))=TRUE,((SUM('9. Supplies'!$F54:$G54))/COUNTA(_xlfn.TEXTSPLIT('9. Supplies'!$H54,";"))),"")</f>
        <v/>
      </c>
      <c r="B161" s="304" t="str">
        <f>IF(ISNUMBER(SEARCH(B$2,'9. Supplies'!$H54))=TRUE,((SUM('9. Supplies'!$F54:$G54))/COUNTA(_xlfn.TEXTSPLIT('9. Supplies'!$H54,";"))),"")</f>
        <v/>
      </c>
      <c r="C161" s="310" t="str">
        <f>IF(ISNUMBER(SEARCH(C$2,'9. Supplies'!$H54))=TRUE,((SUM('9. Supplies'!$F54:$G54))/COUNTA(_xlfn.TEXTSPLIT('9. Supplies'!$H54,";"))),"")</f>
        <v/>
      </c>
      <c r="E161" s="306" t="str">
        <f>IF(ISNUMBER(SEARCH(E$2,'9. Supplies'!$I54))=TRUE,((SUM('9. Supplies'!$F54:$G54))/COUNTA(_xlfn.TEXTSPLIT('9. Supplies'!$I54,";"))),"")</f>
        <v/>
      </c>
      <c r="F161" s="304" t="str">
        <f>IF(ISNUMBER(SEARCH(F$2,'9. Supplies'!$I54))=TRUE,((SUM('9. Supplies'!$F54:$G54))/COUNTA(_xlfn.TEXTSPLIT('9. Supplies'!$I54,";"))),"")</f>
        <v/>
      </c>
      <c r="G161" s="304" t="str">
        <f>IF(ISNUMBER(SEARCH(G$2,'9. Supplies'!$I54))=TRUE,((SUM('9. Supplies'!$F54:$G54))/COUNTA(_xlfn.TEXTSPLIT('9. Supplies'!$I54,";"))),"")</f>
        <v/>
      </c>
      <c r="H161" s="310" t="str">
        <f>IF(ISNUMBER(SEARCH(H$2,'9. Supplies'!$I54))=TRUE,((SUM('9. Supplies'!$F54:$G54))/COUNTA(_xlfn.TEXTSPLIT('9. Supplies'!$I54,";"))),"")</f>
        <v/>
      </c>
    </row>
    <row r="162" spans="1:8" x14ac:dyDescent="0.25">
      <c r="A162" s="306" t="str">
        <f>IF(ISNUMBER(SEARCH(A$2,'9. Supplies'!$H55))=TRUE,((SUM('9. Supplies'!$F55:$G55))/COUNTA(_xlfn.TEXTSPLIT('9. Supplies'!$H55,";"))),"")</f>
        <v/>
      </c>
      <c r="B162" s="304" t="str">
        <f>IF(ISNUMBER(SEARCH(B$2,'9. Supplies'!$H55))=TRUE,((SUM('9. Supplies'!$F55:$G55))/COUNTA(_xlfn.TEXTSPLIT('9. Supplies'!$H55,";"))),"")</f>
        <v/>
      </c>
      <c r="C162" s="310" t="str">
        <f>IF(ISNUMBER(SEARCH(C$2,'9. Supplies'!$H55))=TRUE,((SUM('9. Supplies'!$F55:$G55))/COUNTA(_xlfn.TEXTSPLIT('9. Supplies'!$H55,";"))),"")</f>
        <v/>
      </c>
      <c r="E162" s="306" t="str">
        <f>IF(ISNUMBER(SEARCH(E$2,'9. Supplies'!$I55))=TRUE,((SUM('9. Supplies'!$F55:$G55))/COUNTA(_xlfn.TEXTSPLIT('9. Supplies'!$I55,";"))),"")</f>
        <v/>
      </c>
      <c r="F162" s="304" t="str">
        <f>IF(ISNUMBER(SEARCH(F$2,'9. Supplies'!$I55))=TRUE,((SUM('9. Supplies'!$F55:$G55))/COUNTA(_xlfn.TEXTSPLIT('9. Supplies'!$I55,";"))),"")</f>
        <v/>
      </c>
      <c r="G162" s="304" t="str">
        <f>IF(ISNUMBER(SEARCH(G$2,'9. Supplies'!$I55))=TRUE,((SUM('9. Supplies'!$F55:$G55))/COUNTA(_xlfn.TEXTSPLIT('9. Supplies'!$I55,";"))),"")</f>
        <v/>
      </c>
      <c r="H162" s="310" t="str">
        <f>IF(ISNUMBER(SEARCH(H$2,'9. Supplies'!$I55))=TRUE,((SUM('9. Supplies'!$F55:$G55))/COUNTA(_xlfn.TEXTSPLIT('9. Supplies'!$I55,";"))),"")</f>
        <v/>
      </c>
    </row>
    <row r="163" spans="1:8" x14ac:dyDescent="0.25">
      <c r="A163" s="306" t="str">
        <f>IF(ISNUMBER(SEARCH(A$2,'9. Supplies'!$H56))=TRUE,((SUM('9. Supplies'!$F56:$G56))/COUNTA(_xlfn.TEXTSPLIT('9. Supplies'!$H56,";"))),"")</f>
        <v/>
      </c>
      <c r="B163" s="304" t="str">
        <f>IF(ISNUMBER(SEARCH(B$2,'9. Supplies'!$H56))=TRUE,((SUM('9. Supplies'!$F56:$G56))/COUNTA(_xlfn.TEXTSPLIT('9. Supplies'!$H56,";"))),"")</f>
        <v/>
      </c>
      <c r="C163" s="310" t="str">
        <f>IF(ISNUMBER(SEARCH(C$2,'9. Supplies'!$H56))=TRUE,((SUM('9. Supplies'!$F56:$G56))/COUNTA(_xlfn.TEXTSPLIT('9. Supplies'!$H56,";"))),"")</f>
        <v/>
      </c>
      <c r="E163" s="306" t="str">
        <f>IF(ISNUMBER(SEARCH(E$2,'9. Supplies'!$I56))=TRUE,((SUM('9. Supplies'!$F56:$G56))/COUNTA(_xlfn.TEXTSPLIT('9. Supplies'!$I56,";"))),"")</f>
        <v/>
      </c>
      <c r="F163" s="304" t="str">
        <f>IF(ISNUMBER(SEARCH(F$2,'9. Supplies'!$I56))=TRUE,((SUM('9. Supplies'!$F56:$G56))/COUNTA(_xlfn.TEXTSPLIT('9. Supplies'!$I56,";"))),"")</f>
        <v/>
      </c>
      <c r="G163" s="304" t="str">
        <f>IF(ISNUMBER(SEARCH(G$2,'9. Supplies'!$I56))=TRUE,((SUM('9. Supplies'!$F56:$G56))/COUNTA(_xlfn.TEXTSPLIT('9. Supplies'!$I56,";"))),"")</f>
        <v/>
      </c>
      <c r="H163" s="310" t="str">
        <f>IF(ISNUMBER(SEARCH(H$2,'9. Supplies'!$I56))=TRUE,((SUM('9. Supplies'!$F56:$G56))/COUNTA(_xlfn.TEXTSPLIT('9. Supplies'!$I56,";"))),"")</f>
        <v/>
      </c>
    </row>
    <row r="164" spans="1:8" x14ac:dyDescent="0.25">
      <c r="A164" s="306" t="str">
        <f>IF(ISNUMBER(SEARCH(A$2,'9. Supplies'!$H57))=TRUE,((SUM('9. Supplies'!$F57:$G57))/COUNTA(_xlfn.TEXTSPLIT('9. Supplies'!$H57,";"))),"")</f>
        <v/>
      </c>
      <c r="B164" s="304" t="str">
        <f>IF(ISNUMBER(SEARCH(B$2,'9. Supplies'!$H57))=TRUE,((SUM('9. Supplies'!$F57:$G57))/COUNTA(_xlfn.TEXTSPLIT('9. Supplies'!$H57,";"))),"")</f>
        <v/>
      </c>
      <c r="C164" s="310" t="str">
        <f>IF(ISNUMBER(SEARCH(C$2,'9. Supplies'!$H57))=TRUE,((SUM('9. Supplies'!$F57:$G57))/COUNTA(_xlfn.TEXTSPLIT('9. Supplies'!$H57,";"))),"")</f>
        <v/>
      </c>
      <c r="E164" s="306" t="str">
        <f>IF(ISNUMBER(SEARCH(E$2,'9. Supplies'!$I57))=TRUE,((SUM('9. Supplies'!$F57:$G57))/COUNTA(_xlfn.TEXTSPLIT('9. Supplies'!$I57,";"))),"")</f>
        <v/>
      </c>
      <c r="F164" s="304" t="str">
        <f>IF(ISNUMBER(SEARCH(F$2,'9. Supplies'!$I57))=TRUE,((SUM('9. Supplies'!$F57:$G57))/COUNTA(_xlfn.TEXTSPLIT('9. Supplies'!$I57,";"))),"")</f>
        <v/>
      </c>
      <c r="G164" s="304" t="str">
        <f>IF(ISNUMBER(SEARCH(G$2,'9. Supplies'!$I57))=TRUE,((SUM('9. Supplies'!$F57:$G57))/COUNTA(_xlfn.TEXTSPLIT('9. Supplies'!$I57,";"))),"")</f>
        <v/>
      </c>
      <c r="H164" s="310" t="str">
        <f>IF(ISNUMBER(SEARCH(H$2,'9. Supplies'!$I57))=TRUE,((SUM('9. Supplies'!$F57:$G57))/COUNTA(_xlfn.TEXTSPLIT('9. Supplies'!$I57,";"))),"")</f>
        <v/>
      </c>
    </row>
    <row r="165" spans="1:8" ht="15.75" thickBot="1" x14ac:dyDescent="0.3">
      <c r="A165" s="307" t="str">
        <f>IF(ISNUMBER(SEARCH(A$2,'9. Supplies'!$H58))=TRUE,((SUM('9. Supplies'!$F58:$G58))/COUNTA(_xlfn.TEXTSPLIT('9. Supplies'!$H58,";"))),"")</f>
        <v/>
      </c>
      <c r="B165" s="311" t="str">
        <f>IF(ISNUMBER(SEARCH(B$2,'9. Supplies'!$H58))=TRUE,((SUM('9. Supplies'!$F58:$G58))/COUNTA(_xlfn.TEXTSPLIT('9. Supplies'!$H58,";"))),"")</f>
        <v/>
      </c>
      <c r="C165" s="312" t="str">
        <f>IF(ISNUMBER(SEARCH(C$2,'9. Supplies'!$H58))=TRUE,((SUM('9. Supplies'!$F58:$G58))/COUNTA(_xlfn.TEXTSPLIT('9. Supplies'!$H58,";"))),"")</f>
        <v/>
      </c>
      <c r="E165" s="307" t="str">
        <f>IF(ISNUMBER(SEARCH(E$2,'9. Supplies'!$I58))=TRUE,((SUM('9. Supplies'!$F58:$G58))/COUNTA(_xlfn.TEXTSPLIT('9. Supplies'!$I58,";"))),"")</f>
        <v/>
      </c>
      <c r="F165" s="311" t="str">
        <f>IF(ISNUMBER(SEARCH(F$2,'9. Supplies'!$I58))=TRUE,((SUM('9. Supplies'!$F58:$G58))/COUNTA(_xlfn.TEXTSPLIT('9. Supplies'!$I58,";"))),"")</f>
        <v/>
      </c>
      <c r="G165" s="311" t="str">
        <f>IF(ISNUMBER(SEARCH(G$2,'9. Supplies'!$I58))=TRUE,((SUM('9. Supplies'!$F58:$G58))/COUNTA(_xlfn.TEXTSPLIT('9. Supplies'!$I58,";"))),"")</f>
        <v/>
      </c>
      <c r="H165" s="312" t="str">
        <f>IF(ISNUMBER(SEARCH(H$2,'9. Supplies'!$I58))=TRUE,((SUM('9. Supplies'!$F58:$G58))/COUNTA(_xlfn.TEXTSPLIT('9. Supplies'!$I58,";"))),"")</f>
        <v/>
      </c>
    </row>
    <row r="166" spans="1:8" ht="15.75" thickBot="1" x14ac:dyDescent="0.3"/>
    <row r="167" spans="1:8" ht="15.75" thickBot="1" x14ac:dyDescent="0.3">
      <c r="A167" s="704" t="s">
        <v>473</v>
      </c>
      <c r="B167" s="705"/>
      <c r="C167" s="706"/>
      <c r="E167" s="704" t="s">
        <v>474</v>
      </c>
      <c r="F167" s="705"/>
      <c r="G167" s="705"/>
      <c r="H167" s="706"/>
    </row>
    <row r="168" spans="1:8" ht="15.75" thickBot="1" x14ac:dyDescent="0.3">
      <c r="A168" s="314" t="s">
        <v>46</v>
      </c>
      <c r="B168" s="300" t="s">
        <v>34</v>
      </c>
      <c r="C168" s="301" t="s">
        <v>57</v>
      </c>
      <c r="E168" s="314" t="s">
        <v>79</v>
      </c>
      <c r="F168" s="300" t="s">
        <v>31</v>
      </c>
      <c r="G168" s="300" t="s">
        <v>80</v>
      </c>
      <c r="H168" s="301" t="s">
        <v>55</v>
      </c>
    </row>
    <row r="169" spans="1:8" x14ac:dyDescent="0.25">
      <c r="A169" s="305">
        <f>IF(ISNUMBER(SEARCH(A$2,'10a. Travel (Local)'!$J6))=TRUE,('10a. Travel (Local)'!$L6/COUNTA(_xlfn.TEXTSPLIT('10a. Travel (Local)'!$J6,";"))),0)+IF(ISNUMBER(SEARCH(A$2,'10b. Travel (Non-Local)'!$G6))=TRUE,(SUM('10b. Travel (Non-Local)'!$E6:$F6)/COUNTA(_xlfn.TEXTSPLIT('10b. Travel (Non-Local)'!$G6,";"))),0)</f>
        <v>0</v>
      </c>
      <c r="B169" s="308">
        <f>IF(ISNUMBER(SEARCH(B$2,'10a. Travel (Local)'!$J6))=TRUE,('10a. Travel (Local)'!$L6/COUNTA(_xlfn.TEXTSPLIT('10a. Travel (Local)'!$J6,";"))),0)+IF(ISNUMBER(SEARCH(B$2,'10b. Travel (Non-Local)'!$G6))=TRUE,(SUM('10b. Travel (Non-Local)'!$E6:$F6)/COUNTA(_xlfn.TEXTSPLIT('10b. Travel (Non-Local)'!$G6,";"))),0)</f>
        <v>0</v>
      </c>
      <c r="C169" s="309">
        <f>IF(ISNUMBER(SEARCH(C$2,'10a. Travel (Local)'!$J6))=TRUE,('10a. Travel (Local)'!$L6/COUNTA(_xlfn.TEXTSPLIT('10a. Travel (Local)'!$J6,";"))),0)+IF(ISNUMBER(SEARCH(C$2,'10b. Travel (Non-Local)'!$G6))=TRUE,(SUM('10b. Travel (Non-Local)'!$E6:$F6)/COUNTA(_xlfn.TEXTSPLIT('10b. Travel (Non-Local)'!$G6,";"))),0)</f>
        <v>0</v>
      </c>
      <c r="E169" s="305">
        <f>IF(ISNUMBER(SEARCH(E$2,'10a. Travel (Local)'!$K6))=TRUE,('10a. Travel (Local)'!$L6/COUNTA(_xlfn.TEXTSPLIT('10a. Travel (Local)'!$K6,";"))),0)+IF(ISNUMBER(SEARCH(E$2,'10b. Travel (Non-Local)'!$H6))=TRUE,(SUM('10b. Travel (Non-Local)'!$E6:$F6)/COUNTA(_xlfn.TEXTSPLIT('10b. Travel (Non-Local)'!$H6,";"))),0)</f>
        <v>0</v>
      </c>
      <c r="F169" s="308">
        <f>IF(ISNUMBER(SEARCH(F$2,'10a. Travel (Local)'!$K6))=TRUE,('10a. Travel (Local)'!$L6/COUNTA(_xlfn.TEXTSPLIT('10a. Travel (Local)'!$K6,";"))),0)+IF(ISNUMBER(SEARCH(F$2,'10b. Travel (Non-Local)'!$H6))=TRUE,(SUM('10b. Travel (Non-Local)'!$E6:$F6)/COUNTA(_xlfn.TEXTSPLIT('10b. Travel (Non-Local)'!$H6,";"))),0)</f>
        <v>0</v>
      </c>
      <c r="G169" s="308">
        <f>IF(ISNUMBER(SEARCH(G$2,'10a. Travel (Local)'!$K6))=TRUE,('10a. Travel (Local)'!$L6/COUNTA(_xlfn.TEXTSPLIT('10a. Travel (Local)'!$K6,";"))),0)+IF(ISNUMBER(SEARCH(G$2,'10b. Travel (Non-Local)'!$H6))=TRUE,(SUM('10b. Travel (Non-Local)'!$E6:$F6)/COUNTA(_xlfn.TEXTSPLIT('10b. Travel (Non-Local)'!$H6,";"))),0)</f>
        <v>0</v>
      </c>
      <c r="H169" s="309">
        <f>IF(ISNUMBER(SEARCH(H$2,'10a. Travel (Local)'!$K6))=TRUE,('10a. Travel (Local)'!$L6/COUNTA(_xlfn.TEXTSPLIT('10a. Travel (Local)'!$K6,";"))),0)+IF(ISNUMBER(SEARCH(H$2,'10b. Travel (Non-Local)'!$H6))=TRUE,(SUM('10b. Travel (Non-Local)'!$E6:$F6)/COUNTA(_xlfn.TEXTSPLIT('10b. Travel (Non-Local)'!$H6,";"))),0)</f>
        <v>0</v>
      </c>
    </row>
    <row r="170" spans="1:8" x14ac:dyDescent="0.25">
      <c r="A170" s="306">
        <f>IF(ISNUMBER(SEARCH(A$2,'10a. Travel (Local)'!$J7))=TRUE,('10a. Travel (Local)'!$L7/COUNTA(_xlfn.TEXTSPLIT('10a. Travel (Local)'!$J7,";"))),0)+IF(ISNUMBER(SEARCH(A$2,'10b. Travel (Non-Local)'!$G7))=TRUE,(SUM('10b. Travel (Non-Local)'!$E7:$F7)/COUNTA(_xlfn.TEXTSPLIT('10b. Travel (Non-Local)'!$G7,";"))),0)</f>
        <v>0</v>
      </c>
      <c r="B170" s="304">
        <f>IF(ISNUMBER(SEARCH(B$2,'10a. Travel (Local)'!$J7))=TRUE,('10a. Travel (Local)'!$L7/COUNTA(_xlfn.TEXTSPLIT('10a. Travel (Local)'!$J7,";"))),0)+IF(ISNUMBER(SEARCH(B$2,'10b. Travel (Non-Local)'!$G7))=TRUE,(SUM('10b. Travel (Non-Local)'!$E7:$F7)/COUNTA(_xlfn.TEXTSPLIT('10b. Travel (Non-Local)'!$G7,";"))),0)</f>
        <v>0</v>
      </c>
      <c r="C170" s="310">
        <f>IF(ISNUMBER(SEARCH(C$2,'10a. Travel (Local)'!$J7))=TRUE,('10a. Travel (Local)'!$L7/COUNTA(_xlfn.TEXTSPLIT('10a. Travel (Local)'!$J7,";"))),0)+IF(ISNUMBER(SEARCH(C$2,'10b. Travel (Non-Local)'!$G7))=TRUE,(SUM('10b. Travel (Non-Local)'!$E7:$F7)/COUNTA(_xlfn.TEXTSPLIT('10b. Travel (Non-Local)'!$G7,";"))),0)</f>
        <v>0</v>
      </c>
      <c r="E170" s="306">
        <f>IF(ISNUMBER(SEARCH(E$2,'10a. Travel (Local)'!$K7))=TRUE,('10a. Travel (Local)'!$L7/COUNTA(_xlfn.TEXTSPLIT('10a. Travel (Local)'!$K7,";"))),0)+IF(ISNUMBER(SEARCH(E$2,'10b. Travel (Non-Local)'!$H7))=TRUE,(SUM('10b. Travel (Non-Local)'!$E7:$F7)/COUNTA(_xlfn.TEXTSPLIT('10b. Travel (Non-Local)'!$H7,";"))),0)</f>
        <v>0</v>
      </c>
      <c r="F170" s="304">
        <f>IF(ISNUMBER(SEARCH(F$2,'10a. Travel (Local)'!$K7))=TRUE,('10a. Travel (Local)'!$L7/COUNTA(_xlfn.TEXTSPLIT('10a. Travel (Local)'!$K7,";"))),0)+IF(ISNUMBER(SEARCH(F$2,'10b. Travel (Non-Local)'!$H7))=TRUE,(SUM('10b. Travel (Non-Local)'!$E7:$F7)/COUNTA(_xlfn.TEXTSPLIT('10b. Travel (Non-Local)'!$H7,";"))),0)</f>
        <v>0</v>
      </c>
      <c r="G170" s="304">
        <f>IF(ISNUMBER(SEARCH(G$2,'10a. Travel (Local)'!$K7))=TRUE,('10a. Travel (Local)'!$L7/COUNTA(_xlfn.TEXTSPLIT('10a. Travel (Local)'!$K7,";"))),0)+IF(ISNUMBER(SEARCH(G$2,'10b. Travel (Non-Local)'!$H7))=TRUE,(SUM('10b. Travel (Non-Local)'!$E7:$F7)/COUNTA(_xlfn.TEXTSPLIT('10b. Travel (Non-Local)'!$H7,";"))),0)</f>
        <v>0</v>
      </c>
      <c r="H170" s="310">
        <f>IF(ISNUMBER(SEARCH(H$2,'10a. Travel (Local)'!$K7))=TRUE,('10a. Travel (Local)'!$L7/COUNTA(_xlfn.TEXTSPLIT('10a. Travel (Local)'!$K7,";"))),0)+IF(ISNUMBER(SEARCH(H$2,'10b. Travel (Non-Local)'!$H7))=TRUE,(SUM('10b. Travel (Non-Local)'!$E7:$F7)/COUNTA(_xlfn.TEXTSPLIT('10b. Travel (Non-Local)'!$H7,";"))),0)</f>
        <v>0</v>
      </c>
    </row>
    <row r="171" spans="1:8" x14ac:dyDescent="0.25">
      <c r="A171" s="306">
        <f>IF(ISNUMBER(SEARCH(A$2,'10a. Travel (Local)'!$J8))=TRUE,('10a. Travel (Local)'!$L8/COUNTA(_xlfn.TEXTSPLIT('10a. Travel (Local)'!$J8,";"))),0)+IF(ISNUMBER(SEARCH(A$2,'10b. Travel (Non-Local)'!$G8))=TRUE,(SUM('10b. Travel (Non-Local)'!$E8:$F8)/COUNTA(_xlfn.TEXTSPLIT('10b. Travel (Non-Local)'!$G8,";"))),0)</f>
        <v>0</v>
      </c>
      <c r="B171" s="304">
        <f>IF(ISNUMBER(SEARCH(B$2,'10a. Travel (Local)'!$J8))=TRUE,('10a. Travel (Local)'!$L8/COUNTA(_xlfn.TEXTSPLIT('10a. Travel (Local)'!$J8,";"))),0)+IF(ISNUMBER(SEARCH(B$2,'10b. Travel (Non-Local)'!$G8))=TRUE,(SUM('10b. Travel (Non-Local)'!$E8:$F8)/COUNTA(_xlfn.TEXTSPLIT('10b. Travel (Non-Local)'!$G8,";"))),0)</f>
        <v>0</v>
      </c>
      <c r="C171" s="310">
        <f>IF(ISNUMBER(SEARCH(C$2,'10a. Travel (Local)'!$J8))=TRUE,('10a. Travel (Local)'!$L8/COUNTA(_xlfn.TEXTSPLIT('10a. Travel (Local)'!$J8,";"))),0)+IF(ISNUMBER(SEARCH(C$2,'10b. Travel (Non-Local)'!$G8))=TRUE,(SUM('10b. Travel (Non-Local)'!$E8:$F8)/COUNTA(_xlfn.TEXTSPLIT('10b. Travel (Non-Local)'!$G8,";"))),0)</f>
        <v>0</v>
      </c>
      <c r="E171" s="306">
        <f>IF(ISNUMBER(SEARCH(E$2,'10a. Travel (Local)'!$K8))=TRUE,('10a. Travel (Local)'!$L8/COUNTA(_xlfn.TEXTSPLIT('10a. Travel (Local)'!$K8,";"))),0)+IF(ISNUMBER(SEARCH(E$2,'10b. Travel (Non-Local)'!$H8))=TRUE,(SUM('10b. Travel (Non-Local)'!$E8:$F8)/COUNTA(_xlfn.TEXTSPLIT('10b. Travel (Non-Local)'!$H8,";"))),0)</f>
        <v>0</v>
      </c>
      <c r="F171" s="304">
        <f>IF(ISNUMBER(SEARCH(F$2,'10a. Travel (Local)'!$K8))=TRUE,('10a. Travel (Local)'!$L8/COUNTA(_xlfn.TEXTSPLIT('10a. Travel (Local)'!$K8,";"))),0)+IF(ISNUMBER(SEARCH(F$2,'10b. Travel (Non-Local)'!$H8))=TRUE,(SUM('10b. Travel (Non-Local)'!$E8:$F8)/COUNTA(_xlfn.TEXTSPLIT('10b. Travel (Non-Local)'!$H8,";"))),0)</f>
        <v>0</v>
      </c>
      <c r="G171" s="304">
        <f>IF(ISNUMBER(SEARCH(G$2,'10a. Travel (Local)'!$K8))=TRUE,('10a. Travel (Local)'!$L8/COUNTA(_xlfn.TEXTSPLIT('10a. Travel (Local)'!$K8,";"))),0)+IF(ISNUMBER(SEARCH(G$2,'10b. Travel (Non-Local)'!$H8))=TRUE,(SUM('10b. Travel (Non-Local)'!$E8:$F8)/COUNTA(_xlfn.TEXTSPLIT('10b. Travel (Non-Local)'!$H8,";"))),0)</f>
        <v>0</v>
      </c>
      <c r="H171" s="310">
        <f>IF(ISNUMBER(SEARCH(H$2,'10a. Travel (Local)'!$K8))=TRUE,('10a. Travel (Local)'!$L8/COUNTA(_xlfn.TEXTSPLIT('10a. Travel (Local)'!$K8,";"))),0)+IF(ISNUMBER(SEARCH(H$2,'10b. Travel (Non-Local)'!$H8))=TRUE,(SUM('10b. Travel (Non-Local)'!$E8:$F8)/COUNTA(_xlfn.TEXTSPLIT('10b. Travel (Non-Local)'!$H8,";"))),0)</f>
        <v>0</v>
      </c>
    </row>
    <row r="172" spans="1:8" x14ac:dyDescent="0.25">
      <c r="A172" s="306">
        <f>IF(ISNUMBER(SEARCH(A$2,'10a. Travel (Local)'!$J9))=TRUE,('10a. Travel (Local)'!$L9/COUNTA(_xlfn.TEXTSPLIT('10a. Travel (Local)'!$J9,";"))),0)+IF(ISNUMBER(SEARCH(A$2,'10b. Travel (Non-Local)'!$G9))=TRUE,(SUM('10b. Travel (Non-Local)'!$E9:$F9)/COUNTA(_xlfn.TEXTSPLIT('10b. Travel (Non-Local)'!$G9,";"))),0)</f>
        <v>0</v>
      </c>
      <c r="B172" s="304">
        <f>IF(ISNUMBER(SEARCH(B$2,'10a. Travel (Local)'!$J9))=TRUE,('10a. Travel (Local)'!$L9/COUNTA(_xlfn.TEXTSPLIT('10a. Travel (Local)'!$J9,";"))),0)+IF(ISNUMBER(SEARCH(B$2,'10b. Travel (Non-Local)'!$G9))=TRUE,(SUM('10b. Travel (Non-Local)'!$E9:$F9)/COUNTA(_xlfn.TEXTSPLIT('10b. Travel (Non-Local)'!$G9,";"))),0)</f>
        <v>0</v>
      </c>
      <c r="C172" s="310">
        <f>IF(ISNUMBER(SEARCH(C$2,'10a. Travel (Local)'!$J9))=TRUE,('10a. Travel (Local)'!$L9/COUNTA(_xlfn.TEXTSPLIT('10a. Travel (Local)'!$J9,";"))),0)+IF(ISNUMBER(SEARCH(C$2,'10b. Travel (Non-Local)'!$G9))=TRUE,(SUM('10b. Travel (Non-Local)'!$E9:$F9)/COUNTA(_xlfn.TEXTSPLIT('10b. Travel (Non-Local)'!$G9,";"))),0)</f>
        <v>0</v>
      </c>
      <c r="E172" s="306">
        <f>IF(ISNUMBER(SEARCH(E$2,'10a. Travel (Local)'!$K9))=TRUE,('10a. Travel (Local)'!$L9/COUNTA(_xlfn.TEXTSPLIT('10a. Travel (Local)'!$K9,";"))),0)+IF(ISNUMBER(SEARCH(E$2,'10b. Travel (Non-Local)'!$H9))=TRUE,(SUM('10b. Travel (Non-Local)'!$E9:$F9)/COUNTA(_xlfn.TEXTSPLIT('10b. Travel (Non-Local)'!$H9,";"))),0)</f>
        <v>0</v>
      </c>
      <c r="F172" s="304">
        <f>IF(ISNUMBER(SEARCH(F$2,'10a. Travel (Local)'!$K9))=TRUE,('10a. Travel (Local)'!$L9/COUNTA(_xlfn.TEXTSPLIT('10a. Travel (Local)'!$K9,";"))),0)+IF(ISNUMBER(SEARCH(F$2,'10b. Travel (Non-Local)'!$H9))=TRUE,(SUM('10b. Travel (Non-Local)'!$E9:$F9)/COUNTA(_xlfn.TEXTSPLIT('10b. Travel (Non-Local)'!$H9,";"))),0)</f>
        <v>0</v>
      </c>
      <c r="G172" s="304">
        <f>IF(ISNUMBER(SEARCH(G$2,'10a. Travel (Local)'!$K9))=TRUE,('10a. Travel (Local)'!$L9/COUNTA(_xlfn.TEXTSPLIT('10a. Travel (Local)'!$K9,";"))),0)+IF(ISNUMBER(SEARCH(G$2,'10b. Travel (Non-Local)'!$H9))=TRUE,(SUM('10b. Travel (Non-Local)'!$E9:$F9)/COUNTA(_xlfn.TEXTSPLIT('10b. Travel (Non-Local)'!$H9,";"))),0)</f>
        <v>0</v>
      </c>
      <c r="H172" s="310">
        <f>IF(ISNUMBER(SEARCH(H$2,'10a. Travel (Local)'!$K9))=TRUE,('10a. Travel (Local)'!$L9/COUNTA(_xlfn.TEXTSPLIT('10a. Travel (Local)'!$K9,";"))),0)+IF(ISNUMBER(SEARCH(H$2,'10b. Travel (Non-Local)'!$H9))=TRUE,(SUM('10b. Travel (Non-Local)'!$E9:$F9)/COUNTA(_xlfn.TEXTSPLIT('10b. Travel (Non-Local)'!$H9,";"))),0)</f>
        <v>0</v>
      </c>
    </row>
    <row r="173" spans="1:8" x14ac:dyDescent="0.25">
      <c r="A173" s="306">
        <f>IF(ISNUMBER(SEARCH(A$2,'10a. Travel (Local)'!$J10))=TRUE,('10a. Travel (Local)'!$L10/COUNTA(_xlfn.TEXTSPLIT('10a. Travel (Local)'!$J10,";"))),0)+IF(ISNUMBER(SEARCH(A$2,'10b. Travel (Non-Local)'!$G10))=TRUE,(SUM('10b. Travel (Non-Local)'!$E10:$F10)/COUNTA(_xlfn.TEXTSPLIT('10b. Travel (Non-Local)'!$G10,";"))),0)</f>
        <v>0</v>
      </c>
      <c r="B173" s="304">
        <f>IF(ISNUMBER(SEARCH(B$2,'10a. Travel (Local)'!$J10))=TRUE,('10a. Travel (Local)'!$L10/COUNTA(_xlfn.TEXTSPLIT('10a. Travel (Local)'!$J10,";"))),0)+IF(ISNUMBER(SEARCH(B$2,'10b. Travel (Non-Local)'!$G10))=TRUE,(SUM('10b. Travel (Non-Local)'!$E10:$F10)/COUNTA(_xlfn.TEXTSPLIT('10b. Travel (Non-Local)'!$G10,";"))),0)</f>
        <v>0</v>
      </c>
      <c r="C173" s="310">
        <f>IF(ISNUMBER(SEARCH(C$2,'10a. Travel (Local)'!$J10))=TRUE,('10a. Travel (Local)'!$L10/COUNTA(_xlfn.TEXTSPLIT('10a. Travel (Local)'!$J10,";"))),0)+IF(ISNUMBER(SEARCH(C$2,'10b. Travel (Non-Local)'!$G10))=TRUE,(SUM('10b. Travel (Non-Local)'!$E10:$F10)/COUNTA(_xlfn.TEXTSPLIT('10b. Travel (Non-Local)'!$G10,";"))),0)</f>
        <v>0</v>
      </c>
      <c r="E173" s="306">
        <f>IF(ISNUMBER(SEARCH(E$2,'10a. Travel (Local)'!$K10))=TRUE,('10a. Travel (Local)'!$L10/COUNTA(_xlfn.TEXTSPLIT('10a. Travel (Local)'!$K10,";"))),0)+IF(ISNUMBER(SEARCH(E$2,'10b. Travel (Non-Local)'!$H10))=TRUE,(SUM('10b. Travel (Non-Local)'!$E10:$F10)/COUNTA(_xlfn.TEXTSPLIT('10b. Travel (Non-Local)'!$H10,";"))),0)</f>
        <v>0</v>
      </c>
      <c r="F173" s="304">
        <f>IF(ISNUMBER(SEARCH(F$2,'10a. Travel (Local)'!$K10))=TRUE,('10a. Travel (Local)'!$L10/COUNTA(_xlfn.TEXTSPLIT('10a. Travel (Local)'!$K10,";"))),0)+IF(ISNUMBER(SEARCH(F$2,'10b. Travel (Non-Local)'!$H10))=TRUE,(SUM('10b. Travel (Non-Local)'!$E10:$F10)/COUNTA(_xlfn.TEXTSPLIT('10b. Travel (Non-Local)'!$H10,";"))),0)</f>
        <v>0</v>
      </c>
      <c r="G173" s="304">
        <f>IF(ISNUMBER(SEARCH(G$2,'10a. Travel (Local)'!$K10))=TRUE,('10a. Travel (Local)'!$L10/COUNTA(_xlfn.TEXTSPLIT('10a. Travel (Local)'!$K10,";"))),0)+IF(ISNUMBER(SEARCH(G$2,'10b. Travel (Non-Local)'!$H10))=TRUE,(SUM('10b. Travel (Non-Local)'!$E10:$F10)/COUNTA(_xlfn.TEXTSPLIT('10b. Travel (Non-Local)'!$H10,";"))),0)</f>
        <v>0</v>
      </c>
      <c r="H173" s="310">
        <f>IF(ISNUMBER(SEARCH(H$2,'10a. Travel (Local)'!$K10))=TRUE,('10a. Travel (Local)'!$L10/COUNTA(_xlfn.TEXTSPLIT('10a. Travel (Local)'!$K10,";"))),0)+IF(ISNUMBER(SEARCH(H$2,'10b. Travel (Non-Local)'!$H10))=TRUE,(SUM('10b. Travel (Non-Local)'!$E10:$F10)/COUNTA(_xlfn.TEXTSPLIT('10b. Travel (Non-Local)'!$H10,";"))),0)</f>
        <v>0</v>
      </c>
    </row>
    <row r="174" spans="1:8" x14ac:dyDescent="0.25">
      <c r="A174" s="306">
        <f>IF(ISNUMBER(SEARCH(A$2,'10a. Travel (Local)'!$J11))=TRUE,('10a. Travel (Local)'!$L11/COUNTA(_xlfn.TEXTSPLIT('10a. Travel (Local)'!$J11,";"))),0)+IF(ISNUMBER(SEARCH(A$2,'10b. Travel (Non-Local)'!$G11))=TRUE,(SUM('10b. Travel (Non-Local)'!$E11:$F11)/COUNTA(_xlfn.TEXTSPLIT('10b. Travel (Non-Local)'!$G11,";"))),0)</f>
        <v>0</v>
      </c>
      <c r="B174" s="304">
        <f>IF(ISNUMBER(SEARCH(B$2,'10a. Travel (Local)'!$J11))=TRUE,('10a. Travel (Local)'!$L11/COUNTA(_xlfn.TEXTSPLIT('10a. Travel (Local)'!$J11,";"))),0)+IF(ISNUMBER(SEARCH(B$2,'10b. Travel (Non-Local)'!$G11))=TRUE,(SUM('10b. Travel (Non-Local)'!$E11:$F11)/COUNTA(_xlfn.TEXTSPLIT('10b. Travel (Non-Local)'!$G11,";"))),0)</f>
        <v>0</v>
      </c>
      <c r="C174" s="310">
        <f>IF(ISNUMBER(SEARCH(C$2,'10a. Travel (Local)'!$J11))=TRUE,('10a. Travel (Local)'!$L11/COUNTA(_xlfn.TEXTSPLIT('10a. Travel (Local)'!$J11,";"))),0)+IF(ISNUMBER(SEARCH(C$2,'10b. Travel (Non-Local)'!$G11))=TRUE,(SUM('10b. Travel (Non-Local)'!$E11:$F11)/COUNTA(_xlfn.TEXTSPLIT('10b. Travel (Non-Local)'!$G11,";"))),0)</f>
        <v>0</v>
      </c>
      <c r="E174" s="306">
        <f>IF(ISNUMBER(SEARCH(E$2,'10a. Travel (Local)'!$K11))=TRUE,('10a. Travel (Local)'!$L11/COUNTA(_xlfn.TEXTSPLIT('10a. Travel (Local)'!$K11,";"))),0)+IF(ISNUMBER(SEARCH(E$2,'10b. Travel (Non-Local)'!$H11))=TRUE,(SUM('10b. Travel (Non-Local)'!$E11:$F11)/COUNTA(_xlfn.TEXTSPLIT('10b. Travel (Non-Local)'!$H11,";"))),0)</f>
        <v>0</v>
      </c>
      <c r="F174" s="304">
        <f>IF(ISNUMBER(SEARCH(F$2,'10a. Travel (Local)'!$K11))=TRUE,('10a. Travel (Local)'!$L11/COUNTA(_xlfn.TEXTSPLIT('10a. Travel (Local)'!$K11,";"))),0)+IF(ISNUMBER(SEARCH(F$2,'10b. Travel (Non-Local)'!$H11))=TRUE,(SUM('10b. Travel (Non-Local)'!$E11:$F11)/COUNTA(_xlfn.TEXTSPLIT('10b. Travel (Non-Local)'!$H11,";"))),0)</f>
        <v>0</v>
      </c>
      <c r="G174" s="304">
        <f>IF(ISNUMBER(SEARCH(G$2,'10a. Travel (Local)'!$K11))=TRUE,('10a. Travel (Local)'!$L11/COUNTA(_xlfn.TEXTSPLIT('10a. Travel (Local)'!$K11,";"))),0)+IF(ISNUMBER(SEARCH(G$2,'10b. Travel (Non-Local)'!$H11))=TRUE,(SUM('10b. Travel (Non-Local)'!$E11:$F11)/COUNTA(_xlfn.TEXTSPLIT('10b. Travel (Non-Local)'!$H11,";"))),0)</f>
        <v>0</v>
      </c>
      <c r="H174" s="310">
        <f>IF(ISNUMBER(SEARCH(H$2,'10a. Travel (Local)'!$K11))=TRUE,('10a. Travel (Local)'!$L11/COUNTA(_xlfn.TEXTSPLIT('10a. Travel (Local)'!$K11,";"))),0)+IF(ISNUMBER(SEARCH(H$2,'10b. Travel (Non-Local)'!$H11))=TRUE,(SUM('10b. Travel (Non-Local)'!$E11:$F11)/COUNTA(_xlfn.TEXTSPLIT('10b. Travel (Non-Local)'!$H11,";"))),0)</f>
        <v>0</v>
      </c>
    </row>
    <row r="175" spans="1:8" x14ac:dyDescent="0.25">
      <c r="A175" s="306">
        <f>IF(ISNUMBER(SEARCH(A$2,'10a. Travel (Local)'!$J12))=TRUE,('10a. Travel (Local)'!$L12/COUNTA(_xlfn.TEXTSPLIT('10a. Travel (Local)'!$J12,";"))),0)+IF(ISNUMBER(SEARCH(A$2,'10b. Travel (Non-Local)'!$G12))=TRUE,(SUM('10b. Travel (Non-Local)'!$E12:$F12)/COUNTA(_xlfn.TEXTSPLIT('10b. Travel (Non-Local)'!$G12,";"))),0)</f>
        <v>0</v>
      </c>
      <c r="B175" s="304">
        <f>IF(ISNUMBER(SEARCH(B$2,'10a. Travel (Local)'!$J12))=TRUE,('10a. Travel (Local)'!$L12/COUNTA(_xlfn.TEXTSPLIT('10a. Travel (Local)'!$J12,";"))),0)+IF(ISNUMBER(SEARCH(B$2,'10b. Travel (Non-Local)'!$G12))=TRUE,(SUM('10b. Travel (Non-Local)'!$E12:$F12)/COUNTA(_xlfn.TEXTSPLIT('10b. Travel (Non-Local)'!$G12,";"))),0)</f>
        <v>0</v>
      </c>
      <c r="C175" s="310">
        <f>IF(ISNUMBER(SEARCH(C$2,'10a. Travel (Local)'!$J12))=TRUE,('10a. Travel (Local)'!$L12/COUNTA(_xlfn.TEXTSPLIT('10a. Travel (Local)'!$J12,";"))),0)+IF(ISNUMBER(SEARCH(C$2,'10b. Travel (Non-Local)'!$G12))=TRUE,(SUM('10b. Travel (Non-Local)'!$E12:$F12)/COUNTA(_xlfn.TEXTSPLIT('10b. Travel (Non-Local)'!$G12,";"))),0)</f>
        <v>0</v>
      </c>
      <c r="E175" s="306">
        <f>IF(ISNUMBER(SEARCH(E$2,'10a. Travel (Local)'!$K12))=TRUE,('10a. Travel (Local)'!$L12/COUNTA(_xlfn.TEXTSPLIT('10a. Travel (Local)'!$K12,";"))),0)+IF(ISNUMBER(SEARCH(E$2,'10b. Travel (Non-Local)'!$H12))=TRUE,(SUM('10b. Travel (Non-Local)'!$E12:$F12)/COUNTA(_xlfn.TEXTSPLIT('10b. Travel (Non-Local)'!$H12,";"))),0)</f>
        <v>0</v>
      </c>
      <c r="F175" s="304">
        <f>IF(ISNUMBER(SEARCH(F$2,'10a. Travel (Local)'!$K12))=TRUE,('10a. Travel (Local)'!$L12/COUNTA(_xlfn.TEXTSPLIT('10a. Travel (Local)'!$K12,";"))),0)+IF(ISNUMBER(SEARCH(F$2,'10b. Travel (Non-Local)'!$H12))=TRUE,(SUM('10b. Travel (Non-Local)'!$E12:$F12)/COUNTA(_xlfn.TEXTSPLIT('10b. Travel (Non-Local)'!$H12,";"))),0)</f>
        <v>0</v>
      </c>
      <c r="G175" s="304">
        <f>IF(ISNUMBER(SEARCH(G$2,'10a. Travel (Local)'!$K12))=TRUE,('10a. Travel (Local)'!$L12/COUNTA(_xlfn.TEXTSPLIT('10a. Travel (Local)'!$K12,";"))),0)+IF(ISNUMBER(SEARCH(G$2,'10b. Travel (Non-Local)'!$H12))=TRUE,(SUM('10b. Travel (Non-Local)'!$E12:$F12)/COUNTA(_xlfn.TEXTSPLIT('10b. Travel (Non-Local)'!$H12,";"))),0)</f>
        <v>0</v>
      </c>
      <c r="H175" s="310">
        <f>IF(ISNUMBER(SEARCH(H$2,'10a. Travel (Local)'!$K12))=TRUE,('10a. Travel (Local)'!$L12/COUNTA(_xlfn.TEXTSPLIT('10a. Travel (Local)'!$K12,";"))),0)+IF(ISNUMBER(SEARCH(H$2,'10b. Travel (Non-Local)'!$H12))=TRUE,(SUM('10b. Travel (Non-Local)'!$E12:$F12)/COUNTA(_xlfn.TEXTSPLIT('10b. Travel (Non-Local)'!$H12,";"))),0)</f>
        <v>0</v>
      </c>
    </row>
    <row r="176" spans="1:8" x14ac:dyDescent="0.25">
      <c r="A176" s="306">
        <f>IF(ISNUMBER(SEARCH(A$2,'10a. Travel (Local)'!$J13))=TRUE,('10a. Travel (Local)'!$L13/COUNTA(_xlfn.TEXTSPLIT('10a. Travel (Local)'!$J13,";"))),0)+IF(ISNUMBER(SEARCH(A$2,'10b. Travel (Non-Local)'!$G13))=TRUE,(SUM('10b. Travel (Non-Local)'!$E13:$F13)/COUNTA(_xlfn.TEXTSPLIT('10b. Travel (Non-Local)'!$G13,";"))),0)</f>
        <v>0</v>
      </c>
      <c r="B176" s="304">
        <f>IF(ISNUMBER(SEARCH(B$2,'10a. Travel (Local)'!$J13))=TRUE,('10a. Travel (Local)'!$L13/COUNTA(_xlfn.TEXTSPLIT('10a. Travel (Local)'!$J13,";"))),0)+IF(ISNUMBER(SEARCH(B$2,'10b. Travel (Non-Local)'!$G13))=TRUE,(SUM('10b. Travel (Non-Local)'!$E13:$F13)/COUNTA(_xlfn.TEXTSPLIT('10b. Travel (Non-Local)'!$G13,";"))),0)</f>
        <v>0</v>
      </c>
      <c r="C176" s="310">
        <f>IF(ISNUMBER(SEARCH(C$2,'10a. Travel (Local)'!$J13))=TRUE,('10a. Travel (Local)'!$L13/COUNTA(_xlfn.TEXTSPLIT('10a. Travel (Local)'!$J13,";"))),0)+IF(ISNUMBER(SEARCH(C$2,'10b. Travel (Non-Local)'!$G13))=TRUE,(SUM('10b. Travel (Non-Local)'!$E13:$F13)/COUNTA(_xlfn.TEXTSPLIT('10b. Travel (Non-Local)'!$G13,";"))),0)</f>
        <v>0</v>
      </c>
      <c r="E176" s="306">
        <f>IF(ISNUMBER(SEARCH(E$2,'10a. Travel (Local)'!$K13))=TRUE,('10a. Travel (Local)'!$L13/COUNTA(_xlfn.TEXTSPLIT('10a. Travel (Local)'!$K13,";"))),0)+IF(ISNUMBER(SEARCH(E$2,'10b. Travel (Non-Local)'!$H13))=TRUE,(SUM('10b. Travel (Non-Local)'!$E13:$F13)/COUNTA(_xlfn.TEXTSPLIT('10b. Travel (Non-Local)'!$H13,";"))),0)</f>
        <v>0</v>
      </c>
      <c r="F176" s="304">
        <f>IF(ISNUMBER(SEARCH(F$2,'10a. Travel (Local)'!$K13))=TRUE,('10a. Travel (Local)'!$L13/COUNTA(_xlfn.TEXTSPLIT('10a. Travel (Local)'!$K13,";"))),0)+IF(ISNUMBER(SEARCH(F$2,'10b. Travel (Non-Local)'!$H13))=TRUE,(SUM('10b. Travel (Non-Local)'!$E13:$F13)/COUNTA(_xlfn.TEXTSPLIT('10b. Travel (Non-Local)'!$H13,";"))),0)</f>
        <v>0</v>
      </c>
      <c r="G176" s="304">
        <f>IF(ISNUMBER(SEARCH(G$2,'10a. Travel (Local)'!$K13))=TRUE,('10a. Travel (Local)'!$L13/COUNTA(_xlfn.TEXTSPLIT('10a. Travel (Local)'!$K13,";"))),0)+IF(ISNUMBER(SEARCH(G$2,'10b. Travel (Non-Local)'!$H13))=TRUE,(SUM('10b. Travel (Non-Local)'!$E13:$F13)/COUNTA(_xlfn.TEXTSPLIT('10b. Travel (Non-Local)'!$H13,";"))),0)</f>
        <v>0</v>
      </c>
      <c r="H176" s="310">
        <f>IF(ISNUMBER(SEARCH(H$2,'10a. Travel (Local)'!$K13))=TRUE,('10a. Travel (Local)'!$L13/COUNTA(_xlfn.TEXTSPLIT('10a. Travel (Local)'!$K13,";"))),0)+IF(ISNUMBER(SEARCH(H$2,'10b. Travel (Non-Local)'!$H13))=TRUE,(SUM('10b. Travel (Non-Local)'!$E13:$F13)/COUNTA(_xlfn.TEXTSPLIT('10b. Travel (Non-Local)'!$H13,";"))),0)</f>
        <v>0</v>
      </c>
    </row>
    <row r="177" spans="1:8" x14ac:dyDescent="0.25">
      <c r="A177" s="306">
        <f>IF(ISNUMBER(SEARCH(A$2,'10a. Travel (Local)'!$J14))=TRUE,('10a. Travel (Local)'!$L14/COUNTA(_xlfn.TEXTSPLIT('10a. Travel (Local)'!$J14,";"))),0)+IF(ISNUMBER(SEARCH(A$2,'10b. Travel (Non-Local)'!$G14))=TRUE,(SUM('10b. Travel (Non-Local)'!$E14:$F14)/COUNTA(_xlfn.TEXTSPLIT('10b. Travel (Non-Local)'!$G14,";"))),0)</f>
        <v>0</v>
      </c>
      <c r="B177" s="304">
        <f>IF(ISNUMBER(SEARCH(B$2,'10a. Travel (Local)'!$J14))=TRUE,('10a. Travel (Local)'!$L14/COUNTA(_xlfn.TEXTSPLIT('10a. Travel (Local)'!$J14,";"))),0)+IF(ISNUMBER(SEARCH(B$2,'10b. Travel (Non-Local)'!$G14))=TRUE,(SUM('10b. Travel (Non-Local)'!$E14:$F14)/COUNTA(_xlfn.TEXTSPLIT('10b. Travel (Non-Local)'!$G14,";"))),0)</f>
        <v>0</v>
      </c>
      <c r="C177" s="310">
        <f>IF(ISNUMBER(SEARCH(C$2,'10a. Travel (Local)'!$J14))=TRUE,('10a. Travel (Local)'!$L14/COUNTA(_xlfn.TEXTSPLIT('10a. Travel (Local)'!$J14,";"))),0)+IF(ISNUMBER(SEARCH(C$2,'10b. Travel (Non-Local)'!$G14))=TRUE,(SUM('10b. Travel (Non-Local)'!$E14:$F14)/COUNTA(_xlfn.TEXTSPLIT('10b. Travel (Non-Local)'!$G14,";"))),0)</f>
        <v>0</v>
      </c>
      <c r="E177" s="306">
        <f>IF(ISNUMBER(SEARCH(E$2,'10a. Travel (Local)'!$K14))=TRUE,('10a. Travel (Local)'!$L14/COUNTA(_xlfn.TEXTSPLIT('10a. Travel (Local)'!$K14,";"))),0)+IF(ISNUMBER(SEARCH(E$2,'10b. Travel (Non-Local)'!$H14))=TRUE,(SUM('10b. Travel (Non-Local)'!$E14:$F14)/COUNTA(_xlfn.TEXTSPLIT('10b. Travel (Non-Local)'!$H14,";"))),0)</f>
        <v>0</v>
      </c>
      <c r="F177" s="304">
        <f>IF(ISNUMBER(SEARCH(F$2,'10a. Travel (Local)'!$K14))=TRUE,('10a. Travel (Local)'!$L14/COUNTA(_xlfn.TEXTSPLIT('10a. Travel (Local)'!$K14,";"))),0)+IF(ISNUMBER(SEARCH(F$2,'10b. Travel (Non-Local)'!$H14))=TRUE,(SUM('10b. Travel (Non-Local)'!$E14:$F14)/COUNTA(_xlfn.TEXTSPLIT('10b. Travel (Non-Local)'!$H14,";"))),0)</f>
        <v>0</v>
      </c>
      <c r="G177" s="304">
        <f>IF(ISNUMBER(SEARCH(G$2,'10a. Travel (Local)'!$K14))=TRUE,('10a. Travel (Local)'!$L14/COUNTA(_xlfn.TEXTSPLIT('10a. Travel (Local)'!$K14,";"))),0)+IF(ISNUMBER(SEARCH(G$2,'10b. Travel (Non-Local)'!$H14))=TRUE,(SUM('10b. Travel (Non-Local)'!$E14:$F14)/COUNTA(_xlfn.TEXTSPLIT('10b. Travel (Non-Local)'!$H14,";"))),0)</f>
        <v>0</v>
      </c>
      <c r="H177" s="310">
        <f>IF(ISNUMBER(SEARCH(H$2,'10a. Travel (Local)'!$K14))=TRUE,('10a. Travel (Local)'!$L14/COUNTA(_xlfn.TEXTSPLIT('10a. Travel (Local)'!$K14,";"))),0)+IF(ISNUMBER(SEARCH(H$2,'10b. Travel (Non-Local)'!$H14))=TRUE,(SUM('10b. Travel (Non-Local)'!$E14:$F14)/COUNTA(_xlfn.TEXTSPLIT('10b. Travel (Non-Local)'!$H14,";"))),0)</f>
        <v>0</v>
      </c>
    </row>
    <row r="178" spans="1:8" x14ac:dyDescent="0.25">
      <c r="A178" s="306">
        <f>IF(ISNUMBER(SEARCH(A$2,'10a. Travel (Local)'!$J15))=TRUE,('10a. Travel (Local)'!$L15/COUNTA(_xlfn.TEXTSPLIT('10a. Travel (Local)'!$J15,";"))),0)+IF(ISNUMBER(SEARCH(A$2,'10b. Travel (Non-Local)'!$G15))=TRUE,(SUM('10b. Travel (Non-Local)'!$E15:$F15)/COUNTA(_xlfn.TEXTSPLIT('10b. Travel (Non-Local)'!$G15,";"))),0)</f>
        <v>0</v>
      </c>
      <c r="B178" s="304">
        <f>IF(ISNUMBER(SEARCH(B$2,'10a. Travel (Local)'!$J15))=TRUE,('10a. Travel (Local)'!$L15/COUNTA(_xlfn.TEXTSPLIT('10a. Travel (Local)'!$J15,";"))),0)+IF(ISNUMBER(SEARCH(B$2,'10b. Travel (Non-Local)'!$G15))=TRUE,(SUM('10b. Travel (Non-Local)'!$E15:$F15)/COUNTA(_xlfn.TEXTSPLIT('10b. Travel (Non-Local)'!$G15,";"))),0)</f>
        <v>0</v>
      </c>
      <c r="C178" s="310">
        <f>IF(ISNUMBER(SEARCH(C$2,'10a. Travel (Local)'!$J15))=TRUE,('10a. Travel (Local)'!$L15/COUNTA(_xlfn.TEXTSPLIT('10a. Travel (Local)'!$J15,";"))),0)+IF(ISNUMBER(SEARCH(C$2,'10b. Travel (Non-Local)'!$G15))=TRUE,(SUM('10b. Travel (Non-Local)'!$E15:$F15)/COUNTA(_xlfn.TEXTSPLIT('10b. Travel (Non-Local)'!$G15,";"))),0)</f>
        <v>0</v>
      </c>
      <c r="E178" s="306">
        <f>IF(ISNUMBER(SEARCH(E$2,'10a. Travel (Local)'!$K15))=TRUE,('10a. Travel (Local)'!$L15/COUNTA(_xlfn.TEXTSPLIT('10a. Travel (Local)'!$K15,";"))),0)+IF(ISNUMBER(SEARCH(E$2,'10b. Travel (Non-Local)'!$H15))=TRUE,(SUM('10b. Travel (Non-Local)'!$E15:$F15)/COUNTA(_xlfn.TEXTSPLIT('10b. Travel (Non-Local)'!$H15,";"))),0)</f>
        <v>0</v>
      </c>
      <c r="F178" s="304">
        <f>IF(ISNUMBER(SEARCH(F$2,'10a. Travel (Local)'!$K15))=TRUE,('10a. Travel (Local)'!$L15/COUNTA(_xlfn.TEXTSPLIT('10a. Travel (Local)'!$K15,";"))),0)+IF(ISNUMBER(SEARCH(F$2,'10b. Travel (Non-Local)'!$H15))=TRUE,(SUM('10b. Travel (Non-Local)'!$E15:$F15)/COUNTA(_xlfn.TEXTSPLIT('10b. Travel (Non-Local)'!$H15,";"))),0)</f>
        <v>0</v>
      </c>
      <c r="G178" s="304">
        <f>IF(ISNUMBER(SEARCH(G$2,'10a. Travel (Local)'!$K15))=TRUE,('10a. Travel (Local)'!$L15/COUNTA(_xlfn.TEXTSPLIT('10a. Travel (Local)'!$K15,";"))),0)+IF(ISNUMBER(SEARCH(G$2,'10b. Travel (Non-Local)'!$H15))=TRUE,(SUM('10b. Travel (Non-Local)'!$E15:$F15)/COUNTA(_xlfn.TEXTSPLIT('10b. Travel (Non-Local)'!$H15,";"))),0)</f>
        <v>0</v>
      </c>
      <c r="H178" s="310">
        <f>IF(ISNUMBER(SEARCH(H$2,'10a. Travel (Local)'!$K15))=TRUE,('10a. Travel (Local)'!$L15/COUNTA(_xlfn.TEXTSPLIT('10a. Travel (Local)'!$K15,";"))),0)+IF(ISNUMBER(SEARCH(H$2,'10b. Travel (Non-Local)'!$H15))=TRUE,(SUM('10b. Travel (Non-Local)'!$E15:$F15)/COUNTA(_xlfn.TEXTSPLIT('10b. Travel (Non-Local)'!$H15,";"))),0)</f>
        <v>0</v>
      </c>
    </row>
    <row r="179" spans="1:8" x14ac:dyDescent="0.25">
      <c r="A179" s="306">
        <f>IF(ISNUMBER(SEARCH(A$2,'10a. Travel (Local)'!$J16))=TRUE,('10a. Travel (Local)'!$L16/COUNTA(_xlfn.TEXTSPLIT('10a. Travel (Local)'!$J16,";"))),0)+IF(ISNUMBER(SEARCH(A$2,'10b. Travel (Non-Local)'!$G16))=TRUE,(SUM('10b. Travel (Non-Local)'!$E16:$F16)/COUNTA(_xlfn.TEXTSPLIT('10b. Travel (Non-Local)'!$G16,";"))),0)</f>
        <v>0</v>
      </c>
      <c r="B179" s="304">
        <f>IF(ISNUMBER(SEARCH(B$2,'10a. Travel (Local)'!$J16))=TRUE,('10a. Travel (Local)'!$L16/COUNTA(_xlfn.TEXTSPLIT('10a. Travel (Local)'!$J16,";"))),0)+IF(ISNUMBER(SEARCH(B$2,'10b. Travel (Non-Local)'!$G16))=TRUE,(SUM('10b. Travel (Non-Local)'!$E16:$F16)/COUNTA(_xlfn.TEXTSPLIT('10b. Travel (Non-Local)'!$G16,";"))),0)</f>
        <v>0</v>
      </c>
      <c r="C179" s="310">
        <f>IF(ISNUMBER(SEARCH(C$2,'10a. Travel (Local)'!$J16))=TRUE,('10a. Travel (Local)'!$L16/COUNTA(_xlfn.TEXTSPLIT('10a. Travel (Local)'!$J16,";"))),0)+IF(ISNUMBER(SEARCH(C$2,'10b. Travel (Non-Local)'!$G16))=TRUE,(SUM('10b. Travel (Non-Local)'!$E16:$F16)/COUNTA(_xlfn.TEXTSPLIT('10b. Travel (Non-Local)'!$G16,";"))),0)</f>
        <v>0</v>
      </c>
      <c r="E179" s="306">
        <f>IF(ISNUMBER(SEARCH(E$2,'10a. Travel (Local)'!$K16))=TRUE,('10a. Travel (Local)'!$L16/COUNTA(_xlfn.TEXTSPLIT('10a. Travel (Local)'!$K16,";"))),0)+IF(ISNUMBER(SEARCH(E$2,'10b. Travel (Non-Local)'!$H16))=TRUE,(SUM('10b. Travel (Non-Local)'!$E16:$F16)/COUNTA(_xlfn.TEXTSPLIT('10b. Travel (Non-Local)'!$H16,";"))),0)</f>
        <v>0</v>
      </c>
      <c r="F179" s="304">
        <f>IF(ISNUMBER(SEARCH(F$2,'10a. Travel (Local)'!$K16))=TRUE,('10a. Travel (Local)'!$L16/COUNTA(_xlfn.TEXTSPLIT('10a. Travel (Local)'!$K16,";"))),0)+IF(ISNUMBER(SEARCH(F$2,'10b. Travel (Non-Local)'!$H16))=TRUE,(SUM('10b. Travel (Non-Local)'!$E16:$F16)/COUNTA(_xlfn.TEXTSPLIT('10b. Travel (Non-Local)'!$H16,";"))),0)</f>
        <v>0</v>
      </c>
      <c r="G179" s="304">
        <f>IF(ISNUMBER(SEARCH(G$2,'10a. Travel (Local)'!$K16))=TRUE,('10a. Travel (Local)'!$L16/COUNTA(_xlfn.TEXTSPLIT('10a. Travel (Local)'!$K16,";"))),0)+IF(ISNUMBER(SEARCH(G$2,'10b. Travel (Non-Local)'!$H16))=TRUE,(SUM('10b. Travel (Non-Local)'!$E16:$F16)/COUNTA(_xlfn.TEXTSPLIT('10b. Travel (Non-Local)'!$H16,";"))),0)</f>
        <v>0</v>
      </c>
      <c r="H179" s="310">
        <f>IF(ISNUMBER(SEARCH(H$2,'10a. Travel (Local)'!$K16))=TRUE,('10a. Travel (Local)'!$L16/COUNTA(_xlfn.TEXTSPLIT('10a. Travel (Local)'!$K16,";"))),0)+IF(ISNUMBER(SEARCH(H$2,'10b. Travel (Non-Local)'!$H16))=TRUE,(SUM('10b. Travel (Non-Local)'!$E16:$F16)/COUNTA(_xlfn.TEXTSPLIT('10b. Travel (Non-Local)'!$H16,";"))),0)</f>
        <v>0</v>
      </c>
    </row>
    <row r="180" spans="1:8" x14ac:dyDescent="0.25">
      <c r="A180" s="306">
        <f>IF(ISNUMBER(SEARCH(A$2,'10a. Travel (Local)'!$J17))=TRUE,('10a. Travel (Local)'!$L17/COUNTA(_xlfn.TEXTSPLIT('10a. Travel (Local)'!$J17,";"))),0)+IF(ISNUMBER(SEARCH(A$2,'10b. Travel (Non-Local)'!$G17))=TRUE,(SUM('10b. Travel (Non-Local)'!$E17:$F17)/COUNTA(_xlfn.TEXTSPLIT('10b. Travel (Non-Local)'!$G17,";"))),0)</f>
        <v>0</v>
      </c>
      <c r="B180" s="304">
        <f>IF(ISNUMBER(SEARCH(B$2,'10a. Travel (Local)'!$J17))=TRUE,('10a. Travel (Local)'!$L17/COUNTA(_xlfn.TEXTSPLIT('10a. Travel (Local)'!$J17,";"))),0)+IF(ISNUMBER(SEARCH(B$2,'10b. Travel (Non-Local)'!$G17))=TRUE,(SUM('10b. Travel (Non-Local)'!$E17:$F17)/COUNTA(_xlfn.TEXTSPLIT('10b. Travel (Non-Local)'!$G17,";"))),0)</f>
        <v>0</v>
      </c>
      <c r="C180" s="310">
        <f>IF(ISNUMBER(SEARCH(C$2,'10a. Travel (Local)'!$J17))=TRUE,('10a. Travel (Local)'!$L17/COUNTA(_xlfn.TEXTSPLIT('10a. Travel (Local)'!$J17,";"))),0)+IF(ISNUMBER(SEARCH(C$2,'10b. Travel (Non-Local)'!$G17))=TRUE,(SUM('10b. Travel (Non-Local)'!$E17:$F17)/COUNTA(_xlfn.TEXTSPLIT('10b. Travel (Non-Local)'!$G17,";"))),0)</f>
        <v>0</v>
      </c>
      <c r="E180" s="306">
        <f>IF(ISNUMBER(SEARCH(E$2,'10a. Travel (Local)'!$K17))=TRUE,('10a. Travel (Local)'!$L17/COUNTA(_xlfn.TEXTSPLIT('10a. Travel (Local)'!$K17,";"))),0)+IF(ISNUMBER(SEARCH(E$2,'10b. Travel (Non-Local)'!$H17))=TRUE,(SUM('10b. Travel (Non-Local)'!$E17:$F17)/COUNTA(_xlfn.TEXTSPLIT('10b. Travel (Non-Local)'!$H17,";"))),0)</f>
        <v>0</v>
      </c>
      <c r="F180" s="304">
        <f>IF(ISNUMBER(SEARCH(F$2,'10a. Travel (Local)'!$K17))=TRUE,('10a. Travel (Local)'!$L17/COUNTA(_xlfn.TEXTSPLIT('10a. Travel (Local)'!$K17,";"))),0)+IF(ISNUMBER(SEARCH(F$2,'10b. Travel (Non-Local)'!$H17))=TRUE,(SUM('10b. Travel (Non-Local)'!$E17:$F17)/COUNTA(_xlfn.TEXTSPLIT('10b. Travel (Non-Local)'!$H17,";"))),0)</f>
        <v>0</v>
      </c>
      <c r="G180" s="304">
        <f>IF(ISNUMBER(SEARCH(G$2,'10a. Travel (Local)'!$K17))=TRUE,('10a. Travel (Local)'!$L17/COUNTA(_xlfn.TEXTSPLIT('10a. Travel (Local)'!$K17,";"))),0)+IF(ISNUMBER(SEARCH(G$2,'10b. Travel (Non-Local)'!$H17))=TRUE,(SUM('10b. Travel (Non-Local)'!$E17:$F17)/COUNTA(_xlfn.TEXTSPLIT('10b. Travel (Non-Local)'!$H17,";"))),0)</f>
        <v>0</v>
      </c>
      <c r="H180" s="310">
        <f>IF(ISNUMBER(SEARCH(H$2,'10a. Travel (Local)'!$K17))=TRUE,('10a. Travel (Local)'!$L17/COUNTA(_xlfn.TEXTSPLIT('10a. Travel (Local)'!$K17,";"))),0)+IF(ISNUMBER(SEARCH(H$2,'10b. Travel (Non-Local)'!$H17))=TRUE,(SUM('10b. Travel (Non-Local)'!$E17:$F17)/COUNTA(_xlfn.TEXTSPLIT('10b. Travel (Non-Local)'!$H17,";"))),0)</f>
        <v>0</v>
      </c>
    </row>
    <row r="181" spans="1:8" x14ac:dyDescent="0.25">
      <c r="A181" s="306">
        <f>IF(ISNUMBER(SEARCH(A$2,'10a. Travel (Local)'!$J18))=TRUE,('10a. Travel (Local)'!$L18/COUNTA(_xlfn.TEXTSPLIT('10a. Travel (Local)'!$J18,";"))),0)+IF(ISNUMBER(SEARCH(A$2,'10b. Travel (Non-Local)'!$G18))=TRUE,(SUM('10b. Travel (Non-Local)'!$E18:$F18)/COUNTA(_xlfn.TEXTSPLIT('10b. Travel (Non-Local)'!$G18,";"))),0)</f>
        <v>0</v>
      </c>
      <c r="B181" s="304">
        <f>IF(ISNUMBER(SEARCH(B$2,'10a. Travel (Local)'!$J18))=TRUE,('10a. Travel (Local)'!$L18/COUNTA(_xlfn.TEXTSPLIT('10a. Travel (Local)'!$J18,";"))),0)+IF(ISNUMBER(SEARCH(B$2,'10b. Travel (Non-Local)'!$G18))=TRUE,(SUM('10b. Travel (Non-Local)'!$E18:$F18)/COUNTA(_xlfn.TEXTSPLIT('10b. Travel (Non-Local)'!$G18,";"))),0)</f>
        <v>0</v>
      </c>
      <c r="C181" s="310">
        <f>IF(ISNUMBER(SEARCH(C$2,'10a. Travel (Local)'!$J18))=TRUE,('10a. Travel (Local)'!$L18/COUNTA(_xlfn.TEXTSPLIT('10a. Travel (Local)'!$J18,";"))),0)+IF(ISNUMBER(SEARCH(C$2,'10b. Travel (Non-Local)'!$G18))=TRUE,(SUM('10b. Travel (Non-Local)'!$E18:$F18)/COUNTA(_xlfn.TEXTSPLIT('10b. Travel (Non-Local)'!$G18,";"))),0)</f>
        <v>0</v>
      </c>
      <c r="E181" s="306">
        <f>IF(ISNUMBER(SEARCH(E$2,'10a. Travel (Local)'!$K18))=TRUE,('10a. Travel (Local)'!$L18/COUNTA(_xlfn.TEXTSPLIT('10a. Travel (Local)'!$K18,";"))),0)+IF(ISNUMBER(SEARCH(E$2,'10b. Travel (Non-Local)'!$H18))=TRUE,(SUM('10b. Travel (Non-Local)'!$E18:$F18)/COUNTA(_xlfn.TEXTSPLIT('10b. Travel (Non-Local)'!$H18,";"))),0)</f>
        <v>0</v>
      </c>
      <c r="F181" s="304">
        <f>IF(ISNUMBER(SEARCH(F$2,'10a. Travel (Local)'!$K18))=TRUE,('10a. Travel (Local)'!$L18/COUNTA(_xlfn.TEXTSPLIT('10a. Travel (Local)'!$K18,";"))),0)+IF(ISNUMBER(SEARCH(F$2,'10b. Travel (Non-Local)'!$H18))=TRUE,(SUM('10b. Travel (Non-Local)'!$E18:$F18)/COUNTA(_xlfn.TEXTSPLIT('10b. Travel (Non-Local)'!$H18,";"))),0)</f>
        <v>0</v>
      </c>
      <c r="G181" s="304">
        <f>IF(ISNUMBER(SEARCH(G$2,'10a. Travel (Local)'!$K18))=TRUE,('10a. Travel (Local)'!$L18/COUNTA(_xlfn.TEXTSPLIT('10a. Travel (Local)'!$K18,";"))),0)+IF(ISNUMBER(SEARCH(G$2,'10b. Travel (Non-Local)'!$H18))=TRUE,(SUM('10b. Travel (Non-Local)'!$E18:$F18)/COUNTA(_xlfn.TEXTSPLIT('10b. Travel (Non-Local)'!$H18,";"))),0)</f>
        <v>0</v>
      </c>
      <c r="H181" s="310">
        <f>IF(ISNUMBER(SEARCH(H$2,'10a. Travel (Local)'!$K18))=TRUE,('10a. Travel (Local)'!$L18/COUNTA(_xlfn.TEXTSPLIT('10a. Travel (Local)'!$K18,";"))),0)+IF(ISNUMBER(SEARCH(H$2,'10b. Travel (Non-Local)'!$H18))=TRUE,(SUM('10b. Travel (Non-Local)'!$E18:$F18)/COUNTA(_xlfn.TEXTSPLIT('10b. Travel (Non-Local)'!$H18,";"))),0)</f>
        <v>0</v>
      </c>
    </row>
    <row r="182" spans="1:8" x14ac:dyDescent="0.25">
      <c r="A182" s="306">
        <f>IF(ISNUMBER(SEARCH(A$2,'10a. Travel (Local)'!$J19))=TRUE,('10a. Travel (Local)'!$L19/COUNTA(_xlfn.TEXTSPLIT('10a. Travel (Local)'!$J19,";"))),0)+IF(ISNUMBER(SEARCH(A$2,'10b. Travel (Non-Local)'!$G19))=TRUE,(SUM('10b. Travel (Non-Local)'!$E19:$F19)/COUNTA(_xlfn.TEXTSPLIT('10b. Travel (Non-Local)'!$G19,";"))),0)</f>
        <v>0</v>
      </c>
      <c r="B182" s="304">
        <f>IF(ISNUMBER(SEARCH(B$2,'10a. Travel (Local)'!$J19))=TRUE,('10a. Travel (Local)'!$L19/COUNTA(_xlfn.TEXTSPLIT('10a. Travel (Local)'!$J19,";"))),0)+IF(ISNUMBER(SEARCH(B$2,'10b. Travel (Non-Local)'!$G19))=TRUE,(SUM('10b. Travel (Non-Local)'!$E19:$F19)/COUNTA(_xlfn.TEXTSPLIT('10b. Travel (Non-Local)'!$G19,";"))),0)</f>
        <v>0</v>
      </c>
      <c r="C182" s="310">
        <f>IF(ISNUMBER(SEARCH(C$2,'10a. Travel (Local)'!$J19))=TRUE,('10a. Travel (Local)'!$L19/COUNTA(_xlfn.TEXTSPLIT('10a. Travel (Local)'!$J19,";"))),0)+IF(ISNUMBER(SEARCH(C$2,'10b. Travel (Non-Local)'!$G19))=TRUE,(SUM('10b. Travel (Non-Local)'!$E19:$F19)/COUNTA(_xlfn.TEXTSPLIT('10b. Travel (Non-Local)'!$G19,";"))),0)</f>
        <v>0</v>
      </c>
      <c r="E182" s="306">
        <f>IF(ISNUMBER(SEARCH(E$2,'10a. Travel (Local)'!$K19))=TRUE,('10a. Travel (Local)'!$L19/COUNTA(_xlfn.TEXTSPLIT('10a. Travel (Local)'!$K19,";"))),0)+IF(ISNUMBER(SEARCH(E$2,'10b. Travel (Non-Local)'!$H19))=TRUE,(SUM('10b. Travel (Non-Local)'!$E19:$F19)/COUNTA(_xlfn.TEXTSPLIT('10b. Travel (Non-Local)'!$H19,";"))),0)</f>
        <v>0</v>
      </c>
      <c r="F182" s="304">
        <f>IF(ISNUMBER(SEARCH(F$2,'10a. Travel (Local)'!$K19))=TRUE,('10a. Travel (Local)'!$L19/COUNTA(_xlfn.TEXTSPLIT('10a. Travel (Local)'!$K19,";"))),0)+IF(ISNUMBER(SEARCH(F$2,'10b. Travel (Non-Local)'!$H19))=TRUE,(SUM('10b. Travel (Non-Local)'!$E19:$F19)/COUNTA(_xlfn.TEXTSPLIT('10b. Travel (Non-Local)'!$H19,";"))),0)</f>
        <v>0</v>
      </c>
      <c r="G182" s="304">
        <f>IF(ISNUMBER(SEARCH(G$2,'10a. Travel (Local)'!$K19))=TRUE,('10a. Travel (Local)'!$L19/COUNTA(_xlfn.TEXTSPLIT('10a. Travel (Local)'!$K19,";"))),0)+IF(ISNUMBER(SEARCH(G$2,'10b. Travel (Non-Local)'!$H19))=TRUE,(SUM('10b. Travel (Non-Local)'!$E19:$F19)/COUNTA(_xlfn.TEXTSPLIT('10b. Travel (Non-Local)'!$H19,";"))),0)</f>
        <v>0</v>
      </c>
      <c r="H182" s="310">
        <f>IF(ISNUMBER(SEARCH(H$2,'10a. Travel (Local)'!$K19))=TRUE,('10a. Travel (Local)'!$L19/COUNTA(_xlfn.TEXTSPLIT('10a. Travel (Local)'!$K19,";"))),0)+IF(ISNUMBER(SEARCH(H$2,'10b. Travel (Non-Local)'!$H19))=TRUE,(SUM('10b. Travel (Non-Local)'!$E19:$F19)/COUNTA(_xlfn.TEXTSPLIT('10b. Travel (Non-Local)'!$H19,";"))),0)</f>
        <v>0</v>
      </c>
    </row>
    <row r="183" spans="1:8" x14ac:dyDescent="0.25">
      <c r="A183" s="306">
        <f>IF(ISNUMBER(SEARCH(A$2,'10a. Travel (Local)'!$J20))=TRUE,('10a. Travel (Local)'!$L20/COUNTA(_xlfn.TEXTSPLIT('10a. Travel (Local)'!$J20,";"))),0)+IF(ISNUMBER(SEARCH(A$2,'10b. Travel (Non-Local)'!$G20))=TRUE,(SUM('10b. Travel (Non-Local)'!$E20:$F20)/COUNTA(_xlfn.TEXTSPLIT('10b. Travel (Non-Local)'!$G20,";"))),0)</f>
        <v>0</v>
      </c>
      <c r="B183" s="304">
        <f>IF(ISNUMBER(SEARCH(B$2,'10a. Travel (Local)'!$J20))=TRUE,('10a. Travel (Local)'!$L20/COUNTA(_xlfn.TEXTSPLIT('10a. Travel (Local)'!$J20,";"))),0)+IF(ISNUMBER(SEARCH(B$2,'10b. Travel (Non-Local)'!$G20))=TRUE,(SUM('10b. Travel (Non-Local)'!$E20:$F20)/COUNTA(_xlfn.TEXTSPLIT('10b. Travel (Non-Local)'!$G20,";"))),0)</f>
        <v>0</v>
      </c>
      <c r="C183" s="310">
        <f>IF(ISNUMBER(SEARCH(C$2,'10a. Travel (Local)'!$J20))=TRUE,('10a. Travel (Local)'!$L20/COUNTA(_xlfn.TEXTSPLIT('10a. Travel (Local)'!$J20,";"))),0)+IF(ISNUMBER(SEARCH(C$2,'10b. Travel (Non-Local)'!$G20))=TRUE,(SUM('10b. Travel (Non-Local)'!$E20:$F20)/COUNTA(_xlfn.TEXTSPLIT('10b. Travel (Non-Local)'!$G20,";"))),0)</f>
        <v>0</v>
      </c>
      <c r="E183" s="306">
        <f>IF(ISNUMBER(SEARCH(E$2,'10a. Travel (Local)'!$K20))=TRUE,('10a. Travel (Local)'!$L20/COUNTA(_xlfn.TEXTSPLIT('10a. Travel (Local)'!$K20,";"))),0)+IF(ISNUMBER(SEARCH(E$2,'10b. Travel (Non-Local)'!$H20))=TRUE,(SUM('10b. Travel (Non-Local)'!$E20:$F20)/COUNTA(_xlfn.TEXTSPLIT('10b. Travel (Non-Local)'!$H20,";"))),0)</f>
        <v>0</v>
      </c>
      <c r="F183" s="304">
        <f>IF(ISNUMBER(SEARCH(F$2,'10a. Travel (Local)'!$K20))=TRUE,('10a. Travel (Local)'!$L20/COUNTA(_xlfn.TEXTSPLIT('10a. Travel (Local)'!$K20,";"))),0)+IF(ISNUMBER(SEARCH(F$2,'10b. Travel (Non-Local)'!$H20))=TRUE,(SUM('10b. Travel (Non-Local)'!$E20:$F20)/COUNTA(_xlfn.TEXTSPLIT('10b. Travel (Non-Local)'!$H20,";"))),0)</f>
        <v>0</v>
      </c>
      <c r="G183" s="304">
        <f>IF(ISNUMBER(SEARCH(G$2,'10a. Travel (Local)'!$K20))=TRUE,('10a. Travel (Local)'!$L20/COUNTA(_xlfn.TEXTSPLIT('10a. Travel (Local)'!$K20,";"))),0)+IF(ISNUMBER(SEARCH(G$2,'10b. Travel (Non-Local)'!$H20))=TRUE,(SUM('10b. Travel (Non-Local)'!$E20:$F20)/COUNTA(_xlfn.TEXTSPLIT('10b. Travel (Non-Local)'!$H20,";"))),0)</f>
        <v>0</v>
      </c>
      <c r="H183" s="310">
        <f>IF(ISNUMBER(SEARCH(H$2,'10a. Travel (Local)'!$K20))=TRUE,('10a. Travel (Local)'!$L20/COUNTA(_xlfn.TEXTSPLIT('10a. Travel (Local)'!$K20,";"))),0)+IF(ISNUMBER(SEARCH(H$2,'10b. Travel (Non-Local)'!$H20))=TRUE,(SUM('10b. Travel (Non-Local)'!$E20:$F20)/COUNTA(_xlfn.TEXTSPLIT('10b. Travel (Non-Local)'!$H20,";"))),0)</f>
        <v>0</v>
      </c>
    </row>
    <row r="184" spans="1:8" x14ac:dyDescent="0.25">
      <c r="A184" s="306">
        <f>IF(ISNUMBER(SEARCH(A$2,'10a. Travel (Local)'!$J21))=TRUE,('10a. Travel (Local)'!$L21/COUNTA(_xlfn.TEXTSPLIT('10a. Travel (Local)'!$J21,";"))),0)+IF(ISNUMBER(SEARCH(A$2,'10b. Travel (Non-Local)'!$G21))=TRUE,(SUM('10b. Travel (Non-Local)'!$E21:$F21)/COUNTA(_xlfn.TEXTSPLIT('10b. Travel (Non-Local)'!$G21,";"))),0)</f>
        <v>0</v>
      </c>
      <c r="B184" s="304">
        <f>IF(ISNUMBER(SEARCH(B$2,'10a. Travel (Local)'!$J21))=TRUE,('10a. Travel (Local)'!$L21/COUNTA(_xlfn.TEXTSPLIT('10a. Travel (Local)'!$J21,";"))),0)+IF(ISNUMBER(SEARCH(B$2,'10b. Travel (Non-Local)'!$G21))=TRUE,(SUM('10b. Travel (Non-Local)'!$E21:$F21)/COUNTA(_xlfn.TEXTSPLIT('10b. Travel (Non-Local)'!$G21,";"))),0)</f>
        <v>0</v>
      </c>
      <c r="C184" s="310">
        <f>IF(ISNUMBER(SEARCH(C$2,'10a. Travel (Local)'!$J21))=TRUE,('10a. Travel (Local)'!$L21/COUNTA(_xlfn.TEXTSPLIT('10a. Travel (Local)'!$J21,";"))),0)+IF(ISNUMBER(SEARCH(C$2,'10b. Travel (Non-Local)'!$G21))=TRUE,(SUM('10b. Travel (Non-Local)'!$E21:$F21)/COUNTA(_xlfn.TEXTSPLIT('10b. Travel (Non-Local)'!$G21,";"))),0)</f>
        <v>0</v>
      </c>
      <c r="E184" s="306">
        <f>IF(ISNUMBER(SEARCH(E$2,'10a. Travel (Local)'!$K21))=TRUE,('10a. Travel (Local)'!$L21/COUNTA(_xlfn.TEXTSPLIT('10a. Travel (Local)'!$K21,";"))),0)+IF(ISNUMBER(SEARCH(E$2,'10b. Travel (Non-Local)'!$H21))=TRUE,(SUM('10b. Travel (Non-Local)'!$E21:$F21)/COUNTA(_xlfn.TEXTSPLIT('10b. Travel (Non-Local)'!$H21,";"))),0)</f>
        <v>0</v>
      </c>
      <c r="F184" s="304">
        <f>IF(ISNUMBER(SEARCH(F$2,'10a. Travel (Local)'!$K21))=TRUE,('10a. Travel (Local)'!$L21/COUNTA(_xlfn.TEXTSPLIT('10a. Travel (Local)'!$K21,";"))),0)+IF(ISNUMBER(SEARCH(F$2,'10b. Travel (Non-Local)'!$H21))=TRUE,(SUM('10b. Travel (Non-Local)'!$E21:$F21)/COUNTA(_xlfn.TEXTSPLIT('10b. Travel (Non-Local)'!$H21,";"))),0)</f>
        <v>0</v>
      </c>
      <c r="G184" s="304">
        <f>IF(ISNUMBER(SEARCH(G$2,'10a. Travel (Local)'!$K21))=TRUE,('10a. Travel (Local)'!$L21/COUNTA(_xlfn.TEXTSPLIT('10a. Travel (Local)'!$K21,";"))),0)+IF(ISNUMBER(SEARCH(G$2,'10b. Travel (Non-Local)'!$H21))=TRUE,(SUM('10b. Travel (Non-Local)'!$E21:$F21)/COUNTA(_xlfn.TEXTSPLIT('10b. Travel (Non-Local)'!$H21,";"))),0)</f>
        <v>0</v>
      </c>
      <c r="H184" s="310">
        <f>IF(ISNUMBER(SEARCH(H$2,'10a. Travel (Local)'!$K21))=TRUE,('10a. Travel (Local)'!$L21/COUNTA(_xlfn.TEXTSPLIT('10a. Travel (Local)'!$K21,";"))),0)+IF(ISNUMBER(SEARCH(H$2,'10b. Travel (Non-Local)'!$H21))=TRUE,(SUM('10b. Travel (Non-Local)'!$E21:$F21)/COUNTA(_xlfn.TEXTSPLIT('10b. Travel (Non-Local)'!$H21,";"))),0)</f>
        <v>0</v>
      </c>
    </row>
    <row r="185" spans="1:8" x14ac:dyDescent="0.25">
      <c r="A185" s="306">
        <f>IF(ISNUMBER(SEARCH(A$2,'10a. Travel (Local)'!$J22))=TRUE,('10a. Travel (Local)'!$L22/COUNTA(_xlfn.TEXTSPLIT('10a. Travel (Local)'!$J22,";"))),0)+IF(ISNUMBER(SEARCH(A$2,'10b. Travel (Non-Local)'!$G22))=TRUE,(SUM('10b. Travel (Non-Local)'!$E22:$F22)/COUNTA(_xlfn.TEXTSPLIT('10b. Travel (Non-Local)'!$G22,";"))),0)</f>
        <v>0</v>
      </c>
      <c r="B185" s="304">
        <f>IF(ISNUMBER(SEARCH(B$2,'10a. Travel (Local)'!$J22))=TRUE,('10a. Travel (Local)'!$L22/COUNTA(_xlfn.TEXTSPLIT('10a. Travel (Local)'!$J22,";"))),0)+IF(ISNUMBER(SEARCH(B$2,'10b. Travel (Non-Local)'!$G22))=TRUE,(SUM('10b. Travel (Non-Local)'!$E22:$F22)/COUNTA(_xlfn.TEXTSPLIT('10b. Travel (Non-Local)'!$G22,";"))),0)</f>
        <v>0</v>
      </c>
      <c r="C185" s="310">
        <f>IF(ISNUMBER(SEARCH(C$2,'10a. Travel (Local)'!$J22))=TRUE,('10a. Travel (Local)'!$L22/COUNTA(_xlfn.TEXTSPLIT('10a. Travel (Local)'!$J22,";"))),0)+IF(ISNUMBER(SEARCH(C$2,'10b. Travel (Non-Local)'!$G22))=TRUE,(SUM('10b. Travel (Non-Local)'!$E22:$F22)/COUNTA(_xlfn.TEXTSPLIT('10b. Travel (Non-Local)'!$G22,";"))),0)</f>
        <v>0</v>
      </c>
      <c r="E185" s="306">
        <f>IF(ISNUMBER(SEARCH(E$2,'10a. Travel (Local)'!$K22))=TRUE,('10a. Travel (Local)'!$L22/COUNTA(_xlfn.TEXTSPLIT('10a. Travel (Local)'!$K22,";"))),0)+IF(ISNUMBER(SEARCH(E$2,'10b. Travel (Non-Local)'!$H22))=TRUE,(SUM('10b. Travel (Non-Local)'!$E22:$F22)/COUNTA(_xlfn.TEXTSPLIT('10b. Travel (Non-Local)'!$H22,";"))),0)</f>
        <v>0</v>
      </c>
      <c r="F185" s="304">
        <f>IF(ISNUMBER(SEARCH(F$2,'10a. Travel (Local)'!$K22))=TRUE,('10a. Travel (Local)'!$L22/COUNTA(_xlfn.TEXTSPLIT('10a. Travel (Local)'!$K22,";"))),0)+IF(ISNUMBER(SEARCH(F$2,'10b. Travel (Non-Local)'!$H22))=TRUE,(SUM('10b. Travel (Non-Local)'!$E22:$F22)/COUNTA(_xlfn.TEXTSPLIT('10b. Travel (Non-Local)'!$H22,";"))),0)</f>
        <v>0</v>
      </c>
      <c r="G185" s="304">
        <f>IF(ISNUMBER(SEARCH(G$2,'10a. Travel (Local)'!$K22))=TRUE,('10a. Travel (Local)'!$L22/COUNTA(_xlfn.TEXTSPLIT('10a. Travel (Local)'!$K22,";"))),0)+IF(ISNUMBER(SEARCH(G$2,'10b. Travel (Non-Local)'!$H22))=TRUE,(SUM('10b. Travel (Non-Local)'!$E22:$F22)/COUNTA(_xlfn.TEXTSPLIT('10b. Travel (Non-Local)'!$H22,";"))),0)</f>
        <v>0</v>
      </c>
      <c r="H185" s="310">
        <f>IF(ISNUMBER(SEARCH(H$2,'10a. Travel (Local)'!$K22))=TRUE,('10a. Travel (Local)'!$L22/COUNTA(_xlfn.TEXTSPLIT('10a. Travel (Local)'!$K22,";"))),0)+IF(ISNUMBER(SEARCH(H$2,'10b. Travel (Non-Local)'!$H22))=TRUE,(SUM('10b. Travel (Non-Local)'!$E22:$F22)/COUNTA(_xlfn.TEXTSPLIT('10b. Travel (Non-Local)'!$H22,";"))),0)</f>
        <v>0</v>
      </c>
    </row>
    <row r="186" spans="1:8" x14ac:dyDescent="0.25">
      <c r="A186" s="306">
        <f>IF(ISNUMBER(SEARCH(A$2,'10a. Travel (Local)'!$J23))=TRUE,('10a. Travel (Local)'!$L23/COUNTA(_xlfn.TEXTSPLIT('10a. Travel (Local)'!$J23,";"))),0)+IF(ISNUMBER(SEARCH(A$2,'10b. Travel (Non-Local)'!$G23))=TRUE,(SUM('10b. Travel (Non-Local)'!$E23:$F23)/COUNTA(_xlfn.TEXTSPLIT('10b. Travel (Non-Local)'!$G23,";"))),0)</f>
        <v>0</v>
      </c>
      <c r="B186" s="304">
        <f>IF(ISNUMBER(SEARCH(B$2,'10a. Travel (Local)'!$J23))=TRUE,('10a. Travel (Local)'!$L23/COUNTA(_xlfn.TEXTSPLIT('10a. Travel (Local)'!$J23,";"))),0)+IF(ISNUMBER(SEARCH(B$2,'10b. Travel (Non-Local)'!$G23))=TRUE,(SUM('10b. Travel (Non-Local)'!$E23:$F23)/COUNTA(_xlfn.TEXTSPLIT('10b. Travel (Non-Local)'!$G23,";"))),0)</f>
        <v>0</v>
      </c>
      <c r="C186" s="310">
        <f>IF(ISNUMBER(SEARCH(C$2,'10a. Travel (Local)'!$J23))=TRUE,('10a. Travel (Local)'!$L23/COUNTA(_xlfn.TEXTSPLIT('10a. Travel (Local)'!$J23,";"))),0)+IF(ISNUMBER(SEARCH(C$2,'10b. Travel (Non-Local)'!$G23))=TRUE,(SUM('10b. Travel (Non-Local)'!$E23:$F23)/COUNTA(_xlfn.TEXTSPLIT('10b. Travel (Non-Local)'!$G23,";"))),0)</f>
        <v>0</v>
      </c>
      <c r="E186" s="306">
        <f>IF(ISNUMBER(SEARCH(E$2,'10a. Travel (Local)'!$K23))=TRUE,('10a. Travel (Local)'!$L23/COUNTA(_xlfn.TEXTSPLIT('10a. Travel (Local)'!$K23,";"))),0)+IF(ISNUMBER(SEARCH(E$2,'10b. Travel (Non-Local)'!$H23))=TRUE,(SUM('10b. Travel (Non-Local)'!$E23:$F23)/COUNTA(_xlfn.TEXTSPLIT('10b. Travel (Non-Local)'!$H23,";"))),0)</f>
        <v>0</v>
      </c>
      <c r="F186" s="304">
        <f>IF(ISNUMBER(SEARCH(F$2,'10a. Travel (Local)'!$K23))=TRUE,('10a. Travel (Local)'!$L23/COUNTA(_xlfn.TEXTSPLIT('10a. Travel (Local)'!$K23,";"))),0)+IF(ISNUMBER(SEARCH(F$2,'10b. Travel (Non-Local)'!$H23))=TRUE,(SUM('10b. Travel (Non-Local)'!$E23:$F23)/COUNTA(_xlfn.TEXTSPLIT('10b. Travel (Non-Local)'!$H23,";"))),0)</f>
        <v>0</v>
      </c>
      <c r="G186" s="304">
        <f>IF(ISNUMBER(SEARCH(G$2,'10a. Travel (Local)'!$K23))=TRUE,('10a. Travel (Local)'!$L23/COUNTA(_xlfn.TEXTSPLIT('10a. Travel (Local)'!$K23,";"))),0)+IF(ISNUMBER(SEARCH(G$2,'10b. Travel (Non-Local)'!$H23))=TRUE,(SUM('10b. Travel (Non-Local)'!$E23:$F23)/COUNTA(_xlfn.TEXTSPLIT('10b. Travel (Non-Local)'!$H23,";"))),0)</f>
        <v>0</v>
      </c>
      <c r="H186" s="310">
        <f>IF(ISNUMBER(SEARCH(H$2,'10a. Travel (Local)'!$K23))=TRUE,('10a. Travel (Local)'!$L23/COUNTA(_xlfn.TEXTSPLIT('10a. Travel (Local)'!$K23,";"))),0)+IF(ISNUMBER(SEARCH(H$2,'10b. Travel (Non-Local)'!$H23))=TRUE,(SUM('10b. Travel (Non-Local)'!$E23:$F23)/COUNTA(_xlfn.TEXTSPLIT('10b. Travel (Non-Local)'!$H23,";"))),0)</f>
        <v>0</v>
      </c>
    </row>
    <row r="187" spans="1:8" x14ac:dyDescent="0.25">
      <c r="A187" s="306">
        <f>IF(ISNUMBER(SEARCH(A$2,'10a. Travel (Local)'!$J24))=TRUE,('10a. Travel (Local)'!$L24/COUNTA(_xlfn.TEXTSPLIT('10a. Travel (Local)'!$J24,";"))),0)+IF(ISNUMBER(SEARCH(A$2,'10b. Travel (Non-Local)'!$G24))=TRUE,(SUM('10b. Travel (Non-Local)'!$E24:$F24)/COUNTA(_xlfn.TEXTSPLIT('10b. Travel (Non-Local)'!$G24,";"))),0)</f>
        <v>0</v>
      </c>
      <c r="B187" s="304">
        <f>IF(ISNUMBER(SEARCH(B$2,'10a. Travel (Local)'!$J24))=TRUE,('10a. Travel (Local)'!$L24/COUNTA(_xlfn.TEXTSPLIT('10a. Travel (Local)'!$J24,";"))),0)+IF(ISNUMBER(SEARCH(B$2,'10b. Travel (Non-Local)'!$G24))=TRUE,(SUM('10b. Travel (Non-Local)'!$E24:$F24)/COUNTA(_xlfn.TEXTSPLIT('10b. Travel (Non-Local)'!$G24,";"))),0)</f>
        <v>0</v>
      </c>
      <c r="C187" s="310">
        <f>IF(ISNUMBER(SEARCH(C$2,'10a. Travel (Local)'!$J24))=TRUE,('10a. Travel (Local)'!$L24/COUNTA(_xlfn.TEXTSPLIT('10a. Travel (Local)'!$J24,";"))),0)+IF(ISNUMBER(SEARCH(C$2,'10b. Travel (Non-Local)'!$G24))=TRUE,(SUM('10b. Travel (Non-Local)'!$E24:$F24)/COUNTA(_xlfn.TEXTSPLIT('10b. Travel (Non-Local)'!$G24,";"))),0)</f>
        <v>0</v>
      </c>
      <c r="E187" s="306">
        <f>IF(ISNUMBER(SEARCH(E$2,'10a. Travel (Local)'!$K24))=TRUE,('10a. Travel (Local)'!$L24/COUNTA(_xlfn.TEXTSPLIT('10a. Travel (Local)'!$K24,";"))),0)+IF(ISNUMBER(SEARCH(E$2,'10b. Travel (Non-Local)'!$H24))=TRUE,(SUM('10b. Travel (Non-Local)'!$E24:$F24)/COUNTA(_xlfn.TEXTSPLIT('10b. Travel (Non-Local)'!$H24,";"))),0)</f>
        <v>0</v>
      </c>
      <c r="F187" s="304">
        <f>IF(ISNUMBER(SEARCH(F$2,'10a. Travel (Local)'!$K24))=TRUE,('10a. Travel (Local)'!$L24/COUNTA(_xlfn.TEXTSPLIT('10a. Travel (Local)'!$K24,";"))),0)+IF(ISNUMBER(SEARCH(F$2,'10b. Travel (Non-Local)'!$H24))=TRUE,(SUM('10b. Travel (Non-Local)'!$E24:$F24)/COUNTA(_xlfn.TEXTSPLIT('10b. Travel (Non-Local)'!$H24,";"))),0)</f>
        <v>0</v>
      </c>
      <c r="G187" s="304">
        <f>IF(ISNUMBER(SEARCH(G$2,'10a. Travel (Local)'!$K24))=TRUE,('10a. Travel (Local)'!$L24/COUNTA(_xlfn.TEXTSPLIT('10a. Travel (Local)'!$K24,";"))),0)+IF(ISNUMBER(SEARCH(G$2,'10b. Travel (Non-Local)'!$H24))=TRUE,(SUM('10b. Travel (Non-Local)'!$E24:$F24)/COUNTA(_xlfn.TEXTSPLIT('10b. Travel (Non-Local)'!$H24,";"))),0)</f>
        <v>0</v>
      </c>
      <c r="H187" s="310">
        <f>IF(ISNUMBER(SEARCH(H$2,'10a. Travel (Local)'!$K24))=TRUE,('10a. Travel (Local)'!$L24/COUNTA(_xlfn.TEXTSPLIT('10a. Travel (Local)'!$K24,";"))),0)+IF(ISNUMBER(SEARCH(H$2,'10b. Travel (Non-Local)'!$H24))=TRUE,(SUM('10b. Travel (Non-Local)'!$E24:$F24)/COUNTA(_xlfn.TEXTSPLIT('10b. Travel (Non-Local)'!$H24,";"))),0)</f>
        <v>0</v>
      </c>
    </row>
    <row r="188" spans="1:8" x14ac:dyDescent="0.25">
      <c r="A188" s="306">
        <f>IF(ISNUMBER(SEARCH(A$2,'10a. Travel (Local)'!$J25))=TRUE,('10a. Travel (Local)'!$L25/COUNTA(_xlfn.TEXTSPLIT('10a. Travel (Local)'!$J25,";"))),0)+IF(ISNUMBER(SEARCH(A$2,'10b. Travel (Non-Local)'!$G25))=TRUE,(SUM('10b. Travel (Non-Local)'!$E25:$F25)/COUNTA(_xlfn.TEXTSPLIT('10b. Travel (Non-Local)'!$G25,";"))),0)</f>
        <v>0</v>
      </c>
      <c r="B188" s="304">
        <f>IF(ISNUMBER(SEARCH(B$2,'10a. Travel (Local)'!$J25))=TRUE,('10a. Travel (Local)'!$L25/COUNTA(_xlfn.TEXTSPLIT('10a. Travel (Local)'!$J25,";"))),0)+IF(ISNUMBER(SEARCH(B$2,'10b. Travel (Non-Local)'!$G25))=TRUE,(SUM('10b. Travel (Non-Local)'!$E25:$F25)/COUNTA(_xlfn.TEXTSPLIT('10b. Travel (Non-Local)'!$G25,";"))),0)</f>
        <v>0</v>
      </c>
      <c r="C188" s="310">
        <f>IF(ISNUMBER(SEARCH(C$2,'10a. Travel (Local)'!$J25))=TRUE,('10a. Travel (Local)'!$L25/COUNTA(_xlfn.TEXTSPLIT('10a. Travel (Local)'!$J25,";"))),0)+IF(ISNUMBER(SEARCH(C$2,'10b. Travel (Non-Local)'!$G25))=TRUE,(SUM('10b. Travel (Non-Local)'!$E25:$F25)/COUNTA(_xlfn.TEXTSPLIT('10b. Travel (Non-Local)'!$G25,";"))),0)</f>
        <v>0</v>
      </c>
      <c r="E188" s="306">
        <f>IF(ISNUMBER(SEARCH(E$2,'10a. Travel (Local)'!$K25))=TRUE,('10a. Travel (Local)'!$L25/COUNTA(_xlfn.TEXTSPLIT('10a. Travel (Local)'!$K25,";"))),0)+IF(ISNUMBER(SEARCH(E$2,'10b. Travel (Non-Local)'!$H25))=TRUE,(SUM('10b. Travel (Non-Local)'!$E25:$F25)/COUNTA(_xlfn.TEXTSPLIT('10b. Travel (Non-Local)'!$H25,";"))),0)</f>
        <v>0</v>
      </c>
      <c r="F188" s="304">
        <f>IF(ISNUMBER(SEARCH(F$2,'10a. Travel (Local)'!$K25))=TRUE,('10a. Travel (Local)'!$L25/COUNTA(_xlfn.TEXTSPLIT('10a. Travel (Local)'!$K25,";"))),0)+IF(ISNUMBER(SEARCH(F$2,'10b. Travel (Non-Local)'!$H25))=TRUE,(SUM('10b. Travel (Non-Local)'!$E25:$F25)/COUNTA(_xlfn.TEXTSPLIT('10b. Travel (Non-Local)'!$H25,";"))),0)</f>
        <v>0</v>
      </c>
      <c r="G188" s="304">
        <f>IF(ISNUMBER(SEARCH(G$2,'10a. Travel (Local)'!$K25))=TRUE,('10a. Travel (Local)'!$L25/COUNTA(_xlfn.TEXTSPLIT('10a. Travel (Local)'!$K25,";"))),0)+IF(ISNUMBER(SEARCH(G$2,'10b. Travel (Non-Local)'!$H25))=TRUE,(SUM('10b. Travel (Non-Local)'!$E25:$F25)/COUNTA(_xlfn.TEXTSPLIT('10b. Travel (Non-Local)'!$H25,";"))),0)</f>
        <v>0</v>
      </c>
      <c r="H188" s="310">
        <f>IF(ISNUMBER(SEARCH(H$2,'10a. Travel (Local)'!$K25))=TRUE,('10a. Travel (Local)'!$L25/COUNTA(_xlfn.TEXTSPLIT('10a. Travel (Local)'!$K25,";"))),0)+IF(ISNUMBER(SEARCH(H$2,'10b. Travel (Non-Local)'!$H25))=TRUE,(SUM('10b. Travel (Non-Local)'!$E25:$F25)/COUNTA(_xlfn.TEXTSPLIT('10b. Travel (Non-Local)'!$H25,";"))),0)</f>
        <v>0</v>
      </c>
    </row>
    <row r="189" spans="1:8" x14ac:dyDescent="0.25">
      <c r="A189" s="306">
        <f>IF(ISNUMBER(SEARCH(A$2,'10a. Travel (Local)'!$J26))=TRUE,('10a. Travel (Local)'!$L26/COUNTA(_xlfn.TEXTSPLIT('10a. Travel (Local)'!$J26,";"))),0)+IF(ISNUMBER(SEARCH(A$2,'10b. Travel (Non-Local)'!$G26))=TRUE,(SUM('10b. Travel (Non-Local)'!$E26:$F26)/COUNTA(_xlfn.TEXTSPLIT('10b. Travel (Non-Local)'!$G26,";"))),0)</f>
        <v>0</v>
      </c>
      <c r="B189" s="304">
        <f>IF(ISNUMBER(SEARCH(B$2,'10a. Travel (Local)'!$J26))=TRUE,('10a. Travel (Local)'!$L26/COUNTA(_xlfn.TEXTSPLIT('10a. Travel (Local)'!$J26,";"))),0)+IF(ISNUMBER(SEARCH(B$2,'10b. Travel (Non-Local)'!$G26))=TRUE,(SUM('10b. Travel (Non-Local)'!$E26:$F26)/COUNTA(_xlfn.TEXTSPLIT('10b. Travel (Non-Local)'!$G26,";"))),0)</f>
        <v>0</v>
      </c>
      <c r="C189" s="310">
        <f>IF(ISNUMBER(SEARCH(C$2,'10a. Travel (Local)'!$J26))=TRUE,('10a. Travel (Local)'!$L26/COUNTA(_xlfn.TEXTSPLIT('10a. Travel (Local)'!$J26,";"))),0)+IF(ISNUMBER(SEARCH(C$2,'10b. Travel (Non-Local)'!$G26))=TRUE,(SUM('10b. Travel (Non-Local)'!$E26:$F26)/COUNTA(_xlfn.TEXTSPLIT('10b. Travel (Non-Local)'!$G26,";"))),0)</f>
        <v>0</v>
      </c>
      <c r="E189" s="306">
        <f>IF(ISNUMBER(SEARCH(E$2,'10a. Travel (Local)'!$K26))=TRUE,('10a. Travel (Local)'!$L26/COUNTA(_xlfn.TEXTSPLIT('10a. Travel (Local)'!$K26,";"))),0)+IF(ISNUMBER(SEARCH(E$2,'10b. Travel (Non-Local)'!$H26))=TRUE,(SUM('10b. Travel (Non-Local)'!$E26:$F26)/COUNTA(_xlfn.TEXTSPLIT('10b. Travel (Non-Local)'!$H26,";"))),0)</f>
        <v>0</v>
      </c>
      <c r="F189" s="304">
        <f>IF(ISNUMBER(SEARCH(F$2,'10a. Travel (Local)'!$K26))=TRUE,('10a. Travel (Local)'!$L26/COUNTA(_xlfn.TEXTSPLIT('10a. Travel (Local)'!$K26,";"))),0)+IF(ISNUMBER(SEARCH(F$2,'10b. Travel (Non-Local)'!$H26))=TRUE,(SUM('10b. Travel (Non-Local)'!$E26:$F26)/COUNTA(_xlfn.TEXTSPLIT('10b. Travel (Non-Local)'!$H26,";"))),0)</f>
        <v>0</v>
      </c>
      <c r="G189" s="304">
        <f>IF(ISNUMBER(SEARCH(G$2,'10a. Travel (Local)'!$K26))=TRUE,('10a. Travel (Local)'!$L26/COUNTA(_xlfn.TEXTSPLIT('10a. Travel (Local)'!$K26,";"))),0)+IF(ISNUMBER(SEARCH(G$2,'10b. Travel (Non-Local)'!$H26))=TRUE,(SUM('10b. Travel (Non-Local)'!$E26:$F26)/COUNTA(_xlfn.TEXTSPLIT('10b. Travel (Non-Local)'!$H26,";"))),0)</f>
        <v>0</v>
      </c>
      <c r="H189" s="310">
        <f>IF(ISNUMBER(SEARCH(H$2,'10a. Travel (Local)'!$K26))=TRUE,('10a. Travel (Local)'!$L26/COUNTA(_xlfn.TEXTSPLIT('10a. Travel (Local)'!$K26,";"))),0)+IF(ISNUMBER(SEARCH(H$2,'10b. Travel (Non-Local)'!$H26))=TRUE,(SUM('10b. Travel (Non-Local)'!$E26:$F26)/COUNTA(_xlfn.TEXTSPLIT('10b. Travel (Non-Local)'!$H26,";"))),0)</f>
        <v>0</v>
      </c>
    </row>
    <row r="190" spans="1:8" x14ac:dyDescent="0.25">
      <c r="A190" s="306">
        <f>IF(ISNUMBER(SEARCH(A$2,'10a. Travel (Local)'!$J27))=TRUE,('10a. Travel (Local)'!$L27/COUNTA(_xlfn.TEXTSPLIT('10a. Travel (Local)'!$J27,";"))),0)+IF(ISNUMBER(SEARCH(A$2,'10b. Travel (Non-Local)'!$G27))=TRUE,(SUM('10b. Travel (Non-Local)'!$E27:$F27)/COUNTA(_xlfn.TEXTSPLIT('10b. Travel (Non-Local)'!$G27,";"))),0)</f>
        <v>0</v>
      </c>
      <c r="B190" s="304">
        <f>IF(ISNUMBER(SEARCH(B$2,'10a. Travel (Local)'!$J27))=TRUE,('10a. Travel (Local)'!$L27/COUNTA(_xlfn.TEXTSPLIT('10a. Travel (Local)'!$J27,";"))),0)+IF(ISNUMBER(SEARCH(B$2,'10b. Travel (Non-Local)'!$G27))=TRUE,(SUM('10b. Travel (Non-Local)'!$E27:$F27)/COUNTA(_xlfn.TEXTSPLIT('10b. Travel (Non-Local)'!$G27,";"))),0)</f>
        <v>0</v>
      </c>
      <c r="C190" s="310">
        <f>IF(ISNUMBER(SEARCH(C$2,'10a. Travel (Local)'!$J27))=TRUE,('10a. Travel (Local)'!$L27/COUNTA(_xlfn.TEXTSPLIT('10a. Travel (Local)'!$J27,";"))),0)+IF(ISNUMBER(SEARCH(C$2,'10b. Travel (Non-Local)'!$G27))=TRUE,(SUM('10b. Travel (Non-Local)'!$E27:$F27)/COUNTA(_xlfn.TEXTSPLIT('10b. Travel (Non-Local)'!$G27,";"))),0)</f>
        <v>0</v>
      </c>
      <c r="E190" s="306">
        <f>IF(ISNUMBER(SEARCH(E$2,'10a. Travel (Local)'!$K27))=TRUE,('10a. Travel (Local)'!$L27/COUNTA(_xlfn.TEXTSPLIT('10a. Travel (Local)'!$K27,";"))),0)+IF(ISNUMBER(SEARCH(E$2,'10b. Travel (Non-Local)'!$H27))=TRUE,(SUM('10b. Travel (Non-Local)'!$E27:$F27)/COUNTA(_xlfn.TEXTSPLIT('10b. Travel (Non-Local)'!$H27,";"))),0)</f>
        <v>0</v>
      </c>
      <c r="F190" s="304">
        <f>IF(ISNUMBER(SEARCH(F$2,'10a. Travel (Local)'!$K27))=TRUE,('10a. Travel (Local)'!$L27/COUNTA(_xlfn.TEXTSPLIT('10a. Travel (Local)'!$K27,";"))),0)+IF(ISNUMBER(SEARCH(F$2,'10b. Travel (Non-Local)'!$H27))=TRUE,(SUM('10b. Travel (Non-Local)'!$E27:$F27)/COUNTA(_xlfn.TEXTSPLIT('10b. Travel (Non-Local)'!$H27,";"))),0)</f>
        <v>0</v>
      </c>
      <c r="G190" s="304">
        <f>IF(ISNUMBER(SEARCH(G$2,'10a. Travel (Local)'!$K27))=TRUE,('10a. Travel (Local)'!$L27/COUNTA(_xlfn.TEXTSPLIT('10a. Travel (Local)'!$K27,";"))),0)+IF(ISNUMBER(SEARCH(G$2,'10b. Travel (Non-Local)'!$H27))=TRUE,(SUM('10b. Travel (Non-Local)'!$E27:$F27)/COUNTA(_xlfn.TEXTSPLIT('10b. Travel (Non-Local)'!$H27,";"))),0)</f>
        <v>0</v>
      </c>
      <c r="H190" s="310">
        <f>IF(ISNUMBER(SEARCH(H$2,'10a. Travel (Local)'!$K27))=TRUE,('10a. Travel (Local)'!$L27/COUNTA(_xlfn.TEXTSPLIT('10a. Travel (Local)'!$K27,";"))),0)+IF(ISNUMBER(SEARCH(H$2,'10b. Travel (Non-Local)'!$H27))=TRUE,(SUM('10b. Travel (Non-Local)'!$E27:$F27)/COUNTA(_xlfn.TEXTSPLIT('10b. Travel (Non-Local)'!$H27,";"))),0)</f>
        <v>0</v>
      </c>
    </row>
    <row r="191" spans="1:8" x14ac:dyDescent="0.25">
      <c r="A191" s="306">
        <f>IF(ISNUMBER(SEARCH(A$2,'10a. Travel (Local)'!$J28))=TRUE,('10a. Travel (Local)'!$L28/COUNTA(_xlfn.TEXTSPLIT('10a. Travel (Local)'!$J28,";"))),0)+IF(ISNUMBER(SEARCH(A$2,'10b. Travel (Non-Local)'!$G28))=TRUE,(SUM('10b. Travel (Non-Local)'!$E28:$F28)/COUNTA(_xlfn.TEXTSPLIT('10b. Travel (Non-Local)'!$G28,";"))),0)</f>
        <v>0</v>
      </c>
      <c r="B191" s="304">
        <f>IF(ISNUMBER(SEARCH(B$2,'10a. Travel (Local)'!$J28))=TRUE,('10a. Travel (Local)'!$L28/COUNTA(_xlfn.TEXTSPLIT('10a. Travel (Local)'!$J28,";"))),0)+IF(ISNUMBER(SEARCH(B$2,'10b. Travel (Non-Local)'!$G28))=TRUE,(SUM('10b. Travel (Non-Local)'!$E28:$F28)/COUNTA(_xlfn.TEXTSPLIT('10b. Travel (Non-Local)'!$G28,";"))),0)</f>
        <v>0</v>
      </c>
      <c r="C191" s="310">
        <f>IF(ISNUMBER(SEARCH(C$2,'10a. Travel (Local)'!$J28))=TRUE,('10a. Travel (Local)'!$L28/COUNTA(_xlfn.TEXTSPLIT('10a. Travel (Local)'!$J28,";"))),0)+IF(ISNUMBER(SEARCH(C$2,'10b. Travel (Non-Local)'!$G28))=TRUE,(SUM('10b. Travel (Non-Local)'!$E28:$F28)/COUNTA(_xlfn.TEXTSPLIT('10b. Travel (Non-Local)'!$G28,";"))),0)</f>
        <v>0</v>
      </c>
      <c r="E191" s="306">
        <f>IF(ISNUMBER(SEARCH(E$2,'10a. Travel (Local)'!$K28))=TRUE,('10a. Travel (Local)'!$L28/COUNTA(_xlfn.TEXTSPLIT('10a. Travel (Local)'!$K28,";"))),0)+IF(ISNUMBER(SEARCH(E$2,'10b. Travel (Non-Local)'!$H28))=TRUE,(SUM('10b. Travel (Non-Local)'!$E28:$F28)/COUNTA(_xlfn.TEXTSPLIT('10b. Travel (Non-Local)'!$H28,";"))),0)</f>
        <v>0</v>
      </c>
      <c r="F191" s="304">
        <f>IF(ISNUMBER(SEARCH(F$2,'10a. Travel (Local)'!$K28))=TRUE,('10a. Travel (Local)'!$L28/COUNTA(_xlfn.TEXTSPLIT('10a. Travel (Local)'!$K28,";"))),0)+IF(ISNUMBER(SEARCH(F$2,'10b. Travel (Non-Local)'!$H28))=TRUE,(SUM('10b. Travel (Non-Local)'!$E28:$F28)/COUNTA(_xlfn.TEXTSPLIT('10b. Travel (Non-Local)'!$H28,";"))),0)</f>
        <v>0</v>
      </c>
      <c r="G191" s="304">
        <f>IF(ISNUMBER(SEARCH(G$2,'10a. Travel (Local)'!$K28))=TRUE,('10a. Travel (Local)'!$L28/COUNTA(_xlfn.TEXTSPLIT('10a. Travel (Local)'!$K28,";"))),0)+IF(ISNUMBER(SEARCH(G$2,'10b. Travel (Non-Local)'!$H28))=TRUE,(SUM('10b. Travel (Non-Local)'!$E28:$F28)/COUNTA(_xlfn.TEXTSPLIT('10b. Travel (Non-Local)'!$H28,";"))),0)</f>
        <v>0</v>
      </c>
      <c r="H191" s="310">
        <f>IF(ISNUMBER(SEARCH(H$2,'10a. Travel (Local)'!$K28))=TRUE,('10a. Travel (Local)'!$L28/COUNTA(_xlfn.TEXTSPLIT('10a. Travel (Local)'!$K28,";"))),0)+IF(ISNUMBER(SEARCH(H$2,'10b. Travel (Non-Local)'!$H28))=TRUE,(SUM('10b. Travel (Non-Local)'!$E28:$F28)/COUNTA(_xlfn.TEXTSPLIT('10b. Travel (Non-Local)'!$H28,";"))),0)</f>
        <v>0</v>
      </c>
    </row>
    <row r="192" spans="1:8" x14ac:dyDescent="0.25">
      <c r="A192" s="306">
        <f>IF(ISNUMBER(SEARCH(A$2,'10a. Travel (Local)'!$J29))=TRUE,('10a. Travel (Local)'!$L29/COUNTA(_xlfn.TEXTSPLIT('10a. Travel (Local)'!$J29,";"))),0)+IF(ISNUMBER(SEARCH(A$2,'10b. Travel (Non-Local)'!$G29))=TRUE,(SUM('10b. Travel (Non-Local)'!$E29:$F29)/COUNTA(_xlfn.TEXTSPLIT('10b. Travel (Non-Local)'!$G29,";"))),0)</f>
        <v>0</v>
      </c>
      <c r="B192" s="304">
        <f>IF(ISNUMBER(SEARCH(B$2,'10a. Travel (Local)'!$J29))=TRUE,('10a. Travel (Local)'!$L29/COUNTA(_xlfn.TEXTSPLIT('10a. Travel (Local)'!$J29,";"))),0)+IF(ISNUMBER(SEARCH(B$2,'10b. Travel (Non-Local)'!$G29))=TRUE,(SUM('10b. Travel (Non-Local)'!$E29:$F29)/COUNTA(_xlfn.TEXTSPLIT('10b. Travel (Non-Local)'!$G29,";"))),0)</f>
        <v>0</v>
      </c>
      <c r="C192" s="310">
        <f>IF(ISNUMBER(SEARCH(C$2,'10a. Travel (Local)'!$J29))=TRUE,('10a. Travel (Local)'!$L29/COUNTA(_xlfn.TEXTSPLIT('10a. Travel (Local)'!$J29,";"))),0)+IF(ISNUMBER(SEARCH(C$2,'10b. Travel (Non-Local)'!$G29))=TRUE,(SUM('10b. Travel (Non-Local)'!$E29:$F29)/COUNTA(_xlfn.TEXTSPLIT('10b. Travel (Non-Local)'!$G29,";"))),0)</f>
        <v>0</v>
      </c>
      <c r="E192" s="306">
        <f>IF(ISNUMBER(SEARCH(E$2,'10a. Travel (Local)'!$K29))=TRUE,('10a. Travel (Local)'!$L29/COUNTA(_xlfn.TEXTSPLIT('10a. Travel (Local)'!$K29,";"))),0)+IF(ISNUMBER(SEARCH(E$2,'10b. Travel (Non-Local)'!$H29))=TRUE,(SUM('10b. Travel (Non-Local)'!$E29:$F29)/COUNTA(_xlfn.TEXTSPLIT('10b. Travel (Non-Local)'!$H29,";"))),0)</f>
        <v>0</v>
      </c>
      <c r="F192" s="304">
        <f>IF(ISNUMBER(SEARCH(F$2,'10a. Travel (Local)'!$K29))=TRUE,('10a. Travel (Local)'!$L29/COUNTA(_xlfn.TEXTSPLIT('10a. Travel (Local)'!$K29,";"))),0)+IF(ISNUMBER(SEARCH(F$2,'10b. Travel (Non-Local)'!$H29))=TRUE,(SUM('10b. Travel (Non-Local)'!$E29:$F29)/COUNTA(_xlfn.TEXTSPLIT('10b. Travel (Non-Local)'!$H29,";"))),0)</f>
        <v>0</v>
      </c>
      <c r="G192" s="304">
        <f>IF(ISNUMBER(SEARCH(G$2,'10a. Travel (Local)'!$K29))=TRUE,('10a. Travel (Local)'!$L29/COUNTA(_xlfn.TEXTSPLIT('10a. Travel (Local)'!$K29,";"))),0)+IF(ISNUMBER(SEARCH(G$2,'10b. Travel (Non-Local)'!$H29))=TRUE,(SUM('10b. Travel (Non-Local)'!$E29:$F29)/COUNTA(_xlfn.TEXTSPLIT('10b. Travel (Non-Local)'!$H29,";"))),0)</f>
        <v>0</v>
      </c>
      <c r="H192" s="310">
        <f>IF(ISNUMBER(SEARCH(H$2,'10a. Travel (Local)'!$K29))=TRUE,('10a. Travel (Local)'!$L29/COUNTA(_xlfn.TEXTSPLIT('10a. Travel (Local)'!$K29,";"))),0)+IF(ISNUMBER(SEARCH(H$2,'10b. Travel (Non-Local)'!$H29))=TRUE,(SUM('10b. Travel (Non-Local)'!$E29:$F29)/COUNTA(_xlfn.TEXTSPLIT('10b. Travel (Non-Local)'!$H29,";"))),0)</f>
        <v>0</v>
      </c>
    </row>
    <row r="193" spans="1:8" x14ac:dyDescent="0.25">
      <c r="A193" s="306">
        <f>IF(ISNUMBER(SEARCH(A$2,'10a. Travel (Local)'!$J30))=TRUE,('10a. Travel (Local)'!$L30/COUNTA(_xlfn.TEXTSPLIT('10a. Travel (Local)'!$J30,";"))),0)+IF(ISNUMBER(SEARCH(A$2,'10b. Travel (Non-Local)'!$G30))=TRUE,(SUM('10b. Travel (Non-Local)'!$E30:$F30)/COUNTA(_xlfn.TEXTSPLIT('10b. Travel (Non-Local)'!$G30,";"))),0)</f>
        <v>0</v>
      </c>
      <c r="B193" s="304">
        <f>IF(ISNUMBER(SEARCH(B$2,'10a. Travel (Local)'!$J30))=TRUE,('10a. Travel (Local)'!$L30/COUNTA(_xlfn.TEXTSPLIT('10a. Travel (Local)'!$J30,";"))),0)+IF(ISNUMBER(SEARCH(B$2,'10b. Travel (Non-Local)'!$G30))=TRUE,(SUM('10b. Travel (Non-Local)'!$E30:$F30)/COUNTA(_xlfn.TEXTSPLIT('10b. Travel (Non-Local)'!$G30,";"))),0)</f>
        <v>0</v>
      </c>
      <c r="C193" s="310">
        <f>IF(ISNUMBER(SEARCH(C$2,'10a. Travel (Local)'!$J30))=TRUE,('10a. Travel (Local)'!$L30/COUNTA(_xlfn.TEXTSPLIT('10a. Travel (Local)'!$J30,";"))),0)+IF(ISNUMBER(SEARCH(C$2,'10b. Travel (Non-Local)'!$G30))=TRUE,(SUM('10b. Travel (Non-Local)'!$E30:$F30)/COUNTA(_xlfn.TEXTSPLIT('10b. Travel (Non-Local)'!$G30,";"))),0)</f>
        <v>0</v>
      </c>
      <c r="E193" s="306">
        <f>IF(ISNUMBER(SEARCH(E$2,'10a. Travel (Local)'!$K30))=TRUE,('10a. Travel (Local)'!$L30/COUNTA(_xlfn.TEXTSPLIT('10a. Travel (Local)'!$K30,";"))),0)+IF(ISNUMBER(SEARCH(E$2,'10b. Travel (Non-Local)'!$H30))=TRUE,(SUM('10b. Travel (Non-Local)'!$E30:$F30)/COUNTA(_xlfn.TEXTSPLIT('10b. Travel (Non-Local)'!$H30,";"))),0)</f>
        <v>0</v>
      </c>
      <c r="F193" s="304">
        <f>IF(ISNUMBER(SEARCH(F$2,'10a. Travel (Local)'!$K30))=TRUE,('10a. Travel (Local)'!$L30/COUNTA(_xlfn.TEXTSPLIT('10a. Travel (Local)'!$K30,";"))),0)+IF(ISNUMBER(SEARCH(F$2,'10b. Travel (Non-Local)'!$H30))=TRUE,(SUM('10b. Travel (Non-Local)'!$E30:$F30)/COUNTA(_xlfn.TEXTSPLIT('10b. Travel (Non-Local)'!$H30,";"))),0)</f>
        <v>0</v>
      </c>
      <c r="G193" s="304">
        <f>IF(ISNUMBER(SEARCH(G$2,'10a. Travel (Local)'!$K30))=TRUE,('10a. Travel (Local)'!$L30/COUNTA(_xlfn.TEXTSPLIT('10a. Travel (Local)'!$K30,";"))),0)+IF(ISNUMBER(SEARCH(G$2,'10b. Travel (Non-Local)'!$H30))=TRUE,(SUM('10b. Travel (Non-Local)'!$E30:$F30)/COUNTA(_xlfn.TEXTSPLIT('10b. Travel (Non-Local)'!$H30,";"))),0)</f>
        <v>0</v>
      </c>
      <c r="H193" s="310">
        <f>IF(ISNUMBER(SEARCH(H$2,'10a. Travel (Local)'!$K30))=TRUE,('10a. Travel (Local)'!$L30/COUNTA(_xlfn.TEXTSPLIT('10a. Travel (Local)'!$K30,";"))),0)+IF(ISNUMBER(SEARCH(H$2,'10b. Travel (Non-Local)'!$H30))=TRUE,(SUM('10b. Travel (Non-Local)'!$E30:$F30)/COUNTA(_xlfn.TEXTSPLIT('10b. Travel (Non-Local)'!$H30,";"))),0)</f>
        <v>0</v>
      </c>
    </row>
    <row r="194" spans="1:8" x14ac:dyDescent="0.25">
      <c r="A194" s="306">
        <f>IF(ISNUMBER(SEARCH(A$2,'10a. Travel (Local)'!$J31))=TRUE,('10a. Travel (Local)'!$L31/COUNTA(_xlfn.TEXTSPLIT('10a. Travel (Local)'!$J31,";"))),0)+IF(ISNUMBER(SEARCH(A$2,'10b. Travel (Non-Local)'!$G31))=TRUE,(SUM('10b. Travel (Non-Local)'!$E31:$F31)/COUNTA(_xlfn.TEXTSPLIT('10b. Travel (Non-Local)'!$G31,";"))),0)</f>
        <v>0</v>
      </c>
      <c r="B194" s="304">
        <f>IF(ISNUMBER(SEARCH(B$2,'10a. Travel (Local)'!$J31))=TRUE,('10a. Travel (Local)'!$L31/COUNTA(_xlfn.TEXTSPLIT('10a. Travel (Local)'!$J31,";"))),0)+IF(ISNUMBER(SEARCH(B$2,'10b. Travel (Non-Local)'!$G31))=TRUE,(SUM('10b. Travel (Non-Local)'!$E31:$F31)/COUNTA(_xlfn.TEXTSPLIT('10b. Travel (Non-Local)'!$G31,";"))),0)</f>
        <v>0</v>
      </c>
      <c r="C194" s="310">
        <f>IF(ISNUMBER(SEARCH(C$2,'10a. Travel (Local)'!$J31))=TRUE,('10a. Travel (Local)'!$L31/COUNTA(_xlfn.TEXTSPLIT('10a. Travel (Local)'!$J31,";"))),0)+IF(ISNUMBER(SEARCH(C$2,'10b. Travel (Non-Local)'!$G31))=TRUE,(SUM('10b. Travel (Non-Local)'!$E31:$F31)/COUNTA(_xlfn.TEXTSPLIT('10b. Travel (Non-Local)'!$G31,";"))),0)</f>
        <v>0</v>
      </c>
      <c r="E194" s="306">
        <f>IF(ISNUMBER(SEARCH(E$2,'10a. Travel (Local)'!$K31))=TRUE,('10a. Travel (Local)'!$L31/COUNTA(_xlfn.TEXTSPLIT('10a. Travel (Local)'!$K31,";"))),0)+IF(ISNUMBER(SEARCH(E$2,'10b. Travel (Non-Local)'!$H31))=TRUE,(SUM('10b. Travel (Non-Local)'!$E31:$F31)/COUNTA(_xlfn.TEXTSPLIT('10b. Travel (Non-Local)'!$H31,";"))),0)</f>
        <v>0</v>
      </c>
      <c r="F194" s="304">
        <f>IF(ISNUMBER(SEARCH(F$2,'10a. Travel (Local)'!$K31))=TRUE,('10a. Travel (Local)'!$L31/COUNTA(_xlfn.TEXTSPLIT('10a. Travel (Local)'!$K31,";"))),0)+IF(ISNUMBER(SEARCH(F$2,'10b. Travel (Non-Local)'!$H31))=TRUE,(SUM('10b. Travel (Non-Local)'!$E31:$F31)/COUNTA(_xlfn.TEXTSPLIT('10b. Travel (Non-Local)'!$H31,";"))),0)</f>
        <v>0</v>
      </c>
      <c r="G194" s="304">
        <f>IF(ISNUMBER(SEARCH(G$2,'10a. Travel (Local)'!$K31))=TRUE,('10a. Travel (Local)'!$L31/COUNTA(_xlfn.TEXTSPLIT('10a. Travel (Local)'!$K31,";"))),0)+IF(ISNUMBER(SEARCH(G$2,'10b. Travel (Non-Local)'!$H31))=TRUE,(SUM('10b. Travel (Non-Local)'!$E31:$F31)/COUNTA(_xlfn.TEXTSPLIT('10b. Travel (Non-Local)'!$H31,";"))),0)</f>
        <v>0</v>
      </c>
      <c r="H194" s="310">
        <f>IF(ISNUMBER(SEARCH(H$2,'10a. Travel (Local)'!$K31))=TRUE,('10a. Travel (Local)'!$L31/COUNTA(_xlfn.TEXTSPLIT('10a. Travel (Local)'!$K31,";"))),0)+IF(ISNUMBER(SEARCH(H$2,'10b. Travel (Non-Local)'!$H31))=TRUE,(SUM('10b. Travel (Non-Local)'!$E31:$F31)/COUNTA(_xlfn.TEXTSPLIT('10b. Travel (Non-Local)'!$H31,";"))),0)</f>
        <v>0</v>
      </c>
    </row>
    <row r="195" spans="1:8" x14ac:dyDescent="0.25">
      <c r="A195" s="306">
        <f>IF(ISNUMBER(SEARCH(A$2,'10a. Travel (Local)'!$J32))=TRUE,('10a. Travel (Local)'!$L32/COUNTA(_xlfn.TEXTSPLIT('10a. Travel (Local)'!$J32,";"))),0)+IF(ISNUMBER(SEARCH(A$2,'10b. Travel (Non-Local)'!$G32))=TRUE,(SUM('10b. Travel (Non-Local)'!$E32:$F32)/COUNTA(_xlfn.TEXTSPLIT('10b. Travel (Non-Local)'!$G32,";"))),0)</f>
        <v>0</v>
      </c>
      <c r="B195" s="304">
        <f>IF(ISNUMBER(SEARCH(B$2,'10a. Travel (Local)'!$J32))=TRUE,('10a. Travel (Local)'!$L32/COUNTA(_xlfn.TEXTSPLIT('10a. Travel (Local)'!$J32,";"))),0)+IF(ISNUMBER(SEARCH(B$2,'10b. Travel (Non-Local)'!$G32))=TRUE,(SUM('10b. Travel (Non-Local)'!$E32:$F32)/COUNTA(_xlfn.TEXTSPLIT('10b. Travel (Non-Local)'!$G32,";"))),0)</f>
        <v>0</v>
      </c>
      <c r="C195" s="310">
        <f>IF(ISNUMBER(SEARCH(C$2,'10a. Travel (Local)'!$J32))=TRUE,('10a. Travel (Local)'!$L32/COUNTA(_xlfn.TEXTSPLIT('10a. Travel (Local)'!$J32,";"))),0)+IF(ISNUMBER(SEARCH(C$2,'10b. Travel (Non-Local)'!$G32))=TRUE,(SUM('10b. Travel (Non-Local)'!$E32:$F32)/COUNTA(_xlfn.TEXTSPLIT('10b. Travel (Non-Local)'!$G32,";"))),0)</f>
        <v>0</v>
      </c>
      <c r="E195" s="306">
        <f>IF(ISNUMBER(SEARCH(E$2,'10a. Travel (Local)'!$K32))=TRUE,('10a. Travel (Local)'!$L32/COUNTA(_xlfn.TEXTSPLIT('10a. Travel (Local)'!$K32,";"))),0)+IF(ISNUMBER(SEARCH(E$2,'10b. Travel (Non-Local)'!$H32))=TRUE,(SUM('10b. Travel (Non-Local)'!$E32:$F32)/COUNTA(_xlfn.TEXTSPLIT('10b. Travel (Non-Local)'!$H32,";"))),0)</f>
        <v>0</v>
      </c>
      <c r="F195" s="304">
        <f>IF(ISNUMBER(SEARCH(F$2,'10a. Travel (Local)'!$K32))=TRUE,('10a. Travel (Local)'!$L32/COUNTA(_xlfn.TEXTSPLIT('10a. Travel (Local)'!$K32,";"))),0)+IF(ISNUMBER(SEARCH(F$2,'10b. Travel (Non-Local)'!$H32))=TRUE,(SUM('10b. Travel (Non-Local)'!$E32:$F32)/COUNTA(_xlfn.TEXTSPLIT('10b. Travel (Non-Local)'!$H32,";"))),0)</f>
        <v>0</v>
      </c>
      <c r="G195" s="304">
        <f>IF(ISNUMBER(SEARCH(G$2,'10a. Travel (Local)'!$K32))=TRUE,('10a. Travel (Local)'!$L32/COUNTA(_xlfn.TEXTSPLIT('10a. Travel (Local)'!$K32,";"))),0)+IF(ISNUMBER(SEARCH(G$2,'10b. Travel (Non-Local)'!$H32))=TRUE,(SUM('10b. Travel (Non-Local)'!$E32:$F32)/COUNTA(_xlfn.TEXTSPLIT('10b. Travel (Non-Local)'!$H32,";"))),0)</f>
        <v>0</v>
      </c>
      <c r="H195" s="310">
        <f>IF(ISNUMBER(SEARCH(H$2,'10a. Travel (Local)'!$K32))=TRUE,('10a. Travel (Local)'!$L32/COUNTA(_xlfn.TEXTSPLIT('10a. Travel (Local)'!$K32,";"))),0)+IF(ISNUMBER(SEARCH(H$2,'10b. Travel (Non-Local)'!$H32))=TRUE,(SUM('10b. Travel (Non-Local)'!$E32:$F32)/COUNTA(_xlfn.TEXTSPLIT('10b. Travel (Non-Local)'!$H32,";"))),0)</f>
        <v>0</v>
      </c>
    </row>
    <row r="196" spans="1:8" x14ac:dyDescent="0.25">
      <c r="A196" s="306">
        <f>IF(ISNUMBER(SEARCH(A$2,'10a. Travel (Local)'!$J33))=TRUE,('10a. Travel (Local)'!$L33/COUNTA(_xlfn.TEXTSPLIT('10a. Travel (Local)'!$J33,";"))),0)+IF(ISNUMBER(SEARCH(A$2,'10b. Travel (Non-Local)'!$G33))=TRUE,(SUM('10b. Travel (Non-Local)'!$E33:$F33)/COUNTA(_xlfn.TEXTSPLIT('10b. Travel (Non-Local)'!$G33,";"))),0)</f>
        <v>0</v>
      </c>
      <c r="B196" s="304">
        <f>IF(ISNUMBER(SEARCH(B$2,'10a. Travel (Local)'!$J33))=TRUE,('10a. Travel (Local)'!$L33/COUNTA(_xlfn.TEXTSPLIT('10a. Travel (Local)'!$J33,";"))),0)+IF(ISNUMBER(SEARCH(B$2,'10b. Travel (Non-Local)'!$G33))=TRUE,(SUM('10b. Travel (Non-Local)'!$E33:$F33)/COUNTA(_xlfn.TEXTSPLIT('10b. Travel (Non-Local)'!$G33,";"))),0)</f>
        <v>0</v>
      </c>
      <c r="C196" s="310">
        <f>IF(ISNUMBER(SEARCH(C$2,'10a. Travel (Local)'!$J33))=TRUE,('10a. Travel (Local)'!$L33/COUNTA(_xlfn.TEXTSPLIT('10a. Travel (Local)'!$J33,";"))),0)+IF(ISNUMBER(SEARCH(C$2,'10b. Travel (Non-Local)'!$G33))=TRUE,(SUM('10b. Travel (Non-Local)'!$E33:$F33)/COUNTA(_xlfn.TEXTSPLIT('10b. Travel (Non-Local)'!$G33,";"))),0)</f>
        <v>0</v>
      </c>
      <c r="E196" s="306">
        <f>IF(ISNUMBER(SEARCH(E$2,'10a. Travel (Local)'!$K33))=TRUE,('10a. Travel (Local)'!$L33/COUNTA(_xlfn.TEXTSPLIT('10a. Travel (Local)'!$K33,";"))),0)+IF(ISNUMBER(SEARCH(E$2,'10b. Travel (Non-Local)'!$H33))=TRUE,(SUM('10b. Travel (Non-Local)'!$E33:$F33)/COUNTA(_xlfn.TEXTSPLIT('10b. Travel (Non-Local)'!$H33,";"))),0)</f>
        <v>0</v>
      </c>
      <c r="F196" s="304">
        <f>IF(ISNUMBER(SEARCH(F$2,'10a. Travel (Local)'!$K33))=TRUE,('10a. Travel (Local)'!$L33/COUNTA(_xlfn.TEXTSPLIT('10a. Travel (Local)'!$K33,";"))),0)+IF(ISNUMBER(SEARCH(F$2,'10b. Travel (Non-Local)'!$H33))=TRUE,(SUM('10b. Travel (Non-Local)'!$E33:$F33)/COUNTA(_xlfn.TEXTSPLIT('10b. Travel (Non-Local)'!$H33,";"))),0)</f>
        <v>0</v>
      </c>
      <c r="G196" s="304">
        <f>IF(ISNUMBER(SEARCH(G$2,'10a. Travel (Local)'!$K33))=TRUE,('10a. Travel (Local)'!$L33/COUNTA(_xlfn.TEXTSPLIT('10a. Travel (Local)'!$K33,";"))),0)+IF(ISNUMBER(SEARCH(G$2,'10b. Travel (Non-Local)'!$H33))=TRUE,(SUM('10b. Travel (Non-Local)'!$E33:$F33)/COUNTA(_xlfn.TEXTSPLIT('10b. Travel (Non-Local)'!$H33,";"))),0)</f>
        <v>0</v>
      </c>
      <c r="H196" s="310">
        <f>IF(ISNUMBER(SEARCH(H$2,'10a. Travel (Local)'!$K33))=TRUE,('10a. Travel (Local)'!$L33/COUNTA(_xlfn.TEXTSPLIT('10a. Travel (Local)'!$K33,";"))),0)+IF(ISNUMBER(SEARCH(H$2,'10b. Travel (Non-Local)'!$H33))=TRUE,(SUM('10b. Travel (Non-Local)'!$E33:$F33)/COUNTA(_xlfn.TEXTSPLIT('10b. Travel (Non-Local)'!$H33,";"))),0)</f>
        <v>0</v>
      </c>
    </row>
    <row r="197" spans="1:8" x14ac:dyDescent="0.25">
      <c r="A197" s="306">
        <f>IF(ISNUMBER(SEARCH(A$2,'10a. Travel (Local)'!$J34))=TRUE,('10a. Travel (Local)'!$L34/COUNTA(_xlfn.TEXTSPLIT('10a. Travel (Local)'!$J34,";"))),0)+IF(ISNUMBER(SEARCH(A$2,'10b. Travel (Non-Local)'!$G34))=TRUE,(SUM('10b. Travel (Non-Local)'!$E34:$F34)/COUNTA(_xlfn.TEXTSPLIT('10b. Travel (Non-Local)'!$G34,";"))),0)</f>
        <v>0</v>
      </c>
      <c r="B197" s="304">
        <f>IF(ISNUMBER(SEARCH(B$2,'10a. Travel (Local)'!$J34))=TRUE,('10a. Travel (Local)'!$L34/COUNTA(_xlfn.TEXTSPLIT('10a. Travel (Local)'!$J34,";"))),0)+IF(ISNUMBER(SEARCH(B$2,'10b. Travel (Non-Local)'!$G34))=TRUE,(SUM('10b. Travel (Non-Local)'!$E34:$F34)/COUNTA(_xlfn.TEXTSPLIT('10b. Travel (Non-Local)'!$G34,";"))),0)</f>
        <v>0</v>
      </c>
      <c r="C197" s="310">
        <f>IF(ISNUMBER(SEARCH(C$2,'10a. Travel (Local)'!$J34))=TRUE,('10a. Travel (Local)'!$L34/COUNTA(_xlfn.TEXTSPLIT('10a. Travel (Local)'!$J34,";"))),0)+IF(ISNUMBER(SEARCH(C$2,'10b. Travel (Non-Local)'!$G34))=TRUE,(SUM('10b. Travel (Non-Local)'!$E34:$F34)/COUNTA(_xlfn.TEXTSPLIT('10b. Travel (Non-Local)'!$G34,";"))),0)</f>
        <v>0</v>
      </c>
      <c r="E197" s="306">
        <f>IF(ISNUMBER(SEARCH(E$2,'10a. Travel (Local)'!$K34))=TRUE,('10a. Travel (Local)'!$L34/COUNTA(_xlfn.TEXTSPLIT('10a. Travel (Local)'!$K34,";"))),0)+IF(ISNUMBER(SEARCH(E$2,'10b. Travel (Non-Local)'!$H34))=TRUE,(SUM('10b. Travel (Non-Local)'!$E34:$F34)/COUNTA(_xlfn.TEXTSPLIT('10b. Travel (Non-Local)'!$H34,";"))),0)</f>
        <v>0</v>
      </c>
      <c r="F197" s="304">
        <f>IF(ISNUMBER(SEARCH(F$2,'10a. Travel (Local)'!$K34))=TRUE,('10a. Travel (Local)'!$L34/COUNTA(_xlfn.TEXTSPLIT('10a. Travel (Local)'!$K34,";"))),0)+IF(ISNUMBER(SEARCH(F$2,'10b. Travel (Non-Local)'!$H34))=TRUE,(SUM('10b. Travel (Non-Local)'!$E34:$F34)/COUNTA(_xlfn.TEXTSPLIT('10b. Travel (Non-Local)'!$H34,";"))),0)</f>
        <v>0</v>
      </c>
      <c r="G197" s="304">
        <f>IF(ISNUMBER(SEARCH(G$2,'10a. Travel (Local)'!$K34))=TRUE,('10a. Travel (Local)'!$L34/COUNTA(_xlfn.TEXTSPLIT('10a. Travel (Local)'!$K34,";"))),0)+IF(ISNUMBER(SEARCH(G$2,'10b. Travel (Non-Local)'!$H34))=TRUE,(SUM('10b. Travel (Non-Local)'!$E34:$F34)/COUNTA(_xlfn.TEXTSPLIT('10b. Travel (Non-Local)'!$H34,";"))),0)</f>
        <v>0</v>
      </c>
      <c r="H197" s="310">
        <f>IF(ISNUMBER(SEARCH(H$2,'10a. Travel (Local)'!$K34))=TRUE,('10a. Travel (Local)'!$L34/COUNTA(_xlfn.TEXTSPLIT('10a. Travel (Local)'!$K34,";"))),0)+IF(ISNUMBER(SEARCH(H$2,'10b. Travel (Non-Local)'!$H34))=TRUE,(SUM('10b. Travel (Non-Local)'!$E34:$F34)/COUNTA(_xlfn.TEXTSPLIT('10b. Travel (Non-Local)'!$H34,";"))),0)</f>
        <v>0</v>
      </c>
    </row>
    <row r="198" spans="1:8" x14ac:dyDescent="0.25">
      <c r="A198" s="306">
        <f>IF(ISNUMBER(SEARCH(A$2,'10a. Travel (Local)'!$J40))=TRUE,('10a. Travel (Local)'!$L40/COUNTA(_xlfn.TEXTSPLIT('10a. Travel (Local)'!$J40,";"))),0)+IF(ISNUMBER(SEARCH(A$2,'10b. Travel (Non-Local)'!$G35))=TRUE,(SUM('10b. Travel (Non-Local)'!$E35:$F35)/COUNTA(_xlfn.TEXTSPLIT('10b. Travel (Non-Local)'!$G35,";"))),0)</f>
        <v>0</v>
      </c>
      <c r="B198" s="304">
        <f>IF(ISNUMBER(SEARCH(B$2,'10a. Travel (Local)'!$J40))=TRUE,('10a. Travel (Local)'!$L40/COUNTA(_xlfn.TEXTSPLIT('10a. Travel (Local)'!$J40,";"))),0)+IF(ISNUMBER(SEARCH(B$2,'10b. Travel (Non-Local)'!$G35))=TRUE,(SUM('10b. Travel (Non-Local)'!$E35:$F35)/COUNTA(_xlfn.TEXTSPLIT('10b. Travel (Non-Local)'!$G35,";"))),0)</f>
        <v>0</v>
      </c>
      <c r="C198" s="310">
        <f>IF(ISNUMBER(SEARCH(C$2,'10a. Travel (Local)'!$J40))=TRUE,('10a. Travel (Local)'!$L40/COUNTA(_xlfn.TEXTSPLIT('10a. Travel (Local)'!$J40,";"))),0)+IF(ISNUMBER(SEARCH(C$2,'10b. Travel (Non-Local)'!$G35))=TRUE,(SUM('10b. Travel (Non-Local)'!$E35:$F35)/COUNTA(_xlfn.TEXTSPLIT('10b. Travel (Non-Local)'!$G35,";"))),0)</f>
        <v>0</v>
      </c>
      <c r="E198" s="306">
        <f>IF(ISNUMBER(SEARCH(E$2,'10a. Travel (Local)'!$K40))=TRUE,('10a. Travel (Local)'!$L40/COUNTA(_xlfn.TEXTSPLIT('10a. Travel (Local)'!$K40,";"))),0)+IF(ISNUMBER(SEARCH(E$2,'10b. Travel (Non-Local)'!$H35))=TRUE,(SUM('10b. Travel (Non-Local)'!$E35:$F35)/COUNTA(_xlfn.TEXTSPLIT('10b. Travel (Non-Local)'!$H35,";"))),0)</f>
        <v>0</v>
      </c>
      <c r="F198" s="304">
        <f>IF(ISNUMBER(SEARCH(F$2,'10a. Travel (Local)'!$K40))=TRUE,('10a. Travel (Local)'!$L40/COUNTA(_xlfn.TEXTSPLIT('10a. Travel (Local)'!$K40,";"))),0)+IF(ISNUMBER(SEARCH(F$2,'10b. Travel (Non-Local)'!$H35))=TRUE,(SUM('10b. Travel (Non-Local)'!$E35:$F35)/COUNTA(_xlfn.TEXTSPLIT('10b. Travel (Non-Local)'!$H35,";"))),0)</f>
        <v>0</v>
      </c>
      <c r="G198" s="304">
        <f>IF(ISNUMBER(SEARCH(G$2,'10a. Travel (Local)'!$K40))=TRUE,('10a. Travel (Local)'!$L40/COUNTA(_xlfn.TEXTSPLIT('10a. Travel (Local)'!$K40,";"))),0)+IF(ISNUMBER(SEARCH(G$2,'10b. Travel (Non-Local)'!$H35))=TRUE,(SUM('10b. Travel (Non-Local)'!$E35:$F35)/COUNTA(_xlfn.TEXTSPLIT('10b. Travel (Non-Local)'!$H35,";"))),0)</f>
        <v>0</v>
      </c>
      <c r="H198" s="310">
        <f>IF(ISNUMBER(SEARCH(H$2,'10a. Travel (Local)'!$K40))=TRUE,('10a. Travel (Local)'!$L40/COUNTA(_xlfn.TEXTSPLIT('10a. Travel (Local)'!$K40,";"))),0)+IF(ISNUMBER(SEARCH(H$2,'10b. Travel (Non-Local)'!$H35))=TRUE,(SUM('10b. Travel (Non-Local)'!$E35:$F35)/COUNTA(_xlfn.TEXTSPLIT('10b. Travel (Non-Local)'!$H35,";"))),0)</f>
        <v>0</v>
      </c>
    </row>
    <row r="199" spans="1:8" x14ac:dyDescent="0.25">
      <c r="A199" s="306">
        <f>IF(ISNUMBER(SEARCH(A$2,'10a. Travel (Local)'!$J41))=TRUE,('10a. Travel (Local)'!$L41/COUNTA(_xlfn.TEXTSPLIT('10a. Travel (Local)'!$J41,";"))),0)+IF(ISNUMBER(SEARCH(A$2,'10b. Travel (Non-Local)'!$G36))=TRUE,(SUM('10b. Travel (Non-Local)'!$E36:$F36)/COUNTA(_xlfn.TEXTSPLIT('10b. Travel (Non-Local)'!$G36,";"))),0)</f>
        <v>0</v>
      </c>
      <c r="B199" s="304">
        <f>IF(ISNUMBER(SEARCH(B$2,'10a. Travel (Local)'!$J41))=TRUE,('10a. Travel (Local)'!$L41/COUNTA(_xlfn.TEXTSPLIT('10a. Travel (Local)'!$J41,";"))),0)+IF(ISNUMBER(SEARCH(B$2,'10b. Travel (Non-Local)'!$G36))=TRUE,(SUM('10b. Travel (Non-Local)'!$E36:$F36)/COUNTA(_xlfn.TEXTSPLIT('10b. Travel (Non-Local)'!$G36,";"))),0)</f>
        <v>0</v>
      </c>
      <c r="C199" s="310">
        <f>IF(ISNUMBER(SEARCH(C$2,'10a. Travel (Local)'!$J41))=TRUE,('10a. Travel (Local)'!$L41/COUNTA(_xlfn.TEXTSPLIT('10a. Travel (Local)'!$J41,";"))),0)+IF(ISNUMBER(SEARCH(C$2,'10b. Travel (Non-Local)'!$G36))=TRUE,(SUM('10b. Travel (Non-Local)'!$E36:$F36)/COUNTA(_xlfn.TEXTSPLIT('10b. Travel (Non-Local)'!$G36,";"))),0)</f>
        <v>0</v>
      </c>
      <c r="E199" s="306">
        <f>IF(ISNUMBER(SEARCH(E$2,'10a. Travel (Local)'!$K41))=TRUE,('10a. Travel (Local)'!$L41/COUNTA(_xlfn.TEXTSPLIT('10a. Travel (Local)'!$K41,";"))),0)+IF(ISNUMBER(SEARCH(E$2,'10b. Travel (Non-Local)'!$H36))=TRUE,(SUM('10b. Travel (Non-Local)'!$E36:$F36)/COUNTA(_xlfn.TEXTSPLIT('10b. Travel (Non-Local)'!$H36,";"))),0)</f>
        <v>0</v>
      </c>
      <c r="F199" s="304">
        <f>IF(ISNUMBER(SEARCH(F$2,'10a. Travel (Local)'!$K41))=TRUE,('10a. Travel (Local)'!$L41/COUNTA(_xlfn.TEXTSPLIT('10a. Travel (Local)'!$K41,";"))),0)+IF(ISNUMBER(SEARCH(F$2,'10b. Travel (Non-Local)'!$H36))=TRUE,(SUM('10b. Travel (Non-Local)'!$E36:$F36)/COUNTA(_xlfn.TEXTSPLIT('10b. Travel (Non-Local)'!$H36,";"))),0)</f>
        <v>0</v>
      </c>
      <c r="G199" s="304">
        <f>IF(ISNUMBER(SEARCH(G$2,'10a. Travel (Local)'!$K41))=TRUE,('10a. Travel (Local)'!$L41/COUNTA(_xlfn.TEXTSPLIT('10a. Travel (Local)'!$K41,";"))),0)+IF(ISNUMBER(SEARCH(G$2,'10b. Travel (Non-Local)'!$H36))=TRUE,(SUM('10b. Travel (Non-Local)'!$E36:$F36)/COUNTA(_xlfn.TEXTSPLIT('10b. Travel (Non-Local)'!$H36,";"))),0)</f>
        <v>0</v>
      </c>
      <c r="H199" s="310">
        <f>IF(ISNUMBER(SEARCH(H$2,'10a. Travel (Local)'!$K41))=TRUE,('10a. Travel (Local)'!$L41/COUNTA(_xlfn.TEXTSPLIT('10a. Travel (Local)'!$K41,";"))),0)+IF(ISNUMBER(SEARCH(H$2,'10b. Travel (Non-Local)'!$H36))=TRUE,(SUM('10b. Travel (Non-Local)'!$E36:$F36)/COUNTA(_xlfn.TEXTSPLIT('10b. Travel (Non-Local)'!$H36,";"))),0)</f>
        <v>0</v>
      </c>
    </row>
    <row r="200" spans="1:8" x14ac:dyDescent="0.25">
      <c r="A200" s="306">
        <f>IF(ISNUMBER(SEARCH(A$2,'10a. Travel (Local)'!$J42))=TRUE,('10a. Travel (Local)'!$L42/COUNTA(_xlfn.TEXTSPLIT('10a. Travel (Local)'!$J42,";"))),0)+IF(ISNUMBER(SEARCH(A$2,'10b. Travel (Non-Local)'!$G37))=TRUE,(SUM('10b. Travel (Non-Local)'!$E37:$F37)/COUNTA(_xlfn.TEXTSPLIT('10b. Travel (Non-Local)'!$G37,";"))),0)</f>
        <v>0</v>
      </c>
      <c r="B200" s="304">
        <f>IF(ISNUMBER(SEARCH(B$2,'10a. Travel (Local)'!$J42))=TRUE,('10a. Travel (Local)'!$L42/COUNTA(_xlfn.TEXTSPLIT('10a. Travel (Local)'!$J42,";"))),0)+IF(ISNUMBER(SEARCH(B$2,'10b. Travel (Non-Local)'!$G37))=TRUE,(SUM('10b. Travel (Non-Local)'!$E37:$F37)/COUNTA(_xlfn.TEXTSPLIT('10b. Travel (Non-Local)'!$G37,";"))),0)</f>
        <v>0</v>
      </c>
      <c r="C200" s="310">
        <f>IF(ISNUMBER(SEARCH(C$2,'10a. Travel (Local)'!$J42))=TRUE,('10a. Travel (Local)'!$L42/COUNTA(_xlfn.TEXTSPLIT('10a. Travel (Local)'!$J42,";"))),0)+IF(ISNUMBER(SEARCH(C$2,'10b. Travel (Non-Local)'!$G37))=TRUE,(SUM('10b. Travel (Non-Local)'!$E37:$F37)/COUNTA(_xlfn.TEXTSPLIT('10b. Travel (Non-Local)'!$G37,";"))),0)</f>
        <v>0</v>
      </c>
      <c r="E200" s="306">
        <f>IF(ISNUMBER(SEARCH(E$2,'10a. Travel (Local)'!$K42))=TRUE,('10a. Travel (Local)'!$L42/COUNTA(_xlfn.TEXTSPLIT('10a. Travel (Local)'!$K42,";"))),0)+IF(ISNUMBER(SEARCH(E$2,'10b. Travel (Non-Local)'!$H37))=TRUE,(SUM('10b. Travel (Non-Local)'!$E37:$F37)/COUNTA(_xlfn.TEXTSPLIT('10b. Travel (Non-Local)'!$H37,";"))),0)</f>
        <v>0</v>
      </c>
      <c r="F200" s="304">
        <f>IF(ISNUMBER(SEARCH(F$2,'10a. Travel (Local)'!$K42))=TRUE,('10a. Travel (Local)'!$L42/COUNTA(_xlfn.TEXTSPLIT('10a. Travel (Local)'!$K42,";"))),0)+IF(ISNUMBER(SEARCH(F$2,'10b. Travel (Non-Local)'!$H37))=TRUE,(SUM('10b. Travel (Non-Local)'!$E37:$F37)/COUNTA(_xlfn.TEXTSPLIT('10b. Travel (Non-Local)'!$H37,";"))),0)</f>
        <v>0</v>
      </c>
      <c r="G200" s="304">
        <f>IF(ISNUMBER(SEARCH(G$2,'10a. Travel (Local)'!$K42))=TRUE,('10a. Travel (Local)'!$L42/COUNTA(_xlfn.TEXTSPLIT('10a. Travel (Local)'!$K42,";"))),0)+IF(ISNUMBER(SEARCH(G$2,'10b. Travel (Non-Local)'!$H37))=TRUE,(SUM('10b. Travel (Non-Local)'!$E37:$F37)/COUNTA(_xlfn.TEXTSPLIT('10b. Travel (Non-Local)'!$H37,";"))),0)</f>
        <v>0</v>
      </c>
      <c r="H200" s="310">
        <f>IF(ISNUMBER(SEARCH(H$2,'10a. Travel (Local)'!$K42))=TRUE,('10a. Travel (Local)'!$L42/COUNTA(_xlfn.TEXTSPLIT('10a. Travel (Local)'!$K42,";"))),0)+IF(ISNUMBER(SEARCH(H$2,'10b. Travel (Non-Local)'!$H37))=TRUE,(SUM('10b. Travel (Non-Local)'!$E37:$F37)/COUNTA(_xlfn.TEXTSPLIT('10b. Travel (Non-Local)'!$H37,";"))),0)</f>
        <v>0</v>
      </c>
    </row>
    <row r="201" spans="1:8" x14ac:dyDescent="0.25">
      <c r="A201" s="306">
        <f>IF(ISNUMBER(SEARCH(A$2,'10a. Travel (Local)'!$J43))=TRUE,('10a. Travel (Local)'!$L43/COUNTA(_xlfn.TEXTSPLIT('10a. Travel (Local)'!$J43,";"))),0)+IF(ISNUMBER(SEARCH(A$2,'10b. Travel (Non-Local)'!$G38))=TRUE,(SUM('10b. Travel (Non-Local)'!$E38:$F38)/COUNTA(_xlfn.TEXTSPLIT('10b. Travel (Non-Local)'!$G38,";"))),0)</f>
        <v>0</v>
      </c>
      <c r="B201" s="304">
        <f>IF(ISNUMBER(SEARCH(B$2,'10a. Travel (Local)'!$J43))=TRUE,('10a. Travel (Local)'!$L43/COUNTA(_xlfn.TEXTSPLIT('10a. Travel (Local)'!$J43,";"))),0)+IF(ISNUMBER(SEARCH(B$2,'10b. Travel (Non-Local)'!$G38))=TRUE,(SUM('10b. Travel (Non-Local)'!$E38:$F38)/COUNTA(_xlfn.TEXTSPLIT('10b. Travel (Non-Local)'!$G38,";"))),0)</f>
        <v>0</v>
      </c>
      <c r="C201" s="310">
        <f>IF(ISNUMBER(SEARCH(C$2,'10a. Travel (Local)'!$J43))=TRUE,('10a. Travel (Local)'!$L43/COUNTA(_xlfn.TEXTSPLIT('10a. Travel (Local)'!$J43,";"))),0)+IF(ISNUMBER(SEARCH(C$2,'10b. Travel (Non-Local)'!$G38))=TRUE,(SUM('10b. Travel (Non-Local)'!$E38:$F38)/COUNTA(_xlfn.TEXTSPLIT('10b. Travel (Non-Local)'!$G38,";"))),0)</f>
        <v>0</v>
      </c>
      <c r="E201" s="306">
        <f>IF(ISNUMBER(SEARCH(E$2,'10a. Travel (Local)'!$K43))=TRUE,('10a. Travel (Local)'!$L43/COUNTA(_xlfn.TEXTSPLIT('10a. Travel (Local)'!$K43,";"))),0)+IF(ISNUMBER(SEARCH(E$2,'10b. Travel (Non-Local)'!$H38))=TRUE,(SUM('10b. Travel (Non-Local)'!$E38:$F38)/COUNTA(_xlfn.TEXTSPLIT('10b. Travel (Non-Local)'!$H38,";"))),0)</f>
        <v>0</v>
      </c>
      <c r="F201" s="304">
        <f>IF(ISNUMBER(SEARCH(F$2,'10a. Travel (Local)'!$K43))=TRUE,('10a. Travel (Local)'!$L43/COUNTA(_xlfn.TEXTSPLIT('10a. Travel (Local)'!$K43,";"))),0)+IF(ISNUMBER(SEARCH(F$2,'10b. Travel (Non-Local)'!$H38))=TRUE,(SUM('10b. Travel (Non-Local)'!$E38:$F38)/COUNTA(_xlfn.TEXTSPLIT('10b. Travel (Non-Local)'!$H38,";"))),0)</f>
        <v>0</v>
      </c>
      <c r="G201" s="304">
        <f>IF(ISNUMBER(SEARCH(G$2,'10a. Travel (Local)'!$K43))=TRUE,('10a. Travel (Local)'!$L43/COUNTA(_xlfn.TEXTSPLIT('10a. Travel (Local)'!$K43,";"))),0)+IF(ISNUMBER(SEARCH(G$2,'10b. Travel (Non-Local)'!$H38))=TRUE,(SUM('10b. Travel (Non-Local)'!$E38:$F38)/COUNTA(_xlfn.TEXTSPLIT('10b. Travel (Non-Local)'!$H38,";"))),0)</f>
        <v>0</v>
      </c>
      <c r="H201" s="310">
        <f>IF(ISNUMBER(SEARCH(H$2,'10a. Travel (Local)'!$K43))=TRUE,('10a. Travel (Local)'!$L43/COUNTA(_xlfn.TEXTSPLIT('10a. Travel (Local)'!$K43,";"))),0)+IF(ISNUMBER(SEARCH(H$2,'10b. Travel (Non-Local)'!$H38))=TRUE,(SUM('10b. Travel (Non-Local)'!$E38:$F38)/COUNTA(_xlfn.TEXTSPLIT('10b. Travel (Non-Local)'!$H38,";"))),0)</f>
        <v>0</v>
      </c>
    </row>
    <row r="202" spans="1:8" x14ac:dyDescent="0.25">
      <c r="A202" s="306">
        <f>IF(ISNUMBER(SEARCH(A$2,'10a. Travel (Local)'!$J44))=TRUE,('10a. Travel (Local)'!$L44/COUNTA(_xlfn.TEXTSPLIT('10a. Travel (Local)'!$J44,";"))),0)+IF(ISNUMBER(SEARCH(A$2,'10b. Travel (Non-Local)'!$G39))=TRUE,(SUM('10b. Travel (Non-Local)'!$E39:$F39)/COUNTA(_xlfn.TEXTSPLIT('10b. Travel (Non-Local)'!$G39,";"))),0)</f>
        <v>0</v>
      </c>
      <c r="B202" s="304">
        <f>IF(ISNUMBER(SEARCH(B$2,'10a. Travel (Local)'!$J44))=TRUE,('10a. Travel (Local)'!$L44/COUNTA(_xlfn.TEXTSPLIT('10a. Travel (Local)'!$J44,";"))),0)+IF(ISNUMBER(SEARCH(B$2,'10b. Travel (Non-Local)'!$G39))=TRUE,(SUM('10b. Travel (Non-Local)'!$E39:$F39)/COUNTA(_xlfn.TEXTSPLIT('10b. Travel (Non-Local)'!$G39,";"))),0)</f>
        <v>0</v>
      </c>
      <c r="C202" s="310">
        <f>IF(ISNUMBER(SEARCH(C$2,'10a. Travel (Local)'!$J44))=TRUE,('10a. Travel (Local)'!$L44/COUNTA(_xlfn.TEXTSPLIT('10a. Travel (Local)'!$J44,";"))),0)+IF(ISNUMBER(SEARCH(C$2,'10b. Travel (Non-Local)'!$G39))=TRUE,(SUM('10b. Travel (Non-Local)'!$E39:$F39)/COUNTA(_xlfn.TEXTSPLIT('10b. Travel (Non-Local)'!$G39,";"))),0)</f>
        <v>0</v>
      </c>
      <c r="E202" s="306">
        <f>IF(ISNUMBER(SEARCH(E$2,'10a. Travel (Local)'!$K44))=TRUE,('10a. Travel (Local)'!$L44/COUNTA(_xlfn.TEXTSPLIT('10a. Travel (Local)'!$K44,";"))),0)+IF(ISNUMBER(SEARCH(E$2,'10b. Travel (Non-Local)'!$H39))=TRUE,(SUM('10b. Travel (Non-Local)'!$E39:$F39)/COUNTA(_xlfn.TEXTSPLIT('10b. Travel (Non-Local)'!$H39,";"))),0)</f>
        <v>0</v>
      </c>
      <c r="F202" s="304">
        <f>IF(ISNUMBER(SEARCH(F$2,'10a. Travel (Local)'!$K44))=TRUE,('10a. Travel (Local)'!$L44/COUNTA(_xlfn.TEXTSPLIT('10a. Travel (Local)'!$K44,";"))),0)+IF(ISNUMBER(SEARCH(F$2,'10b. Travel (Non-Local)'!$H39))=TRUE,(SUM('10b. Travel (Non-Local)'!$E39:$F39)/COUNTA(_xlfn.TEXTSPLIT('10b. Travel (Non-Local)'!$H39,";"))),0)</f>
        <v>0</v>
      </c>
      <c r="G202" s="304">
        <f>IF(ISNUMBER(SEARCH(G$2,'10a. Travel (Local)'!$K44))=TRUE,('10a. Travel (Local)'!$L44/COUNTA(_xlfn.TEXTSPLIT('10a. Travel (Local)'!$K44,";"))),0)+IF(ISNUMBER(SEARCH(G$2,'10b. Travel (Non-Local)'!$H39))=TRUE,(SUM('10b. Travel (Non-Local)'!$E39:$F39)/COUNTA(_xlfn.TEXTSPLIT('10b. Travel (Non-Local)'!$H39,";"))),0)</f>
        <v>0</v>
      </c>
      <c r="H202" s="310">
        <f>IF(ISNUMBER(SEARCH(H$2,'10a. Travel (Local)'!$K44))=TRUE,('10a. Travel (Local)'!$L44/COUNTA(_xlfn.TEXTSPLIT('10a. Travel (Local)'!$K44,";"))),0)+IF(ISNUMBER(SEARCH(H$2,'10b. Travel (Non-Local)'!$H39))=TRUE,(SUM('10b. Travel (Non-Local)'!$E39:$F39)/COUNTA(_xlfn.TEXTSPLIT('10b. Travel (Non-Local)'!$H39,";"))),0)</f>
        <v>0</v>
      </c>
    </row>
    <row r="203" spans="1:8" ht="15.75" thickBot="1" x14ac:dyDescent="0.3">
      <c r="A203" s="307">
        <f>IF(ISNUMBER(SEARCH(A$2,'10a. Travel (Local)'!$J45))=TRUE,('10a. Travel (Local)'!$L45/COUNTA(_xlfn.TEXTSPLIT('10a. Travel (Local)'!$J45,";"))),0)+IF(ISNUMBER(SEARCH(A$2,'10b. Travel (Non-Local)'!$G40))=TRUE,(SUM('10b. Travel (Non-Local)'!$E40:$F40)/COUNTA(_xlfn.TEXTSPLIT('10b. Travel (Non-Local)'!$G40,";"))),0)</f>
        <v>0</v>
      </c>
      <c r="B203" s="311">
        <f>IF(ISNUMBER(SEARCH(B$2,'10a. Travel (Local)'!$J45))=TRUE,('10a. Travel (Local)'!$L45/COUNTA(_xlfn.TEXTSPLIT('10a. Travel (Local)'!$J45,";"))),0)+IF(ISNUMBER(SEARCH(B$2,'10b. Travel (Non-Local)'!$G40))=TRUE,(SUM('10b. Travel (Non-Local)'!$E40:$F40)/COUNTA(_xlfn.TEXTSPLIT('10b. Travel (Non-Local)'!$G40,";"))),0)</f>
        <v>0</v>
      </c>
      <c r="C203" s="312">
        <f>IF(ISNUMBER(SEARCH(C$2,'10a. Travel (Local)'!$J45))=TRUE,('10a. Travel (Local)'!$L45/COUNTA(_xlfn.TEXTSPLIT('10a. Travel (Local)'!$J45,";"))),0)+IF(ISNUMBER(SEARCH(C$2,'10b. Travel (Non-Local)'!$G40))=TRUE,(SUM('10b. Travel (Non-Local)'!$E40:$F40)/COUNTA(_xlfn.TEXTSPLIT('10b. Travel (Non-Local)'!$G40,";"))),0)</f>
        <v>0</v>
      </c>
      <c r="E203" s="307">
        <f>IF(ISNUMBER(SEARCH(E$2,'10a. Travel (Local)'!$K45))=TRUE,('10a. Travel (Local)'!$L45/COUNTA(_xlfn.TEXTSPLIT('10a. Travel (Local)'!$K45,";"))),0)+IF(ISNUMBER(SEARCH(E$2,'10b. Travel (Non-Local)'!$H40))=TRUE,(SUM('10b. Travel (Non-Local)'!$E40:$F40)/COUNTA(_xlfn.TEXTSPLIT('10b. Travel (Non-Local)'!$H40,";"))),0)</f>
        <v>0</v>
      </c>
      <c r="F203" s="311">
        <f>IF(ISNUMBER(SEARCH(F$2,'10a. Travel (Local)'!$K45))=TRUE,('10a. Travel (Local)'!$L45/COUNTA(_xlfn.TEXTSPLIT('10a. Travel (Local)'!$K45,";"))),0)+IF(ISNUMBER(SEARCH(F$2,'10b. Travel (Non-Local)'!$H40))=TRUE,(SUM('10b. Travel (Non-Local)'!$E40:$F40)/COUNTA(_xlfn.TEXTSPLIT('10b. Travel (Non-Local)'!$H40,";"))),0)</f>
        <v>0</v>
      </c>
      <c r="G203" s="311">
        <f>IF(ISNUMBER(SEARCH(G$2,'10a. Travel (Local)'!$K45))=TRUE,('10a. Travel (Local)'!$L45/COUNTA(_xlfn.TEXTSPLIT('10a. Travel (Local)'!$K45,";"))),0)+IF(ISNUMBER(SEARCH(G$2,'10b. Travel (Non-Local)'!$H40))=TRUE,(SUM('10b. Travel (Non-Local)'!$E40:$F40)/COUNTA(_xlfn.TEXTSPLIT('10b. Travel (Non-Local)'!$H40,";"))),0)</f>
        <v>0</v>
      </c>
      <c r="H203" s="312">
        <f>IF(ISNUMBER(SEARCH(H$2,'10a. Travel (Local)'!$K45))=TRUE,('10a. Travel (Local)'!$L45/COUNTA(_xlfn.TEXTSPLIT('10a. Travel (Local)'!$K45,";"))),0)+IF(ISNUMBER(SEARCH(H$2,'10b. Travel (Non-Local)'!$H40))=TRUE,(SUM('10b. Travel (Non-Local)'!$E40:$F40)/COUNTA(_xlfn.TEXTSPLIT('10b. Travel (Non-Local)'!$H40,";"))),0)</f>
        <v>0</v>
      </c>
    </row>
    <row r="204" spans="1:8" ht="15.75" thickBot="1" x14ac:dyDescent="0.3"/>
    <row r="205" spans="1:8" ht="15.75" thickBot="1" x14ac:dyDescent="0.3">
      <c r="A205" s="695" t="s">
        <v>475</v>
      </c>
      <c r="B205" s="696"/>
      <c r="C205" s="697"/>
      <c r="E205" s="695" t="s">
        <v>476</v>
      </c>
      <c r="F205" s="696"/>
      <c r="G205" s="696"/>
      <c r="H205" s="697"/>
    </row>
    <row r="206" spans="1:8" ht="15.75" thickBot="1" x14ac:dyDescent="0.3">
      <c r="A206" s="313" t="s">
        <v>46</v>
      </c>
      <c r="B206" s="302" t="s">
        <v>34</v>
      </c>
      <c r="C206" s="303" t="s">
        <v>57</v>
      </c>
      <c r="E206" s="313" t="s">
        <v>79</v>
      </c>
      <c r="F206" s="302" t="s">
        <v>31</v>
      </c>
      <c r="G206" s="302" t="s">
        <v>80</v>
      </c>
      <c r="H206" s="303" t="s">
        <v>55</v>
      </c>
    </row>
    <row r="207" spans="1:8" x14ac:dyDescent="0.25">
      <c r="A207" s="577" t="str">
        <f>IF(ISNUMBER(SEARCH(A$206,'12.Partner Involvement'!$G6))=TRUE,(('12.Partner Involvement'!$D6*'12.Partner Involvement'!$E6)/COUNTA(_xlfn.TEXTSPLIT('12.Partner Involvement'!$G6,";"))),"")</f>
        <v/>
      </c>
      <c r="B207" s="576" t="str">
        <f>IF(ISNUMBER(SEARCH(B$206,'12.Partner Involvement'!$G6))=TRUE,(('12.Partner Involvement'!$D6*'12.Partner Involvement'!$E6)/COUNTA(_xlfn.TEXTSPLIT('12.Partner Involvement'!$G6,";"))),"")</f>
        <v/>
      </c>
      <c r="C207" s="578" t="str">
        <f>IF(ISNUMBER(SEARCH(C$206,'12.Partner Involvement'!$G6))=TRUE,(('12.Partner Involvement'!$D6*'12.Partner Involvement'!$E6)/COUNTA(_xlfn.TEXTSPLIT('12.Partner Involvement'!$G6,";"))),"")</f>
        <v/>
      </c>
      <c r="E207" s="582" t="str">
        <f>IF(ISNUMBER(SEARCH(E$206,'12.Partner Involvement'!$H6))=TRUE,(('12.Partner Involvement'!$D6*'12.Partner Involvement'!$E6)/COUNTA(_xlfn.TEXTSPLIT('12.Partner Involvement'!$H6,";"))),"")</f>
        <v/>
      </c>
      <c r="F207" s="583" t="str">
        <f>IF(ISNUMBER(SEARCH(F$206,'12.Partner Involvement'!$H6))=TRUE,(('12.Partner Involvement'!$D6*'12.Partner Involvement'!$E6)/COUNTA(_xlfn.TEXTSPLIT('12.Partner Involvement'!$H6,";"))),"")</f>
        <v/>
      </c>
      <c r="G207" s="583" t="str">
        <f>IF(ISNUMBER(SEARCH(G$206,'12.Partner Involvement'!$H6))=TRUE,(('12.Partner Involvement'!$D6*'12.Partner Involvement'!$E6)/COUNTA(_xlfn.TEXTSPLIT('12.Partner Involvement'!$H6,";"))),"")</f>
        <v/>
      </c>
      <c r="H207" s="584" t="str">
        <f>IF(ISNUMBER(SEARCH(H$206,'12.Partner Involvement'!$H6))=TRUE,(('12.Partner Involvement'!$D6*'12.Partner Involvement'!$E6)/COUNTA(_xlfn.TEXTSPLIT('12.Partner Involvement'!$H6,";"))),"")</f>
        <v/>
      </c>
    </row>
    <row r="208" spans="1:8" x14ac:dyDescent="0.25">
      <c r="A208" s="577" t="str">
        <f>IF(ISNUMBER(SEARCH(A$206,'12.Partner Involvement'!$G7))=TRUE,(('12.Partner Involvement'!$D7*'12.Partner Involvement'!$E7)/COUNTA(_xlfn.TEXTSPLIT('12.Partner Involvement'!$G7,";"))),"")</f>
        <v/>
      </c>
      <c r="B208" s="576" t="str">
        <f>IF(ISNUMBER(SEARCH(B$206,'12.Partner Involvement'!$G7))=TRUE,(('12.Partner Involvement'!$D7*'12.Partner Involvement'!$E7)/COUNTA(_xlfn.TEXTSPLIT('12.Partner Involvement'!$G7,";"))),"")</f>
        <v/>
      </c>
      <c r="C208" s="578" t="str">
        <f>IF(ISNUMBER(SEARCH(C$206,'12.Partner Involvement'!$G7))=TRUE,(('12.Partner Involvement'!$D7*'12.Partner Involvement'!$E7)/COUNTA(_xlfn.TEXTSPLIT('12.Partner Involvement'!$G7,";"))),"")</f>
        <v/>
      </c>
      <c r="E208" s="577" t="str">
        <f>IF(ISNUMBER(SEARCH(E$206,'12.Partner Involvement'!$H7))=TRUE,(('12.Partner Involvement'!$D7*'12.Partner Involvement'!$E7)/COUNTA(_xlfn.TEXTSPLIT('12.Partner Involvement'!$H7,";"))),"")</f>
        <v/>
      </c>
      <c r="F208" s="576" t="str">
        <f>IF(ISNUMBER(SEARCH(F$206,'12.Partner Involvement'!$H7))=TRUE,(('12.Partner Involvement'!$D7*'12.Partner Involvement'!$E7)/COUNTA(_xlfn.TEXTSPLIT('12.Partner Involvement'!$H7,";"))),"")</f>
        <v/>
      </c>
      <c r="G208" s="576" t="str">
        <f>IF(ISNUMBER(SEARCH(G$206,'12.Partner Involvement'!$H7))=TRUE,(('12.Partner Involvement'!$D7*'12.Partner Involvement'!$E7)/COUNTA(_xlfn.TEXTSPLIT('12.Partner Involvement'!$H7,";"))),"")</f>
        <v/>
      </c>
      <c r="H208" s="578" t="str">
        <f>IF(ISNUMBER(SEARCH(H$206,'12.Partner Involvement'!$H7))=TRUE,(('12.Partner Involvement'!$D7*'12.Partner Involvement'!$E7)/COUNTA(_xlfn.TEXTSPLIT('12.Partner Involvement'!$H7,";"))),"")</f>
        <v/>
      </c>
    </row>
    <row r="209" spans="1:8" x14ac:dyDescent="0.25">
      <c r="A209" s="577" t="str">
        <f>IF(ISNUMBER(SEARCH(A$206,'12.Partner Involvement'!$G8))=TRUE,(('12.Partner Involvement'!$D8*'12.Partner Involvement'!$E8)/COUNTA(_xlfn.TEXTSPLIT('12.Partner Involvement'!$G8,";"))),"")</f>
        <v/>
      </c>
      <c r="B209" s="576" t="str">
        <f>IF(ISNUMBER(SEARCH(B$206,'12.Partner Involvement'!$G8))=TRUE,(('12.Partner Involvement'!$D8*'12.Partner Involvement'!$E8)/COUNTA(_xlfn.TEXTSPLIT('12.Partner Involvement'!$G8,";"))),"")</f>
        <v/>
      </c>
      <c r="C209" s="578" t="str">
        <f>IF(ISNUMBER(SEARCH(C$206,'12.Partner Involvement'!$G8))=TRUE,(('12.Partner Involvement'!$D8*'12.Partner Involvement'!$E8)/COUNTA(_xlfn.TEXTSPLIT('12.Partner Involvement'!$G8,";"))),"")</f>
        <v/>
      </c>
      <c r="E209" s="577" t="str">
        <f>IF(ISNUMBER(SEARCH(E$206,'12.Partner Involvement'!$H8))=TRUE,(('12.Partner Involvement'!$D8*'12.Partner Involvement'!$E8)/COUNTA(_xlfn.TEXTSPLIT('12.Partner Involvement'!$H8,";"))),"")</f>
        <v/>
      </c>
      <c r="F209" s="576" t="str">
        <f>IF(ISNUMBER(SEARCH(F$206,'12.Partner Involvement'!$H8))=TRUE,(('12.Partner Involvement'!$D8*'12.Partner Involvement'!$E8)/COUNTA(_xlfn.TEXTSPLIT('12.Partner Involvement'!$H8,";"))),"")</f>
        <v/>
      </c>
      <c r="G209" s="576" t="str">
        <f>IF(ISNUMBER(SEARCH(G$206,'12.Partner Involvement'!$H8))=TRUE,(('12.Partner Involvement'!$D8*'12.Partner Involvement'!$E8)/COUNTA(_xlfn.TEXTSPLIT('12.Partner Involvement'!$H8,";"))),"")</f>
        <v/>
      </c>
      <c r="H209" s="578" t="str">
        <f>IF(ISNUMBER(SEARCH(H$206,'12.Partner Involvement'!$H8))=TRUE,(('12.Partner Involvement'!$D8*'12.Partner Involvement'!$E8)/COUNTA(_xlfn.TEXTSPLIT('12.Partner Involvement'!$H8,";"))),"")</f>
        <v/>
      </c>
    </row>
    <row r="210" spans="1:8" x14ac:dyDescent="0.25">
      <c r="A210" s="577" t="str">
        <f>IF(ISNUMBER(SEARCH(A$206,'12.Partner Involvement'!$G9))=TRUE,(('12.Partner Involvement'!$D9*'12.Partner Involvement'!$E9)/COUNTA(_xlfn.TEXTSPLIT('12.Partner Involvement'!$G9,";"))),"")</f>
        <v/>
      </c>
      <c r="B210" s="576" t="str">
        <f>IF(ISNUMBER(SEARCH(B$206,'12.Partner Involvement'!$G9))=TRUE,(('12.Partner Involvement'!$D9*'12.Partner Involvement'!$E9)/COUNTA(_xlfn.TEXTSPLIT('12.Partner Involvement'!$G9,";"))),"")</f>
        <v/>
      </c>
      <c r="C210" s="578" t="str">
        <f>IF(ISNUMBER(SEARCH(C$206,'12.Partner Involvement'!$G9))=TRUE,(('12.Partner Involvement'!$D9*'12.Partner Involvement'!$E9)/COUNTA(_xlfn.TEXTSPLIT('12.Partner Involvement'!$G9,";"))),"")</f>
        <v/>
      </c>
      <c r="E210" s="577" t="str">
        <f>IF(ISNUMBER(SEARCH(E$206,'12.Partner Involvement'!$H9))=TRUE,(('12.Partner Involvement'!$D9*'12.Partner Involvement'!$E9)/COUNTA(_xlfn.TEXTSPLIT('12.Partner Involvement'!$H9,";"))),"")</f>
        <v/>
      </c>
      <c r="F210" s="576" t="str">
        <f>IF(ISNUMBER(SEARCH(F$206,'12.Partner Involvement'!$H9))=TRUE,(('12.Partner Involvement'!$D9*'12.Partner Involvement'!$E9)/COUNTA(_xlfn.TEXTSPLIT('12.Partner Involvement'!$H9,";"))),"")</f>
        <v/>
      </c>
      <c r="G210" s="576" t="str">
        <f>IF(ISNUMBER(SEARCH(G$206,'12.Partner Involvement'!$H9))=TRUE,(('12.Partner Involvement'!$D9*'12.Partner Involvement'!$E9)/COUNTA(_xlfn.TEXTSPLIT('12.Partner Involvement'!$H9,";"))),"")</f>
        <v/>
      </c>
      <c r="H210" s="578" t="str">
        <f>IF(ISNUMBER(SEARCH(H$206,'12.Partner Involvement'!$H9))=TRUE,(('12.Partner Involvement'!$D9*'12.Partner Involvement'!$E9)/COUNTA(_xlfn.TEXTSPLIT('12.Partner Involvement'!$H9,";"))),"")</f>
        <v/>
      </c>
    </row>
    <row r="211" spans="1:8" x14ac:dyDescent="0.25">
      <c r="A211" s="577" t="str">
        <f>IF(ISNUMBER(SEARCH(A$206,'12.Partner Involvement'!$G10))=TRUE,(('12.Partner Involvement'!$D10*'12.Partner Involvement'!$E10)/COUNTA(_xlfn.TEXTSPLIT('12.Partner Involvement'!$G10,";"))),"")</f>
        <v/>
      </c>
      <c r="B211" s="576" t="str">
        <f>IF(ISNUMBER(SEARCH(B$206,'12.Partner Involvement'!$G10))=TRUE,(('12.Partner Involvement'!$D10*'12.Partner Involvement'!$E10)/COUNTA(_xlfn.TEXTSPLIT('12.Partner Involvement'!$G10,";"))),"")</f>
        <v/>
      </c>
      <c r="C211" s="578" t="str">
        <f>IF(ISNUMBER(SEARCH(C$206,'12.Partner Involvement'!$G10))=TRUE,(('12.Partner Involvement'!$D10*'12.Partner Involvement'!$E10)/COUNTA(_xlfn.TEXTSPLIT('12.Partner Involvement'!$G10,";"))),"")</f>
        <v/>
      </c>
      <c r="E211" s="577" t="str">
        <f>IF(ISNUMBER(SEARCH(E$206,'12.Partner Involvement'!$H10))=TRUE,(('12.Partner Involvement'!$D10*'12.Partner Involvement'!$E10)/COUNTA(_xlfn.TEXTSPLIT('12.Partner Involvement'!$H10,";"))),"")</f>
        <v/>
      </c>
      <c r="F211" s="576" t="str">
        <f>IF(ISNUMBER(SEARCH(F$206,'12.Partner Involvement'!$H10))=TRUE,(('12.Partner Involvement'!$D10*'12.Partner Involvement'!$E10)/COUNTA(_xlfn.TEXTSPLIT('12.Partner Involvement'!$H10,";"))),"")</f>
        <v/>
      </c>
      <c r="G211" s="576" t="str">
        <f>IF(ISNUMBER(SEARCH(G$206,'12.Partner Involvement'!$H10))=TRUE,(('12.Partner Involvement'!$D10*'12.Partner Involvement'!$E10)/COUNTA(_xlfn.TEXTSPLIT('12.Partner Involvement'!$H10,";"))),"")</f>
        <v/>
      </c>
      <c r="H211" s="578" t="str">
        <f>IF(ISNUMBER(SEARCH(H$206,'12.Partner Involvement'!$H10))=TRUE,(('12.Partner Involvement'!$D10*'12.Partner Involvement'!$E10)/COUNTA(_xlfn.TEXTSPLIT('12.Partner Involvement'!$H10,";"))),"")</f>
        <v/>
      </c>
    </row>
    <row r="212" spans="1:8" x14ac:dyDescent="0.25">
      <c r="A212" s="577" t="str">
        <f>IF(ISNUMBER(SEARCH(A$206,'12.Partner Involvement'!$G11))=TRUE,(('12.Partner Involvement'!$D11*'12.Partner Involvement'!$E11)/COUNTA(_xlfn.TEXTSPLIT('12.Partner Involvement'!$G11,";"))),"")</f>
        <v/>
      </c>
      <c r="B212" s="576" t="str">
        <f>IF(ISNUMBER(SEARCH(B$206,'12.Partner Involvement'!$G11))=TRUE,(('12.Partner Involvement'!$D11*'12.Partner Involvement'!$E11)/COUNTA(_xlfn.TEXTSPLIT('12.Partner Involvement'!$G11,";"))),"")</f>
        <v/>
      </c>
      <c r="C212" s="578" t="str">
        <f>IF(ISNUMBER(SEARCH(C$206,'12.Partner Involvement'!$G11))=TRUE,(('12.Partner Involvement'!$D11*'12.Partner Involvement'!$E11)/COUNTA(_xlfn.TEXTSPLIT('12.Partner Involvement'!$G11,";"))),"")</f>
        <v/>
      </c>
      <c r="E212" s="577" t="str">
        <f>IF(ISNUMBER(SEARCH(E$206,'12.Partner Involvement'!$H11))=TRUE,(('12.Partner Involvement'!$D11*'12.Partner Involvement'!$E11)/COUNTA(_xlfn.TEXTSPLIT('12.Partner Involvement'!$H11,";"))),"")</f>
        <v/>
      </c>
      <c r="F212" s="576" t="str">
        <f>IF(ISNUMBER(SEARCH(F$206,'12.Partner Involvement'!$H11))=TRUE,(('12.Partner Involvement'!$D11*'12.Partner Involvement'!$E11)/COUNTA(_xlfn.TEXTSPLIT('12.Partner Involvement'!$H11,";"))),"")</f>
        <v/>
      </c>
      <c r="G212" s="576" t="str">
        <f>IF(ISNUMBER(SEARCH(G$206,'12.Partner Involvement'!$H11))=TRUE,(('12.Partner Involvement'!$D11*'12.Partner Involvement'!$E11)/COUNTA(_xlfn.TEXTSPLIT('12.Partner Involvement'!$H11,";"))),"")</f>
        <v/>
      </c>
      <c r="H212" s="578" t="str">
        <f>IF(ISNUMBER(SEARCH(H$206,'12.Partner Involvement'!$H11))=TRUE,(('12.Partner Involvement'!$D11*'12.Partner Involvement'!$E11)/COUNTA(_xlfn.TEXTSPLIT('12.Partner Involvement'!$H11,";"))),"")</f>
        <v/>
      </c>
    </row>
    <row r="213" spans="1:8" x14ac:dyDescent="0.25">
      <c r="A213" s="577" t="str">
        <f>IF(ISNUMBER(SEARCH(A$206,'12.Partner Involvement'!$G12))=TRUE,(('12.Partner Involvement'!$D12*'12.Partner Involvement'!$E12)/COUNTA(_xlfn.TEXTSPLIT('12.Partner Involvement'!$G12,";"))),"")</f>
        <v/>
      </c>
      <c r="B213" s="576" t="str">
        <f>IF(ISNUMBER(SEARCH(B$206,'12.Partner Involvement'!$G12))=TRUE,(('12.Partner Involvement'!$D12*'12.Partner Involvement'!$E12)/COUNTA(_xlfn.TEXTSPLIT('12.Partner Involvement'!$G12,";"))),"")</f>
        <v/>
      </c>
      <c r="C213" s="578" t="str">
        <f>IF(ISNUMBER(SEARCH(C$206,'12.Partner Involvement'!$G12))=TRUE,(('12.Partner Involvement'!$D12*'12.Partner Involvement'!$E12)/COUNTA(_xlfn.TEXTSPLIT('12.Partner Involvement'!$G12,";"))),"")</f>
        <v/>
      </c>
      <c r="E213" s="577" t="str">
        <f>IF(ISNUMBER(SEARCH(E$206,'12.Partner Involvement'!$H12))=TRUE,(('12.Partner Involvement'!$D12*'12.Partner Involvement'!$E12)/COUNTA(_xlfn.TEXTSPLIT('12.Partner Involvement'!$H12,";"))),"")</f>
        <v/>
      </c>
      <c r="F213" s="576" t="str">
        <f>IF(ISNUMBER(SEARCH(F$206,'12.Partner Involvement'!$H12))=TRUE,(('12.Partner Involvement'!$D12*'12.Partner Involvement'!$E12)/COUNTA(_xlfn.TEXTSPLIT('12.Partner Involvement'!$H12,";"))),"")</f>
        <v/>
      </c>
      <c r="G213" s="576" t="str">
        <f>IF(ISNUMBER(SEARCH(G$206,'12.Partner Involvement'!$H12))=TRUE,(('12.Partner Involvement'!$D12*'12.Partner Involvement'!$E12)/COUNTA(_xlfn.TEXTSPLIT('12.Partner Involvement'!$H12,";"))),"")</f>
        <v/>
      </c>
      <c r="H213" s="578" t="str">
        <f>IF(ISNUMBER(SEARCH(H$206,'12.Partner Involvement'!$H12))=TRUE,(('12.Partner Involvement'!$D12*'12.Partner Involvement'!$E12)/COUNTA(_xlfn.TEXTSPLIT('12.Partner Involvement'!$H12,";"))),"")</f>
        <v/>
      </c>
    </row>
    <row r="214" spans="1:8" x14ac:dyDescent="0.25">
      <c r="A214" s="577" t="str">
        <f>IF(ISNUMBER(SEARCH(A$206,'12.Partner Involvement'!$G13))=TRUE,(('12.Partner Involvement'!$D13*'12.Partner Involvement'!$E13)/COUNTA(_xlfn.TEXTSPLIT('12.Partner Involvement'!$G13,";"))),"")</f>
        <v/>
      </c>
      <c r="B214" s="576" t="str">
        <f>IF(ISNUMBER(SEARCH(B$206,'12.Partner Involvement'!$G13))=TRUE,(('12.Partner Involvement'!$D13*'12.Partner Involvement'!$E13)/COUNTA(_xlfn.TEXTSPLIT('12.Partner Involvement'!$G13,";"))),"")</f>
        <v/>
      </c>
      <c r="C214" s="578" t="str">
        <f>IF(ISNUMBER(SEARCH(C$206,'12.Partner Involvement'!$G13))=TRUE,(('12.Partner Involvement'!$D13*'12.Partner Involvement'!$E13)/COUNTA(_xlfn.TEXTSPLIT('12.Partner Involvement'!$G13,";"))),"")</f>
        <v/>
      </c>
      <c r="E214" s="577" t="str">
        <f>IF(ISNUMBER(SEARCH(E$206,'12.Partner Involvement'!$H13))=TRUE,(('12.Partner Involvement'!$D13*'12.Partner Involvement'!$E13)/COUNTA(_xlfn.TEXTSPLIT('12.Partner Involvement'!$H13,";"))),"")</f>
        <v/>
      </c>
      <c r="F214" s="576" t="str">
        <f>IF(ISNUMBER(SEARCH(F$206,'12.Partner Involvement'!$H13))=TRUE,(('12.Partner Involvement'!$D13*'12.Partner Involvement'!$E13)/COUNTA(_xlfn.TEXTSPLIT('12.Partner Involvement'!$H13,";"))),"")</f>
        <v/>
      </c>
      <c r="G214" s="576" t="str">
        <f>IF(ISNUMBER(SEARCH(G$206,'12.Partner Involvement'!$H13))=TRUE,(('12.Partner Involvement'!$D13*'12.Partner Involvement'!$E13)/COUNTA(_xlfn.TEXTSPLIT('12.Partner Involvement'!$H13,";"))),"")</f>
        <v/>
      </c>
      <c r="H214" s="578" t="str">
        <f>IF(ISNUMBER(SEARCH(H$206,'12.Partner Involvement'!$H13))=TRUE,(('12.Partner Involvement'!$D13*'12.Partner Involvement'!$E13)/COUNTA(_xlfn.TEXTSPLIT('12.Partner Involvement'!$H13,";"))),"")</f>
        <v/>
      </c>
    </row>
    <row r="215" spans="1:8" x14ac:dyDescent="0.25">
      <c r="A215" s="577" t="str">
        <f>IF(ISNUMBER(SEARCH(A$206,'12.Partner Involvement'!$G14))=TRUE,(('12.Partner Involvement'!$D14*'12.Partner Involvement'!$E14)/COUNTA(_xlfn.TEXTSPLIT('12.Partner Involvement'!$G14,";"))),"")</f>
        <v/>
      </c>
      <c r="B215" s="576" t="str">
        <f>IF(ISNUMBER(SEARCH(B$206,'12.Partner Involvement'!$G14))=TRUE,(('12.Partner Involvement'!$D14*'12.Partner Involvement'!$E14)/COUNTA(_xlfn.TEXTSPLIT('12.Partner Involvement'!$G14,";"))),"")</f>
        <v/>
      </c>
      <c r="C215" s="578" t="str">
        <f>IF(ISNUMBER(SEARCH(C$206,'12.Partner Involvement'!$G14))=TRUE,(('12.Partner Involvement'!$D14*'12.Partner Involvement'!$E14)/COUNTA(_xlfn.TEXTSPLIT('12.Partner Involvement'!$G14,";"))),"")</f>
        <v/>
      </c>
      <c r="E215" s="577" t="str">
        <f>IF(ISNUMBER(SEARCH(E$206,'12.Partner Involvement'!$H14))=TRUE,(('12.Partner Involvement'!$D14*'12.Partner Involvement'!$E14)/COUNTA(_xlfn.TEXTSPLIT('12.Partner Involvement'!$H14,";"))),"")</f>
        <v/>
      </c>
      <c r="F215" s="576" t="str">
        <f>IF(ISNUMBER(SEARCH(F$206,'12.Partner Involvement'!$H14))=TRUE,(('12.Partner Involvement'!$D14*'12.Partner Involvement'!$E14)/COUNTA(_xlfn.TEXTSPLIT('12.Partner Involvement'!$H14,";"))),"")</f>
        <v/>
      </c>
      <c r="G215" s="576" t="str">
        <f>IF(ISNUMBER(SEARCH(G$206,'12.Partner Involvement'!$H14))=TRUE,(('12.Partner Involvement'!$D14*'12.Partner Involvement'!$E14)/COUNTA(_xlfn.TEXTSPLIT('12.Partner Involvement'!$H14,";"))),"")</f>
        <v/>
      </c>
      <c r="H215" s="578" t="str">
        <f>IF(ISNUMBER(SEARCH(H$206,'12.Partner Involvement'!$H14))=TRUE,(('12.Partner Involvement'!$D14*'12.Partner Involvement'!$E14)/COUNTA(_xlfn.TEXTSPLIT('12.Partner Involvement'!$H14,";"))),"")</f>
        <v/>
      </c>
    </row>
    <row r="216" spans="1:8" x14ac:dyDescent="0.25">
      <c r="A216" s="577" t="str">
        <f>IF(ISNUMBER(SEARCH(A$206,'12.Partner Involvement'!$G15))=TRUE,(('12.Partner Involvement'!$D15*'12.Partner Involvement'!$E15)/COUNTA(_xlfn.TEXTSPLIT('12.Partner Involvement'!$G15,";"))),"")</f>
        <v/>
      </c>
      <c r="B216" s="576" t="str">
        <f>IF(ISNUMBER(SEARCH(B$206,'12.Partner Involvement'!$G15))=TRUE,(('12.Partner Involvement'!$D15*'12.Partner Involvement'!$E15)/COUNTA(_xlfn.TEXTSPLIT('12.Partner Involvement'!$G15,";"))),"")</f>
        <v/>
      </c>
      <c r="C216" s="578" t="str">
        <f>IF(ISNUMBER(SEARCH(C$206,'12.Partner Involvement'!$G15))=TRUE,(('12.Partner Involvement'!$D15*'12.Partner Involvement'!$E15)/COUNTA(_xlfn.TEXTSPLIT('12.Partner Involvement'!$G15,";"))),"")</f>
        <v/>
      </c>
      <c r="E216" s="577" t="str">
        <f>IF(ISNUMBER(SEARCH(E$206,'12.Partner Involvement'!$H15))=TRUE,(('12.Partner Involvement'!$D15*'12.Partner Involvement'!$E15)/COUNTA(_xlfn.TEXTSPLIT('12.Partner Involvement'!$H15,";"))),"")</f>
        <v/>
      </c>
      <c r="F216" s="576" t="str">
        <f>IF(ISNUMBER(SEARCH(F$206,'12.Partner Involvement'!$H15))=TRUE,(('12.Partner Involvement'!$D15*'12.Partner Involvement'!$E15)/COUNTA(_xlfn.TEXTSPLIT('12.Partner Involvement'!$H15,";"))),"")</f>
        <v/>
      </c>
      <c r="G216" s="576" t="str">
        <f>IF(ISNUMBER(SEARCH(G$206,'12.Partner Involvement'!$H15))=TRUE,(('12.Partner Involvement'!$D15*'12.Partner Involvement'!$E15)/COUNTA(_xlfn.TEXTSPLIT('12.Partner Involvement'!$H15,";"))),"")</f>
        <v/>
      </c>
      <c r="H216" s="578" t="str">
        <f>IF(ISNUMBER(SEARCH(H$206,'12.Partner Involvement'!$H15))=TRUE,(('12.Partner Involvement'!$D15*'12.Partner Involvement'!$E15)/COUNTA(_xlfn.TEXTSPLIT('12.Partner Involvement'!$H15,";"))),"")</f>
        <v/>
      </c>
    </row>
    <row r="217" spans="1:8" x14ac:dyDescent="0.25">
      <c r="A217" s="577" t="str">
        <f>IF(ISNUMBER(SEARCH(A$206,'12.Partner Involvement'!$G16))=TRUE,(('12.Partner Involvement'!$D16*'12.Partner Involvement'!$E16)/COUNTA(_xlfn.TEXTSPLIT('12.Partner Involvement'!$G16,";"))),"")</f>
        <v/>
      </c>
      <c r="B217" s="576" t="str">
        <f>IF(ISNUMBER(SEARCH(B$206,'12.Partner Involvement'!$G16))=TRUE,(('12.Partner Involvement'!$D16*'12.Partner Involvement'!$E16)/COUNTA(_xlfn.TEXTSPLIT('12.Partner Involvement'!$G16,";"))),"")</f>
        <v/>
      </c>
      <c r="C217" s="578" t="str">
        <f>IF(ISNUMBER(SEARCH(C$206,'12.Partner Involvement'!$G16))=TRUE,(('12.Partner Involvement'!$D16*'12.Partner Involvement'!$E16)/COUNTA(_xlfn.TEXTSPLIT('12.Partner Involvement'!$G16,";"))),"")</f>
        <v/>
      </c>
      <c r="E217" s="577" t="str">
        <f>IF(ISNUMBER(SEARCH(E$206,'12.Partner Involvement'!$H16))=TRUE,(('12.Partner Involvement'!$D16*'12.Partner Involvement'!$E16)/COUNTA(_xlfn.TEXTSPLIT('12.Partner Involvement'!$H16,";"))),"")</f>
        <v/>
      </c>
      <c r="F217" s="576" t="str">
        <f>IF(ISNUMBER(SEARCH(F$206,'12.Partner Involvement'!$H16))=TRUE,(('12.Partner Involvement'!$D16*'12.Partner Involvement'!$E16)/COUNTA(_xlfn.TEXTSPLIT('12.Partner Involvement'!$H16,";"))),"")</f>
        <v/>
      </c>
      <c r="G217" s="576" t="str">
        <f>IF(ISNUMBER(SEARCH(G$206,'12.Partner Involvement'!$H16))=TRUE,(('12.Partner Involvement'!$D16*'12.Partner Involvement'!$E16)/COUNTA(_xlfn.TEXTSPLIT('12.Partner Involvement'!$H16,";"))),"")</f>
        <v/>
      </c>
      <c r="H217" s="578" t="str">
        <f>IF(ISNUMBER(SEARCH(H$206,'12.Partner Involvement'!$H16))=TRUE,(('12.Partner Involvement'!$D16*'12.Partner Involvement'!$E16)/COUNTA(_xlfn.TEXTSPLIT('12.Partner Involvement'!$H16,";"))),"")</f>
        <v/>
      </c>
    </row>
    <row r="218" spans="1:8" x14ac:dyDescent="0.25">
      <c r="A218" s="577" t="str">
        <f>IF(ISNUMBER(SEARCH(A$206,'12.Partner Involvement'!$G17))=TRUE,(('12.Partner Involvement'!$D17*'12.Partner Involvement'!$E17)/COUNTA(_xlfn.TEXTSPLIT('12.Partner Involvement'!$G17,";"))),"")</f>
        <v/>
      </c>
      <c r="B218" s="576" t="str">
        <f>IF(ISNUMBER(SEARCH(B$206,'12.Partner Involvement'!$G17))=TRUE,(('12.Partner Involvement'!$D17*'12.Partner Involvement'!$E17)/COUNTA(_xlfn.TEXTSPLIT('12.Partner Involvement'!$G17,";"))),"")</f>
        <v/>
      </c>
      <c r="C218" s="578" t="str">
        <f>IF(ISNUMBER(SEARCH(C$206,'12.Partner Involvement'!$G17))=TRUE,(('12.Partner Involvement'!$D17*'12.Partner Involvement'!$E17)/COUNTA(_xlfn.TEXTSPLIT('12.Partner Involvement'!$G17,";"))),"")</f>
        <v/>
      </c>
      <c r="E218" s="577" t="str">
        <f>IF(ISNUMBER(SEARCH(E$206,'12.Partner Involvement'!$H17))=TRUE,(('12.Partner Involvement'!$D17*'12.Partner Involvement'!$E17)/COUNTA(_xlfn.TEXTSPLIT('12.Partner Involvement'!$H17,";"))),"")</f>
        <v/>
      </c>
      <c r="F218" s="576" t="str">
        <f>IF(ISNUMBER(SEARCH(F$206,'12.Partner Involvement'!$H17))=TRUE,(('12.Partner Involvement'!$D17*'12.Partner Involvement'!$E17)/COUNTA(_xlfn.TEXTSPLIT('12.Partner Involvement'!$H17,";"))),"")</f>
        <v/>
      </c>
      <c r="G218" s="576" t="str">
        <f>IF(ISNUMBER(SEARCH(G$206,'12.Partner Involvement'!$H17))=TRUE,(('12.Partner Involvement'!$D17*'12.Partner Involvement'!$E17)/COUNTA(_xlfn.TEXTSPLIT('12.Partner Involvement'!$H17,";"))),"")</f>
        <v/>
      </c>
      <c r="H218" s="578" t="str">
        <f>IF(ISNUMBER(SEARCH(H$206,'12.Partner Involvement'!$H17))=TRUE,(('12.Partner Involvement'!$D17*'12.Partner Involvement'!$E17)/COUNTA(_xlfn.TEXTSPLIT('12.Partner Involvement'!$H17,";"))),"")</f>
        <v/>
      </c>
    </row>
    <row r="219" spans="1:8" x14ac:dyDescent="0.25">
      <c r="A219" s="577" t="str">
        <f>IF(ISNUMBER(SEARCH(A$206,'12.Partner Involvement'!$G18))=TRUE,(('12.Partner Involvement'!$D18*'12.Partner Involvement'!$E18)/COUNTA(_xlfn.TEXTSPLIT('12.Partner Involvement'!$G18,";"))),"")</f>
        <v/>
      </c>
      <c r="B219" s="576" t="str">
        <f>IF(ISNUMBER(SEARCH(B$206,'12.Partner Involvement'!$G18))=TRUE,(('12.Partner Involvement'!$D18*'12.Partner Involvement'!$E18)/COUNTA(_xlfn.TEXTSPLIT('12.Partner Involvement'!$G18,";"))),"")</f>
        <v/>
      </c>
      <c r="C219" s="578" t="str">
        <f>IF(ISNUMBER(SEARCH(C$206,'12.Partner Involvement'!$G18))=TRUE,(('12.Partner Involvement'!$D18*'12.Partner Involvement'!$E18)/COUNTA(_xlfn.TEXTSPLIT('12.Partner Involvement'!$G18,";"))),"")</f>
        <v/>
      </c>
      <c r="E219" s="577" t="str">
        <f>IF(ISNUMBER(SEARCH(E$206,'12.Partner Involvement'!$H18))=TRUE,(('12.Partner Involvement'!$D18*'12.Partner Involvement'!$E18)/COUNTA(_xlfn.TEXTSPLIT('12.Partner Involvement'!$H18,";"))),"")</f>
        <v/>
      </c>
      <c r="F219" s="576" t="str">
        <f>IF(ISNUMBER(SEARCH(F$206,'12.Partner Involvement'!$H18))=TRUE,(('12.Partner Involvement'!$D18*'12.Partner Involvement'!$E18)/COUNTA(_xlfn.TEXTSPLIT('12.Partner Involvement'!$H18,";"))),"")</f>
        <v/>
      </c>
      <c r="G219" s="576" t="str">
        <f>IF(ISNUMBER(SEARCH(G$206,'12.Partner Involvement'!$H18))=TRUE,(('12.Partner Involvement'!$D18*'12.Partner Involvement'!$E18)/COUNTA(_xlfn.TEXTSPLIT('12.Partner Involvement'!$H18,";"))),"")</f>
        <v/>
      </c>
      <c r="H219" s="578" t="str">
        <f>IF(ISNUMBER(SEARCH(H$206,'12.Partner Involvement'!$H18))=TRUE,(('12.Partner Involvement'!$D18*'12.Partner Involvement'!$E18)/COUNTA(_xlfn.TEXTSPLIT('12.Partner Involvement'!$H18,";"))),"")</f>
        <v/>
      </c>
    </row>
    <row r="220" spans="1:8" x14ac:dyDescent="0.25">
      <c r="A220" s="577" t="str">
        <f>IF(ISNUMBER(SEARCH(A$206,'12.Partner Involvement'!$G19))=TRUE,(('12.Partner Involvement'!$D19*'12.Partner Involvement'!$E19)/COUNTA(_xlfn.TEXTSPLIT('12.Partner Involvement'!$G19,";"))),"")</f>
        <v/>
      </c>
      <c r="B220" s="576" t="str">
        <f>IF(ISNUMBER(SEARCH(B$206,'12.Partner Involvement'!$G19))=TRUE,(('12.Partner Involvement'!$D19*'12.Partner Involvement'!$E19)/COUNTA(_xlfn.TEXTSPLIT('12.Partner Involvement'!$G19,";"))),"")</f>
        <v/>
      </c>
      <c r="C220" s="578" t="str">
        <f>IF(ISNUMBER(SEARCH(C$206,'12.Partner Involvement'!$G19))=TRUE,(('12.Partner Involvement'!$D19*'12.Partner Involvement'!$E19)/COUNTA(_xlfn.TEXTSPLIT('12.Partner Involvement'!$G19,";"))),"")</f>
        <v/>
      </c>
      <c r="E220" s="577" t="str">
        <f>IF(ISNUMBER(SEARCH(E$206,'12.Partner Involvement'!$H19))=TRUE,(('12.Partner Involvement'!$D19*'12.Partner Involvement'!$E19)/COUNTA(_xlfn.TEXTSPLIT('12.Partner Involvement'!$H19,";"))),"")</f>
        <v/>
      </c>
      <c r="F220" s="576" t="str">
        <f>IF(ISNUMBER(SEARCH(F$206,'12.Partner Involvement'!$H19))=TRUE,(('12.Partner Involvement'!$D19*'12.Partner Involvement'!$E19)/COUNTA(_xlfn.TEXTSPLIT('12.Partner Involvement'!$H19,";"))),"")</f>
        <v/>
      </c>
      <c r="G220" s="576" t="str">
        <f>IF(ISNUMBER(SEARCH(G$206,'12.Partner Involvement'!$H19))=TRUE,(('12.Partner Involvement'!$D19*'12.Partner Involvement'!$E19)/COUNTA(_xlfn.TEXTSPLIT('12.Partner Involvement'!$H19,";"))),"")</f>
        <v/>
      </c>
      <c r="H220" s="578" t="str">
        <f>IF(ISNUMBER(SEARCH(H$206,'12.Partner Involvement'!$H19))=TRUE,(('12.Partner Involvement'!$D19*'12.Partner Involvement'!$E19)/COUNTA(_xlfn.TEXTSPLIT('12.Partner Involvement'!$H19,";"))),"")</f>
        <v/>
      </c>
    </row>
    <row r="221" spans="1:8" x14ac:dyDescent="0.25">
      <c r="A221" s="577" t="str">
        <f>IF(ISNUMBER(SEARCH(A$206,'12.Partner Involvement'!$G20))=TRUE,(('12.Partner Involvement'!$D20*'12.Partner Involvement'!$E20)/COUNTA(_xlfn.TEXTSPLIT('12.Partner Involvement'!$G20,";"))),"")</f>
        <v/>
      </c>
      <c r="B221" s="576" t="str">
        <f>IF(ISNUMBER(SEARCH(B$206,'12.Partner Involvement'!$G20))=TRUE,(('12.Partner Involvement'!$D20*'12.Partner Involvement'!$E20)/COUNTA(_xlfn.TEXTSPLIT('12.Partner Involvement'!$G20,";"))),"")</f>
        <v/>
      </c>
      <c r="C221" s="578" t="str">
        <f>IF(ISNUMBER(SEARCH(C$206,'12.Partner Involvement'!$G20))=TRUE,(('12.Partner Involvement'!$D20*'12.Partner Involvement'!$E20)/COUNTA(_xlfn.TEXTSPLIT('12.Partner Involvement'!$G20,";"))),"")</f>
        <v/>
      </c>
      <c r="E221" s="577" t="str">
        <f>IF(ISNUMBER(SEARCH(E$206,'12.Partner Involvement'!$H20))=TRUE,(('12.Partner Involvement'!$D20*'12.Partner Involvement'!$E20)/COUNTA(_xlfn.TEXTSPLIT('12.Partner Involvement'!$H20,";"))),"")</f>
        <v/>
      </c>
      <c r="F221" s="576" t="str">
        <f>IF(ISNUMBER(SEARCH(F$206,'12.Partner Involvement'!$H20))=TRUE,(('12.Partner Involvement'!$D20*'12.Partner Involvement'!$E20)/COUNTA(_xlfn.TEXTSPLIT('12.Partner Involvement'!$H20,";"))),"")</f>
        <v/>
      </c>
      <c r="G221" s="576" t="str">
        <f>IF(ISNUMBER(SEARCH(G$206,'12.Partner Involvement'!$H20))=TRUE,(('12.Partner Involvement'!$D20*'12.Partner Involvement'!$E20)/COUNTA(_xlfn.TEXTSPLIT('12.Partner Involvement'!$H20,";"))),"")</f>
        <v/>
      </c>
      <c r="H221" s="578" t="str">
        <f>IF(ISNUMBER(SEARCH(H$206,'12.Partner Involvement'!$H20))=TRUE,(('12.Partner Involvement'!$D20*'12.Partner Involvement'!$E20)/COUNTA(_xlfn.TEXTSPLIT('12.Partner Involvement'!$H20,";"))),"")</f>
        <v/>
      </c>
    </row>
    <row r="222" spans="1:8" x14ac:dyDescent="0.25">
      <c r="A222" s="577" t="str">
        <f>IF(ISNUMBER(SEARCH(A$206,'12.Partner Involvement'!$G21))=TRUE,(('12.Partner Involvement'!$D21*'12.Partner Involvement'!$E21)/COUNTA(_xlfn.TEXTSPLIT('12.Partner Involvement'!$G21,";"))),"")</f>
        <v/>
      </c>
      <c r="B222" s="576" t="str">
        <f>IF(ISNUMBER(SEARCH(B$206,'12.Partner Involvement'!$G21))=TRUE,(('12.Partner Involvement'!$D21*'12.Partner Involvement'!$E21)/COUNTA(_xlfn.TEXTSPLIT('12.Partner Involvement'!$G21,";"))),"")</f>
        <v/>
      </c>
      <c r="C222" s="578" t="str">
        <f>IF(ISNUMBER(SEARCH(C$206,'12.Partner Involvement'!$G21))=TRUE,(('12.Partner Involvement'!$D21*'12.Partner Involvement'!$E21)/COUNTA(_xlfn.TEXTSPLIT('12.Partner Involvement'!$G21,";"))),"")</f>
        <v/>
      </c>
      <c r="E222" s="577" t="str">
        <f>IF(ISNUMBER(SEARCH(E$206,'12.Partner Involvement'!$H21))=TRUE,(('12.Partner Involvement'!$D21*'12.Partner Involvement'!$E21)/COUNTA(_xlfn.TEXTSPLIT('12.Partner Involvement'!$H21,";"))),"")</f>
        <v/>
      </c>
      <c r="F222" s="576" t="str">
        <f>IF(ISNUMBER(SEARCH(F$206,'12.Partner Involvement'!$H21))=TRUE,(('12.Partner Involvement'!$D21*'12.Partner Involvement'!$E21)/COUNTA(_xlfn.TEXTSPLIT('12.Partner Involvement'!$H21,";"))),"")</f>
        <v/>
      </c>
      <c r="G222" s="576" t="str">
        <f>IF(ISNUMBER(SEARCH(G$206,'12.Partner Involvement'!$H21))=TRUE,(('12.Partner Involvement'!$D21*'12.Partner Involvement'!$E21)/COUNTA(_xlfn.TEXTSPLIT('12.Partner Involvement'!$H21,";"))),"")</f>
        <v/>
      </c>
      <c r="H222" s="578" t="str">
        <f>IF(ISNUMBER(SEARCH(H$206,'12.Partner Involvement'!$H21))=TRUE,(('12.Partner Involvement'!$D21*'12.Partner Involvement'!$E21)/COUNTA(_xlfn.TEXTSPLIT('12.Partner Involvement'!$H21,";"))),"")</f>
        <v/>
      </c>
    </row>
    <row r="223" spans="1:8" x14ac:dyDescent="0.25">
      <c r="A223" s="577" t="str">
        <f>IF(ISNUMBER(SEARCH(A$206,'12.Partner Involvement'!$G22))=TRUE,(('12.Partner Involvement'!$D22*'12.Partner Involvement'!$E22)/COUNTA(_xlfn.TEXTSPLIT('12.Partner Involvement'!$G22,";"))),"")</f>
        <v/>
      </c>
      <c r="B223" s="576" t="str">
        <f>IF(ISNUMBER(SEARCH(B$206,'12.Partner Involvement'!$G22))=TRUE,(('12.Partner Involvement'!$D22*'12.Partner Involvement'!$E22)/COUNTA(_xlfn.TEXTSPLIT('12.Partner Involvement'!$G22,";"))),"")</f>
        <v/>
      </c>
      <c r="C223" s="578" t="str">
        <f>IF(ISNUMBER(SEARCH(C$206,'12.Partner Involvement'!$G22))=TRUE,(('12.Partner Involvement'!$D22*'12.Partner Involvement'!$E22)/COUNTA(_xlfn.TEXTSPLIT('12.Partner Involvement'!$G22,";"))),"")</f>
        <v/>
      </c>
      <c r="E223" s="577" t="str">
        <f>IF(ISNUMBER(SEARCH(E$206,'12.Partner Involvement'!$H22))=TRUE,(('12.Partner Involvement'!$D22*'12.Partner Involvement'!$E22)/COUNTA(_xlfn.TEXTSPLIT('12.Partner Involvement'!$H22,";"))),"")</f>
        <v/>
      </c>
      <c r="F223" s="576" t="str">
        <f>IF(ISNUMBER(SEARCH(F$206,'12.Partner Involvement'!$H22))=TRUE,(('12.Partner Involvement'!$D22*'12.Partner Involvement'!$E22)/COUNTA(_xlfn.TEXTSPLIT('12.Partner Involvement'!$H22,";"))),"")</f>
        <v/>
      </c>
      <c r="G223" s="576" t="str">
        <f>IF(ISNUMBER(SEARCH(G$206,'12.Partner Involvement'!$H22))=TRUE,(('12.Partner Involvement'!$D22*'12.Partner Involvement'!$E22)/COUNTA(_xlfn.TEXTSPLIT('12.Partner Involvement'!$H22,";"))),"")</f>
        <v/>
      </c>
      <c r="H223" s="578" t="str">
        <f>IF(ISNUMBER(SEARCH(H$206,'12.Partner Involvement'!$H22))=TRUE,(('12.Partner Involvement'!$D22*'12.Partner Involvement'!$E22)/COUNTA(_xlfn.TEXTSPLIT('12.Partner Involvement'!$H22,";"))),"")</f>
        <v/>
      </c>
    </row>
    <row r="224" spans="1:8" x14ac:dyDescent="0.25">
      <c r="A224" s="577" t="str">
        <f>IF(ISNUMBER(SEARCH(A$206,'12.Partner Involvement'!$G23))=TRUE,(('12.Partner Involvement'!$D23*'12.Partner Involvement'!$E23)/COUNTA(_xlfn.TEXTSPLIT('12.Partner Involvement'!$G23,";"))),"")</f>
        <v/>
      </c>
      <c r="B224" s="576" t="str">
        <f>IF(ISNUMBER(SEARCH(B$206,'12.Partner Involvement'!$G23))=TRUE,(('12.Partner Involvement'!$D23*'12.Partner Involvement'!$E23)/COUNTA(_xlfn.TEXTSPLIT('12.Partner Involvement'!$G23,";"))),"")</f>
        <v/>
      </c>
      <c r="C224" s="578" t="str">
        <f>IF(ISNUMBER(SEARCH(C$206,'12.Partner Involvement'!$G23))=TRUE,(('12.Partner Involvement'!$D23*'12.Partner Involvement'!$E23)/COUNTA(_xlfn.TEXTSPLIT('12.Partner Involvement'!$G23,";"))),"")</f>
        <v/>
      </c>
      <c r="E224" s="577" t="str">
        <f>IF(ISNUMBER(SEARCH(E$206,'12.Partner Involvement'!$H23))=TRUE,(('12.Partner Involvement'!$D23*'12.Partner Involvement'!$E23)/COUNTA(_xlfn.TEXTSPLIT('12.Partner Involvement'!$H23,";"))),"")</f>
        <v/>
      </c>
      <c r="F224" s="576" t="str">
        <f>IF(ISNUMBER(SEARCH(F$206,'12.Partner Involvement'!$H23))=TRUE,(('12.Partner Involvement'!$D23*'12.Partner Involvement'!$E23)/COUNTA(_xlfn.TEXTSPLIT('12.Partner Involvement'!$H23,";"))),"")</f>
        <v/>
      </c>
      <c r="G224" s="576" t="str">
        <f>IF(ISNUMBER(SEARCH(G$206,'12.Partner Involvement'!$H23))=TRUE,(('12.Partner Involvement'!$D23*'12.Partner Involvement'!$E23)/COUNTA(_xlfn.TEXTSPLIT('12.Partner Involvement'!$H23,";"))),"")</f>
        <v/>
      </c>
      <c r="H224" s="578" t="str">
        <f>IF(ISNUMBER(SEARCH(H$206,'12.Partner Involvement'!$H23))=TRUE,(('12.Partner Involvement'!$D23*'12.Partner Involvement'!$E23)/COUNTA(_xlfn.TEXTSPLIT('12.Partner Involvement'!$H23,";"))),"")</f>
        <v/>
      </c>
    </row>
    <row r="225" spans="1:8" x14ac:dyDescent="0.25">
      <c r="A225" s="577" t="str">
        <f>IF(ISNUMBER(SEARCH(A$206,'12.Partner Involvement'!$G24))=TRUE,(('12.Partner Involvement'!$D24*'12.Partner Involvement'!$E24)/COUNTA(_xlfn.TEXTSPLIT('12.Partner Involvement'!$G24,";"))),"")</f>
        <v/>
      </c>
      <c r="B225" s="576" t="str">
        <f>IF(ISNUMBER(SEARCH(B$206,'12.Partner Involvement'!$G24))=TRUE,(('12.Partner Involvement'!$D24*'12.Partner Involvement'!$E24)/COUNTA(_xlfn.TEXTSPLIT('12.Partner Involvement'!$G24,";"))),"")</f>
        <v/>
      </c>
      <c r="C225" s="578" t="str">
        <f>IF(ISNUMBER(SEARCH(C$206,'12.Partner Involvement'!$G24))=TRUE,(('12.Partner Involvement'!$D24*'12.Partner Involvement'!$E24)/COUNTA(_xlfn.TEXTSPLIT('12.Partner Involvement'!$G24,";"))),"")</f>
        <v/>
      </c>
      <c r="E225" s="577" t="str">
        <f>IF(ISNUMBER(SEARCH(E$206,'12.Partner Involvement'!$H24))=TRUE,(('12.Partner Involvement'!$D24*'12.Partner Involvement'!$E24)/COUNTA(_xlfn.TEXTSPLIT('12.Partner Involvement'!$H24,";"))),"")</f>
        <v/>
      </c>
      <c r="F225" s="576" t="str">
        <f>IF(ISNUMBER(SEARCH(F$206,'12.Partner Involvement'!$H24))=TRUE,(('12.Partner Involvement'!$D24*'12.Partner Involvement'!$E24)/COUNTA(_xlfn.TEXTSPLIT('12.Partner Involvement'!$H24,";"))),"")</f>
        <v/>
      </c>
      <c r="G225" s="576" t="str">
        <f>IF(ISNUMBER(SEARCH(G$206,'12.Partner Involvement'!$H24))=TRUE,(('12.Partner Involvement'!$D24*'12.Partner Involvement'!$E24)/COUNTA(_xlfn.TEXTSPLIT('12.Partner Involvement'!$H24,";"))),"")</f>
        <v/>
      </c>
      <c r="H225" s="578" t="str">
        <f>IF(ISNUMBER(SEARCH(H$206,'12.Partner Involvement'!$H24))=TRUE,(('12.Partner Involvement'!$D24*'12.Partner Involvement'!$E24)/COUNTA(_xlfn.TEXTSPLIT('12.Partner Involvement'!$H24,";"))),"")</f>
        <v/>
      </c>
    </row>
    <row r="226" spans="1:8" x14ac:dyDescent="0.25">
      <c r="A226" s="577" t="str">
        <f>IF(ISNUMBER(SEARCH(A$206,'12.Partner Involvement'!$G25))=TRUE,(('12.Partner Involvement'!$D25*'12.Partner Involvement'!$E25)/COUNTA(_xlfn.TEXTSPLIT('12.Partner Involvement'!$G25,";"))),"")</f>
        <v/>
      </c>
      <c r="B226" s="576" t="str">
        <f>IF(ISNUMBER(SEARCH(B$206,'12.Partner Involvement'!$G25))=TRUE,(('12.Partner Involvement'!$D25*'12.Partner Involvement'!$E25)/COUNTA(_xlfn.TEXTSPLIT('12.Partner Involvement'!$G25,";"))),"")</f>
        <v/>
      </c>
      <c r="C226" s="578" t="str">
        <f>IF(ISNUMBER(SEARCH(C$206,'12.Partner Involvement'!$G25))=TRUE,(('12.Partner Involvement'!$D25*'12.Partner Involvement'!$E25)/COUNTA(_xlfn.TEXTSPLIT('12.Partner Involvement'!$G25,";"))),"")</f>
        <v/>
      </c>
      <c r="E226" s="577" t="str">
        <f>IF(ISNUMBER(SEARCH(E$206,'12.Partner Involvement'!$H25))=TRUE,(('12.Partner Involvement'!$D25*'12.Partner Involvement'!$E25)/COUNTA(_xlfn.TEXTSPLIT('12.Partner Involvement'!$H25,";"))),"")</f>
        <v/>
      </c>
      <c r="F226" s="576" t="str">
        <f>IF(ISNUMBER(SEARCH(F$206,'12.Partner Involvement'!$H25))=TRUE,(('12.Partner Involvement'!$D25*'12.Partner Involvement'!$E25)/COUNTA(_xlfn.TEXTSPLIT('12.Partner Involvement'!$H25,";"))),"")</f>
        <v/>
      </c>
      <c r="G226" s="576" t="str">
        <f>IF(ISNUMBER(SEARCH(G$206,'12.Partner Involvement'!$H25))=TRUE,(('12.Partner Involvement'!$D25*'12.Partner Involvement'!$E25)/COUNTA(_xlfn.TEXTSPLIT('12.Partner Involvement'!$H25,";"))),"")</f>
        <v/>
      </c>
      <c r="H226" s="578" t="str">
        <f>IF(ISNUMBER(SEARCH(H$206,'12.Partner Involvement'!$H25))=TRUE,(('12.Partner Involvement'!$D25*'12.Partner Involvement'!$E25)/COUNTA(_xlfn.TEXTSPLIT('12.Partner Involvement'!$H25,";"))),"")</f>
        <v/>
      </c>
    </row>
    <row r="227" spans="1:8" x14ac:dyDescent="0.25">
      <c r="A227" s="577" t="str">
        <f>IF(ISNUMBER(SEARCH(A$206,'12.Partner Involvement'!$G26))=TRUE,(('12.Partner Involvement'!$D26*'12.Partner Involvement'!$E26)/COUNTA(_xlfn.TEXTSPLIT('12.Partner Involvement'!$G26,";"))),"")</f>
        <v/>
      </c>
      <c r="B227" s="576" t="str">
        <f>IF(ISNUMBER(SEARCH(B$206,'12.Partner Involvement'!$G26))=TRUE,(('12.Partner Involvement'!$D26*'12.Partner Involvement'!$E26)/COUNTA(_xlfn.TEXTSPLIT('12.Partner Involvement'!$G26,";"))),"")</f>
        <v/>
      </c>
      <c r="C227" s="578" t="str">
        <f>IF(ISNUMBER(SEARCH(C$206,'12.Partner Involvement'!$G26))=TRUE,(('12.Partner Involvement'!$D26*'12.Partner Involvement'!$E26)/COUNTA(_xlfn.TEXTSPLIT('12.Partner Involvement'!$G26,";"))),"")</f>
        <v/>
      </c>
      <c r="E227" s="577" t="str">
        <f>IF(ISNUMBER(SEARCH(E$206,'12.Partner Involvement'!$H26))=TRUE,(('12.Partner Involvement'!$D26*'12.Partner Involvement'!$E26)/COUNTA(_xlfn.TEXTSPLIT('12.Partner Involvement'!$H26,";"))),"")</f>
        <v/>
      </c>
      <c r="F227" s="576" t="str">
        <f>IF(ISNUMBER(SEARCH(F$206,'12.Partner Involvement'!$H26))=TRUE,(('12.Partner Involvement'!$D26*'12.Partner Involvement'!$E26)/COUNTA(_xlfn.TEXTSPLIT('12.Partner Involvement'!$H26,";"))),"")</f>
        <v/>
      </c>
      <c r="G227" s="576" t="str">
        <f>IF(ISNUMBER(SEARCH(G$206,'12.Partner Involvement'!$H26))=TRUE,(('12.Partner Involvement'!$D26*'12.Partner Involvement'!$E26)/COUNTA(_xlfn.TEXTSPLIT('12.Partner Involvement'!$H26,";"))),"")</f>
        <v/>
      </c>
      <c r="H227" s="578" t="str">
        <f>IF(ISNUMBER(SEARCH(H$206,'12.Partner Involvement'!$H26))=TRUE,(('12.Partner Involvement'!$D26*'12.Partner Involvement'!$E26)/COUNTA(_xlfn.TEXTSPLIT('12.Partner Involvement'!$H26,";"))),"")</f>
        <v/>
      </c>
    </row>
    <row r="228" spans="1:8" x14ac:dyDescent="0.25">
      <c r="A228" s="577" t="str">
        <f>IF(ISNUMBER(SEARCH(A$206,'12.Partner Involvement'!$G27))=TRUE,(('12.Partner Involvement'!$D27*'12.Partner Involvement'!$E27)/COUNTA(_xlfn.TEXTSPLIT('12.Partner Involvement'!$G27,";"))),"")</f>
        <v/>
      </c>
      <c r="B228" s="576" t="str">
        <f>IF(ISNUMBER(SEARCH(B$206,'12.Partner Involvement'!$G27))=TRUE,(('12.Partner Involvement'!$D27*'12.Partner Involvement'!$E27)/COUNTA(_xlfn.TEXTSPLIT('12.Partner Involvement'!$G27,";"))),"")</f>
        <v/>
      </c>
      <c r="C228" s="578" t="str">
        <f>IF(ISNUMBER(SEARCH(C$206,'12.Partner Involvement'!$G27))=TRUE,(('12.Partner Involvement'!$D27*'12.Partner Involvement'!$E27)/COUNTA(_xlfn.TEXTSPLIT('12.Partner Involvement'!$G27,";"))),"")</f>
        <v/>
      </c>
      <c r="E228" s="577" t="str">
        <f>IF(ISNUMBER(SEARCH(E$206,'12.Partner Involvement'!$H27))=TRUE,(('12.Partner Involvement'!$D27*'12.Partner Involvement'!$E27)/COUNTA(_xlfn.TEXTSPLIT('12.Partner Involvement'!$H27,";"))),"")</f>
        <v/>
      </c>
      <c r="F228" s="576" t="str">
        <f>IF(ISNUMBER(SEARCH(F$206,'12.Partner Involvement'!$H27))=TRUE,(('12.Partner Involvement'!$D27*'12.Partner Involvement'!$E27)/COUNTA(_xlfn.TEXTSPLIT('12.Partner Involvement'!$H27,";"))),"")</f>
        <v/>
      </c>
      <c r="G228" s="576" t="str">
        <f>IF(ISNUMBER(SEARCH(G$206,'12.Partner Involvement'!$H27))=TRUE,(('12.Partner Involvement'!$D27*'12.Partner Involvement'!$E27)/COUNTA(_xlfn.TEXTSPLIT('12.Partner Involvement'!$H27,";"))),"")</f>
        <v/>
      </c>
      <c r="H228" s="578" t="str">
        <f>IF(ISNUMBER(SEARCH(H$206,'12.Partner Involvement'!$H27))=TRUE,(('12.Partner Involvement'!$D27*'12.Partner Involvement'!$E27)/COUNTA(_xlfn.TEXTSPLIT('12.Partner Involvement'!$H27,";"))),"")</f>
        <v/>
      </c>
    </row>
    <row r="229" spans="1:8" x14ac:dyDescent="0.25">
      <c r="A229" s="577" t="str">
        <f>IF(ISNUMBER(SEARCH(A$206,'12.Partner Involvement'!$G28))=TRUE,(('12.Partner Involvement'!$D28*'12.Partner Involvement'!$E28)/COUNTA(_xlfn.TEXTSPLIT('12.Partner Involvement'!$G28,";"))),"")</f>
        <v/>
      </c>
      <c r="B229" s="576" t="str">
        <f>IF(ISNUMBER(SEARCH(B$206,'12.Partner Involvement'!$G28))=TRUE,(('12.Partner Involvement'!$D28*'12.Partner Involvement'!$E28)/COUNTA(_xlfn.TEXTSPLIT('12.Partner Involvement'!$G28,";"))),"")</f>
        <v/>
      </c>
      <c r="C229" s="578" t="str">
        <f>IF(ISNUMBER(SEARCH(C$206,'12.Partner Involvement'!$G28))=TRUE,(('12.Partner Involvement'!$D28*'12.Partner Involvement'!$E28)/COUNTA(_xlfn.TEXTSPLIT('12.Partner Involvement'!$G28,";"))),"")</f>
        <v/>
      </c>
      <c r="E229" s="577" t="str">
        <f>IF(ISNUMBER(SEARCH(E$206,'12.Partner Involvement'!$H28))=TRUE,(('12.Partner Involvement'!$D28*'12.Partner Involvement'!$E28)/COUNTA(_xlfn.TEXTSPLIT('12.Partner Involvement'!$H28,";"))),"")</f>
        <v/>
      </c>
      <c r="F229" s="576" t="str">
        <f>IF(ISNUMBER(SEARCH(F$206,'12.Partner Involvement'!$H28))=TRUE,(('12.Partner Involvement'!$D28*'12.Partner Involvement'!$E28)/COUNTA(_xlfn.TEXTSPLIT('12.Partner Involvement'!$H28,";"))),"")</f>
        <v/>
      </c>
      <c r="G229" s="576" t="str">
        <f>IF(ISNUMBER(SEARCH(G$206,'12.Partner Involvement'!$H28))=TRUE,(('12.Partner Involvement'!$D28*'12.Partner Involvement'!$E28)/COUNTA(_xlfn.TEXTSPLIT('12.Partner Involvement'!$H28,";"))),"")</f>
        <v/>
      </c>
      <c r="H229" s="578" t="str">
        <f>IF(ISNUMBER(SEARCH(H$206,'12.Partner Involvement'!$H28))=TRUE,(('12.Partner Involvement'!$D28*'12.Partner Involvement'!$E28)/COUNTA(_xlfn.TEXTSPLIT('12.Partner Involvement'!$H28,";"))),"")</f>
        <v/>
      </c>
    </row>
    <row r="230" spans="1:8" x14ac:dyDescent="0.25">
      <c r="A230" s="577" t="str">
        <f>IF(ISNUMBER(SEARCH(A$206,'12.Partner Involvement'!$G29))=TRUE,(('12.Partner Involvement'!$D29*'12.Partner Involvement'!$E29)/COUNTA(_xlfn.TEXTSPLIT('12.Partner Involvement'!$G29,";"))),"")</f>
        <v/>
      </c>
      <c r="B230" s="576" t="str">
        <f>IF(ISNUMBER(SEARCH(B$206,'12.Partner Involvement'!$G29))=TRUE,(('12.Partner Involvement'!$D29*'12.Partner Involvement'!$E29)/COUNTA(_xlfn.TEXTSPLIT('12.Partner Involvement'!$G29,";"))),"")</f>
        <v/>
      </c>
      <c r="C230" s="578" t="str">
        <f>IF(ISNUMBER(SEARCH(C$206,'12.Partner Involvement'!$G29))=TRUE,(('12.Partner Involvement'!$D29*'12.Partner Involvement'!$E29)/COUNTA(_xlfn.TEXTSPLIT('12.Partner Involvement'!$G29,";"))),"")</f>
        <v/>
      </c>
      <c r="E230" s="577" t="str">
        <f>IF(ISNUMBER(SEARCH(E$206,'12.Partner Involvement'!$H29))=TRUE,(('12.Partner Involvement'!$D29*'12.Partner Involvement'!$E29)/COUNTA(_xlfn.TEXTSPLIT('12.Partner Involvement'!$H29,";"))),"")</f>
        <v/>
      </c>
      <c r="F230" s="576" t="str">
        <f>IF(ISNUMBER(SEARCH(F$206,'12.Partner Involvement'!$H29))=TRUE,(('12.Partner Involvement'!$D29*'12.Partner Involvement'!$E29)/COUNTA(_xlfn.TEXTSPLIT('12.Partner Involvement'!$H29,";"))),"")</f>
        <v/>
      </c>
      <c r="G230" s="576" t="str">
        <f>IF(ISNUMBER(SEARCH(G$206,'12.Partner Involvement'!$H29))=TRUE,(('12.Partner Involvement'!$D29*'12.Partner Involvement'!$E29)/COUNTA(_xlfn.TEXTSPLIT('12.Partner Involvement'!$H29,";"))),"")</f>
        <v/>
      </c>
      <c r="H230" s="578" t="str">
        <f>IF(ISNUMBER(SEARCH(H$206,'12.Partner Involvement'!$H29))=TRUE,(('12.Partner Involvement'!$D29*'12.Partner Involvement'!$E29)/COUNTA(_xlfn.TEXTSPLIT('12.Partner Involvement'!$H29,";"))),"")</f>
        <v/>
      </c>
    </row>
    <row r="231" spans="1:8" x14ac:dyDescent="0.25">
      <c r="A231" s="577" t="str">
        <f>IF(ISNUMBER(SEARCH(A$206,'12.Partner Involvement'!$G30))=TRUE,(('12.Partner Involvement'!$D30*'12.Partner Involvement'!$E30)/COUNTA(_xlfn.TEXTSPLIT('12.Partner Involvement'!$G30,";"))),"")</f>
        <v/>
      </c>
      <c r="B231" s="576" t="str">
        <f>IF(ISNUMBER(SEARCH(B$206,'12.Partner Involvement'!$G30))=TRUE,(('12.Partner Involvement'!$D30*'12.Partner Involvement'!$E30)/COUNTA(_xlfn.TEXTSPLIT('12.Partner Involvement'!$G30,";"))),"")</f>
        <v/>
      </c>
      <c r="C231" s="578" t="str">
        <f>IF(ISNUMBER(SEARCH(C$206,'12.Partner Involvement'!$G30))=TRUE,(('12.Partner Involvement'!$D30*'12.Partner Involvement'!$E30)/COUNTA(_xlfn.TEXTSPLIT('12.Partner Involvement'!$G30,";"))),"")</f>
        <v/>
      </c>
      <c r="E231" s="577" t="str">
        <f>IF(ISNUMBER(SEARCH(E$206,'12.Partner Involvement'!$H30))=TRUE,(('12.Partner Involvement'!$D30*'12.Partner Involvement'!$E30)/COUNTA(_xlfn.TEXTSPLIT('12.Partner Involvement'!$H30,";"))),"")</f>
        <v/>
      </c>
      <c r="F231" s="576" t="str">
        <f>IF(ISNUMBER(SEARCH(F$206,'12.Partner Involvement'!$H30))=TRUE,(('12.Partner Involvement'!$D30*'12.Partner Involvement'!$E30)/COUNTA(_xlfn.TEXTSPLIT('12.Partner Involvement'!$H30,";"))),"")</f>
        <v/>
      </c>
      <c r="G231" s="576" t="str">
        <f>IF(ISNUMBER(SEARCH(G$206,'12.Partner Involvement'!$H30))=TRUE,(('12.Partner Involvement'!$D30*'12.Partner Involvement'!$E30)/COUNTA(_xlfn.TEXTSPLIT('12.Partner Involvement'!$H30,";"))),"")</f>
        <v/>
      </c>
      <c r="H231" s="578" t="str">
        <f>IF(ISNUMBER(SEARCH(H$206,'12.Partner Involvement'!$H30))=TRUE,(('12.Partner Involvement'!$D30*'12.Partner Involvement'!$E30)/COUNTA(_xlfn.TEXTSPLIT('12.Partner Involvement'!$H30,";"))),"")</f>
        <v/>
      </c>
    </row>
    <row r="232" spans="1:8" x14ac:dyDescent="0.25">
      <c r="A232" s="577" t="str">
        <f>IF(ISNUMBER(SEARCH(A$206,'12.Partner Involvement'!$G31))=TRUE,(('12.Partner Involvement'!$D31*'12.Partner Involvement'!$E31)/COUNTA(_xlfn.TEXTSPLIT('12.Partner Involvement'!$G31,";"))),"")</f>
        <v/>
      </c>
      <c r="B232" s="576" t="str">
        <f>IF(ISNUMBER(SEARCH(B$206,'12.Partner Involvement'!$G31))=TRUE,(('12.Partner Involvement'!$D31*'12.Partner Involvement'!$E31)/COUNTA(_xlfn.TEXTSPLIT('12.Partner Involvement'!$G31,";"))),"")</f>
        <v/>
      </c>
      <c r="C232" s="578" t="str">
        <f>IF(ISNUMBER(SEARCH(C$206,'12.Partner Involvement'!$G31))=TRUE,(('12.Partner Involvement'!$D31*'12.Partner Involvement'!$E31)/COUNTA(_xlfn.TEXTSPLIT('12.Partner Involvement'!$G31,";"))),"")</f>
        <v/>
      </c>
      <c r="E232" s="577" t="str">
        <f>IF(ISNUMBER(SEARCH(E$206,'12.Partner Involvement'!$H31))=TRUE,(('12.Partner Involvement'!$D31*'12.Partner Involvement'!$E31)/COUNTA(_xlfn.TEXTSPLIT('12.Partner Involvement'!$H31,";"))),"")</f>
        <v/>
      </c>
      <c r="F232" s="576" t="str">
        <f>IF(ISNUMBER(SEARCH(F$206,'12.Partner Involvement'!$H31))=TRUE,(('12.Partner Involvement'!$D31*'12.Partner Involvement'!$E31)/COUNTA(_xlfn.TEXTSPLIT('12.Partner Involvement'!$H31,";"))),"")</f>
        <v/>
      </c>
      <c r="G232" s="576" t="str">
        <f>IF(ISNUMBER(SEARCH(G$206,'12.Partner Involvement'!$H31))=TRUE,(('12.Partner Involvement'!$D31*'12.Partner Involvement'!$E31)/COUNTA(_xlfn.TEXTSPLIT('12.Partner Involvement'!$H31,";"))),"")</f>
        <v/>
      </c>
      <c r="H232" s="578" t="str">
        <f>IF(ISNUMBER(SEARCH(H$206,'12.Partner Involvement'!$H31))=TRUE,(('12.Partner Involvement'!$D31*'12.Partner Involvement'!$E31)/COUNTA(_xlfn.TEXTSPLIT('12.Partner Involvement'!$H31,";"))),"")</f>
        <v/>
      </c>
    </row>
    <row r="233" spans="1:8" x14ac:dyDescent="0.25">
      <c r="A233" s="577" t="str">
        <f>IF(ISNUMBER(SEARCH(A$206,'12.Partner Involvement'!$G32))=TRUE,(('12.Partner Involvement'!$D32*'12.Partner Involvement'!$E32)/COUNTA(_xlfn.TEXTSPLIT('12.Partner Involvement'!$G32,";"))),"")</f>
        <v/>
      </c>
      <c r="B233" s="576" t="str">
        <f>IF(ISNUMBER(SEARCH(B$206,'12.Partner Involvement'!$G32))=TRUE,(('12.Partner Involvement'!$D32*'12.Partner Involvement'!$E32)/COUNTA(_xlfn.TEXTSPLIT('12.Partner Involvement'!$G32,";"))),"")</f>
        <v/>
      </c>
      <c r="C233" s="578" t="str">
        <f>IF(ISNUMBER(SEARCH(C$206,'12.Partner Involvement'!$G32))=TRUE,(('12.Partner Involvement'!$D32*'12.Partner Involvement'!$E32)/COUNTA(_xlfn.TEXTSPLIT('12.Partner Involvement'!$G32,";"))),"")</f>
        <v/>
      </c>
      <c r="E233" s="577" t="str">
        <f>IF(ISNUMBER(SEARCH(E$206,'12.Partner Involvement'!$H32))=TRUE,(('12.Partner Involvement'!$D32*'12.Partner Involvement'!$E32)/COUNTA(_xlfn.TEXTSPLIT('12.Partner Involvement'!$H32,";"))),"")</f>
        <v/>
      </c>
      <c r="F233" s="576" t="str">
        <f>IF(ISNUMBER(SEARCH(F$206,'12.Partner Involvement'!$H32))=TRUE,(('12.Partner Involvement'!$D32*'12.Partner Involvement'!$E32)/COUNTA(_xlfn.TEXTSPLIT('12.Partner Involvement'!$H32,";"))),"")</f>
        <v/>
      </c>
      <c r="G233" s="576" t="str">
        <f>IF(ISNUMBER(SEARCH(G$206,'12.Partner Involvement'!$H32))=TRUE,(('12.Partner Involvement'!$D32*'12.Partner Involvement'!$E32)/COUNTA(_xlfn.TEXTSPLIT('12.Partner Involvement'!$H32,";"))),"")</f>
        <v/>
      </c>
      <c r="H233" s="578" t="str">
        <f>IF(ISNUMBER(SEARCH(H$206,'12.Partner Involvement'!$H32))=TRUE,(('12.Partner Involvement'!$D32*'12.Partner Involvement'!$E32)/COUNTA(_xlfn.TEXTSPLIT('12.Partner Involvement'!$H32,";"))),"")</f>
        <v/>
      </c>
    </row>
    <row r="234" spans="1:8" x14ac:dyDescent="0.25">
      <c r="A234" s="577" t="str">
        <f>IF(ISNUMBER(SEARCH(A$206,'12.Partner Involvement'!$G33))=TRUE,(('12.Partner Involvement'!$D33*'12.Partner Involvement'!$E33)/COUNTA(_xlfn.TEXTSPLIT('12.Partner Involvement'!$G33,";"))),"")</f>
        <v/>
      </c>
      <c r="B234" s="576" t="str">
        <f>IF(ISNUMBER(SEARCH(B$206,'12.Partner Involvement'!$G33))=TRUE,(('12.Partner Involvement'!$D33*'12.Partner Involvement'!$E33)/COUNTA(_xlfn.TEXTSPLIT('12.Partner Involvement'!$G33,";"))),"")</f>
        <v/>
      </c>
      <c r="C234" s="578" t="str">
        <f>IF(ISNUMBER(SEARCH(C$206,'12.Partner Involvement'!$G33))=TRUE,(('12.Partner Involvement'!$D33*'12.Partner Involvement'!$E33)/COUNTA(_xlfn.TEXTSPLIT('12.Partner Involvement'!$G33,";"))),"")</f>
        <v/>
      </c>
      <c r="E234" s="577" t="str">
        <f>IF(ISNUMBER(SEARCH(E$206,'12.Partner Involvement'!$H33))=TRUE,(('12.Partner Involvement'!$D33*'12.Partner Involvement'!$E33)/COUNTA(_xlfn.TEXTSPLIT('12.Partner Involvement'!$H33,";"))),"")</f>
        <v/>
      </c>
      <c r="F234" s="576" t="str">
        <f>IF(ISNUMBER(SEARCH(F$206,'12.Partner Involvement'!$H33))=TRUE,(('12.Partner Involvement'!$D33*'12.Partner Involvement'!$E33)/COUNTA(_xlfn.TEXTSPLIT('12.Partner Involvement'!$H33,";"))),"")</f>
        <v/>
      </c>
      <c r="G234" s="576" t="str">
        <f>IF(ISNUMBER(SEARCH(G$206,'12.Partner Involvement'!$H33))=TRUE,(('12.Partner Involvement'!$D33*'12.Partner Involvement'!$E33)/COUNTA(_xlfn.TEXTSPLIT('12.Partner Involvement'!$H33,";"))),"")</f>
        <v/>
      </c>
      <c r="H234" s="578" t="str">
        <f>IF(ISNUMBER(SEARCH(H$206,'12.Partner Involvement'!$H33))=TRUE,(('12.Partner Involvement'!$D33*'12.Partner Involvement'!$E33)/COUNTA(_xlfn.TEXTSPLIT('12.Partner Involvement'!$H33,";"))),"")</f>
        <v/>
      </c>
    </row>
    <row r="235" spans="1:8" x14ac:dyDescent="0.25">
      <c r="A235" s="577" t="str">
        <f>IF(ISNUMBER(SEARCH(A$206,'12.Partner Involvement'!$G34))=TRUE,(('12.Partner Involvement'!$D34*'12.Partner Involvement'!$E34)/COUNTA(_xlfn.TEXTSPLIT('12.Partner Involvement'!$G34,";"))),"")</f>
        <v/>
      </c>
      <c r="B235" s="576" t="str">
        <f>IF(ISNUMBER(SEARCH(B$206,'12.Partner Involvement'!$G34))=TRUE,(('12.Partner Involvement'!$D34*'12.Partner Involvement'!$E34)/COUNTA(_xlfn.TEXTSPLIT('12.Partner Involvement'!$G34,";"))),"")</f>
        <v/>
      </c>
      <c r="C235" s="578" t="str">
        <f>IF(ISNUMBER(SEARCH(C$206,'12.Partner Involvement'!$G34))=TRUE,(('12.Partner Involvement'!$D34*'12.Partner Involvement'!$E34)/COUNTA(_xlfn.TEXTSPLIT('12.Partner Involvement'!$G34,";"))),"")</f>
        <v/>
      </c>
      <c r="E235" s="577" t="str">
        <f>IF(ISNUMBER(SEARCH(E$206,'12.Partner Involvement'!$H34))=TRUE,(('12.Partner Involvement'!$D34*'12.Partner Involvement'!$E34)/COUNTA(_xlfn.TEXTSPLIT('12.Partner Involvement'!$H34,";"))),"")</f>
        <v/>
      </c>
      <c r="F235" s="576" t="str">
        <f>IF(ISNUMBER(SEARCH(F$206,'12.Partner Involvement'!$H34))=TRUE,(('12.Partner Involvement'!$D34*'12.Partner Involvement'!$E34)/COUNTA(_xlfn.TEXTSPLIT('12.Partner Involvement'!$H34,";"))),"")</f>
        <v/>
      </c>
      <c r="G235" s="576" t="str">
        <f>IF(ISNUMBER(SEARCH(G$206,'12.Partner Involvement'!$H34))=TRUE,(('12.Partner Involvement'!$D34*'12.Partner Involvement'!$E34)/COUNTA(_xlfn.TEXTSPLIT('12.Partner Involvement'!$H34,";"))),"")</f>
        <v/>
      </c>
      <c r="H235" s="578" t="str">
        <f>IF(ISNUMBER(SEARCH(H$206,'12.Partner Involvement'!$H34))=TRUE,(('12.Partner Involvement'!$D34*'12.Partner Involvement'!$E34)/COUNTA(_xlfn.TEXTSPLIT('12.Partner Involvement'!$H34,";"))),"")</f>
        <v/>
      </c>
    </row>
    <row r="236" spans="1:8" x14ac:dyDescent="0.25">
      <c r="A236" s="577" t="str">
        <f>IF(ISNUMBER(SEARCH(A$206,'12.Partner Involvement'!$G35))=TRUE,(('12.Partner Involvement'!$D35*'12.Partner Involvement'!$E35)/COUNTA(_xlfn.TEXTSPLIT('12.Partner Involvement'!$G35,";"))),"")</f>
        <v/>
      </c>
      <c r="B236" s="576" t="str">
        <f>IF(ISNUMBER(SEARCH(B$206,'12.Partner Involvement'!$G35))=TRUE,(('12.Partner Involvement'!$D35*'12.Partner Involvement'!$E35)/COUNTA(_xlfn.TEXTSPLIT('12.Partner Involvement'!$G35,";"))),"")</f>
        <v/>
      </c>
      <c r="C236" s="578" t="str">
        <f>IF(ISNUMBER(SEARCH(C$206,'12.Partner Involvement'!$G35))=TRUE,(('12.Partner Involvement'!$D35*'12.Partner Involvement'!$E35)/COUNTA(_xlfn.TEXTSPLIT('12.Partner Involvement'!$G35,";"))),"")</f>
        <v/>
      </c>
      <c r="E236" s="577" t="str">
        <f>IF(ISNUMBER(SEARCH(E$206,'12.Partner Involvement'!$H35))=TRUE,(('12.Partner Involvement'!$D35*'12.Partner Involvement'!$E35)/COUNTA(_xlfn.TEXTSPLIT('12.Partner Involvement'!$H35,";"))),"")</f>
        <v/>
      </c>
      <c r="F236" s="576" t="str">
        <f>IF(ISNUMBER(SEARCH(F$206,'12.Partner Involvement'!$H35))=TRUE,(('12.Partner Involvement'!$D35*'12.Partner Involvement'!$E35)/COUNTA(_xlfn.TEXTSPLIT('12.Partner Involvement'!$H35,";"))),"")</f>
        <v/>
      </c>
      <c r="G236" s="576" t="str">
        <f>IF(ISNUMBER(SEARCH(G$206,'12.Partner Involvement'!$H35))=TRUE,(('12.Partner Involvement'!$D35*'12.Partner Involvement'!$E35)/COUNTA(_xlfn.TEXTSPLIT('12.Partner Involvement'!$H35,";"))),"")</f>
        <v/>
      </c>
      <c r="H236" s="578" t="str">
        <f>IF(ISNUMBER(SEARCH(H$206,'12.Partner Involvement'!$H35))=TRUE,(('12.Partner Involvement'!$D35*'12.Partner Involvement'!$E35)/COUNTA(_xlfn.TEXTSPLIT('12.Partner Involvement'!$H35,";"))),"")</f>
        <v/>
      </c>
    </row>
    <row r="237" spans="1:8" x14ac:dyDescent="0.25">
      <c r="A237" s="577" t="str">
        <f>IF(ISNUMBER(SEARCH(A$206,'12.Partner Involvement'!$G36))=TRUE,(('12.Partner Involvement'!$D36*'12.Partner Involvement'!$E36)/COUNTA(_xlfn.TEXTSPLIT('12.Partner Involvement'!$G36,";"))),"")</f>
        <v/>
      </c>
      <c r="B237" s="576" t="str">
        <f>IF(ISNUMBER(SEARCH(B$206,'12.Partner Involvement'!$G36))=TRUE,(('12.Partner Involvement'!$D36*'12.Partner Involvement'!$E36)/COUNTA(_xlfn.TEXTSPLIT('12.Partner Involvement'!$G36,";"))),"")</f>
        <v/>
      </c>
      <c r="C237" s="578" t="str">
        <f>IF(ISNUMBER(SEARCH(C$206,'12.Partner Involvement'!$G36))=TRUE,(('12.Partner Involvement'!$D36*'12.Partner Involvement'!$E36)/COUNTA(_xlfn.TEXTSPLIT('12.Partner Involvement'!$G36,";"))),"")</f>
        <v/>
      </c>
      <c r="E237" s="577" t="str">
        <f>IF(ISNUMBER(SEARCH(E$206,'12.Partner Involvement'!$H36))=TRUE,(('12.Partner Involvement'!$D36*'12.Partner Involvement'!$E36)/COUNTA(_xlfn.TEXTSPLIT('12.Partner Involvement'!$H36,";"))),"")</f>
        <v/>
      </c>
      <c r="F237" s="576" t="str">
        <f>IF(ISNUMBER(SEARCH(F$206,'12.Partner Involvement'!$H36))=TRUE,(('12.Partner Involvement'!$D36*'12.Partner Involvement'!$E36)/COUNTA(_xlfn.TEXTSPLIT('12.Partner Involvement'!$H36,";"))),"")</f>
        <v/>
      </c>
      <c r="G237" s="576" t="str">
        <f>IF(ISNUMBER(SEARCH(G$206,'12.Partner Involvement'!$H36))=TRUE,(('12.Partner Involvement'!$D36*'12.Partner Involvement'!$E36)/COUNTA(_xlfn.TEXTSPLIT('12.Partner Involvement'!$H36,";"))),"")</f>
        <v/>
      </c>
      <c r="H237" s="578" t="str">
        <f>IF(ISNUMBER(SEARCH(H$206,'12.Partner Involvement'!$H36))=TRUE,(('12.Partner Involvement'!$D36*'12.Partner Involvement'!$E36)/COUNTA(_xlfn.TEXTSPLIT('12.Partner Involvement'!$H36,";"))),"")</f>
        <v/>
      </c>
    </row>
    <row r="238" spans="1:8" x14ac:dyDescent="0.25">
      <c r="A238" s="577" t="str">
        <f>IF(ISNUMBER(SEARCH(A$206,'12.Partner Involvement'!$G37))=TRUE,(('12.Partner Involvement'!$D37*'12.Partner Involvement'!$E37)/COUNTA(_xlfn.TEXTSPLIT('12.Partner Involvement'!$G37,";"))),"")</f>
        <v/>
      </c>
      <c r="B238" s="576" t="str">
        <f>IF(ISNUMBER(SEARCH(B$206,'12.Partner Involvement'!$G37))=TRUE,(('12.Partner Involvement'!$D37*'12.Partner Involvement'!$E37)/COUNTA(_xlfn.TEXTSPLIT('12.Partner Involvement'!$G37,";"))),"")</f>
        <v/>
      </c>
      <c r="C238" s="578" t="str">
        <f>IF(ISNUMBER(SEARCH(C$206,'12.Partner Involvement'!$G37))=TRUE,(('12.Partner Involvement'!$D37*'12.Partner Involvement'!$E37)/COUNTA(_xlfn.TEXTSPLIT('12.Partner Involvement'!$G37,";"))),"")</f>
        <v/>
      </c>
      <c r="E238" s="577" t="str">
        <f>IF(ISNUMBER(SEARCH(E$206,'12.Partner Involvement'!$H37))=TRUE,(('12.Partner Involvement'!$D37*'12.Partner Involvement'!$E37)/COUNTA(_xlfn.TEXTSPLIT('12.Partner Involvement'!$H37,";"))),"")</f>
        <v/>
      </c>
      <c r="F238" s="576" t="str">
        <f>IF(ISNUMBER(SEARCH(F$206,'12.Partner Involvement'!$H37))=TRUE,(('12.Partner Involvement'!$D37*'12.Partner Involvement'!$E37)/COUNTA(_xlfn.TEXTSPLIT('12.Partner Involvement'!$H37,";"))),"")</f>
        <v/>
      </c>
      <c r="G238" s="576" t="str">
        <f>IF(ISNUMBER(SEARCH(G$206,'12.Partner Involvement'!$H37))=TRUE,(('12.Partner Involvement'!$D37*'12.Partner Involvement'!$E37)/COUNTA(_xlfn.TEXTSPLIT('12.Partner Involvement'!$H37,";"))),"")</f>
        <v/>
      </c>
      <c r="H238" s="578" t="str">
        <f>IF(ISNUMBER(SEARCH(H$206,'12.Partner Involvement'!$H37))=TRUE,(('12.Partner Involvement'!$D37*'12.Partner Involvement'!$E37)/COUNTA(_xlfn.TEXTSPLIT('12.Partner Involvement'!$H37,";"))),"")</f>
        <v/>
      </c>
    </row>
    <row r="239" spans="1:8" x14ac:dyDescent="0.25">
      <c r="A239" s="577" t="str">
        <f>IF(ISNUMBER(SEARCH(A$206,'12.Partner Involvement'!$G38))=TRUE,(('12.Partner Involvement'!$D38*'12.Partner Involvement'!$E38)/COUNTA(_xlfn.TEXTSPLIT('12.Partner Involvement'!$G38,";"))),"")</f>
        <v/>
      </c>
      <c r="B239" s="576" t="str">
        <f>IF(ISNUMBER(SEARCH(B$206,'12.Partner Involvement'!$G38))=TRUE,(('12.Partner Involvement'!$D38*'12.Partner Involvement'!$E38)/COUNTA(_xlfn.TEXTSPLIT('12.Partner Involvement'!$G38,";"))),"")</f>
        <v/>
      </c>
      <c r="C239" s="578" t="str">
        <f>IF(ISNUMBER(SEARCH(C$206,'12.Partner Involvement'!$G38))=TRUE,(('12.Partner Involvement'!$D38*'12.Partner Involvement'!$E38)/COUNTA(_xlfn.TEXTSPLIT('12.Partner Involvement'!$G38,";"))),"")</f>
        <v/>
      </c>
      <c r="E239" s="577" t="str">
        <f>IF(ISNUMBER(SEARCH(E$206,'12.Partner Involvement'!$H38))=TRUE,(('12.Partner Involvement'!$D38*'12.Partner Involvement'!$E38)/COUNTA(_xlfn.TEXTSPLIT('12.Partner Involvement'!$H38,";"))),"")</f>
        <v/>
      </c>
      <c r="F239" s="576" t="str">
        <f>IF(ISNUMBER(SEARCH(F$206,'12.Partner Involvement'!$H38))=TRUE,(('12.Partner Involvement'!$D38*'12.Partner Involvement'!$E38)/COUNTA(_xlfn.TEXTSPLIT('12.Partner Involvement'!$H38,";"))),"")</f>
        <v/>
      </c>
      <c r="G239" s="576" t="str">
        <f>IF(ISNUMBER(SEARCH(G$206,'12.Partner Involvement'!$H38))=TRUE,(('12.Partner Involvement'!$D38*'12.Partner Involvement'!$E38)/COUNTA(_xlfn.TEXTSPLIT('12.Partner Involvement'!$H38,";"))),"")</f>
        <v/>
      </c>
      <c r="H239" s="578" t="str">
        <f>IF(ISNUMBER(SEARCH(H$206,'12.Partner Involvement'!$H38))=TRUE,(('12.Partner Involvement'!$D38*'12.Partner Involvement'!$E38)/COUNTA(_xlfn.TEXTSPLIT('12.Partner Involvement'!$H38,";"))),"")</f>
        <v/>
      </c>
    </row>
    <row r="240" spans="1:8" x14ac:dyDescent="0.25">
      <c r="A240" s="577" t="str">
        <f>IF(ISNUMBER(SEARCH(A$206,'12.Partner Involvement'!$G39))=TRUE,(('12.Partner Involvement'!$D39*'12.Partner Involvement'!$E39)/COUNTA(_xlfn.TEXTSPLIT('12.Partner Involvement'!$G39,";"))),"")</f>
        <v/>
      </c>
      <c r="B240" s="576" t="str">
        <f>IF(ISNUMBER(SEARCH(B$206,'12.Partner Involvement'!$G39))=TRUE,(('12.Partner Involvement'!$D39*'12.Partner Involvement'!$E39)/COUNTA(_xlfn.TEXTSPLIT('12.Partner Involvement'!$G39,";"))),"")</f>
        <v/>
      </c>
      <c r="C240" s="578" t="str">
        <f>IF(ISNUMBER(SEARCH(C$206,'12.Partner Involvement'!$G39))=TRUE,(('12.Partner Involvement'!$D39*'12.Partner Involvement'!$E39)/COUNTA(_xlfn.TEXTSPLIT('12.Partner Involvement'!$G39,";"))),"")</f>
        <v/>
      </c>
      <c r="E240" s="577" t="str">
        <f>IF(ISNUMBER(SEARCH(E$206,'12.Partner Involvement'!$H39))=TRUE,(('12.Partner Involvement'!$D39*'12.Partner Involvement'!$E39)/COUNTA(_xlfn.TEXTSPLIT('12.Partner Involvement'!$H39,";"))),"")</f>
        <v/>
      </c>
      <c r="F240" s="576" t="str">
        <f>IF(ISNUMBER(SEARCH(F$206,'12.Partner Involvement'!$H39))=TRUE,(('12.Partner Involvement'!$D39*'12.Partner Involvement'!$E39)/COUNTA(_xlfn.TEXTSPLIT('12.Partner Involvement'!$H39,";"))),"")</f>
        <v/>
      </c>
      <c r="G240" s="576" t="str">
        <f>IF(ISNUMBER(SEARCH(G$206,'12.Partner Involvement'!$H39))=TRUE,(('12.Partner Involvement'!$D39*'12.Partner Involvement'!$E39)/COUNTA(_xlfn.TEXTSPLIT('12.Partner Involvement'!$H39,";"))),"")</f>
        <v/>
      </c>
      <c r="H240" s="578" t="str">
        <f>IF(ISNUMBER(SEARCH(H$206,'12.Partner Involvement'!$H39))=TRUE,(('12.Partner Involvement'!$D39*'12.Partner Involvement'!$E39)/COUNTA(_xlfn.TEXTSPLIT('12.Partner Involvement'!$H39,";"))),"")</f>
        <v/>
      </c>
    </row>
    <row r="241" spans="1:8" x14ac:dyDescent="0.25">
      <c r="A241" s="577" t="str">
        <f>IF(ISNUMBER(SEARCH(A$206,'12.Partner Involvement'!$G40))=TRUE,(('12.Partner Involvement'!$D40*'12.Partner Involvement'!$E40)/COUNTA(_xlfn.TEXTSPLIT('12.Partner Involvement'!$G40,";"))),"")</f>
        <v/>
      </c>
      <c r="B241" s="576" t="str">
        <f>IF(ISNUMBER(SEARCH(B$206,'12.Partner Involvement'!$G40))=TRUE,(('12.Partner Involvement'!$D40*'12.Partner Involvement'!$E40)/COUNTA(_xlfn.TEXTSPLIT('12.Partner Involvement'!$G40,";"))),"")</f>
        <v/>
      </c>
      <c r="C241" s="578" t="str">
        <f>IF(ISNUMBER(SEARCH(C$206,'12.Partner Involvement'!$G40))=TRUE,(('12.Partner Involvement'!$D40*'12.Partner Involvement'!$E40)/COUNTA(_xlfn.TEXTSPLIT('12.Partner Involvement'!$G40,";"))),"")</f>
        <v/>
      </c>
      <c r="E241" s="577" t="str">
        <f>IF(ISNUMBER(SEARCH(E$206,'12.Partner Involvement'!$H40))=TRUE,(('12.Partner Involvement'!$D40*'12.Partner Involvement'!$E40)/COUNTA(_xlfn.TEXTSPLIT('12.Partner Involvement'!$H40,";"))),"")</f>
        <v/>
      </c>
      <c r="F241" s="576" t="str">
        <f>IF(ISNUMBER(SEARCH(F$206,'12.Partner Involvement'!$H40))=TRUE,(('12.Partner Involvement'!$D40*'12.Partner Involvement'!$E40)/COUNTA(_xlfn.TEXTSPLIT('12.Partner Involvement'!$H40,";"))),"")</f>
        <v/>
      </c>
      <c r="G241" s="576" t="str">
        <f>IF(ISNUMBER(SEARCH(G$206,'12.Partner Involvement'!$H40))=TRUE,(('12.Partner Involvement'!$D40*'12.Partner Involvement'!$E40)/COUNTA(_xlfn.TEXTSPLIT('12.Partner Involvement'!$H40,";"))),"")</f>
        <v/>
      </c>
      <c r="H241" s="578" t="str">
        <f>IF(ISNUMBER(SEARCH(H$206,'12.Partner Involvement'!$H40))=TRUE,(('12.Partner Involvement'!$D40*'12.Partner Involvement'!$E40)/COUNTA(_xlfn.TEXTSPLIT('12.Partner Involvement'!$H40,";"))),"")</f>
        <v/>
      </c>
    </row>
    <row r="242" spans="1:8" x14ac:dyDescent="0.25">
      <c r="A242" s="577" t="str">
        <f>IF(ISNUMBER(SEARCH(A$206,'12.Partner Involvement'!$G41))=TRUE,(('12.Partner Involvement'!$D41*'12.Partner Involvement'!$E41)/COUNTA(_xlfn.TEXTSPLIT('12.Partner Involvement'!$G41,";"))),"")</f>
        <v/>
      </c>
      <c r="B242" s="576" t="str">
        <f>IF(ISNUMBER(SEARCH(B$206,'12.Partner Involvement'!$G41))=TRUE,(('12.Partner Involvement'!$D41*'12.Partner Involvement'!$E41)/COUNTA(_xlfn.TEXTSPLIT('12.Partner Involvement'!$G41,";"))),"")</f>
        <v/>
      </c>
      <c r="C242" s="578" t="str">
        <f>IF(ISNUMBER(SEARCH(C$206,'12.Partner Involvement'!$G41))=TRUE,(('12.Partner Involvement'!$D41*'12.Partner Involvement'!$E41)/COUNTA(_xlfn.TEXTSPLIT('12.Partner Involvement'!$G41,";"))),"")</f>
        <v/>
      </c>
      <c r="E242" s="577" t="str">
        <f>IF(ISNUMBER(SEARCH(E$206,'12.Partner Involvement'!$H41))=TRUE,(('12.Partner Involvement'!$D41*'12.Partner Involvement'!$E41)/COUNTA(_xlfn.TEXTSPLIT('12.Partner Involvement'!$H41,";"))),"")</f>
        <v/>
      </c>
      <c r="F242" s="576" t="str">
        <f>IF(ISNUMBER(SEARCH(F$206,'12.Partner Involvement'!$H41))=TRUE,(('12.Partner Involvement'!$D41*'12.Partner Involvement'!$E41)/COUNTA(_xlfn.TEXTSPLIT('12.Partner Involvement'!$H41,";"))),"")</f>
        <v/>
      </c>
      <c r="G242" s="576" t="str">
        <f>IF(ISNUMBER(SEARCH(G$206,'12.Partner Involvement'!$H41))=TRUE,(('12.Partner Involvement'!$D41*'12.Partner Involvement'!$E41)/COUNTA(_xlfn.TEXTSPLIT('12.Partner Involvement'!$H41,";"))),"")</f>
        <v/>
      </c>
      <c r="H242" s="578" t="str">
        <f>IF(ISNUMBER(SEARCH(H$206,'12.Partner Involvement'!$H41))=TRUE,(('12.Partner Involvement'!$D41*'12.Partner Involvement'!$E41)/COUNTA(_xlfn.TEXTSPLIT('12.Partner Involvement'!$H41,";"))),"")</f>
        <v/>
      </c>
    </row>
    <row r="243" spans="1:8" x14ac:dyDescent="0.25">
      <c r="A243" s="577" t="str">
        <f>IF(ISNUMBER(SEARCH(A$206,'12.Partner Involvement'!$G42))=TRUE,(('12.Partner Involvement'!$D42*'12.Partner Involvement'!$E42)/COUNTA(_xlfn.TEXTSPLIT('12.Partner Involvement'!$G42,";"))),"")</f>
        <v/>
      </c>
      <c r="B243" s="576" t="str">
        <f>IF(ISNUMBER(SEARCH(B$206,'12.Partner Involvement'!$G42))=TRUE,(('12.Partner Involvement'!$D42*'12.Partner Involvement'!$E42)/COUNTA(_xlfn.TEXTSPLIT('12.Partner Involvement'!$G42,";"))),"")</f>
        <v/>
      </c>
      <c r="C243" s="578" t="str">
        <f>IF(ISNUMBER(SEARCH(C$206,'12.Partner Involvement'!$G42))=TRUE,(('12.Partner Involvement'!$D42*'12.Partner Involvement'!$E42)/COUNTA(_xlfn.TEXTSPLIT('12.Partner Involvement'!$G42,";"))),"")</f>
        <v/>
      </c>
      <c r="E243" s="577" t="str">
        <f>IF(ISNUMBER(SEARCH(E$206,'12.Partner Involvement'!$H42))=TRUE,(('12.Partner Involvement'!$D42*'12.Partner Involvement'!$E42)/COUNTA(_xlfn.TEXTSPLIT('12.Partner Involvement'!$H42,";"))),"")</f>
        <v/>
      </c>
      <c r="F243" s="576" t="str">
        <f>IF(ISNUMBER(SEARCH(F$206,'12.Partner Involvement'!$H42))=TRUE,(('12.Partner Involvement'!$D42*'12.Partner Involvement'!$E42)/COUNTA(_xlfn.TEXTSPLIT('12.Partner Involvement'!$H42,";"))),"")</f>
        <v/>
      </c>
      <c r="G243" s="576" t="str">
        <f>IF(ISNUMBER(SEARCH(G$206,'12.Partner Involvement'!$H42))=TRUE,(('12.Partner Involvement'!$D42*'12.Partner Involvement'!$E42)/COUNTA(_xlfn.TEXTSPLIT('12.Partner Involvement'!$H42,";"))),"")</f>
        <v/>
      </c>
      <c r="H243" s="578" t="str">
        <f>IF(ISNUMBER(SEARCH(H$206,'12.Partner Involvement'!$H42))=TRUE,(('12.Partner Involvement'!$D42*'12.Partner Involvement'!$E42)/COUNTA(_xlfn.TEXTSPLIT('12.Partner Involvement'!$H42,";"))),"")</f>
        <v/>
      </c>
    </row>
    <row r="244" spans="1:8" x14ac:dyDescent="0.25">
      <c r="A244" s="577" t="str">
        <f>IF(ISNUMBER(SEARCH(A$206,'12.Partner Involvement'!$G43))=TRUE,(('12.Partner Involvement'!$D43*'12.Partner Involvement'!$E43)/COUNTA(_xlfn.TEXTSPLIT('12.Partner Involvement'!$G43,";"))),"")</f>
        <v/>
      </c>
      <c r="B244" s="576" t="str">
        <f>IF(ISNUMBER(SEARCH(B$206,'12.Partner Involvement'!$G43))=TRUE,(('12.Partner Involvement'!$D43*'12.Partner Involvement'!$E43)/COUNTA(_xlfn.TEXTSPLIT('12.Partner Involvement'!$G43,";"))),"")</f>
        <v/>
      </c>
      <c r="C244" s="578" t="str">
        <f>IF(ISNUMBER(SEARCH(C$206,'12.Partner Involvement'!$G43))=TRUE,(('12.Partner Involvement'!$D43*'12.Partner Involvement'!$E43)/COUNTA(_xlfn.TEXTSPLIT('12.Partner Involvement'!$G43,";"))),"")</f>
        <v/>
      </c>
      <c r="E244" s="577" t="str">
        <f>IF(ISNUMBER(SEARCH(E$206,'12.Partner Involvement'!$H43))=TRUE,(('12.Partner Involvement'!$D43*'12.Partner Involvement'!$E43)/COUNTA(_xlfn.TEXTSPLIT('12.Partner Involvement'!$H43,";"))),"")</f>
        <v/>
      </c>
      <c r="F244" s="576" t="str">
        <f>IF(ISNUMBER(SEARCH(F$206,'12.Partner Involvement'!$H43))=TRUE,(('12.Partner Involvement'!$D43*'12.Partner Involvement'!$E43)/COUNTA(_xlfn.TEXTSPLIT('12.Partner Involvement'!$H43,";"))),"")</f>
        <v/>
      </c>
      <c r="G244" s="576" t="str">
        <f>IF(ISNUMBER(SEARCH(G$206,'12.Partner Involvement'!$H43))=TRUE,(('12.Partner Involvement'!$D43*'12.Partner Involvement'!$E43)/COUNTA(_xlfn.TEXTSPLIT('12.Partner Involvement'!$H43,";"))),"")</f>
        <v/>
      </c>
      <c r="H244" s="578" t="str">
        <f>IF(ISNUMBER(SEARCH(H$206,'12.Partner Involvement'!$H43))=TRUE,(('12.Partner Involvement'!$D43*'12.Partner Involvement'!$E43)/COUNTA(_xlfn.TEXTSPLIT('12.Partner Involvement'!$H43,";"))),"")</f>
        <v/>
      </c>
    </row>
    <row r="245" spans="1:8" x14ac:dyDescent="0.25">
      <c r="A245" s="577" t="str">
        <f>IF(ISNUMBER(SEARCH(A$206,'12.Partner Involvement'!$G44))=TRUE,(('12.Partner Involvement'!$D44*'12.Partner Involvement'!$E44)/COUNTA(_xlfn.TEXTSPLIT('12.Partner Involvement'!$G44,";"))),"")</f>
        <v/>
      </c>
      <c r="B245" s="576" t="str">
        <f>IF(ISNUMBER(SEARCH(B$206,'12.Partner Involvement'!$G44))=TRUE,(('12.Partner Involvement'!$D44*'12.Partner Involvement'!$E44)/COUNTA(_xlfn.TEXTSPLIT('12.Partner Involvement'!$G44,";"))),"")</f>
        <v/>
      </c>
      <c r="C245" s="578" t="str">
        <f>IF(ISNUMBER(SEARCH(C$206,'12.Partner Involvement'!$G44))=TRUE,(('12.Partner Involvement'!$D44*'12.Partner Involvement'!$E44)/COUNTA(_xlfn.TEXTSPLIT('12.Partner Involvement'!$G44,";"))),"")</f>
        <v/>
      </c>
      <c r="E245" s="577" t="str">
        <f>IF(ISNUMBER(SEARCH(E$206,'12.Partner Involvement'!$H44))=TRUE,(('12.Partner Involvement'!$D44*'12.Partner Involvement'!$E44)/COUNTA(_xlfn.TEXTSPLIT('12.Partner Involvement'!$H44,";"))),"")</f>
        <v/>
      </c>
      <c r="F245" s="576" t="str">
        <f>IF(ISNUMBER(SEARCH(F$206,'12.Partner Involvement'!$H44))=TRUE,(('12.Partner Involvement'!$D44*'12.Partner Involvement'!$E44)/COUNTA(_xlfn.TEXTSPLIT('12.Partner Involvement'!$H44,";"))),"")</f>
        <v/>
      </c>
      <c r="G245" s="576" t="str">
        <f>IF(ISNUMBER(SEARCH(G$206,'12.Partner Involvement'!$H44))=TRUE,(('12.Partner Involvement'!$D44*'12.Partner Involvement'!$E44)/COUNTA(_xlfn.TEXTSPLIT('12.Partner Involvement'!$H44,";"))),"")</f>
        <v/>
      </c>
      <c r="H245" s="578" t="str">
        <f>IF(ISNUMBER(SEARCH(H$206,'12.Partner Involvement'!$H44))=TRUE,(('12.Partner Involvement'!$D44*'12.Partner Involvement'!$E44)/COUNTA(_xlfn.TEXTSPLIT('12.Partner Involvement'!$H44,";"))),"")</f>
        <v/>
      </c>
    </row>
    <row r="246" spans="1:8" x14ac:dyDescent="0.25">
      <c r="A246" s="577" t="str">
        <f>IF(ISNUMBER(SEARCH(A$206,'12.Partner Involvement'!$G45))=TRUE,(('12.Partner Involvement'!$D45*'12.Partner Involvement'!$E45)/COUNTA(_xlfn.TEXTSPLIT('12.Partner Involvement'!$G45,";"))),"")</f>
        <v/>
      </c>
      <c r="B246" s="576" t="str">
        <f>IF(ISNUMBER(SEARCH(B$206,'12.Partner Involvement'!$G45))=TRUE,(('12.Partner Involvement'!$D45*'12.Partner Involvement'!$E45)/COUNTA(_xlfn.TEXTSPLIT('12.Partner Involvement'!$G45,";"))),"")</f>
        <v/>
      </c>
      <c r="C246" s="578" t="str">
        <f>IF(ISNUMBER(SEARCH(C$206,'12.Partner Involvement'!$G45))=TRUE,(('12.Partner Involvement'!$D45*'12.Partner Involvement'!$E45)/COUNTA(_xlfn.TEXTSPLIT('12.Partner Involvement'!$G45,";"))),"")</f>
        <v/>
      </c>
      <c r="E246" s="577" t="str">
        <f>IF(ISNUMBER(SEARCH(E$206,'12.Partner Involvement'!$H45))=TRUE,(('12.Partner Involvement'!$D45*'12.Partner Involvement'!$E45)/COUNTA(_xlfn.TEXTSPLIT('12.Partner Involvement'!$H45,";"))),"")</f>
        <v/>
      </c>
      <c r="F246" s="576" t="str">
        <f>IF(ISNUMBER(SEARCH(F$206,'12.Partner Involvement'!$H45))=TRUE,(('12.Partner Involvement'!$D45*'12.Partner Involvement'!$E45)/COUNTA(_xlfn.TEXTSPLIT('12.Partner Involvement'!$H45,";"))),"")</f>
        <v/>
      </c>
      <c r="G246" s="576" t="str">
        <f>IF(ISNUMBER(SEARCH(G$206,'12.Partner Involvement'!$H45))=TRUE,(('12.Partner Involvement'!$D45*'12.Partner Involvement'!$E45)/COUNTA(_xlfn.TEXTSPLIT('12.Partner Involvement'!$H45,";"))),"")</f>
        <v/>
      </c>
      <c r="H246" s="578" t="str">
        <f>IF(ISNUMBER(SEARCH(H$206,'12.Partner Involvement'!$H45))=TRUE,(('12.Partner Involvement'!$D45*'12.Partner Involvement'!$E45)/COUNTA(_xlfn.TEXTSPLIT('12.Partner Involvement'!$H45,";"))),"")</f>
        <v/>
      </c>
    </row>
    <row r="247" spans="1:8" x14ac:dyDescent="0.25">
      <c r="A247" s="577" t="str">
        <f>IF(ISNUMBER(SEARCH(A$206,'12.Partner Involvement'!$G46))=TRUE,(('12.Partner Involvement'!$D46*'12.Partner Involvement'!$E46)/COUNTA(_xlfn.TEXTSPLIT('12.Partner Involvement'!$G46,";"))),"")</f>
        <v/>
      </c>
      <c r="B247" s="576" t="str">
        <f>IF(ISNUMBER(SEARCH(B$206,'12.Partner Involvement'!$G46))=TRUE,(('12.Partner Involvement'!$D46*'12.Partner Involvement'!$E46)/COUNTA(_xlfn.TEXTSPLIT('12.Partner Involvement'!$G46,";"))),"")</f>
        <v/>
      </c>
      <c r="C247" s="578" t="str">
        <f>IF(ISNUMBER(SEARCH(C$206,'12.Partner Involvement'!$G46))=TRUE,(('12.Partner Involvement'!$D46*'12.Partner Involvement'!$E46)/COUNTA(_xlfn.TEXTSPLIT('12.Partner Involvement'!$G46,";"))),"")</f>
        <v/>
      </c>
      <c r="E247" s="577" t="str">
        <f>IF(ISNUMBER(SEARCH(E$206,'12.Partner Involvement'!$H46))=TRUE,(('12.Partner Involvement'!$D46*'12.Partner Involvement'!$E46)/COUNTA(_xlfn.TEXTSPLIT('12.Partner Involvement'!$H46,";"))),"")</f>
        <v/>
      </c>
      <c r="F247" s="576" t="str">
        <f>IF(ISNUMBER(SEARCH(F$206,'12.Partner Involvement'!$H46))=TRUE,(('12.Partner Involvement'!$D46*'12.Partner Involvement'!$E46)/COUNTA(_xlfn.TEXTSPLIT('12.Partner Involvement'!$H46,";"))),"")</f>
        <v/>
      </c>
      <c r="G247" s="576" t="str">
        <f>IF(ISNUMBER(SEARCH(G$206,'12.Partner Involvement'!$H46))=TRUE,(('12.Partner Involvement'!$D46*'12.Partner Involvement'!$E46)/COUNTA(_xlfn.TEXTSPLIT('12.Partner Involvement'!$H46,";"))),"")</f>
        <v/>
      </c>
      <c r="H247" s="578" t="str">
        <f>IF(ISNUMBER(SEARCH(H$206,'12.Partner Involvement'!$H46))=TRUE,(('12.Partner Involvement'!$D46*'12.Partner Involvement'!$E46)/COUNTA(_xlfn.TEXTSPLIT('12.Partner Involvement'!$H46,";"))),"")</f>
        <v/>
      </c>
    </row>
    <row r="248" spans="1:8" x14ac:dyDescent="0.25">
      <c r="A248" s="577" t="str">
        <f>IF(ISNUMBER(SEARCH(A$206,'12.Partner Involvement'!$G47))=TRUE,(('12.Partner Involvement'!$D47*'12.Partner Involvement'!$E47)/COUNTA(_xlfn.TEXTSPLIT('12.Partner Involvement'!$G47,";"))),"")</f>
        <v/>
      </c>
      <c r="B248" s="576" t="str">
        <f>IF(ISNUMBER(SEARCH(B$206,'12.Partner Involvement'!$G47))=TRUE,(('12.Partner Involvement'!$D47*'12.Partner Involvement'!$E47)/COUNTA(_xlfn.TEXTSPLIT('12.Partner Involvement'!$G47,";"))),"")</f>
        <v/>
      </c>
      <c r="C248" s="578" t="str">
        <f>IF(ISNUMBER(SEARCH(C$206,'12.Partner Involvement'!$G47))=TRUE,(('12.Partner Involvement'!$D47*'12.Partner Involvement'!$E47)/COUNTA(_xlfn.TEXTSPLIT('12.Partner Involvement'!$G47,";"))),"")</f>
        <v/>
      </c>
      <c r="E248" s="577" t="str">
        <f>IF(ISNUMBER(SEARCH(E$206,'12.Partner Involvement'!$H47))=TRUE,(('12.Partner Involvement'!$D47*'12.Partner Involvement'!$E47)/COUNTA(_xlfn.TEXTSPLIT('12.Partner Involvement'!$H47,";"))),"")</f>
        <v/>
      </c>
      <c r="F248" s="576" t="str">
        <f>IF(ISNUMBER(SEARCH(F$206,'12.Partner Involvement'!$H47))=TRUE,(('12.Partner Involvement'!$D47*'12.Partner Involvement'!$E47)/COUNTA(_xlfn.TEXTSPLIT('12.Partner Involvement'!$H47,";"))),"")</f>
        <v/>
      </c>
      <c r="G248" s="576" t="str">
        <f>IF(ISNUMBER(SEARCH(G$206,'12.Partner Involvement'!$H47))=TRUE,(('12.Partner Involvement'!$D47*'12.Partner Involvement'!$E47)/COUNTA(_xlfn.TEXTSPLIT('12.Partner Involvement'!$H47,";"))),"")</f>
        <v/>
      </c>
      <c r="H248" s="578" t="str">
        <f>IF(ISNUMBER(SEARCH(H$206,'12.Partner Involvement'!$H47))=TRUE,(('12.Partner Involvement'!$D47*'12.Partner Involvement'!$E47)/COUNTA(_xlfn.TEXTSPLIT('12.Partner Involvement'!$H47,";"))),"")</f>
        <v/>
      </c>
    </row>
    <row r="249" spans="1:8" x14ac:dyDescent="0.25">
      <c r="A249" s="577" t="str">
        <f>IF(ISNUMBER(SEARCH(A$206,'12.Partner Involvement'!$G48))=TRUE,(('12.Partner Involvement'!$D48*'12.Partner Involvement'!$E48)/COUNTA(_xlfn.TEXTSPLIT('12.Partner Involvement'!$G48,";"))),"")</f>
        <v/>
      </c>
      <c r="B249" s="576" t="str">
        <f>IF(ISNUMBER(SEARCH(B$206,'12.Partner Involvement'!$G48))=TRUE,(('12.Partner Involvement'!$D48*'12.Partner Involvement'!$E48)/COUNTA(_xlfn.TEXTSPLIT('12.Partner Involvement'!$G48,";"))),"")</f>
        <v/>
      </c>
      <c r="C249" s="578" t="str">
        <f>IF(ISNUMBER(SEARCH(C$206,'12.Partner Involvement'!$G48))=TRUE,(('12.Partner Involvement'!$D48*'12.Partner Involvement'!$E48)/COUNTA(_xlfn.TEXTSPLIT('12.Partner Involvement'!$G48,";"))),"")</f>
        <v/>
      </c>
      <c r="E249" s="577" t="str">
        <f>IF(ISNUMBER(SEARCH(E$206,'12.Partner Involvement'!$H48))=TRUE,(('12.Partner Involvement'!$D48*'12.Partner Involvement'!$E48)/COUNTA(_xlfn.TEXTSPLIT('12.Partner Involvement'!$H48,";"))),"")</f>
        <v/>
      </c>
      <c r="F249" s="576" t="str">
        <f>IF(ISNUMBER(SEARCH(F$206,'12.Partner Involvement'!$H48))=TRUE,(('12.Partner Involvement'!$D48*'12.Partner Involvement'!$E48)/COUNTA(_xlfn.TEXTSPLIT('12.Partner Involvement'!$H48,";"))),"")</f>
        <v/>
      </c>
      <c r="G249" s="576" t="str">
        <f>IF(ISNUMBER(SEARCH(G$206,'12.Partner Involvement'!$H48))=TRUE,(('12.Partner Involvement'!$D48*'12.Partner Involvement'!$E48)/COUNTA(_xlfn.TEXTSPLIT('12.Partner Involvement'!$H48,";"))),"")</f>
        <v/>
      </c>
      <c r="H249" s="578" t="str">
        <f>IF(ISNUMBER(SEARCH(H$206,'12.Partner Involvement'!$H48))=TRUE,(('12.Partner Involvement'!$D48*'12.Partner Involvement'!$E48)/COUNTA(_xlfn.TEXTSPLIT('12.Partner Involvement'!$H48,";"))),"")</f>
        <v/>
      </c>
    </row>
    <row r="250" spans="1:8" x14ac:dyDescent="0.25">
      <c r="A250" s="577" t="str">
        <f>IF(ISNUMBER(SEARCH(A$206,'12.Partner Involvement'!$G49))=TRUE,(('12.Partner Involvement'!$D49*'12.Partner Involvement'!$E49)/COUNTA(_xlfn.TEXTSPLIT('12.Partner Involvement'!$G49,";"))),"")</f>
        <v/>
      </c>
      <c r="B250" s="576" t="str">
        <f>IF(ISNUMBER(SEARCH(B$206,'12.Partner Involvement'!$G49))=TRUE,(('12.Partner Involvement'!$D49*'12.Partner Involvement'!$E49)/COUNTA(_xlfn.TEXTSPLIT('12.Partner Involvement'!$G49,";"))),"")</f>
        <v/>
      </c>
      <c r="C250" s="578" t="str">
        <f>IF(ISNUMBER(SEARCH(C$206,'12.Partner Involvement'!$G49))=TRUE,(('12.Partner Involvement'!$D49*'12.Partner Involvement'!$E49)/COUNTA(_xlfn.TEXTSPLIT('12.Partner Involvement'!$G49,";"))),"")</f>
        <v/>
      </c>
      <c r="E250" s="577" t="str">
        <f>IF(ISNUMBER(SEARCH(E$206,'12.Partner Involvement'!$H49))=TRUE,(('12.Partner Involvement'!$D49*'12.Partner Involvement'!$E49)/COUNTA(_xlfn.TEXTSPLIT('12.Partner Involvement'!$H49,";"))),"")</f>
        <v/>
      </c>
      <c r="F250" s="576" t="str">
        <f>IF(ISNUMBER(SEARCH(F$206,'12.Partner Involvement'!$H49))=TRUE,(('12.Partner Involvement'!$D49*'12.Partner Involvement'!$E49)/COUNTA(_xlfn.TEXTSPLIT('12.Partner Involvement'!$H49,";"))),"")</f>
        <v/>
      </c>
      <c r="G250" s="576" t="str">
        <f>IF(ISNUMBER(SEARCH(G$206,'12.Partner Involvement'!$H49))=TRUE,(('12.Partner Involvement'!$D49*'12.Partner Involvement'!$E49)/COUNTA(_xlfn.TEXTSPLIT('12.Partner Involvement'!$H49,";"))),"")</f>
        <v/>
      </c>
      <c r="H250" s="578" t="str">
        <f>IF(ISNUMBER(SEARCH(H$206,'12.Partner Involvement'!$H49))=TRUE,(('12.Partner Involvement'!$D49*'12.Partner Involvement'!$E49)/COUNTA(_xlfn.TEXTSPLIT('12.Partner Involvement'!$H49,";"))),"")</f>
        <v/>
      </c>
    </row>
    <row r="251" spans="1:8" x14ac:dyDescent="0.25">
      <c r="A251" s="577" t="str">
        <f>IF(ISNUMBER(SEARCH(A$206,'12.Partner Involvement'!$G50))=TRUE,(('12.Partner Involvement'!$D50*'12.Partner Involvement'!$E50)/COUNTA(_xlfn.TEXTSPLIT('12.Partner Involvement'!$G50,";"))),"")</f>
        <v/>
      </c>
      <c r="B251" s="576" t="str">
        <f>IF(ISNUMBER(SEARCH(B$206,'12.Partner Involvement'!$G50))=TRUE,(('12.Partner Involvement'!$D50*'12.Partner Involvement'!$E50)/COUNTA(_xlfn.TEXTSPLIT('12.Partner Involvement'!$G50,";"))),"")</f>
        <v/>
      </c>
      <c r="C251" s="578" t="str">
        <f>IF(ISNUMBER(SEARCH(C$206,'12.Partner Involvement'!$G50))=TRUE,(('12.Partner Involvement'!$D50*'12.Partner Involvement'!$E50)/COUNTA(_xlfn.TEXTSPLIT('12.Partner Involvement'!$G50,";"))),"")</f>
        <v/>
      </c>
      <c r="E251" s="577" t="str">
        <f>IF(ISNUMBER(SEARCH(E$206,'12.Partner Involvement'!$H50))=TRUE,(('12.Partner Involvement'!$D50*'12.Partner Involvement'!$E50)/COUNTA(_xlfn.TEXTSPLIT('12.Partner Involvement'!$H50,";"))),"")</f>
        <v/>
      </c>
      <c r="F251" s="576" t="str">
        <f>IF(ISNUMBER(SEARCH(F$206,'12.Partner Involvement'!$H50))=TRUE,(('12.Partner Involvement'!$D50*'12.Partner Involvement'!$E50)/COUNTA(_xlfn.TEXTSPLIT('12.Partner Involvement'!$H50,";"))),"")</f>
        <v/>
      </c>
      <c r="G251" s="576" t="str">
        <f>IF(ISNUMBER(SEARCH(G$206,'12.Partner Involvement'!$H50))=TRUE,(('12.Partner Involvement'!$D50*'12.Partner Involvement'!$E50)/COUNTA(_xlfn.TEXTSPLIT('12.Partner Involvement'!$H50,";"))),"")</f>
        <v/>
      </c>
      <c r="H251" s="578" t="str">
        <f>IF(ISNUMBER(SEARCH(H$206,'12.Partner Involvement'!$H50))=TRUE,(('12.Partner Involvement'!$D50*'12.Partner Involvement'!$E50)/COUNTA(_xlfn.TEXTSPLIT('12.Partner Involvement'!$H50,";"))),"")</f>
        <v/>
      </c>
    </row>
    <row r="252" spans="1:8" x14ac:dyDescent="0.25">
      <c r="A252" s="577" t="str">
        <f>IF(ISNUMBER(SEARCH(A$206,'12.Partner Involvement'!$G51))=TRUE,(('12.Partner Involvement'!$D51*'12.Partner Involvement'!$E51)/COUNTA(_xlfn.TEXTSPLIT('12.Partner Involvement'!$G51,";"))),"")</f>
        <v/>
      </c>
      <c r="B252" s="576" t="str">
        <f>IF(ISNUMBER(SEARCH(B$206,'12.Partner Involvement'!$G51))=TRUE,(('12.Partner Involvement'!$D51*'12.Partner Involvement'!$E51)/COUNTA(_xlfn.TEXTSPLIT('12.Partner Involvement'!$G51,";"))),"")</f>
        <v/>
      </c>
      <c r="C252" s="578" t="str">
        <f>IF(ISNUMBER(SEARCH(C$206,'12.Partner Involvement'!$G51))=TRUE,(('12.Partner Involvement'!$D51*'12.Partner Involvement'!$E51)/COUNTA(_xlfn.TEXTSPLIT('12.Partner Involvement'!$G51,";"))),"")</f>
        <v/>
      </c>
      <c r="E252" s="577" t="str">
        <f>IF(ISNUMBER(SEARCH(E$206,'12.Partner Involvement'!$H51))=TRUE,(('12.Partner Involvement'!$D51*'12.Partner Involvement'!$E51)/COUNTA(_xlfn.TEXTSPLIT('12.Partner Involvement'!$H51,";"))),"")</f>
        <v/>
      </c>
      <c r="F252" s="576" t="str">
        <f>IF(ISNUMBER(SEARCH(F$206,'12.Partner Involvement'!$H51))=TRUE,(('12.Partner Involvement'!$D51*'12.Partner Involvement'!$E51)/COUNTA(_xlfn.TEXTSPLIT('12.Partner Involvement'!$H51,";"))),"")</f>
        <v/>
      </c>
      <c r="G252" s="576" t="str">
        <f>IF(ISNUMBER(SEARCH(G$206,'12.Partner Involvement'!$H51))=TRUE,(('12.Partner Involvement'!$D51*'12.Partner Involvement'!$E51)/COUNTA(_xlfn.TEXTSPLIT('12.Partner Involvement'!$H51,";"))),"")</f>
        <v/>
      </c>
      <c r="H252" s="578" t="str">
        <f>IF(ISNUMBER(SEARCH(H$206,'12.Partner Involvement'!$H51))=TRUE,(('12.Partner Involvement'!$D51*'12.Partner Involvement'!$E51)/COUNTA(_xlfn.TEXTSPLIT('12.Partner Involvement'!$H51,";"))),"")</f>
        <v/>
      </c>
    </row>
    <row r="253" spans="1:8" x14ac:dyDescent="0.25">
      <c r="A253" s="577" t="str">
        <f>IF(ISNUMBER(SEARCH(A$206,'12.Partner Involvement'!$G52))=TRUE,(('12.Partner Involvement'!$D52*'12.Partner Involvement'!$E52)/COUNTA(_xlfn.TEXTSPLIT('12.Partner Involvement'!$G52,";"))),"")</f>
        <v/>
      </c>
      <c r="B253" s="576" t="str">
        <f>IF(ISNUMBER(SEARCH(B$206,'12.Partner Involvement'!$G52))=TRUE,(('12.Partner Involvement'!$D52*'12.Partner Involvement'!$E52)/COUNTA(_xlfn.TEXTSPLIT('12.Partner Involvement'!$G52,";"))),"")</f>
        <v/>
      </c>
      <c r="C253" s="578" t="str">
        <f>IF(ISNUMBER(SEARCH(C$206,'12.Partner Involvement'!$G52))=TRUE,(('12.Partner Involvement'!$D52*'12.Partner Involvement'!$E52)/COUNTA(_xlfn.TEXTSPLIT('12.Partner Involvement'!$G52,";"))),"")</f>
        <v/>
      </c>
      <c r="E253" s="577" t="str">
        <f>IF(ISNUMBER(SEARCH(E$206,'12.Partner Involvement'!$H52))=TRUE,(('12.Partner Involvement'!$D52*'12.Partner Involvement'!$E52)/COUNTA(_xlfn.TEXTSPLIT('12.Partner Involvement'!$H52,";"))),"")</f>
        <v/>
      </c>
      <c r="F253" s="576" t="str">
        <f>IF(ISNUMBER(SEARCH(F$206,'12.Partner Involvement'!$H52))=TRUE,(('12.Partner Involvement'!$D52*'12.Partner Involvement'!$E52)/COUNTA(_xlfn.TEXTSPLIT('12.Partner Involvement'!$H52,";"))),"")</f>
        <v/>
      </c>
      <c r="G253" s="576" t="str">
        <f>IF(ISNUMBER(SEARCH(G$206,'12.Partner Involvement'!$H52))=TRUE,(('12.Partner Involvement'!$D52*'12.Partner Involvement'!$E52)/COUNTA(_xlfn.TEXTSPLIT('12.Partner Involvement'!$H52,";"))),"")</f>
        <v/>
      </c>
      <c r="H253" s="578" t="str">
        <f>IF(ISNUMBER(SEARCH(H$206,'12.Partner Involvement'!$H52))=TRUE,(('12.Partner Involvement'!$D52*'12.Partner Involvement'!$E52)/COUNTA(_xlfn.TEXTSPLIT('12.Partner Involvement'!$H52,";"))),"")</f>
        <v/>
      </c>
    </row>
    <row r="254" spans="1:8" x14ac:dyDescent="0.25">
      <c r="A254" s="577" t="str">
        <f>IF(ISNUMBER(SEARCH(A$206,'12.Partner Involvement'!$G53))=TRUE,(('12.Partner Involvement'!$D53*'12.Partner Involvement'!$E53)/COUNTA(_xlfn.TEXTSPLIT('12.Partner Involvement'!$G53,";"))),"")</f>
        <v/>
      </c>
      <c r="B254" s="576" t="str">
        <f>IF(ISNUMBER(SEARCH(B$206,'12.Partner Involvement'!$G53))=TRUE,(('12.Partner Involvement'!$D53*'12.Partner Involvement'!$E53)/COUNTA(_xlfn.TEXTSPLIT('12.Partner Involvement'!$G53,";"))),"")</f>
        <v/>
      </c>
      <c r="C254" s="578" t="str">
        <f>IF(ISNUMBER(SEARCH(C$206,'12.Partner Involvement'!$G53))=TRUE,(('12.Partner Involvement'!$D53*'12.Partner Involvement'!$E53)/COUNTA(_xlfn.TEXTSPLIT('12.Partner Involvement'!$G53,";"))),"")</f>
        <v/>
      </c>
      <c r="E254" s="577" t="str">
        <f>IF(ISNUMBER(SEARCH(E$206,'12.Partner Involvement'!$H53))=TRUE,(('12.Partner Involvement'!$D53*'12.Partner Involvement'!$E53)/COUNTA(_xlfn.TEXTSPLIT('12.Partner Involvement'!$H53,";"))),"")</f>
        <v/>
      </c>
      <c r="F254" s="576" t="str">
        <f>IF(ISNUMBER(SEARCH(F$206,'12.Partner Involvement'!$H53))=TRUE,(('12.Partner Involvement'!$D53*'12.Partner Involvement'!$E53)/COUNTA(_xlfn.TEXTSPLIT('12.Partner Involvement'!$H53,";"))),"")</f>
        <v/>
      </c>
      <c r="G254" s="576" t="str">
        <f>IF(ISNUMBER(SEARCH(G$206,'12.Partner Involvement'!$H53))=TRUE,(('12.Partner Involvement'!$D53*'12.Partner Involvement'!$E53)/COUNTA(_xlfn.TEXTSPLIT('12.Partner Involvement'!$H53,";"))),"")</f>
        <v/>
      </c>
      <c r="H254" s="578" t="str">
        <f>IF(ISNUMBER(SEARCH(H$206,'12.Partner Involvement'!$H53))=TRUE,(('12.Partner Involvement'!$D53*'12.Partner Involvement'!$E53)/COUNTA(_xlfn.TEXTSPLIT('12.Partner Involvement'!$H53,";"))),"")</f>
        <v/>
      </c>
    </row>
    <row r="255" spans="1:8" x14ac:dyDescent="0.25">
      <c r="A255" s="577" t="str">
        <f>IF(ISNUMBER(SEARCH(A$206,'12.Partner Involvement'!$G54))=TRUE,(('12.Partner Involvement'!$D54*'12.Partner Involvement'!$E54)/COUNTA(_xlfn.TEXTSPLIT('12.Partner Involvement'!$G54,";"))),"")</f>
        <v/>
      </c>
      <c r="B255" s="576" t="str">
        <f>IF(ISNUMBER(SEARCH(B$206,'12.Partner Involvement'!$G54))=TRUE,(('12.Partner Involvement'!$D54*'12.Partner Involvement'!$E54)/COUNTA(_xlfn.TEXTSPLIT('12.Partner Involvement'!$G54,";"))),"")</f>
        <v/>
      </c>
      <c r="C255" s="578" t="str">
        <f>IF(ISNUMBER(SEARCH(C$206,'12.Partner Involvement'!$G54))=TRUE,(('12.Partner Involvement'!$D54*'12.Partner Involvement'!$E54)/COUNTA(_xlfn.TEXTSPLIT('12.Partner Involvement'!$G54,";"))),"")</f>
        <v/>
      </c>
      <c r="E255" s="577" t="str">
        <f>IF(ISNUMBER(SEARCH(E$206,'12.Partner Involvement'!$H54))=TRUE,(('12.Partner Involvement'!$D54*'12.Partner Involvement'!$E54)/COUNTA(_xlfn.TEXTSPLIT('12.Partner Involvement'!$H54,";"))),"")</f>
        <v/>
      </c>
      <c r="F255" s="576" t="str">
        <f>IF(ISNUMBER(SEARCH(F$206,'12.Partner Involvement'!$H54))=TRUE,(('12.Partner Involvement'!$D54*'12.Partner Involvement'!$E54)/COUNTA(_xlfn.TEXTSPLIT('12.Partner Involvement'!$H54,";"))),"")</f>
        <v/>
      </c>
      <c r="G255" s="576" t="str">
        <f>IF(ISNUMBER(SEARCH(G$206,'12.Partner Involvement'!$H54))=TRUE,(('12.Partner Involvement'!$D54*'12.Partner Involvement'!$E54)/COUNTA(_xlfn.TEXTSPLIT('12.Partner Involvement'!$H54,";"))),"")</f>
        <v/>
      </c>
      <c r="H255" s="578" t="str">
        <f>IF(ISNUMBER(SEARCH(H$206,'12.Partner Involvement'!$H54))=TRUE,(('12.Partner Involvement'!$D54*'12.Partner Involvement'!$E54)/COUNTA(_xlfn.TEXTSPLIT('12.Partner Involvement'!$H54,";"))),"")</f>
        <v/>
      </c>
    </row>
    <row r="256" spans="1:8" x14ac:dyDescent="0.25">
      <c r="A256" s="577" t="str">
        <f>IF(ISNUMBER(SEARCH(A$206,'12.Partner Involvement'!$G55))=TRUE,(('12.Partner Involvement'!$D55*'12.Partner Involvement'!$E55)/COUNTA(_xlfn.TEXTSPLIT('12.Partner Involvement'!$G55,";"))),"")</f>
        <v/>
      </c>
      <c r="B256" s="576" t="str">
        <f>IF(ISNUMBER(SEARCH(B$206,'12.Partner Involvement'!$G55))=TRUE,(('12.Partner Involvement'!$D55*'12.Partner Involvement'!$E55)/COUNTA(_xlfn.TEXTSPLIT('12.Partner Involvement'!$G55,";"))),"")</f>
        <v/>
      </c>
      <c r="C256" s="578" t="str">
        <f>IF(ISNUMBER(SEARCH(C$206,'12.Partner Involvement'!$G55))=TRUE,(('12.Partner Involvement'!$D55*'12.Partner Involvement'!$E55)/COUNTA(_xlfn.TEXTSPLIT('12.Partner Involvement'!$G55,";"))),"")</f>
        <v/>
      </c>
      <c r="E256" s="577" t="str">
        <f>IF(ISNUMBER(SEARCH(E$206,'12.Partner Involvement'!$H55))=TRUE,(('12.Partner Involvement'!$D55*'12.Partner Involvement'!$E55)/COUNTA(_xlfn.TEXTSPLIT('12.Partner Involvement'!$H55,";"))),"")</f>
        <v/>
      </c>
      <c r="F256" s="576" t="str">
        <f>IF(ISNUMBER(SEARCH(F$206,'12.Partner Involvement'!$H55))=TRUE,(('12.Partner Involvement'!$D55*'12.Partner Involvement'!$E55)/COUNTA(_xlfn.TEXTSPLIT('12.Partner Involvement'!$H55,";"))),"")</f>
        <v/>
      </c>
      <c r="G256" s="576" t="str">
        <f>IF(ISNUMBER(SEARCH(G$206,'12.Partner Involvement'!$H55))=TRUE,(('12.Partner Involvement'!$D55*'12.Partner Involvement'!$E55)/COUNTA(_xlfn.TEXTSPLIT('12.Partner Involvement'!$H55,";"))),"")</f>
        <v/>
      </c>
      <c r="H256" s="578" t="str">
        <f>IF(ISNUMBER(SEARCH(H$206,'12.Partner Involvement'!$H55))=TRUE,(('12.Partner Involvement'!$D55*'12.Partner Involvement'!$E55)/COUNTA(_xlfn.TEXTSPLIT('12.Partner Involvement'!$H55,";"))),"")</f>
        <v/>
      </c>
    </row>
    <row r="257" spans="1:8" x14ac:dyDescent="0.25">
      <c r="A257" s="577" t="str">
        <f>IF(ISNUMBER(SEARCH(A$206,'12.Partner Involvement'!$G56))=TRUE,(('12.Partner Involvement'!$D56*'12.Partner Involvement'!$E56)/COUNTA(_xlfn.TEXTSPLIT('12.Partner Involvement'!$G56,";"))),"")</f>
        <v/>
      </c>
      <c r="B257" s="576" t="str">
        <f>IF(ISNUMBER(SEARCH(B$206,'12.Partner Involvement'!$G56))=TRUE,(('12.Partner Involvement'!$D56*'12.Partner Involvement'!$E56)/COUNTA(_xlfn.TEXTSPLIT('12.Partner Involvement'!$G56,";"))),"")</f>
        <v/>
      </c>
      <c r="C257" s="578" t="str">
        <f>IF(ISNUMBER(SEARCH(C$206,'12.Partner Involvement'!$G56))=TRUE,(('12.Partner Involvement'!$D56*'12.Partner Involvement'!$E56)/COUNTA(_xlfn.TEXTSPLIT('12.Partner Involvement'!$G56,";"))),"")</f>
        <v/>
      </c>
      <c r="E257" s="577" t="str">
        <f>IF(ISNUMBER(SEARCH(E$206,'12.Partner Involvement'!$H56))=TRUE,(('12.Partner Involvement'!$D56*'12.Partner Involvement'!$E56)/COUNTA(_xlfn.TEXTSPLIT('12.Partner Involvement'!$H56,";"))),"")</f>
        <v/>
      </c>
      <c r="F257" s="576" t="str">
        <f>IF(ISNUMBER(SEARCH(F$206,'12.Partner Involvement'!$H56))=TRUE,(('12.Partner Involvement'!$D56*'12.Partner Involvement'!$E56)/COUNTA(_xlfn.TEXTSPLIT('12.Partner Involvement'!$H56,";"))),"")</f>
        <v/>
      </c>
      <c r="G257" s="576" t="str">
        <f>IF(ISNUMBER(SEARCH(G$206,'12.Partner Involvement'!$H56))=TRUE,(('12.Partner Involvement'!$D56*'12.Partner Involvement'!$E56)/COUNTA(_xlfn.TEXTSPLIT('12.Partner Involvement'!$H56,";"))),"")</f>
        <v/>
      </c>
      <c r="H257" s="578" t="str">
        <f>IF(ISNUMBER(SEARCH(H$206,'12.Partner Involvement'!$H56))=TRUE,(('12.Partner Involvement'!$D56*'12.Partner Involvement'!$E56)/COUNTA(_xlfn.TEXTSPLIT('12.Partner Involvement'!$H56,";"))),"")</f>
        <v/>
      </c>
    </row>
    <row r="258" spans="1:8" x14ac:dyDescent="0.25">
      <c r="A258" s="577" t="str">
        <f>IF(ISNUMBER(SEARCH(A$206,'12.Partner Involvement'!$G57))=TRUE,(('12.Partner Involvement'!$D57*'12.Partner Involvement'!$E57)/COUNTA(_xlfn.TEXTSPLIT('12.Partner Involvement'!$G57,";"))),"")</f>
        <v/>
      </c>
      <c r="B258" s="576" t="str">
        <f>IF(ISNUMBER(SEARCH(B$206,'12.Partner Involvement'!$G57))=TRUE,(('12.Partner Involvement'!$D57*'12.Partner Involvement'!$E57)/COUNTA(_xlfn.TEXTSPLIT('12.Partner Involvement'!$G57,";"))),"")</f>
        <v/>
      </c>
      <c r="C258" s="578" t="str">
        <f>IF(ISNUMBER(SEARCH(C$206,'12.Partner Involvement'!$G57))=TRUE,(('12.Partner Involvement'!$D57*'12.Partner Involvement'!$E57)/COUNTA(_xlfn.TEXTSPLIT('12.Partner Involvement'!$G57,";"))),"")</f>
        <v/>
      </c>
      <c r="E258" s="577" t="str">
        <f>IF(ISNUMBER(SEARCH(E$206,'12.Partner Involvement'!$H57))=TRUE,(('12.Partner Involvement'!$D57*'12.Partner Involvement'!$E57)/COUNTA(_xlfn.TEXTSPLIT('12.Partner Involvement'!$H57,";"))),"")</f>
        <v/>
      </c>
      <c r="F258" s="576" t="str">
        <f>IF(ISNUMBER(SEARCH(F$206,'12.Partner Involvement'!$H57))=TRUE,(('12.Partner Involvement'!$D57*'12.Partner Involvement'!$E57)/COUNTA(_xlfn.TEXTSPLIT('12.Partner Involvement'!$H57,";"))),"")</f>
        <v/>
      </c>
      <c r="G258" s="576" t="str">
        <f>IF(ISNUMBER(SEARCH(G$206,'12.Partner Involvement'!$H57))=TRUE,(('12.Partner Involvement'!$D57*'12.Partner Involvement'!$E57)/COUNTA(_xlfn.TEXTSPLIT('12.Partner Involvement'!$H57,";"))),"")</f>
        <v/>
      </c>
      <c r="H258" s="578" t="str">
        <f>IF(ISNUMBER(SEARCH(H$206,'12.Partner Involvement'!$H57))=TRUE,(('12.Partner Involvement'!$D57*'12.Partner Involvement'!$E57)/COUNTA(_xlfn.TEXTSPLIT('12.Partner Involvement'!$H57,";"))),"")</f>
        <v/>
      </c>
    </row>
    <row r="259" spans="1:8" x14ac:dyDescent="0.25">
      <c r="A259" s="577" t="str">
        <f>IF(ISNUMBER(SEARCH(A$206,'12.Partner Involvement'!$G58))=TRUE,(('12.Partner Involvement'!$D58*'12.Partner Involvement'!$E58)/COUNTA(_xlfn.TEXTSPLIT('12.Partner Involvement'!$G58,";"))),"")</f>
        <v/>
      </c>
      <c r="B259" s="576" t="str">
        <f>IF(ISNUMBER(SEARCH(B$206,'12.Partner Involvement'!$G58))=TRUE,(('12.Partner Involvement'!$D58*'12.Partner Involvement'!$E58)/COUNTA(_xlfn.TEXTSPLIT('12.Partner Involvement'!$G58,";"))),"")</f>
        <v/>
      </c>
      <c r="C259" s="578" t="str">
        <f>IF(ISNUMBER(SEARCH(C$206,'12.Partner Involvement'!$G58))=TRUE,(('12.Partner Involvement'!$D58*'12.Partner Involvement'!$E58)/COUNTA(_xlfn.TEXTSPLIT('12.Partner Involvement'!$G58,";"))),"")</f>
        <v/>
      </c>
      <c r="E259" s="577" t="str">
        <f>IF(ISNUMBER(SEARCH(E$206,'12.Partner Involvement'!$H58))=TRUE,(('12.Partner Involvement'!$D58*'12.Partner Involvement'!$E58)/COUNTA(_xlfn.TEXTSPLIT('12.Partner Involvement'!$H58,";"))),"")</f>
        <v/>
      </c>
      <c r="F259" s="576" t="str">
        <f>IF(ISNUMBER(SEARCH(F$206,'12.Partner Involvement'!$H58))=TRUE,(('12.Partner Involvement'!$D58*'12.Partner Involvement'!$E58)/COUNTA(_xlfn.TEXTSPLIT('12.Partner Involvement'!$H58,";"))),"")</f>
        <v/>
      </c>
      <c r="G259" s="576" t="str">
        <f>IF(ISNUMBER(SEARCH(G$206,'12.Partner Involvement'!$H58))=TRUE,(('12.Partner Involvement'!$D58*'12.Partner Involvement'!$E58)/COUNTA(_xlfn.TEXTSPLIT('12.Partner Involvement'!$H58,";"))),"")</f>
        <v/>
      </c>
      <c r="H259" s="578" t="str">
        <f>IF(ISNUMBER(SEARCH(H$206,'12.Partner Involvement'!$H58))=TRUE,(('12.Partner Involvement'!$D58*'12.Partner Involvement'!$E58)/COUNTA(_xlfn.TEXTSPLIT('12.Partner Involvement'!$H58,";"))),"")</f>
        <v/>
      </c>
    </row>
    <row r="260" spans="1:8" x14ac:dyDescent="0.25">
      <c r="A260" s="577" t="str">
        <f>IF(ISNUMBER(SEARCH(A$206,'12.Partner Involvement'!$G59))=TRUE,(('12.Partner Involvement'!$D59*'12.Partner Involvement'!$E59)/COUNTA(_xlfn.TEXTSPLIT('12.Partner Involvement'!$G59,";"))),"")</f>
        <v/>
      </c>
      <c r="B260" s="576" t="str">
        <f>IF(ISNUMBER(SEARCH(B$206,'12.Partner Involvement'!$G59))=TRUE,(('12.Partner Involvement'!$D59*'12.Partner Involvement'!$E59)/COUNTA(_xlfn.TEXTSPLIT('12.Partner Involvement'!$G59,";"))),"")</f>
        <v/>
      </c>
      <c r="C260" s="578" t="str">
        <f>IF(ISNUMBER(SEARCH(C$206,'12.Partner Involvement'!$G59))=TRUE,(('12.Partner Involvement'!$D59*'12.Partner Involvement'!$E59)/COUNTA(_xlfn.TEXTSPLIT('12.Partner Involvement'!$G59,";"))),"")</f>
        <v/>
      </c>
      <c r="E260" s="577" t="str">
        <f>IF(ISNUMBER(SEARCH(E$206,'12.Partner Involvement'!$H59))=TRUE,(('12.Partner Involvement'!$D59*'12.Partner Involvement'!$E59)/COUNTA(_xlfn.TEXTSPLIT('12.Partner Involvement'!$H59,";"))),"")</f>
        <v/>
      </c>
      <c r="F260" s="576" t="str">
        <f>IF(ISNUMBER(SEARCH(F$206,'12.Partner Involvement'!$H59))=TRUE,(('12.Partner Involvement'!$D59*'12.Partner Involvement'!$E59)/COUNTA(_xlfn.TEXTSPLIT('12.Partner Involvement'!$H59,";"))),"")</f>
        <v/>
      </c>
      <c r="G260" s="576" t="str">
        <f>IF(ISNUMBER(SEARCH(G$206,'12.Partner Involvement'!$H59))=TRUE,(('12.Partner Involvement'!$D59*'12.Partner Involvement'!$E59)/COUNTA(_xlfn.TEXTSPLIT('12.Partner Involvement'!$H59,";"))),"")</f>
        <v/>
      </c>
      <c r="H260" s="578" t="str">
        <f>IF(ISNUMBER(SEARCH(H$206,'12.Partner Involvement'!$H59))=TRUE,(('12.Partner Involvement'!$D59*'12.Partner Involvement'!$E59)/COUNTA(_xlfn.TEXTSPLIT('12.Partner Involvement'!$H59,";"))),"")</f>
        <v/>
      </c>
    </row>
    <row r="261" spans="1:8" x14ac:dyDescent="0.25">
      <c r="A261" s="577" t="str">
        <f>IF(ISNUMBER(SEARCH(A$206,'12.Partner Involvement'!$G60))=TRUE,(('12.Partner Involvement'!$D60*'12.Partner Involvement'!$E60)/COUNTA(_xlfn.TEXTSPLIT('12.Partner Involvement'!$G60,";"))),"")</f>
        <v/>
      </c>
      <c r="B261" s="576" t="str">
        <f>IF(ISNUMBER(SEARCH(B$206,'12.Partner Involvement'!$G60))=TRUE,(('12.Partner Involvement'!$D60*'12.Partner Involvement'!$E60)/COUNTA(_xlfn.TEXTSPLIT('12.Partner Involvement'!$G60,";"))),"")</f>
        <v/>
      </c>
      <c r="C261" s="578" t="str">
        <f>IF(ISNUMBER(SEARCH(C$206,'12.Partner Involvement'!$G60))=TRUE,(('12.Partner Involvement'!$D60*'12.Partner Involvement'!$E60)/COUNTA(_xlfn.TEXTSPLIT('12.Partner Involvement'!$G60,";"))),"")</f>
        <v/>
      </c>
      <c r="E261" s="577" t="str">
        <f>IF(ISNUMBER(SEARCH(E$206,'12.Partner Involvement'!$H60))=TRUE,(('12.Partner Involvement'!$D60*'12.Partner Involvement'!$E60)/COUNTA(_xlfn.TEXTSPLIT('12.Partner Involvement'!$H60,";"))),"")</f>
        <v/>
      </c>
      <c r="F261" s="576" t="str">
        <f>IF(ISNUMBER(SEARCH(F$206,'12.Partner Involvement'!$H60))=TRUE,(('12.Partner Involvement'!$D60*'12.Partner Involvement'!$E60)/COUNTA(_xlfn.TEXTSPLIT('12.Partner Involvement'!$H60,";"))),"")</f>
        <v/>
      </c>
      <c r="G261" s="576" t="str">
        <f>IF(ISNUMBER(SEARCH(G$206,'12.Partner Involvement'!$H60))=TRUE,(('12.Partner Involvement'!$D60*'12.Partner Involvement'!$E60)/COUNTA(_xlfn.TEXTSPLIT('12.Partner Involvement'!$H60,";"))),"")</f>
        <v/>
      </c>
      <c r="H261" s="578" t="str">
        <f>IF(ISNUMBER(SEARCH(H$206,'12.Partner Involvement'!$H60))=TRUE,(('12.Partner Involvement'!$D60*'12.Partner Involvement'!$E60)/COUNTA(_xlfn.TEXTSPLIT('12.Partner Involvement'!$H60,";"))),"")</f>
        <v/>
      </c>
    </row>
    <row r="262" spans="1:8" x14ac:dyDescent="0.25">
      <c r="A262" s="577" t="str">
        <f>IF(ISNUMBER(SEARCH(A$206,'12.Partner Involvement'!$G61))=TRUE,(('12.Partner Involvement'!$D61*'12.Partner Involvement'!$E61)/COUNTA(_xlfn.TEXTSPLIT('12.Partner Involvement'!$G61,";"))),"")</f>
        <v/>
      </c>
      <c r="B262" s="576" t="str">
        <f>IF(ISNUMBER(SEARCH(B$206,'12.Partner Involvement'!$G61))=TRUE,(('12.Partner Involvement'!$D61*'12.Partner Involvement'!$E61)/COUNTA(_xlfn.TEXTSPLIT('12.Partner Involvement'!$G61,";"))),"")</f>
        <v/>
      </c>
      <c r="C262" s="578" t="str">
        <f>IF(ISNUMBER(SEARCH(C$206,'12.Partner Involvement'!$G61))=TRUE,(('12.Partner Involvement'!$D61*'12.Partner Involvement'!$E61)/COUNTA(_xlfn.TEXTSPLIT('12.Partner Involvement'!$G61,";"))),"")</f>
        <v/>
      </c>
      <c r="E262" s="577" t="str">
        <f>IF(ISNUMBER(SEARCH(E$206,'12.Partner Involvement'!$H61))=TRUE,(('12.Partner Involvement'!$D61*'12.Partner Involvement'!$E61)/COUNTA(_xlfn.TEXTSPLIT('12.Partner Involvement'!$H61,";"))),"")</f>
        <v/>
      </c>
      <c r="F262" s="576" t="str">
        <f>IF(ISNUMBER(SEARCH(F$206,'12.Partner Involvement'!$H61))=TRUE,(('12.Partner Involvement'!$D61*'12.Partner Involvement'!$E61)/COUNTA(_xlfn.TEXTSPLIT('12.Partner Involvement'!$H61,";"))),"")</f>
        <v/>
      </c>
      <c r="G262" s="576" t="str">
        <f>IF(ISNUMBER(SEARCH(G$206,'12.Partner Involvement'!$H61))=TRUE,(('12.Partner Involvement'!$D61*'12.Partner Involvement'!$E61)/COUNTA(_xlfn.TEXTSPLIT('12.Partner Involvement'!$H61,";"))),"")</f>
        <v/>
      </c>
      <c r="H262" s="578" t="str">
        <f>IF(ISNUMBER(SEARCH(H$206,'12.Partner Involvement'!$H61))=TRUE,(('12.Partner Involvement'!$D61*'12.Partner Involvement'!$E61)/COUNTA(_xlfn.TEXTSPLIT('12.Partner Involvement'!$H61,";"))),"")</f>
        <v/>
      </c>
    </row>
    <row r="263" spans="1:8" x14ac:dyDescent="0.25">
      <c r="A263" s="577" t="str">
        <f>IF(ISNUMBER(SEARCH(A$206,'12.Partner Involvement'!$G62))=TRUE,(('12.Partner Involvement'!$D62*'12.Partner Involvement'!$E62)/COUNTA(_xlfn.TEXTSPLIT('12.Partner Involvement'!$G62,";"))),"")</f>
        <v/>
      </c>
      <c r="B263" s="576" t="str">
        <f>IF(ISNUMBER(SEARCH(B$206,'12.Partner Involvement'!$G62))=TRUE,(('12.Partner Involvement'!$D62*'12.Partner Involvement'!$E62)/COUNTA(_xlfn.TEXTSPLIT('12.Partner Involvement'!$G62,";"))),"")</f>
        <v/>
      </c>
      <c r="C263" s="578" t="str">
        <f>IF(ISNUMBER(SEARCH(C$206,'12.Partner Involvement'!$G62))=TRUE,(('12.Partner Involvement'!$D62*'12.Partner Involvement'!$E62)/COUNTA(_xlfn.TEXTSPLIT('12.Partner Involvement'!$G62,";"))),"")</f>
        <v/>
      </c>
      <c r="E263" s="577" t="str">
        <f>IF(ISNUMBER(SEARCH(E$206,'12.Partner Involvement'!$H62))=TRUE,(('12.Partner Involvement'!$D62*'12.Partner Involvement'!$E62)/COUNTA(_xlfn.TEXTSPLIT('12.Partner Involvement'!$H62,";"))),"")</f>
        <v/>
      </c>
      <c r="F263" s="576" t="str">
        <f>IF(ISNUMBER(SEARCH(F$206,'12.Partner Involvement'!$H62))=TRUE,(('12.Partner Involvement'!$D62*'12.Partner Involvement'!$E62)/COUNTA(_xlfn.TEXTSPLIT('12.Partner Involvement'!$H62,";"))),"")</f>
        <v/>
      </c>
      <c r="G263" s="576" t="str">
        <f>IF(ISNUMBER(SEARCH(G$206,'12.Partner Involvement'!$H62))=TRUE,(('12.Partner Involvement'!$D62*'12.Partner Involvement'!$E62)/COUNTA(_xlfn.TEXTSPLIT('12.Partner Involvement'!$H62,";"))),"")</f>
        <v/>
      </c>
      <c r="H263" s="578" t="str">
        <f>IF(ISNUMBER(SEARCH(H$206,'12.Partner Involvement'!$H62))=TRUE,(('12.Partner Involvement'!$D62*'12.Partner Involvement'!$E62)/COUNTA(_xlfn.TEXTSPLIT('12.Partner Involvement'!$H62,";"))),"")</f>
        <v/>
      </c>
    </row>
    <row r="264" spans="1:8" x14ac:dyDescent="0.25">
      <c r="A264" s="577" t="str">
        <f>IF(ISNUMBER(SEARCH(A$206,'12.Partner Involvement'!$G63))=TRUE,(('12.Partner Involvement'!$D63*'12.Partner Involvement'!$E63)/COUNTA(_xlfn.TEXTSPLIT('12.Partner Involvement'!$G63,";"))),"")</f>
        <v/>
      </c>
      <c r="B264" s="576" t="str">
        <f>IF(ISNUMBER(SEARCH(B$206,'12.Partner Involvement'!$G63))=TRUE,(('12.Partner Involvement'!$D63*'12.Partner Involvement'!$E63)/COUNTA(_xlfn.TEXTSPLIT('12.Partner Involvement'!$G63,";"))),"")</f>
        <v/>
      </c>
      <c r="C264" s="578" t="str">
        <f>IF(ISNUMBER(SEARCH(C$206,'12.Partner Involvement'!$G63))=TRUE,(('12.Partner Involvement'!$D63*'12.Partner Involvement'!$E63)/COUNTA(_xlfn.TEXTSPLIT('12.Partner Involvement'!$G63,";"))),"")</f>
        <v/>
      </c>
      <c r="E264" s="577" t="str">
        <f>IF(ISNUMBER(SEARCH(E$206,'12.Partner Involvement'!$H63))=TRUE,(('12.Partner Involvement'!$D63*'12.Partner Involvement'!$E63)/COUNTA(_xlfn.TEXTSPLIT('12.Partner Involvement'!$H63,";"))),"")</f>
        <v/>
      </c>
      <c r="F264" s="576" t="str">
        <f>IF(ISNUMBER(SEARCH(F$206,'12.Partner Involvement'!$H63))=TRUE,(('12.Partner Involvement'!$D63*'12.Partner Involvement'!$E63)/COUNTA(_xlfn.TEXTSPLIT('12.Partner Involvement'!$H63,";"))),"")</f>
        <v/>
      </c>
      <c r="G264" s="576" t="str">
        <f>IF(ISNUMBER(SEARCH(G$206,'12.Partner Involvement'!$H63))=TRUE,(('12.Partner Involvement'!$D63*'12.Partner Involvement'!$E63)/COUNTA(_xlfn.TEXTSPLIT('12.Partner Involvement'!$H63,";"))),"")</f>
        <v/>
      </c>
      <c r="H264" s="578" t="str">
        <f>IF(ISNUMBER(SEARCH(H$206,'12.Partner Involvement'!$H63))=TRUE,(('12.Partner Involvement'!$D63*'12.Partner Involvement'!$E63)/COUNTA(_xlfn.TEXTSPLIT('12.Partner Involvement'!$H63,";"))),"")</f>
        <v/>
      </c>
    </row>
    <row r="265" spans="1:8" x14ac:dyDescent="0.25">
      <c r="A265" s="577" t="str">
        <f>IF(ISNUMBER(SEARCH(A$206,'12.Partner Involvement'!$G64))=TRUE,(('12.Partner Involvement'!$D64*'12.Partner Involvement'!$E64)/COUNTA(_xlfn.TEXTSPLIT('12.Partner Involvement'!$G64,";"))),"")</f>
        <v/>
      </c>
      <c r="B265" s="576" t="str">
        <f>IF(ISNUMBER(SEARCH(B$206,'12.Partner Involvement'!$G64))=TRUE,(('12.Partner Involvement'!$D64*'12.Partner Involvement'!$E64)/COUNTA(_xlfn.TEXTSPLIT('12.Partner Involvement'!$G64,";"))),"")</f>
        <v/>
      </c>
      <c r="C265" s="578" t="str">
        <f>IF(ISNUMBER(SEARCH(C$206,'12.Partner Involvement'!$G64))=TRUE,(('12.Partner Involvement'!$D64*'12.Partner Involvement'!$E64)/COUNTA(_xlfn.TEXTSPLIT('12.Partner Involvement'!$G64,";"))),"")</f>
        <v/>
      </c>
      <c r="E265" s="577" t="str">
        <f>IF(ISNUMBER(SEARCH(E$206,'12.Partner Involvement'!$H64))=TRUE,(('12.Partner Involvement'!$D64*'12.Partner Involvement'!$E64)/COUNTA(_xlfn.TEXTSPLIT('12.Partner Involvement'!$H64,";"))),"")</f>
        <v/>
      </c>
      <c r="F265" s="576" t="str">
        <f>IF(ISNUMBER(SEARCH(F$206,'12.Partner Involvement'!$H64))=TRUE,(('12.Partner Involvement'!$D64*'12.Partner Involvement'!$E64)/COUNTA(_xlfn.TEXTSPLIT('12.Partner Involvement'!$H64,";"))),"")</f>
        <v/>
      </c>
      <c r="G265" s="576" t="str">
        <f>IF(ISNUMBER(SEARCH(G$206,'12.Partner Involvement'!$H64))=TRUE,(('12.Partner Involvement'!$D64*'12.Partner Involvement'!$E64)/COUNTA(_xlfn.TEXTSPLIT('12.Partner Involvement'!$H64,";"))),"")</f>
        <v/>
      </c>
      <c r="H265" s="578" t="str">
        <f>IF(ISNUMBER(SEARCH(H$206,'12.Partner Involvement'!$H64))=TRUE,(('12.Partner Involvement'!$D64*'12.Partner Involvement'!$E64)/COUNTA(_xlfn.TEXTSPLIT('12.Partner Involvement'!$H64,";"))),"")</f>
        <v/>
      </c>
    </row>
    <row r="266" spans="1:8" x14ac:dyDescent="0.25">
      <c r="A266" s="577" t="str">
        <f>IF(ISNUMBER(SEARCH(A$206,'12.Partner Involvement'!$G65))=TRUE,(('12.Partner Involvement'!$D65*'12.Partner Involvement'!$E65)/COUNTA(_xlfn.TEXTSPLIT('12.Partner Involvement'!$G65,";"))),"")</f>
        <v/>
      </c>
      <c r="B266" s="576" t="str">
        <f>IF(ISNUMBER(SEARCH(B$206,'12.Partner Involvement'!$G65))=TRUE,(('12.Partner Involvement'!$D65*'12.Partner Involvement'!$E65)/COUNTA(_xlfn.TEXTSPLIT('12.Partner Involvement'!$G65,";"))),"")</f>
        <v/>
      </c>
      <c r="C266" s="578" t="str">
        <f>IF(ISNUMBER(SEARCH(C$206,'12.Partner Involvement'!$G65))=TRUE,(('12.Partner Involvement'!$D65*'12.Partner Involvement'!$E65)/COUNTA(_xlfn.TEXTSPLIT('12.Partner Involvement'!$G65,";"))),"")</f>
        <v/>
      </c>
      <c r="E266" s="577" t="str">
        <f>IF(ISNUMBER(SEARCH(E$206,'12.Partner Involvement'!$H65))=TRUE,(('12.Partner Involvement'!$D65*'12.Partner Involvement'!$E65)/COUNTA(_xlfn.TEXTSPLIT('12.Partner Involvement'!$H65,";"))),"")</f>
        <v/>
      </c>
      <c r="F266" s="576" t="str">
        <f>IF(ISNUMBER(SEARCH(F$206,'12.Partner Involvement'!$H65))=TRUE,(('12.Partner Involvement'!$D65*'12.Partner Involvement'!$E65)/COUNTA(_xlfn.TEXTSPLIT('12.Partner Involvement'!$H65,";"))),"")</f>
        <v/>
      </c>
      <c r="G266" s="576" t="str">
        <f>IF(ISNUMBER(SEARCH(G$206,'12.Partner Involvement'!$H65))=TRUE,(('12.Partner Involvement'!$D65*'12.Partner Involvement'!$E65)/COUNTA(_xlfn.TEXTSPLIT('12.Partner Involvement'!$H65,";"))),"")</f>
        <v/>
      </c>
      <c r="H266" s="578" t="str">
        <f>IF(ISNUMBER(SEARCH(H$206,'12.Partner Involvement'!$H65))=TRUE,(('12.Partner Involvement'!$D65*'12.Partner Involvement'!$E65)/COUNTA(_xlfn.TEXTSPLIT('12.Partner Involvement'!$H65,";"))),"")</f>
        <v/>
      </c>
    </row>
    <row r="267" spans="1:8" x14ac:dyDescent="0.25">
      <c r="A267" s="577" t="str">
        <f>IF(ISNUMBER(SEARCH(A$206,'12.Partner Involvement'!$G66))=TRUE,(('12.Partner Involvement'!$D66*'12.Partner Involvement'!$E66)/COUNTA(_xlfn.TEXTSPLIT('12.Partner Involvement'!$G66,";"))),"")</f>
        <v/>
      </c>
      <c r="B267" s="576" t="str">
        <f>IF(ISNUMBER(SEARCH(B$206,'12.Partner Involvement'!$G66))=TRUE,(('12.Partner Involvement'!$D66*'12.Partner Involvement'!$E66)/COUNTA(_xlfn.TEXTSPLIT('12.Partner Involvement'!$G66,";"))),"")</f>
        <v/>
      </c>
      <c r="C267" s="578" t="str">
        <f>IF(ISNUMBER(SEARCH(C$206,'12.Partner Involvement'!$G66))=TRUE,(('12.Partner Involvement'!$D66*'12.Partner Involvement'!$E66)/COUNTA(_xlfn.TEXTSPLIT('12.Partner Involvement'!$G66,";"))),"")</f>
        <v/>
      </c>
      <c r="E267" s="577" t="str">
        <f>IF(ISNUMBER(SEARCH(E$206,'12.Partner Involvement'!$H66))=TRUE,(('12.Partner Involvement'!$D66*'12.Partner Involvement'!$E66)/COUNTA(_xlfn.TEXTSPLIT('12.Partner Involvement'!$H66,";"))),"")</f>
        <v/>
      </c>
      <c r="F267" s="576" t="str">
        <f>IF(ISNUMBER(SEARCH(F$206,'12.Partner Involvement'!$H66))=TRUE,(('12.Partner Involvement'!$D66*'12.Partner Involvement'!$E66)/COUNTA(_xlfn.TEXTSPLIT('12.Partner Involvement'!$H66,";"))),"")</f>
        <v/>
      </c>
      <c r="G267" s="576" t="str">
        <f>IF(ISNUMBER(SEARCH(G$206,'12.Partner Involvement'!$H66))=TRUE,(('12.Partner Involvement'!$D66*'12.Partner Involvement'!$E66)/COUNTA(_xlfn.TEXTSPLIT('12.Partner Involvement'!$H66,";"))),"")</f>
        <v/>
      </c>
      <c r="H267" s="578" t="str">
        <f>IF(ISNUMBER(SEARCH(H$206,'12.Partner Involvement'!$H66))=TRUE,(('12.Partner Involvement'!$D66*'12.Partner Involvement'!$E66)/COUNTA(_xlfn.TEXTSPLIT('12.Partner Involvement'!$H66,";"))),"")</f>
        <v/>
      </c>
    </row>
    <row r="268" spans="1:8" x14ac:dyDescent="0.25">
      <c r="A268" s="577" t="str">
        <f>IF(ISNUMBER(SEARCH(A$206,'12.Partner Involvement'!$G67))=TRUE,(('12.Partner Involvement'!$D67*'12.Partner Involvement'!$E67)/COUNTA(_xlfn.TEXTSPLIT('12.Partner Involvement'!$G67,";"))),"")</f>
        <v/>
      </c>
      <c r="B268" s="576" t="str">
        <f>IF(ISNUMBER(SEARCH(B$206,'12.Partner Involvement'!$G67))=TRUE,(('12.Partner Involvement'!$D67*'12.Partner Involvement'!$E67)/COUNTA(_xlfn.TEXTSPLIT('12.Partner Involvement'!$G67,";"))),"")</f>
        <v/>
      </c>
      <c r="C268" s="578" t="str">
        <f>IF(ISNUMBER(SEARCH(C$206,'12.Partner Involvement'!$G67))=TRUE,(('12.Partner Involvement'!$D67*'12.Partner Involvement'!$E67)/COUNTA(_xlfn.TEXTSPLIT('12.Partner Involvement'!$G67,";"))),"")</f>
        <v/>
      </c>
      <c r="E268" s="577" t="str">
        <f>IF(ISNUMBER(SEARCH(E$206,'12.Partner Involvement'!$H67))=TRUE,(('12.Partner Involvement'!$D67*'12.Partner Involvement'!$E67)/COUNTA(_xlfn.TEXTSPLIT('12.Partner Involvement'!$H67,";"))),"")</f>
        <v/>
      </c>
      <c r="F268" s="576" t="str">
        <f>IF(ISNUMBER(SEARCH(F$206,'12.Partner Involvement'!$H67))=TRUE,(('12.Partner Involvement'!$D67*'12.Partner Involvement'!$E67)/COUNTA(_xlfn.TEXTSPLIT('12.Partner Involvement'!$H67,";"))),"")</f>
        <v/>
      </c>
      <c r="G268" s="576" t="str">
        <f>IF(ISNUMBER(SEARCH(G$206,'12.Partner Involvement'!$H67))=TRUE,(('12.Partner Involvement'!$D67*'12.Partner Involvement'!$E67)/COUNTA(_xlfn.TEXTSPLIT('12.Partner Involvement'!$H67,";"))),"")</f>
        <v/>
      </c>
      <c r="H268" s="578" t="str">
        <f>IF(ISNUMBER(SEARCH(H$206,'12.Partner Involvement'!$H67))=TRUE,(('12.Partner Involvement'!$D67*'12.Partner Involvement'!$E67)/COUNTA(_xlfn.TEXTSPLIT('12.Partner Involvement'!$H67,";"))),"")</f>
        <v/>
      </c>
    </row>
    <row r="269" spans="1:8" x14ac:dyDescent="0.25">
      <c r="A269" s="577" t="str">
        <f>IF(ISNUMBER(SEARCH(A$206,'12.Partner Involvement'!$G68))=TRUE,(('12.Partner Involvement'!$D68*'12.Partner Involvement'!$E68)/COUNTA(_xlfn.TEXTSPLIT('12.Partner Involvement'!$G68,";"))),"")</f>
        <v/>
      </c>
      <c r="B269" s="576" t="str">
        <f>IF(ISNUMBER(SEARCH(B$206,'12.Partner Involvement'!$G68))=TRUE,(('12.Partner Involvement'!$D68*'12.Partner Involvement'!$E68)/COUNTA(_xlfn.TEXTSPLIT('12.Partner Involvement'!$G68,";"))),"")</f>
        <v/>
      </c>
      <c r="C269" s="578" t="str">
        <f>IF(ISNUMBER(SEARCH(C$206,'12.Partner Involvement'!$G68))=TRUE,(('12.Partner Involvement'!$D68*'12.Partner Involvement'!$E68)/COUNTA(_xlfn.TEXTSPLIT('12.Partner Involvement'!$G68,";"))),"")</f>
        <v/>
      </c>
      <c r="E269" s="577" t="str">
        <f>IF(ISNUMBER(SEARCH(E$206,'12.Partner Involvement'!$H68))=TRUE,(('12.Partner Involvement'!$D68*'12.Partner Involvement'!$E68)/COUNTA(_xlfn.TEXTSPLIT('12.Partner Involvement'!$H68,";"))),"")</f>
        <v/>
      </c>
      <c r="F269" s="576" t="str">
        <f>IF(ISNUMBER(SEARCH(F$206,'12.Partner Involvement'!$H68))=TRUE,(('12.Partner Involvement'!$D68*'12.Partner Involvement'!$E68)/COUNTA(_xlfn.TEXTSPLIT('12.Partner Involvement'!$H68,";"))),"")</f>
        <v/>
      </c>
      <c r="G269" s="576" t="str">
        <f>IF(ISNUMBER(SEARCH(G$206,'12.Partner Involvement'!$H68))=TRUE,(('12.Partner Involvement'!$D68*'12.Partner Involvement'!$E68)/COUNTA(_xlfn.TEXTSPLIT('12.Partner Involvement'!$H68,";"))),"")</f>
        <v/>
      </c>
      <c r="H269" s="578" t="str">
        <f>IF(ISNUMBER(SEARCH(H$206,'12.Partner Involvement'!$H68))=TRUE,(('12.Partner Involvement'!$D68*'12.Partner Involvement'!$E68)/COUNTA(_xlfn.TEXTSPLIT('12.Partner Involvement'!$H68,";"))),"")</f>
        <v/>
      </c>
    </row>
    <row r="270" spans="1:8" x14ac:dyDescent="0.25">
      <c r="A270" s="577" t="str">
        <f>IF(ISNUMBER(SEARCH(A$206,'12.Partner Involvement'!$G69))=TRUE,(('12.Partner Involvement'!$D69*'12.Partner Involvement'!$E69)/COUNTA(_xlfn.TEXTSPLIT('12.Partner Involvement'!$G69,";"))),"")</f>
        <v/>
      </c>
      <c r="B270" s="576" t="str">
        <f>IF(ISNUMBER(SEARCH(B$206,'12.Partner Involvement'!$G69))=TRUE,(('12.Partner Involvement'!$D69*'12.Partner Involvement'!$E69)/COUNTA(_xlfn.TEXTSPLIT('12.Partner Involvement'!$G69,";"))),"")</f>
        <v/>
      </c>
      <c r="C270" s="578" t="str">
        <f>IF(ISNUMBER(SEARCH(C$206,'12.Partner Involvement'!$G69))=TRUE,(('12.Partner Involvement'!$D69*'12.Partner Involvement'!$E69)/COUNTA(_xlfn.TEXTSPLIT('12.Partner Involvement'!$G69,";"))),"")</f>
        <v/>
      </c>
      <c r="E270" s="577" t="str">
        <f>IF(ISNUMBER(SEARCH(E$206,'12.Partner Involvement'!$H69))=TRUE,(('12.Partner Involvement'!$D69*'12.Partner Involvement'!$E69)/COUNTA(_xlfn.TEXTSPLIT('12.Partner Involvement'!$H69,";"))),"")</f>
        <v/>
      </c>
      <c r="F270" s="576" t="str">
        <f>IF(ISNUMBER(SEARCH(F$206,'12.Partner Involvement'!$H69))=TRUE,(('12.Partner Involvement'!$D69*'12.Partner Involvement'!$E69)/COUNTA(_xlfn.TEXTSPLIT('12.Partner Involvement'!$H69,";"))),"")</f>
        <v/>
      </c>
      <c r="G270" s="576" t="str">
        <f>IF(ISNUMBER(SEARCH(G$206,'12.Partner Involvement'!$H69))=TRUE,(('12.Partner Involvement'!$D69*'12.Partner Involvement'!$E69)/COUNTA(_xlfn.TEXTSPLIT('12.Partner Involvement'!$H69,";"))),"")</f>
        <v/>
      </c>
      <c r="H270" s="578" t="str">
        <f>IF(ISNUMBER(SEARCH(H$206,'12.Partner Involvement'!$H69))=TRUE,(('12.Partner Involvement'!$D69*'12.Partner Involvement'!$E69)/COUNTA(_xlfn.TEXTSPLIT('12.Partner Involvement'!$H69,";"))),"")</f>
        <v/>
      </c>
    </row>
    <row r="271" spans="1:8" x14ac:dyDescent="0.25">
      <c r="A271" s="577" t="str">
        <f>IF(ISNUMBER(SEARCH(A$206,'12.Partner Involvement'!$G70))=TRUE,(('12.Partner Involvement'!$D70*'12.Partner Involvement'!$E70)/COUNTA(_xlfn.TEXTSPLIT('12.Partner Involvement'!$G70,";"))),"")</f>
        <v/>
      </c>
      <c r="B271" s="576" t="str">
        <f>IF(ISNUMBER(SEARCH(B$206,'12.Partner Involvement'!$G70))=TRUE,(('12.Partner Involvement'!$D70*'12.Partner Involvement'!$E70)/COUNTA(_xlfn.TEXTSPLIT('12.Partner Involvement'!$G70,";"))),"")</f>
        <v/>
      </c>
      <c r="C271" s="578" t="str">
        <f>IF(ISNUMBER(SEARCH(C$206,'12.Partner Involvement'!$G70))=TRUE,(('12.Partner Involvement'!$D70*'12.Partner Involvement'!$E70)/COUNTA(_xlfn.TEXTSPLIT('12.Partner Involvement'!$G70,";"))),"")</f>
        <v/>
      </c>
      <c r="E271" s="577" t="str">
        <f>IF(ISNUMBER(SEARCH(E$206,'12.Partner Involvement'!$H70))=TRUE,(('12.Partner Involvement'!$D70*'12.Partner Involvement'!$E70)/COUNTA(_xlfn.TEXTSPLIT('12.Partner Involvement'!$H70,";"))),"")</f>
        <v/>
      </c>
      <c r="F271" s="576" t="str">
        <f>IF(ISNUMBER(SEARCH(F$206,'12.Partner Involvement'!$H70))=TRUE,(('12.Partner Involvement'!$D70*'12.Partner Involvement'!$E70)/COUNTA(_xlfn.TEXTSPLIT('12.Partner Involvement'!$H70,";"))),"")</f>
        <v/>
      </c>
      <c r="G271" s="576" t="str">
        <f>IF(ISNUMBER(SEARCH(G$206,'12.Partner Involvement'!$H70))=TRUE,(('12.Partner Involvement'!$D70*'12.Partner Involvement'!$E70)/COUNTA(_xlfn.TEXTSPLIT('12.Partner Involvement'!$H70,";"))),"")</f>
        <v/>
      </c>
      <c r="H271" s="578" t="str">
        <f>IF(ISNUMBER(SEARCH(H$206,'12.Partner Involvement'!$H70))=TRUE,(('12.Partner Involvement'!$D70*'12.Partner Involvement'!$E70)/COUNTA(_xlfn.TEXTSPLIT('12.Partner Involvement'!$H70,";"))),"")</f>
        <v/>
      </c>
    </row>
    <row r="272" spans="1:8" x14ac:dyDescent="0.25">
      <c r="A272" s="577" t="str">
        <f>IF(ISNUMBER(SEARCH(A$206,'12.Partner Involvement'!$G71))=TRUE,(('12.Partner Involvement'!$D71*'12.Partner Involvement'!$E71)/COUNTA(_xlfn.TEXTSPLIT('12.Partner Involvement'!$G71,";"))),"")</f>
        <v/>
      </c>
      <c r="B272" s="576" t="str">
        <f>IF(ISNUMBER(SEARCH(B$206,'12.Partner Involvement'!$G71))=TRUE,(('12.Partner Involvement'!$D71*'12.Partner Involvement'!$E71)/COUNTA(_xlfn.TEXTSPLIT('12.Partner Involvement'!$G71,";"))),"")</f>
        <v/>
      </c>
      <c r="C272" s="578" t="str">
        <f>IF(ISNUMBER(SEARCH(C$206,'12.Partner Involvement'!$G71))=TRUE,(('12.Partner Involvement'!$D71*'12.Partner Involvement'!$E71)/COUNTA(_xlfn.TEXTSPLIT('12.Partner Involvement'!$G71,";"))),"")</f>
        <v/>
      </c>
      <c r="E272" s="577" t="str">
        <f>IF(ISNUMBER(SEARCH(E$206,'12.Partner Involvement'!$H71))=TRUE,(('12.Partner Involvement'!$D71*'12.Partner Involvement'!$E71)/COUNTA(_xlfn.TEXTSPLIT('12.Partner Involvement'!$H71,";"))),"")</f>
        <v/>
      </c>
      <c r="F272" s="576" t="str">
        <f>IF(ISNUMBER(SEARCH(F$206,'12.Partner Involvement'!$H71))=TRUE,(('12.Partner Involvement'!$D71*'12.Partner Involvement'!$E71)/COUNTA(_xlfn.TEXTSPLIT('12.Partner Involvement'!$H71,";"))),"")</f>
        <v/>
      </c>
      <c r="G272" s="576" t="str">
        <f>IF(ISNUMBER(SEARCH(G$206,'12.Partner Involvement'!$H71))=TRUE,(('12.Partner Involvement'!$D71*'12.Partner Involvement'!$E71)/COUNTA(_xlfn.TEXTSPLIT('12.Partner Involvement'!$H71,";"))),"")</f>
        <v/>
      </c>
      <c r="H272" s="578" t="str">
        <f>IF(ISNUMBER(SEARCH(H$206,'12.Partner Involvement'!$H71))=TRUE,(('12.Partner Involvement'!$D71*'12.Partner Involvement'!$E71)/COUNTA(_xlfn.TEXTSPLIT('12.Partner Involvement'!$H71,";"))),"")</f>
        <v/>
      </c>
    </row>
    <row r="273" spans="1:8" x14ac:dyDescent="0.25">
      <c r="A273" s="577" t="str">
        <f>IF(ISNUMBER(SEARCH(A$206,'12.Partner Involvement'!$G72))=TRUE,(('12.Partner Involvement'!$D72*'12.Partner Involvement'!$E72)/COUNTA(_xlfn.TEXTSPLIT('12.Partner Involvement'!$G72,";"))),"")</f>
        <v/>
      </c>
      <c r="B273" s="576" t="str">
        <f>IF(ISNUMBER(SEARCH(B$206,'12.Partner Involvement'!$G72))=TRUE,(('12.Partner Involvement'!$D72*'12.Partner Involvement'!$E72)/COUNTA(_xlfn.TEXTSPLIT('12.Partner Involvement'!$G72,";"))),"")</f>
        <v/>
      </c>
      <c r="C273" s="578" t="str">
        <f>IF(ISNUMBER(SEARCH(C$206,'12.Partner Involvement'!$G72))=TRUE,(('12.Partner Involvement'!$D72*'12.Partner Involvement'!$E72)/COUNTA(_xlfn.TEXTSPLIT('12.Partner Involvement'!$G72,";"))),"")</f>
        <v/>
      </c>
      <c r="E273" s="577" t="str">
        <f>IF(ISNUMBER(SEARCH(E$206,'12.Partner Involvement'!$H72))=TRUE,(('12.Partner Involvement'!$D72*'12.Partner Involvement'!$E72)/COUNTA(_xlfn.TEXTSPLIT('12.Partner Involvement'!$H72,";"))),"")</f>
        <v/>
      </c>
      <c r="F273" s="576" t="str">
        <f>IF(ISNUMBER(SEARCH(F$206,'12.Partner Involvement'!$H72))=TRUE,(('12.Partner Involvement'!$D72*'12.Partner Involvement'!$E72)/COUNTA(_xlfn.TEXTSPLIT('12.Partner Involvement'!$H72,";"))),"")</f>
        <v/>
      </c>
      <c r="G273" s="576" t="str">
        <f>IF(ISNUMBER(SEARCH(G$206,'12.Partner Involvement'!$H72))=TRUE,(('12.Partner Involvement'!$D72*'12.Partner Involvement'!$E72)/COUNTA(_xlfn.TEXTSPLIT('12.Partner Involvement'!$H72,";"))),"")</f>
        <v/>
      </c>
      <c r="H273" s="578" t="str">
        <f>IF(ISNUMBER(SEARCH(H$206,'12.Partner Involvement'!$H72))=TRUE,(('12.Partner Involvement'!$D72*'12.Partner Involvement'!$E72)/COUNTA(_xlfn.TEXTSPLIT('12.Partner Involvement'!$H72,";"))),"")</f>
        <v/>
      </c>
    </row>
    <row r="274" spans="1:8" x14ac:dyDescent="0.25">
      <c r="A274" s="577" t="str">
        <f>IF(ISNUMBER(SEARCH(A$206,'12.Partner Involvement'!$G73))=TRUE,(('12.Partner Involvement'!$D73*'12.Partner Involvement'!$E73)/COUNTA(_xlfn.TEXTSPLIT('12.Partner Involvement'!$G73,";"))),"")</f>
        <v/>
      </c>
      <c r="B274" s="576" t="str">
        <f>IF(ISNUMBER(SEARCH(B$206,'12.Partner Involvement'!$G73))=TRUE,(('12.Partner Involvement'!$D73*'12.Partner Involvement'!$E73)/COUNTA(_xlfn.TEXTSPLIT('12.Partner Involvement'!$G73,";"))),"")</f>
        <v/>
      </c>
      <c r="C274" s="578" t="str">
        <f>IF(ISNUMBER(SEARCH(C$206,'12.Partner Involvement'!$G73))=TRUE,(('12.Partner Involvement'!$D73*'12.Partner Involvement'!$E73)/COUNTA(_xlfn.TEXTSPLIT('12.Partner Involvement'!$G73,";"))),"")</f>
        <v/>
      </c>
      <c r="E274" s="577" t="str">
        <f>IF(ISNUMBER(SEARCH(E$206,'12.Partner Involvement'!$H73))=TRUE,(('12.Partner Involvement'!$D73*'12.Partner Involvement'!$E73)/COUNTA(_xlfn.TEXTSPLIT('12.Partner Involvement'!$H73,";"))),"")</f>
        <v/>
      </c>
      <c r="F274" s="576" t="str">
        <f>IF(ISNUMBER(SEARCH(F$206,'12.Partner Involvement'!$H73))=TRUE,(('12.Partner Involvement'!$D73*'12.Partner Involvement'!$E73)/COUNTA(_xlfn.TEXTSPLIT('12.Partner Involvement'!$H73,";"))),"")</f>
        <v/>
      </c>
      <c r="G274" s="576" t="str">
        <f>IF(ISNUMBER(SEARCH(G$206,'12.Partner Involvement'!$H73))=TRUE,(('12.Partner Involvement'!$D73*'12.Partner Involvement'!$E73)/COUNTA(_xlfn.TEXTSPLIT('12.Partner Involvement'!$H73,";"))),"")</f>
        <v/>
      </c>
      <c r="H274" s="578" t="str">
        <f>IF(ISNUMBER(SEARCH(H$206,'12.Partner Involvement'!$H73))=TRUE,(('12.Partner Involvement'!$D73*'12.Partner Involvement'!$E73)/COUNTA(_xlfn.TEXTSPLIT('12.Partner Involvement'!$H73,";"))),"")</f>
        <v/>
      </c>
    </row>
    <row r="275" spans="1:8" x14ac:dyDescent="0.25">
      <c r="A275" s="577" t="str">
        <f>IF(ISNUMBER(SEARCH(A$206,'12.Partner Involvement'!$G74))=TRUE,(('12.Partner Involvement'!$D74*'12.Partner Involvement'!$E74)/COUNTA(_xlfn.TEXTSPLIT('12.Partner Involvement'!$G74,";"))),"")</f>
        <v/>
      </c>
      <c r="B275" s="576" t="str">
        <f>IF(ISNUMBER(SEARCH(B$206,'12.Partner Involvement'!$G74))=TRUE,(('12.Partner Involvement'!$D74*'12.Partner Involvement'!$E74)/COUNTA(_xlfn.TEXTSPLIT('12.Partner Involvement'!$G74,";"))),"")</f>
        <v/>
      </c>
      <c r="C275" s="578" t="str">
        <f>IF(ISNUMBER(SEARCH(C$206,'12.Partner Involvement'!$G74))=TRUE,(('12.Partner Involvement'!$D74*'12.Partner Involvement'!$E74)/COUNTA(_xlfn.TEXTSPLIT('12.Partner Involvement'!$G74,";"))),"")</f>
        <v/>
      </c>
      <c r="E275" s="577" t="str">
        <f>IF(ISNUMBER(SEARCH(E$206,'12.Partner Involvement'!$H74))=TRUE,(('12.Partner Involvement'!$D74*'12.Partner Involvement'!$E74)/COUNTA(_xlfn.TEXTSPLIT('12.Partner Involvement'!$H74,";"))),"")</f>
        <v/>
      </c>
      <c r="F275" s="576" t="str">
        <f>IF(ISNUMBER(SEARCH(F$206,'12.Partner Involvement'!$H74))=TRUE,(('12.Partner Involvement'!$D74*'12.Partner Involvement'!$E74)/COUNTA(_xlfn.TEXTSPLIT('12.Partner Involvement'!$H74,";"))),"")</f>
        <v/>
      </c>
      <c r="G275" s="576" t="str">
        <f>IF(ISNUMBER(SEARCH(G$206,'12.Partner Involvement'!$H74))=TRUE,(('12.Partner Involvement'!$D74*'12.Partner Involvement'!$E74)/COUNTA(_xlfn.TEXTSPLIT('12.Partner Involvement'!$H74,";"))),"")</f>
        <v/>
      </c>
      <c r="H275" s="578" t="str">
        <f>IF(ISNUMBER(SEARCH(H$206,'12.Partner Involvement'!$H74))=TRUE,(('12.Partner Involvement'!$D74*'12.Partner Involvement'!$E74)/COUNTA(_xlfn.TEXTSPLIT('12.Partner Involvement'!$H74,";"))),"")</f>
        <v/>
      </c>
    </row>
    <row r="276" spans="1:8" x14ac:dyDescent="0.25">
      <c r="A276" s="577" t="str">
        <f>IF(ISNUMBER(SEARCH(A$206,'12.Partner Involvement'!$G75))=TRUE,(('12.Partner Involvement'!$D75*'12.Partner Involvement'!$E75)/COUNTA(_xlfn.TEXTSPLIT('12.Partner Involvement'!$G75,";"))),"")</f>
        <v/>
      </c>
      <c r="B276" s="576" t="str">
        <f>IF(ISNUMBER(SEARCH(B$206,'12.Partner Involvement'!$G75))=TRUE,(('12.Partner Involvement'!$D75*'12.Partner Involvement'!$E75)/COUNTA(_xlfn.TEXTSPLIT('12.Partner Involvement'!$G75,";"))),"")</f>
        <v/>
      </c>
      <c r="C276" s="578" t="str">
        <f>IF(ISNUMBER(SEARCH(C$206,'12.Partner Involvement'!$G75))=TRUE,(('12.Partner Involvement'!$D75*'12.Partner Involvement'!$E75)/COUNTA(_xlfn.TEXTSPLIT('12.Partner Involvement'!$G75,";"))),"")</f>
        <v/>
      </c>
      <c r="E276" s="577" t="str">
        <f>IF(ISNUMBER(SEARCH(E$206,'12.Partner Involvement'!$H75))=TRUE,(('12.Partner Involvement'!$D75*'12.Partner Involvement'!$E75)/COUNTA(_xlfn.TEXTSPLIT('12.Partner Involvement'!$H75,";"))),"")</f>
        <v/>
      </c>
      <c r="F276" s="576" t="str">
        <f>IF(ISNUMBER(SEARCH(F$206,'12.Partner Involvement'!$H75))=TRUE,(('12.Partner Involvement'!$D75*'12.Partner Involvement'!$E75)/COUNTA(_xlfn.TEXTSPLIT('12.Partner Involvement'!$H75,";"))),"")</f>
        <v/>
      </c>
      <c r="G276" s="576" t="str">
        <f>IF(ISNUMBER(SEARCH(G$206,'12.Partner Involvement'!$H75))=TRUE,(('12.Partner Involvement'!$D75*'12.Partner Involvement'!$E75)/COUNTA(_xlfn.TEXTSPLIT('12.Partner Involvement'!$H75,";"))),"")</f>
        <v/>
      </c>
      <c r="H276" s="578" t="str">
        <f>IF(ISNUMBER(SEARCH(H$206,'12.Partner Involvement'!$H75))=TRUE,(('12.Partner Involvement'!$D75*'12.Partner Involvement'!$E75)/COUNTA(_xlfn.TEXTSPLIT('12.Partner Involvement'!$H75,";"))),"")</f>
        <v/>
      </c>
    </row>
    <row r="277" spans="1:8" x14ac:dyDescent="0.25">
      <c r="A277" s="577" t="str">
        <f>IF(ISNUMBER(SEARCH(A$206,'12.Partner Involvement'!$G76))=TRUE,(('12.Partner Involvement'!$D76*'12.Partner Involvement'!$E76)/COUNTA(_xlfn.TEXTSPLIT('12.Partner Involvement'!$G76,";"))),"")</f>
        <v/>
      </c>
      <c r="B277" s="576" t="str">
        <f>IF(ISNUMBER(SEARCH(B$206,'12.Partner Involvement'!$G76))=TRUE,(('12.Partner Involvement'!$D76*'12.Partner Involvement'!$E76)/COUNTA(_xlfn.TEXTSPLIT('12.Partner Involvement'!$G76,";"))),"")</f>
        <v/>
      </c>
      <c r="C277" s="578" t="str">
        <f>IF(ISNUMBER(SEARCH(C$206,'12.Partner Involvement'!$G76))=TRUE,(('12.Partner Involvement'!$D76*'12.Partner Involvement'!$E76)/COUNTA(_xlfn.TEXTSPLIT('12.Partner Involvement'!$G76,";"))),"")</f>
        <v/>
      </c>
      <c r="E277" s="577" t="str">
        <f>IF(ISNUMBER(SEARCH(E$206,'12.Partner Involvement'!$H76))=TRUE,(('12.Partner Involvement'!$D76*'12.Partner Involvement'!$E76)/COUNTA(_xlfn.TEXTSPLIT('12.Partner Involvement'!$H76,";"))),"")</f>
        <v/>
      </c>
      <c r="F277" s="576" t="str">
        <f>IF(ISNUMBER(SEARCH(F$206,'12.Partner Involvement'!$H76))=TRUE,(('12.Partner Involvement'!$D76*'12.Partner Involvement'!$E76)/COUNTA(_xlfn.TEXTSPLIT('12.Partner Involvement'!$H76,";"))),"")</f>
        <v/>
      </c>
      <c r="G277" s="576" t="str">
        <f>IF(ISNUMBER(SEARCH(G$206,'12.Partner Involvement'!$H76))=TRUE,(('12.Partner Involvement'!$D76*'12.Partner Involvement'!$E76)/COUNTA(_xlfn.TEXTSPLIT('12.Partner Involvement'!$H76,";"))),"")</f>
        <v/>
      </c>
      <c r="H277" s="578" t="str">
        <f>IF(ISNUMBER(SEARCH(H$206,'12.Partner Involvement'!$H76))=TRUE,(('12.Partner Involvement'!$D76*'12.Partner Involvement'!$E76)/COUNTA(_xlfn.TEXTSPLIT('12.Partner Involvement'!$H76,";"))),"")</f>
        <v/>
      </c>
    </row>
    <row r="278" spans="1:8" x14ac:dyDescent="0.25">
      <c r="A278" s="577" t="str">
        <f>IF(ISNUMBER(SEARCH(A$206,'12.Partner Involvement'!$G77))=TRUE,(('12.Partner Involvement'!$D77*'12.Partner Involvement'!$E77)/COUNTA(_xlfn.TEXTSPLIT('12.Partner Involvement'!$G77,";"))),"")</f>
        <v/>
      </c>
      <c r="B278" s="576" t="str">
        <f>IF(ISNUMBER(SEARCH(B$206,'12.Partner Involvement'!$G77))=TRUE,(('12.Partner Involvement'!$D77*'12.Partner Involvement'!$E77)/COUNTA(_xlfn.TEXTSPLIT('12.Partner Involvement'!$G77,";"))),"")</f>
        <v/>
      </c>
      <c r="C278" s="578" t="str">
        <f>IF(ISNUMBER(SEARCH(C$206,'12.Partner Involvement'!$G77))=TRUE,(('12.Partner Involvement'!$D77*'12.Partner Involvement'!$E77)/COUNTA(_xlfn.TEXTSPLIT('12.Partner Involvement'!$G77,";"))),"")</f>
        <v/>
      </c>
      <c r="E278" s="577" t="str">
        <f>IF(ISNUMBER(SEARCH(E$206,'12.Partner Involvement'!$H77))=TRUE,(('12.Partner Involvement'!$D77*'12.Partner Involvement'!$E77)/COUNTA(_xlfn.TEXTSPLIT('12.Partner Involvement'!$H77,";"))),"")</f>
        <v/>
      </c>
      <c r="F278" s="576" t="str">
        <f>IF(ISNUMBER(SEARCH(F$206,'12.Partner Involvement'!$H77))=TRUE,(('12.Partner Involvement'!$D77*'12.Partner Involvement'!$E77)/COUNTA(_xlfn.TEXTSPLIT('12.Partner Involvement'!$H77,";"))),"")</f>
        <v/>
      </c>
      <c r="G278" s="576" t="str">
        <f>IF(ISNUMBER(SEARCH(G$206,'12.Partner Involvement'!$H77))=TRUE,(('12.Partner Involvement'!$D77*'12.Partner Involvement'!$E77)/COUNTA(_xlfn.TEXTSPLIT('12.Partner Involvement'!$H77,";"))),"")</f>
        <v/>
      </c>
      <c r="H278" s="578" t="str">
        <f>IF(ISNUMBER(SEARCH(H$206,'12.Partner Involvement'!$H77))=TRUE,(('12.Partner Involvement'!$D77*'12.Partner Involvement'!$E77)/COUNTA(_xlfn.TEXTSPLIT('12.Partner Involvement'!$H77,";"))),"")</f>
        <v/>
      </c>
    </row>
    <row r="279" spans="1:8" x14ac:dyDescent="0.25">
      <c r="A279" s="577" t="str">
        <f>IF(ISNUMBER(SEARCH(A$206,'12.Partner Involvement'!$G78))=TRUE,(('12.Partner Involvement'!$D78*'12.Partner Involvement'!$E78)/COUNTA(_xlfn.TEXTSPLIT('12.Partner Involvement'!$G78,";"))),"")</f>
        <v/>
      </c>
      <c r="B279" s="576" t="str">
        <f>IF(ISNUMBER(SEARCH(B$206,'12.Partner Involvement'!$G78))=TRUE,(('12.Partner Involvement'!$D78*'12.Partner Involvement'!$E78)/COUNTA(_xlfn.TEXTSPLIT('12.Partner Involvement'!$G78,";"))),"")</f>
        <v/>
      </c>
      <c r="C279" s="578" t="str">
        <f>IF(ISNUMBER(SEARCH(C$206,'12.Partner Involvement'!$G78))=TRUE,(('12.Partner Involvement'!$D78*'12.Partner Involvement'!$E78)/COUNTA(_xlfn.TEXTSPLIT('12.Partner Involvement'!$G78,";"))),"")</f>
        <v/>
      </c>
      <c r="E279" s="577" t="str">
        <f>IF(ISNUMBER(SEARCH(E$206,'12.Partner Involvement'!$H78))=TRUE,(('12.Partner Involvement'!$D78*'12.Partner Involvement'!$E78)/COUNTA(_xlfn.TEXTSPLIT('12.Partner Involvement'!$H78,";"))),"")</f>
        <v/>
      </c>
      <c r="F279" s="576" t="str">
        <f>IF(ISNUMBER(SEARCH(F$206,'12.Partner Involvement'!$H78))=TRUE,(('12.Partner Involvement'!$D78*'12.Partner Involvement'!$E78)/COUNTA(_xlfn.TEXTSPLIT('12.Partner Involvement'!$H78,";"))),"")</f>
        <v/>
      </c>
      <c r="G279" s="576" t="str">
        <f>IF(ISNUMBER(SEARCH(G$206,'12.Partner Involvement'!$H78))=TRUE,(('12.Partner Involvement'!$D78*'12.Partner Involvement'!$E78)/COUNTA(_xlfn.TEXTSPLIT('12.Partner Involvement'!$H78,";"))),"")</f>
        <v/>
      </c>
      <c r="H279" s="578" t="str">
        <f>IF(ISNUMBER(SEARCH(H$206,'12.Partner Involvement'!$H78))=TRUE,(('12.Partner Involvement'!$D78*'12.Partner Involvement'!$E78)/COUNTA(_xlfn.TEXTSPLIT('12.Partner Involvement'!$H78,";"))),"")</f>
        <v/>
      </c>
    </row>
    <row r="280" spans="1:8" x14ac:dyDescent="0.25">
      <c r="A280" s="577" t="str">
        <f>IF(ISNUMBER(SEARCH(A$206,'12.Partner Involvement'!$G79))=TRUE,(('12.Partner Involvement'!$D79*'12.Partner Involvement'!$E79)/COUNTA(_xlfn.TEXTSPLIT('12.Partner Involvement'!$G79,";"))),"")</f>
        <v/>
      </c>
      <c r="B280" s="576" t="str">
        <f>IF(ISNUMBER(SEARCH(B$206,'12.Partner Involvement'!$G79))=TRUE,(('12.Partner Involvement'!$D79*'12.Partner Involvement'!$E79)/COUNTA(_xlfn.TEXTSPLIT('12.Partner Involvement'!$G79,";"))),"")</f>
        <v/>
      </c>
      <c r="C280" s="578" t="str">
        <f>IF(ISNUMBER(SEARCH(C$206,'12.Partner Involvement'!$G79))=TRUE,(('12.Partner Involvement'!$D79*'12.Partner Involvement'!$E79)/COUNTA(_xlfn.TEXTSPLIT('12.Partner Involvement'!$G79,";"))),"")</f>
        <v/>
      </c>
      <c r="E280" s="577" t="str">
        <f>IF(ISNUMBER(SEARCH(E$206,'12.Partner Involvement'!$H79))=TRUE,(('12.Partner Involvement'!$D79*'12.Partner Involvement'!$E79)/COUNTA(_xlfn.TEXTSPLIT('12.Partner Involvement'!$H79,";"))),"")</f>
        <v/>
      </c>
      <c r="F280" s="576" t="str">
        <f>IF(ISNUMBER(SEARCH(F$206,'12.Partner Involvement'!$H79))=TRUE,(('12.Partner Involvement'!$D79*'12.Partner Involvement'!$E79)/COUNTA(_xlfn.TEXTSPLIT('12.Partner Involvement'!$H79,";"))),"")</f>
        <v/>
      </c>
      <c r="G280" s="576" t="str">
        <f>IF(ISNUMBER(SEARCH(G$206,'12.Partner Involvement'!$H79))=TRUE,(('12.Partner Involvement'!$D79*'12.Partner Involvement'!$E79)/COUNTA(_xlfn.TEXTSPLIT('12.Partner Involvement'!$H79,";"))),"")</f>
        <v/>
      </c>
      <c r="H280" s="578" t="str">
        <f>IF(ISNUMBER(SEARCH(H$206,'12.Partner Involvement'!$H79))=TRUE,(('12.Partner Involvement'!$D79*'12.Partner Involvement'!$E79)/COUNTA(_xlfn.TEXTSPLIT('12.Partner Involvement'!$H79,";"))),"")</f>
        <v/>
      </c>
    </row>
    <row r="281" spans="1:8" x14ac:dyDescent="0.25">
      <c r="A281" s="577" t="str">
        <f>IF(ISNUMBER(SEARCH(A$206,'12.Partner Involvement'!$G80))=TRUE,(('12.Partner Involvement'!$D80*'12.Partner Involvement'!$E80)/COUNTA(_xlfn.TEXTSPLIT('12.Partner Involvement'!$G80,";"))),"")</f>
        <v/>
      </c>
      <c r="B281" s="576" t="str">
        <f>IF(ISNUMBER(SEARCH(B$206,'12.Partner Involvement'!$G80))=TRUE,(('12.Partner Involvement'!$D80*'12.Partner Involvement'!$E80)/COUNTA(_xlfn.TEXTSPLIT('12.Partner Involvement'!$G80,";"))),"")</f>
        <v/>
      </c>
      <c r="C281" s="578" t="str">
        <f>IF(ISNUMBER(SEARCH(C$206,'12.Partner Involvement'!$G80))=TRUE,(('12.Partner Involvement'!$D80*'12.Partner Involvement'!$E80)/COUNTA(_xlfn.TEXTSPLIT('12.Partner Involvement'!$G80,";"))),"")</f>
        <v/>
      </c>
      <c r="E281" s="577" t="str">
        <f>IF(ISNUMBER(SEARCH(E$206,'12.Partner Involvement'!$H80))=TRUE,(('12.Partner Involvement'!$D80*'12.Partner Involvement'!$E80)/COUNTA(_xlfn.TEXTSPLIT('12.Partner Involvement'!$H80,";"))),"")</f>
        <v/>
      </c>
      <c r="F281" s="576" t="str">
        <f>IF(ISNUMBER(SEARCH(F$206,'12.Partner Involvement'!$H80))=TRUE,(('12.Partner Involvement'!$D80*'12.Partner Involvement'!$E80)/COUNTA(_xlfn.TEXTSPLIT('12.Partner Involvement'!$H80,";"))),"")</f>
        <v/>
      </c>
      <c r="G281" s="576" t="str">
        <f>IF(ISNUMBER(SEARCH(G$206,'12.Partner Involvement'!$H80))=TRUE,(('12.Partner Involvement'!$D80*'12.Partner Involvement'!$E80)/COUNTA(_xlfn.TEXTSPLIT('12.Partner Involvement'!$H80,";"))),"")</f>
        <v/>
      </c>
      <c r="H281" s="578" t="str">
        <f>IF(ISNUMBER(SEARCH(H$206,'12.Partner Involvement'!$H80))=TRUE,(('12.Partner Involvement'!$D80*'12.Partner Involvement'!$E80)/COUNTA(_xlfn.TEXTSPLIT('12.Partner Involvement'!$H80,";"))),"")</f>
        <v/>
      </c>
    </row>
    <row r="282" spans="1:8" x14ac:dyDescent="0.25">
      <c r="A282" s="577" t="str">
        <f>IF(ISNUMBER(SEARCH(A$206,'12.Partner Involvement'!$G81))=TRUE,(('12.Partner Involvement'!$D81*'12.Partner Involvement'!$E81)/COUNTA(_xlfn.TEXTSPLIT('12.Partner Involvement'!$G81,";"))),"")</f>
        <v/>
      </c>
      <c r="B282" s="576" t="str">
        <f>IF(ISNUMBER(SEARCH(B$206,'12.Partner Involvement'!$G81))=TRUE,(('12.Partner Involvement'!$D81*'12.Partner Involvement'!$E81)/COUNTA(_xlfn.TEXTSPLIT('12.Partner Involvement'!$G81,";"))),"")</f>
        <v/>
      </c>
      <c r="C282" s="578" t="str">
        <f>IF(ISNUMBER(SEARCH(C$206,'12.Partner Involvement'!$G81))=TRUE,(('12.Partner Involvement'!$D81*'12.Partner Involvement'!$E81)/COUNTA(_xlfn.TEXTSPLIT('12.Partner Involvement'!$G81,";"))),"")</f>
        <v/>
      </c>
      <c r="E282" s="577" t="str">
        <f>IF(ISNUMBER(SEARCH(E$206,'12.Partner Involvement'!$H81))=TRUE,(('12.Partner Involvement'!$D81*'12.Partner Involvement'!$E81)/COUNTA(_xlfn.TEXTSPLIT('12.Partner Involvement'!$H81,";"))),"")</f>
        <v/>
      </c>
      <c r="F282" s="576" t="str">
        <f>IF(ISNUMBER(SEARCH(F$206,'12.Partner Involvement'!$H81))=TRUE,(('12.Partner Involvement'!$D81*'12.Partner Involvement'!$E81)/COUNTA(_xlfn.TEXTSPLIT('12.Partner Involvement'!$H81,";"))),"")</f>
        <v/>
      </c>
      <c r="G282" s="576" t="str">
        <f>IF(ISNUMBER(SEARCH(G$206,'12.Partner Involvement'!$H81))=TRUE,(('12.Partner Involvement'!$D81*'12.Partner Involvement'!$E81)/COUNTA(_xlfn.TEXTSPLIT('12.Partner Involvement'!$H81,";"))),"")</f>
        <v/>
      </c>
      <c r="H282" s="578" t="str">
        <f>IF(ISNUMBER(SEARCH(H$206,'12.Partner Involvement'!$H81))=TRUE,(('12.Partner Involvement'!$D81*'12.Partner Involvement'!$E81)/COUNTA(_xlfn.TEXTSPLIT('12.Partner Involvement'!$H81,";"))),"")</f>
        <v/>
      </c>
    </row>
    <row r="283" spans="1:8" x14ac:dyDescent="0.25">
      <c r="A283" s="577" t="str">
        <f>IF(ISNUMBER(SEARCH(A$206,'12.Partner Involvement'!$G82))=TRUE,(('12.Partner Involvement'!$D82*'12.Partner Involvement'!$E82)/COUNTA(_xlfn.TEXTSPLIT('12.Partner Involvement'!$G82,";"))),"")</f>
        <v/>
      </c>
      <c r="B283" s="576" t="str">
        <f>IF(ISNUMBER(SEARCH(B$206,'12.Partner Involvement'!$G82))=TRUE,(('12.Partner Involvement'!$D82*'12.Partner Involvement'!$E82)/COUNTA(_xlfn.TEXTSPLIT('12.Partner Involvement'!$G82,";"))),"")</f>
        <v/>
      </c>
      <c r="C283" s="578" t="str">
        <f>IF(ISNUMBER(SEARCH(C$206,'12.Partner Involvement'!$G82))=TRUE,(('12.Partner Involvement'!$D82*'12.Partner Involvement'!$E82)/COUNTA(_xlfn.TEXTSPLIT('12.Partner Involvement'!$G82,";"))),"")</f>
        <v/>
      </c>
      <c r="E283" s="577" t="str">
        <f>IF(ISNUMBER(SEARCH(E$206,'12.Partner Involvement'!$H82))=TRUE,(('12.Partner Involvement'!$D82*'12.Partner Involvement'!$E82)/COUNTA(_xlfn.TEXTSPLIT('12.Partner Involvement'!$H82,";"))),"")</f>
        <v/>
      </c>
      <c r="F283" s="576" t="str">
        <f>IF(ISNUMBER(SEARCH(F$206,'12.Partner Involvement'!$H82))=TRUE,(('12.Partner Involvement'!$D82*'12.Partner Involvement'!$E82)/COUNTA(_xlfn.TEXTSPLIT('12.Partner Involvement'!$H82,";"))),"")</f>
        <v/>
      </c>
      <c r="G283" s="576" t="str">
        <f>IF(ISNUMBER(SEARCH(G$206,'12.Partner Involvement'!$H82))=TRUE,(('12.Partner Involvement'!$D82*'12.Partner Involvement'!$E82)/COUNTA(_xlfn.TEXTSPLIT('12.Partner Involvement'!$H82,";"))),"")</f>
        <v/>
      </c>
      <c r="H283" s="578" t="str">
        <f>IF(ISNUMBER(SEARCH(H$206,'12.Partner Involvement'!$H82))=TRUE,(('12.Partner Involvement'!$D82*'12.Partner Involvement'!$E82)/COUNTA(_xlfn.TEXTSPLIT('12.Partner Involvement'!$H82,";"))),"")</f>
        <v/>
      </c>
    </row>
    <row r="284" spans="1:8" x14ac:dyDescent="0.25">
      <c r="A284" s="577" t="str">
        <f>IF(ISNUMBER(SEARCH(A$206,'12.Partner Involvement'!$G83))=TRUE,(('12.Partner Involvement'!$D83*'12.Partner Involvement'!$E83)/COUNTA(_xlfn.TEXTSPLIT('12.Partner Involvement'!$G83,";"))),"")</f>
        <v/>
      </c>
      <c r="B284" s="576" t="str">
        <f>IF(ISNUMBER(SEARCH(B$206,'12.Partner Involvement'!$G83))=TRUE,(('12.Partner Involvement'!$D83*'12.Partner Involvement'!$E83)/COUNTA(_xlfn.TEXTSPLIT('12.Partner Involvement'!$G83,";"))),"")</f>
        <v/>
      </c>
      <c r="C284" s="578" t="str">
        <f>IF(ISNUMBER(SEARCH(C$206,'12.Partner Involvement'!$G83))=TRUE,(('12.Partner Involvement'!$D83*'12.Partner Involvement'!$E83)/COUNTA(_xlfn.TEXTSPLIT('12.Partner Involvement'!$G83,";"))),"")</f>
        <v/>
      </c>
      <c r="E284" s="577" t="str">
        <f>IF(ISNUMBER(SEARCH(E$206,'12.Partner Involvement'!$H83))=TRUE,(('12.Partner Involvement'!$D83*'12.Partner Involvement'!$E83)/COUNTA(_xlfn.TEXTSPLIT('12.Partner Involvement'!$H83,";"))),"")</f>
        <v/>
      </c>
      <c r="F284" s="576" t="str">
        <f>IF(ISNUMBER(SEARCH(F$206,'12.Partner Involvement'!$H83))=TRUE,(('12.Partner Involvement'!$D83*'12.Partner Involvement'!$E83)/COUNTA(_xlfn.TEXTSPLIT('12.Partner Involvement'!$H83,";"))),"")</f>
        <v/>
      </c>
      <c r="G284" s="576" t="str">
        <f>IF(ISNUMBER(SEARCH(G$206,'12.Partner Involvement'!$H83))=TRUE,(('12.Partner Involvement'!$D83*'12.Partner Involvement'!$E83)/COUNTA(_xlfn.TEXTSPLIT('12.Partner Involvement'!$H83,";"))),"")</f>
        <v/>
      </c>
      <c r="H284" s="578" t="str">
        <f>IF(ISNUMBER(SEARCH(H$206,'12.Partner Involvement'!$H83))=TRUE,(('12.Partner Involvement'!$D83*'12.Partner Involvement'!$E83)/COUNTA(_xlfn.TEXTSPLIT('12.Partner Involvement'!$H83,";"))),"")</f>
        <v/>
      </c>
    </row>
    <row r="285" spans="1:8" x14ac:dyDescent="0.25">
      <c r="A285" s="577" t="str">
        <f>IF(ISNUMBER(SEARCH(A$206,'12.Partner Involvement'!$G84))=TRUE,(('12.Partner Involvement'!$D84*'12.Partner Involvement'!$E84)/COUNTA(_xlfn.TEXTSPLIT('12.Partner Involvement'!$G84,";"))),"")</f>
        <v/>
      </c>
      <c r="B285" s="576" t="str">
        <f>IF(ISNUMBER(SEARCH(B$206,'12.Partner Involvement'!$G84))=TRUE,(('12.Partner Involvement'!$D84*'12.Partner Involvement'!$E84)/COUNTA(_xlfn.TEXTSPLIT('12.Partner Involvement'!$G84,";"))),"")</f>
        <v/>
      </c>
      <c r="C285" s="578" t="str">
        <f>IF(ISNUMBER(SEARCH(C$206,'12.Partner Involvement'!$G84))=TRUE,(('12.Partner Involvement'!$D84*'12.Partner Involvement'!$E84)/COUNTA(_xlfn.TEXTSPLIT('12.Partner Involvement'!$G84,";"))),"")</f>
        <v/>
      </c>
      <c r="E285" s="577" t="str">
        <f>IF(ISNUMBER(SEARCH(E$206,'12.Partner Involvement'!$H84))=TRUE,(('12.Partner Involvement'!$D84*'12.Partner Involvement'!$E84)/COUNTA(_xlfn.TEXTSPLIT('12.Partner Involvement'!$H84,";"))),"")</f>
        <v/>
      </c>
      <c r="F285" s="576" t="str">
        <f>IF(ISNUMBER(SEARCH(F$206,'12.Partner Involvement'!$H84))=TRUE,(('12.Partner Involvement'!$D84*'12.Partner Involvement'!$E84)/COUNTA(_xlfn.TEXTSPLIT('12.Partner Involvement'!$H84,";"))),"")</f>
        <v/>
      </c>
      <c r="G285" s="576" t="str">
        <f>IF(ISNUMBER(SEARCH(G$206,'12.Partner Involvement'!$H84))=TRUE,(('12.Partner Involvement'!$D84*'12.Partner Involvement'!$E84)/COUNTA(_xlfn.TEXTSPLIT('12.Partner Involvement'!$H84,";"))),"")</f>
        <v/>
      </c>
      <c r="H285" s="578" t="str">
        <f>IF(ISNUMBER(SEARCH(H$206,'12.Partner Involvement'!$H84))=TRUE,(('12.Partner Involvement'!$D84*'12.Partner Involvement'!$E84)/COUNTA(_xlfn.TEXTSPLIT('12.Partner Involvement'!$H84,";"))),"")</f>
        <v/>
      </c>
    </row>
    <row r="286" spans="1:8" x14ac:dyDescent="0.25">
      <c r="A286" s="577" t="str">
        <f>IF(ISNUMBER(SEARCH(A$206,'12.Partner Involvement'!$G85))=TRUE,(('12.Partner Involvement'!$D85*'12.Partner Involvement'!$E85)/COUNTA(_xlfn.TEXTSPLIT('12.Partner Involvement'!$G85,";"))),"")</f>
        <v/>
      </c>
      <c r="B286" s="576" t="str">
        <f>IF(ISNUMBER(SEARCH(B$206,'12.Partner Involvement'!$G85))=TRUE,(('12.Partner Involvement'!$D85*'12.Partner Involvement'!$E85)/COUNTA(_xlfn.TEXTSPLIT('12.Partner Involvement'!$G85,";"))),"")</f>
        <v/>
      </c>
      <c r="C286" s="578" t="str">
        <f>IF(ISNUMBER(SEARCH(C$206,'12.Partner Involvement'!$G85))=TRUE,(('12.Partner Involvement'!$D85*'12.Partner Involvement'!$E85)/COUNTA(_xlfn.TEXTSPLIT('12.Partner Involvement'!$G85,";"))),"")</f>
        <v/>
      </c>
      <c r="E286" s="577" t="str">
        <f>IF(ISNUMBER(SEARCH(E$206,'12.Partner Involvement'!$H85))=TRUE,(('12.Partner Involvement'!$D85*'12.Partner Involvement'!$E85)/COUNTA(_xlfn.TEXTSPLIT('12.Partner Involvement'!$H85,";"))),"")</f>
        <v/>
      </c>
      <c r="F286" s="576" t="str">
        <f>IF(ISNUMBER(SEARCH(F$206,'12.Partner Involvement'!$H85))=TRUE,(('12.Partner Involvement'!$D85*'12.Partner Involvement'!$E85)/COUNTA(_xlfn.TEXTSPLIT('12.Partner Involvement'!$H85,";"))),"")</f>
        <v/>
      </c>
      <c r="G286" s="576" t="str">
        <f>IF(ISNUMBER(SEARCH(G$206,'12.Partner Involvement'!$H85))=TRUE,(('12.Partner Involvement'!$D85*'12.Partner Involvement'!$E85)/COUNTA(_xlfn.TEXTSPLIT('12.Partner Involvement'!$H85,";"))),"")</f>
        <v/>
      </c>
      <c r="H286" s="578" t="str">
        <f>IF(ISNUMBER(SEARCH(H$206,'12.Partner Involvement'!$H85))=TRUE,(('12.Partner Involvement'!$D85*'12.Partner Involvement'!$E85)/COUNTA(_xlfn.TEXTSPLIT('12.Partner Involvement'!$H85,";"))),"")</f>
        <v/>
      </c>
    </row>
    <row r="287" spans="1:8" x14ac:dyDescent="0.25">
      <c r="A287" s="577" t="str">
        <f>IF(ISNUMBER(SEARCH(A$206,'12.Partner Involvement'!$G86))=TRUE,(('12.Partner Involvement'!$D86*'12.Partner Involvement'!$E86)/COUNTA(_xlfn.TEXTSPLIT('12.Partner Involvement'!$G86,";"))),"")</f>
        <v/>
      </c>
      <c r="B287" s="576" t="str">
        <f>IF(ISNUMBER(SEARCH(B$206,'12.Partner Involvement'!$G86))=TRUE,(('12.Partner Involvement'!$D86*'12.Partner Involvement'!$E86)/COUNTA(_xlfn.TEXTSPLIT('12.Partner Involvement'!$G86,";"))),"")</f>
        <v/>
      </c>
      <c r="C287" s="578" t="str">
        <f>IF(ISNUMBER(SEARCH(C$206,'12.Partner Involvement'!$G86))=TRUE,(('12.Partner Involvement'!$D86*'12.Partner Involvement'!$E86)/COUNTA(_xlfn.TEXTSPLIT('12.Partner Involvement'!$G86,";"))),"")</f>
        <v/>
      </c>
      <c r="E287" s="577" t="str">
        <f>IF(ISNUMBER(SEARCH(E$206,'12.Partner Involvement'!$H86))=TRUE,(('12.Partner Involvement'!$D86*'12.Partner Involvement'!$E86)/COUNTA(_xlfn.TEXTSPLIT('12.Partner Involvement'!$H86,";"))),"")</f>
        <v/>
      </c>
      <c r="F287" s="576" t="str">
        <f>IF(ISNUMBER(SEARCH(F$206,'12.Partner Involvement'!$H86))=TRUE,(('12.Partner Involvement'!$D86*'12.Partner Involvement'!$E86)/COUNTA(_xlfn.TEXTSPLIT('12.Partner Involvement'!$H86,";"))),"")</f>
        <v/>
      </c>
      <c r="G287" s="576" t="str">
        <f>IF(ISNUMBER(SEARCH(G$206,'12.Partner Involvement'!$H86))=TRUE,(('12.Partner Involvement'!$D86*'12.Partner Involvement'!$E86)/COUNTA(_xlfn.TEXTSPLIT('12.Partner Involvement'!$H86,";"))),"")</f>
        <v/>
      </c>
      <c r="H287" s="578" t="str">
        <f>IF(ISNUMBER(SEARCH(H$206,'12.Partner Involvement'!$H86))=TRUE,(('12.Partner Involvement'!$D86*'12.Partner Involvement'!$E86)/COUNTA(_xlfn.TEXTSPLIT('12.Partner Involvement'!$H86,";"))),"")</f>
        <v/>
      </c>
    </row>
    <row r="288" spans="1:8" x14ac:dyDescent="0.25">
      <c r="A288" s="577" t="str">
        <f>IF(ISNUMBER(SEARCH(A$206,'12.Partner Involvement'!$G87))=TRUE,(('12.Partner Involvement'!$D87*'12.Partner Involvement'!$E87)/COUNTA(_xlfn.TEXTSPLIT('12.Partner Involvement'!$G87,";"))),"")</f>
        <v/>
      </c>
      <c r="B288" s="576" t="str">
        <f>IF(ISNUMBER(SEARCH(B$206,'12.Partner Involvement'!$G87))=TRUE,(('12.Partner Involvement'!$D87*'12.Partner Involvement'!$E87)/COUNTA(_xlfn.TEXTSPLIT('12.Partner Involvement'!$G87,";"))),"")</f>
        <v/>
      </c>
      <c r="C288" s="578" t="str">
        <f>IF(ISNUMBER(SEARCH(C$206,'12.Partner Involvement'!$G87))=TRUE,(('12.Partner Involvement'!$D87*'12.Partner Involvement'!$E87)/COUNTA(_xlfn.TEXTSPLIT('12.Partner Involvement'!$G87,";"))),"")</f>
        <v/>
      </c>
      <c r="E288" s="577" t="str">
        <f>IF(ISNUMBER(SEARCH(E$206,'12.Partner Involvement'!$H87))=TRUE,(('12.Partner Involvement'!$D87*'12.Partner Involvement'!$E87)/COUNTA(_xlfn.TEXTSPLIT('12.Partner Involvement'!$H87,";"))),"")</f>
        <v/>
      </c>
      <c r="F288" s="576" t="str">
        <f>IF(ISNUMBER(SEARCH(F$206,'12.Partner Involvement'!$H87))=TRUE,(('12.Partner Involvement'!$D87*'12.Partner Involvement'!$E87)/COUNTA(_xlfn.TEXTSPLIT('12.Partner Involvement'!$H87,";"))),"")</f>
        <v/>
      </c>
      <c r="G288" s="576" t="str">
        <f>IF(ISNUMBER(SEARCH(G$206,'12.Partner Involvement'!$H87))=TRUE,(('12.Partner Involvement'!$D87*'12.Partner Involvement'!$E87)/COUNTA(_xlfn.TEXTSPLIT('12.Partner Involvement'!$H87,";"))),"")</f>
        <v/>
      </c>
      <c r="H288" s="578" t="str">
        <f>IF(ISNUMBER(SEARCH(H$206,'12.Partner Involvement'!$H87))=TRUE,(('12.Partner Involvement'!$D87*'12.Partner Involvement'!$E87)/COUNTA(_xlfn.TEXTSPLIT('12.Partner Involvement'!$H87,";"))),"")</f>
        <v/>
      </c>
    </row>
    <row r="289" spans="1:8" x14ac:dyDescent="0.25">
      <c r="A289" s="577" t="str">
        <f>IF(ISNUMBER(SEARCH(A$206,'12.Partner Involvement'!$G88))=TRUE,(('12.Partner Involvement'!$D88*'12.Partner Involvement'!$E88)/COUNTA(_xlfn.TEXTSPLIT('12.Partner Involvement'!$G88,";"))),"")</f>
        <v/>
      </c>
      <c r="B289" s="576" t="str">
        <f>IF(ISNUMBER(SEARCH(B$206,'12.Partner Involvement'!$G88))=TRUE,(('12.Partner Involvement'!$D88*'12.Partner Involvement'!$E88)/COUNTA(_xlfn.TEXTSPLIT('12.Partner Involvement'!$G88,";"))),"")</f>
        <v/>
      </c>
      <c r="C289" s="578" t="str">
        <f>IF(ISNUMBER(SEARCH(C$206,'12.Partner Involvement'!$G88))=TRUE,(('12.Partner Involvement'!$D88*'12.Partner Involvement'!$E88)/COUNTA(_xlfn.TEXTSPLIT('12.Partner Involvement'!$G88,";"))),"")</f>
        <v/>
      </c>
      <c r="E289" s="577" t="str">
        <f>IF(ISNUMBER(SEARCH(E$206,'12.Partner Involvement'!$H88))=TRUE,(('12.Partner Involvement'!$D88*'12.Partner Involvement'!$E88)/COUNTA(_xlfn.TEXTSPLIT('12.Partner Involvement'!$H88,";"))),"")</f>
        <v/>
      </c>
      <c r="F289" s="576" t="str">
        <f>IF(ISNUMBER(SEARCH(F$206,'12.Partner Involvement'!$H88))=TRUE,(('12.Partner Involvement'!$D88*'12.Partner Involvement'!$E88)/COUNTA(_xlfn.TEXTSPLIT('12.Partner Involvement'!$H88,";"))),"")</f>
        <v/>
      </c>
      <c r="G289" s="576" t="str">
        <f>IF(ISNUMBER(SEARCH(G$206,'12.Partner Involvement'!$H88))=TRUE,(('12.Partner Involvement'!$D88*'12.Partner Involvement'!$E88)/COUNTA(_xlfn.TEXTSPLIT('12.Partner Involvement'!$H88,";"))),"")</f>
        <v/>
      </c>
      <c r="H289" s="578" t="str">
        <f>IF(ISNUMBER(SEARCH(H$206,'12.Partner Involvement'!$H88))=TRUE,(('12.Partner Involvement'!$D88*'12.Partner Involvement'!$E88)/COUNTA(_xlfn.TEXTSPLIT('12.Partner Involvement'!$H88,";"))),"")</f>
        <v/>
      </c>
    </row>
    <row r="290" spans="1:8" x14ac:dyDescent="0.25">
      <c r="A290" s="577" t="str">
        <f>IF(ISNUMBER(SEARCH(A$206,'12.Partner Involvement'!$G89))=TRUE,(('12.Partner Involvement'!$D89*'12.Partner Involvement'!$E89)/COUNTA(_xlfn.TEXTSPLIT('12.Partner Involvement'!$G89,";"))),"")</f>
        <v/>
      </c>
      <c r="B290" s="576" t="str">
        <f>IF(ISNUMBER(SEARCH(B$206,'12.Partner Involvement'!$G89))=TRUE,(('12.Partner Involvement'!$D89*'12.Partner Involvement'!$E89)/COUNTA(_xlfn.TEXTSPLIT('12.Partner Involvement'!$G89,";"))),"")</f>
        <v/>
      </c>
      <c r="C290" s="578" t="str">
        <f>IF(ISNUMBER(SEARCH(C$206,'12.Partner Involvement'!$G89))=TRUE,(('12.Partner Involvement'!$D89*'12.Partner Involvement'!$E89)/COUNTA(_xlfn.TEXTSPLIT('12.Partner Involvement'!$G89,";"))),"")</f>
        <v/>
      </c>
      <c r="E290" s="577" t="str">
        <f>IF(ISNUMBER(SEARCH(E$206,'12.Partner Involvement'!$H89))=TRUE,(('12.Partner Involvement'!$D89*'12.Partner Involvement'!$E89)/COUNTA(_xlfn.TEXTSPLIT('12.Partner Involvement'!$H89,";"))),"")</f>
        <v/>
      </c>
      <c r="F290" s="576" t="str">
        <f>IF(ISNUMBER(SEARCH(F$206,'12.Partner Involvement'!$H89))=TRUE,(('12.Partner Involvement'!$D89*'12.Partner Involvement'!$E89)/COUNTA(_xlfn.TEXTSPLIT('12.Partner Involvement'!$H89,";"))),"")</f>
        <v/>
      </c>
      <c r="G290" s="576" t="str">
        <f>IF(ISNUMBER(SEARCH(G$206,'12.Partner Involvement'!$H89))=TRUE,(('12.Partner Involvement'!$D89*'12.Partner Involvement'!$E89)/COUNTA(_xlfn.TEXTSPLIT('12.Partner Involvement'!$H89,";"))),"")</f>
        <v/>
      </c>
      <c r="H290" s="578" t="str">
        <f>IF(ISNUMBER(SEARCH(H$206,'12.Partner Involvement'!$H89))=TRUE,(('12.Partner Involvement'!$D89*'12.Partner Involvement'!$E89)/COUNTA(_xlfn.TEXTSPLIT('12.Partner Involvement'!$H89,";"))),"")</f>
        <v/>
      </c>
    </row>
    <row r="291" spans="1:8" x14ac:dyDescent="0.25">
      <c r="A291" s="577" t="str">
        <f>IF(ISNUMBER(SEARCH(A$206,'12.Partner Involvement'!$G90))=TRUE,(('12.Partner Involvement'!$D90*'12.Partner Involvement'!$E90)/COUNTA(_xlfn.TEXTSPLIT('12.Partner Involvement'!$G90,";"))),"")</f>
        <v/>
      </c>
      <c r="B291" s="576" t="str">
        <f>IF(ISNUMBER(SEARCH(B$206,'12.Partner Involvement'!$G90))=TRUE,(('12.Partner Involvement'!$D90*'12.Partner Involvement'!$E90)/COUNTA(_xlfn.TEXTSPLIT('12.Partner Involvement'!$G90,";"))),"")</f>
        <v/>
      </c>
      <c r="C291" s="578" t="str">
        <f>IF(ISNUMBER(SEARCH(C$206,'12.Partner Involvement'!$G90))=TRUE,(('12.Partner Involvement'!$D90*'12.Partner Involvement'!$E90)/COUNTA(_xlfn.TEXTSPLIT('12.Partner Involvement'!$G90,";"))),"")</f>
        <v/>
      </c>
      <c r="E291" s="577" t="str">
        <f>IF(ISNUMBER(SEARCH(E$206,'12.Partner Involvement'!$H90))=TRUE,(('12.Partner Involvement'!$D90*'12.Partner Involvement'!$E90)/COUNTA(_xlfn.TEXTSPLIT('12.Partner Involvement'!$H90,";"))),"")</f>
        <v/>
      </c>
      <c r="F291" s="576" t="str">
        <f>IF(ISNUMBER(SEARCH(F$206,'12.Partner Involvement'!$H90))=TRUE,(('12.Partner Involvement'!$D90*'12.Partner Involvement'!$E90)/COUNTA(_xlfn.TEXTSPLIT('12.Partner Involvement'!$H90,";"))),"")</f>
        <v/>
      </c>
      <c r="G291" s="576" t="str">
        <f>IF(ISNUMBER(SEARCH(G$206,'12.Partner Involvement'!$H90))=TRUE,(('12.Partner Involvement'!$D90*'12.Partner Involvement'!$E90)/COUNTA(_xlfn.TEXTSPLIT('12.Partner Involvement'!$H90,";"))),"")</f>
        <v/>
      </c>
      <c r="H291" s="578" t="str">
        <f>IF(ISNUMBER(SEARCH(H$206,'12.Partner Involvement'!$H90))=TRUE,(('12.Partner Involvement'!$D90*'12.Partner Involvement'!$E90)/COUNTA(_xlfn.TEXTSPLIT('12.Partner Involvement'!$H90,";"))),"")</f>
        <v/>
      </c>
    </row>
    <row r="292" spans="1:8" x14ac:dyDescent="0.25">
      <c r="A292" s="577" t="str">
        <f>IF(ISNUMBER(SEARCH(A$206,'12.Partner Involvement'!$G91))=TRUE,(('12.Partner Involvement'!$D91*'12.Partner Involvement'!$E91)/COUNTA(_xlfn.TEXTSPLIT('12.Partner Involvement'!$G91,";"))),"")</f>
        <v/>
      </c>
      <c r="B292" s="576" t="str">
        <f>IF(ISNUMBER(SEARCH(B$206,'12.Partner Involvement'!$G91))=TRUE,(('12.Partner Involvement'!$D91*'12.Partner Involvement'!$E91)/COUNTA(_xlfn.TEXTSPLIT('12.Partner Involvement'!$G91,";"))),"")</f>
        <v/>
      </c>
      <c r="C292" s="578" t="str">
        <f>IF(ISNUMBER(SEARCH(C$206,'12.Partner Involvement'!$G91))=TRUE,(('12.Partner Involvement'!$D91*'12.Partner Involvement'!$E91)/COUNTA(_xlfn.TEXTSPLIT('12.Partner Involvement'!$G91,";"))),"")</f>
        <v/>
      </c>
      <c r="E292" s="577" t="str">
        <f>IF(ISNUMBER(SEARCH(E$206,'12.Partner Involvement'!$H91))=TRUE,(('12.Partner Involvement'!$D91*'12.Partner Involvement'!$E91)/COUNTA(_xlfn.TEXTSPLIT('12.Partner Involvement'!$H91,";"))),"")</f>
        <v/>
      </c>
      <c r="F292" s="576" t="str">
        <f>IF(ISNUMBER(SEARCH(F$206,'12.Partner Involvement'!$H91))=TRUE,(('12.Partner Involvement'!$D91*'12.Partner Involvement'!$E91)/COUNTA(_xlfn.TEXTSPLIT('12.Partner Involvement'!$H91,";"))),"")</f>
        <v/>
      </c>
      <c r="G292" s="576" t="str">
        <f>IF(ISNUMBER(SEARCH(G$206,'12.Partner Involvement'!$H91))=TRUE,(('12.Partner Involvement'!$D91*'12.Partner Involvement'!$E91)/COUNTA(_xlfn.TEXTSPLIT('12.Partner Involvement'!$H91,";"))),"")</f>
        <v/>
      </c>
      <c r="H292" s="578" t="str">
        <f>IF(ISNUMBER(SEARCH(H$206,'12.Partner Involvement'!$H91))=TRUE,(('12.Partner Involvement'!$D91*'12.Partner Involvement'!$E91)/COUNTA(_xlfn.TEXTSPLIT('12.Partner Involvement'!$H91,";"))),"")</f>
        <v/>
      </c>
    </row>
    <row r="293" spans="1:8" x14ac:dyDescent="0.25">
      <c r="A293" s="577" t="str">
        <f>IF(ISNUMBER(SEARCH(A$206,'12.Partner Involvement'!$G92))=TRUE,(('12.Partner Involvement'!$D92*'12.Partner Involvement'!$E92)/COUNTA(_xlfn.TEXTSPLIT('12.Partner Involvement'!$G92,";"))),"")</f>
        <v/>
      </c>
      <c r="B293" s="576" t="str">
        <f>IF(ISNUMBER(SEARCH(B$206,'12.Partner Involvement'!$G92))=TRUE,(('12.Partner Involvement'!$D92*'12.Partner Involvement'!$E92)/COUNTA(_xlfn.TEXTSPLIT('12.Partner Involvement'!$G92,";"))),"")</f>
        <v/>
      </c>
      <c r="C293" s="578" t="str">
        <f>IF(ISNUMBER(SEARCH(C$206,'12.Partner Involvement'!$G92))=TRUE,(('12.Partner Involvement'!$D92*'12.Partner Involvement'!$E92)/COUNTA(_xlfn.TEXTSPLIT('12.Partner Involvement'!$G92,";"))),"")</f>
        <v/>
      </c>
      <c r="E293" s="577" t="str">
        <f>IF(ISNUMBER(SEARCH(E$206,'12.Partner Involvement'!$H92))=TRUE,(('12.Partner Involvement'!$D92*'12.Partner Involvement'!$E92)/COUNTA(_xlfn.TEXTSPLIT('12.Partner Involvement'!$H92,";"))),"")</f>
        <v/>
      </c>
      <c r="F293" s="576" t="str">
        <f>IF(ISNUMBER(SEARCH(F$206,'12.Partner Involvement'!$H92))=TRUE,(('12.Partner Involvement'!$D92*'12.Partner Involvement'!$E92)/COUNTA(_xlfn.TEXTSPLIT('12.Partner Involvement'!$H92,";"))),"")</f>
        <v/>
      </c>
      <c r="G293" s="576" t="str">
        <f>IF(ISNUMBER(SEARCH(G$206,'12.Partner Involvement'!$H92))=TRUE,(('12.Partner Involvement'!$D92*'12.Partner Involvement'!$E92)/COUNTA(_xlfn.TEXTSPLIT('12.Partner Involvement'!$H92,";"))),"")</f>
        <v/>
      </c>
      <c r="H293" s="578" t="str">
        <f>IF(ISNUMBER(SEARCH(H$206,'12.Partner Involvement'!$H92))=TRUE,(('12.Partner Involvement'!$D92*'12.Partner Involvement'!$E92)/COUNTA(_xlfn.TEXTSPLIT('12.Partner Involvement'!$H92,";"))),"")</f>
        <v/>
      </c>
    </row>
    <row r="294" spans="1:8" x14ac:dyDescent="0.25">
      <c r="A294" s="577" t="str">
        <f>IF(ISNUMBER(SEARCH(A$206,'12.Partner Involvement'!$G93))=TRUE,(('12.Partner Involvement'!$D93*'12.Partner Involvement'!$E93)/COUNTA(_xlfn.TEXTSPLIT('12.Partner Involvement'!$G93,";"))),"")</f>
        <v/>
      </c>
      <c r="B294" s="576" t="str">
        <f>IF(ISNUMBER(SEARCH(B$206,'12.Partner Involvement'!$G93))=TRUE,(('12.Partner Involvement'!$D93*'12.Partner Involvement'!$E93)/COUNTA(_xlfn.TEXTSPLIT('12.Partner Involvement'!$G93,";"))),"")</f>
        <v/>
      </c>
      <c r="C294" s="578" t="str">
        <f>IF(ISNUMBER(SEARCH(C$206,'12.Partner Involvement'!$G93))=TRUE,(('12.Partner Involvement'!$D93*'12.Partner Involvement'!$E93)/COUNTA(_xlfn.TEXTSPLIT('12.Partner Involvement'!$G93,";"))),"")</f>
        <v/>
      </c>
      <c r="E294" s="577" t="str">
        <f>IF(ISNUMBER(SEARCH(E$206,'12.Partner Involvement'!$H93))=TRUE,(('12.Partner Involvement'!$D93*'12.Partner Involvement'!$E93)/COUNTA(_xlfn.TEXTSPLIT('12.Partner Involvement'!$H93,";"))),"")</f>
        <v/>
      </c>
      <c r="F294" s="576" t="str">
        <f>IF(ISNUMBER(SEARCH(F$206,'12.Partner Involvement'!$H93))=TRUE,(('12.Partner Involvement'!$D93*'12.Partner Involvement'!$E93)/COUNTA(_xlfn.TEXTSPLIT('12.Partner Involvement'!$H93,";"))),"")</f>
        <v/>
      </c>
      <c r="G294" s="576" t="str">
        <f>IF(ISNUMBER(SEARCH(G$206,'12.Partner Involvement'!$H93))=TRUE,(('12.Partner Involvement'!$D93*'12.Partner Involvement'!$E93)/COUNTA(_xlfn.TEXTSPLIT('12.Partner Involvement'!$H93,";"))),"")</f>
        <v/>
      </c>
      <c r="H294" s="578" t="str">
        <f>IF(ISNUMBER(SEARCH(H$206,'12.Partner Involvement'!$H93))=TRUE,(('12.Partner Involvement'!$D93*'12.Partner Involvement'!$E93)/COUNTA(_xlfn.TEXTSPLIT('12.Partner Involvement'!$H93,";"))),"")</f>
        <v/>
      </c>
    </row>
    <row r="295" spans="1:8" x14ac:dyDescent="0.25">
      <c r="A295" s="577" t="str">
        <f>IF(ISNUMBER(SEARCH(A$206,'12.Partner Involvement'!$G94))=TRUE,(('12.Partner Involvement'!$D94*'12.Partner Involvement'!$E94)/COUNTA(_xlfn.TEXTSPLIT('12.Partner Involvement'!$G94,";"))),"")</f>
        <v/>
      </c>
      <c r="B295" s="576" t="str">
        <f>IF(ISNUMBER(SEARCH(B$206,'12.Partner Involvement'!$G94))=TRUE,(('12.Partner Involvement'!$D94*'12.Partner Involvement'!$E94)/COUNTA(_xlfn.TEXTSPLIT('12.Partner Involvement'!$G94,";"))),"")</f>
        <v/>
      </c>
      <c r="C295" s="578" t="str">
        <f>IF(ISNUMBER(SEARCH(C$206,'12.Partner Involvement'!$G94))=TRUE,(('12.Partner Involvement'!$D94*'12.Partner Involvement'!$E94)/COUNTA(_xlfn.TEXTSPLIT('12.Partner Involvement'!$G94,";"))),"")</f>
        <v/>
      </c>
      <c r="E295" s="577" t="str">
        <f>IF(ISNUMBER(SEARCH(E$206,'12.Partner Involvement'!$H94))=TRUE,(('12.Partner Involvement'!$D94*'12.Partner Involvement'!$E94)/COUNTA(_xlfn.TEXTSPLIT('12.Partner Involvement'!$H94,";"))),"")</f>
        <v/>
      </c>
      <c r="F295" s="576" t="str">
        <f>IF(ISNUMBER(SEARCH(F$206,'12.Partner Involvement'!$H94))=TRUE,(('12.Partner Involvement'!$D94*'12.Partner Involvement'!$E94)/COUNTA(_xlfn.TEXTSPLIT('12.Partner Involvement'!$H94,";"))),"")</f>
        <v/>
      </c>
      <c r="G295" s="576" t="str">
        <f>IF(ISNUMBER(SEARCH(G$206,'12.Partner Involvement'!$H94))=TRUE,(('12.Partner Involvement'!$D94*'12.Partner Involvement'!$E94)/COUNTA(_xlfn.TEXTSPLIT('12.Partner Involvement'!$H94,";"))),"")</f>
        <v/>
      </c>
      <c r="H295" s="578" t="str">
        <f>IF(ISNUMBER(SEARCH(H$206,'12.Partner Involvement'!$H94))=TRUE,(('12.Partner Involvement'!$D94*'12.Partner Involvement'!$E94)/COUNTA(_xlfn.TEXTSPLIT('12.Partner Involvement'!$H94,";"))),"")</f>
        <v/>
      </c>
    </row>
    <row r="296" spans="1:8" x14ac:dyDescent="0.25">
      <c r="A296" s="577" t="str">
        <f>IF(ISNUMBER(SEARCH(A$206,'12.Partner Involvement'!$G95))=TRUE,(('12.Partner Involvement'!$D95*'12.Partner Involvement'!$E95)/COUNTA(_xlfn.TEXTSPLIT('12.Partner Involvement'!$G95,";"))),"")</f>
        <v/>
      </c>
      <c r="B296" s="576" t="str">
        <f>IF(ISNUMBER(SEARCH(B$206,'12.Partner Involvement'!$G95))=TRUE,(('12.Partner Involvement'!$D95*'12.Partner Involvement'!$E95)/COUNTA(_xlfn.TEXTSPLIT('12.Partner Involvement'!$G95,";"))),"")</f>
        <v/>
      </c>
      <c r="C296" s="578" t="str">
        <f>IF(ISNUMBER(SEARCH(C$206,'12.Partner Involvement'!$G95))=TRUE,(('12.Partner Involvement'!$D95*'12.Partner Involvement'!$E95)/COUNTA(_xlfn.TEXTSPLIT('12.Partner Involvement'!$G95,";"))),"")</f>
        <v/>
      </c>
      <c r="E296" s="577" t="str">
        <f>IF(ISNUMBER(SEARCH(E$206,'12.Partner Involvement'!$H95))=TRUE,(('12.Partner Involvement'!$D95*'12.Partner Involvement'!$E95)/COUNTA(_xlfn.TEXTSPLIT('12.Partner Involvement'!$H95,";"))),"")</f>
        <v/>
      </c>
      <c r="F296" s="576" t="str">
        <f>IF(ISNUMBER(SEARCH(F$206,'12.Partner Involvement'!$H95))=TRUE,(('12.Partner Involvement'!$D95*'12.Partner Involvement'!$E95)/COUNTA(_xlfn.TEXTSPLIT('12.Partner Involvement'!$H95,";"))),"")</f>
        <v/>
      </c>
      <c r="G296" s="576" t="str">
        <f>IF(ISNUMBER(SEARCH(G$206,'12.Partner Involvement'!$H95))=TRUE,(('12.Partner Involvement'!$D95*'12.Partner Involvement'!$E95)/COUNTA(_xlfn.TEXTSPLIT('12.Partner Involvement'!$H95,";"))),"")</f>
        <v/>
      </c>
      <c r="H296" s="578" t="str">
        <f>IF(ISNUMBER(SEARCH(H$206,'12.Partner Involvement'!$H95))=TRUE,(('12.Partner Involvement'!$D95*'12.Partner Involvement'!$E95)/COUNTA(_xlfn.TEXTSPLIT('12.Partner Involvement'!$H95,";"))),"")</f>
        <v/>
      </c>
    </row>
    <row r="297" spans="1:8" x14ac:dyDescent="0.25">
      <c r="A297" s="577" t="str">
        <f>IF(ISNUMBER(SEARCH(A$206,'12.Partner Involvement'!$G96))=TRUE,(('12.Partner Involvement'!$D96*'12.Partner Involvement'!$E96)/COUNTA(_xlfn.TEXTSPLIT('12.Partner Involvement'!$G96,";"))),"")</f>
        <v/>
      </c>
      <c r="B297" s="576" t="str">
        <f>IF(ISNUMBER(SEARCH(B$206,'12.Partner Involvement'!$G96))=TRUE,(('12.Partner Involvement'!$D96*'12.Partner Involvement'!$E96)/COUNTA(_xlfn.TEXTSPLIT('12.Partner Involvement'!$G96,";"))),"")</f>
        <v/>
      </c>
      <c r="C297" s="578" t="str">
        <f>IF(ISNUMBER(SEARCH(C$206,'12.Partner Involvement'!$G96))=TRUE,(('12.Partner Involvement'!$D96*'12.Partner Involvement'!$E96)/COUNTA(_xlfn.TEXTSPLIT('12.Partner Involvement'!$G96,";"))),"")</f>
        <v/>
      </c>
      <c r="E297" s="577" t="str">
        <f>IF(ISNUMBER(SEARCH(E$206,'12.Partner Involvement'!$H96))=TRUE,(('12.Partner Involvement'!$D96*'12.Partner Involvement'!$E96)/COUNTA(_xlfn.TEXTSPLIT('12.Partner Involvement'!$H96,";"))),"")</f>
        <v/>
      </c>
      <c r="F297" s="576" t="str">
        <f>IF(ISNUMBER(SEARCH(F$206,'12.Partner Involvement'!$H96))=TRUE,(('12.Partner Involvement'!$D96*'12.Partner Involvement'!$E96)/COUNTA(_xlfn.TEXTSPLIT('12.Partner Involvement'!$H96,";"))),"")</f>
        <v/>
      </c>
      <c r="G297" s="576" t="str">
        <f>IF(ISNUMBER(SEARCH(G$206,'12.Partner Involvement'!$H96))=TRUE,(('12.Partner Involvement'!$D96*'12.Partner Involvement'!$E96)/COUNTA(_xlfn.TEXTSPLIT('12.Partner Involvement'!$H96,";"))),"")</f>
        <v/>
      </c>
      <c r="H297" s="578" t="str">
        <f>IF(ISNUMBER(SEARCH(H$206,'12.Partner Involvement'!$H96))=TRUE,(('12.Partner Involvement'!$D96*'12.Partner Involvement'!$E96)/COUNTA(_xlfn.TEXTSPLIT('12.Partner Involvement'!$H96,";"))),"")</f>
        <v/>
      </c>
    </row>
    <row r="298" spans="1:8" x14ac:dyDescent="0.25">
      <c r="A298" s="577" t="str">
        <f>IF(ISNUMBER(SEARCH(A$206,'12.Partner Involvement'!$G97))=TRUE,(('12.Partner Involvement'!$D97*'12.Partner Involvement'!$E97)/COUNTA(_xlfn.TEXTSPLIT('12.Partner Involvement'!$G97,";"))),"")</f>
        <v/>
      </c>
      <c r="B298" s="576" t="str">
        <f>IF(ISNUMBER(SEARCH(B$206,'12.Partner Involvement'!$G97))=TRUE,(('12.Partner Involvement'!$D97*'12.Partner Involvement'!$E97)/COUNTA(_xlfn.TEXTSPLIT('12.Partner Involvement'!$G97,";"))),"")</f>
        <v/>
      </c>
      <c r="C298" s="578" t="str">
        <f>IF(ISNUMBER(SEARCH(C$206,'12.Partner Involvement'!$G97))=TRUE,(('12.Partner Involvement'!$D97*'12.Partner Involvement'!$E97)/COUNTA(_xlfn.TEXTSPLIT('12.Partner Involvement'!$G97,";"))),"")</f>
        <v/>
      </c>
      <c r="E298" s="577" t="str">
        <f>IF(ISNUMBER(SEARCH(E$206,'12.Partner Involvement'!$H97))=TRUE,(('12.Partner Involvement'!$D97*'12.Partner Involvement'!$E97)/COUNTA(_xlfn.TEXTSPLIT('12.Partner Involvement'!$H97,";"))),"")</f>
        <v/>
      </c>
      <c r="F298" s="576" t="str">
        <f>IF(ISNUMBER(SEARCH(F$206,'12.Partner Involvement'!$H97))=TRUE,(('12.Partner Involvement'!$D97*'12.Partner Involvement'!$E97)/COUNTA(_xlfn.TEXTSPLIT('12.Partner Involvement'!$H97,";"))),"")</f>
        <v/>
      </c>
      <c r="G298" s="576" t="str">
        <f>IF(ISNUMBER(SEARCH(G$206,'12.Partner Involvement'!$H97))=TRUE,(('12.Partner Involvement'!$D97*'12.Partner Involvement'!$E97)/COUNTA(_xlfn.TEXTSPLIT('12.Partner Involvement'!$H97,";"))),"")</f>
        <v/>
      </c>
      <c r="H298" s="578" t="str">
        <f>IF(ISNUMBER(SEARCH(H$206,'12.Partner Involvement'!$H97))=TRUE,(('12.Partner Involvement'!$D97*'12.Partner Involvement'!$E97)/COUNTA(_xlfn.TEXTSPLIT('12.Partner Involvement'!$H97,";"))),"")</f>
        <v/>
      </c>
    </row>
    <row r="299" spans="1:8" x14ac:dyDescent="0.25">
      <c r="A299" s="577" t="str">
        <f>IF(ISNUMBER(SEARCH(A$206,'12.Partner Involvement'!$G98))=TRUE,(('12.Partner Involvement'!$D98*'12.Partner Involvement'!$E98)/COUNTA(_xlfn.TEXTSPLIT('12.Partner Involvement'!$G98,";"))),"")</f>
        <v/>
      </c>
      <c r="B299" s="576" t="str">
        <f>IF(ISNUMBER(SEARCH(B$206,'12.Partner Involvement'!$G98))=TRUE,(('12.Partner Involvement'!$D98*'12.Partner Involvement'!$E98)/COUNTA(_xlfn.TEXTSPLIT('12.Partner Involvement'!$G98,";"))),"")</f>
        <v/>
      </c>
      <c r="C299" s="578" t="str">
        <f>IF(ISNUMBER(SEARCH(C$206,'12.Partner Involvement'!$G98))=TRUE,(('12.Partner Involvement'!$D98*'12.Partner Involvement'!$E98)/COUNTA(_xlfn.TEXTSPLIT('12.Partner Involvement'!$G98,";"))),"")</f>
        <v/>
      </c>
      <c r="E299" s="577" t="str">
        <f>IF(ISNUMBER(SEARCH(E$206,'12.Partner Involvement'!$H98))=TRUE,(('12.Partner Involvement'!$D98*'12.Partner Involvement'!$E98)/COUNTA(_xlfn.TEXTSPLIT('12.Partner Involvement'!$H98,";"))),"")</f>
        <v/>
      </c>
      <c r="F299" s="576" t="str">
        <f>IF(ISNUMBER(SEARCH(F$206,'12.Partner Involvement'!$H98))=TRUE,(('12.Partner Involvement'!$D98*'12.Partner Involvement'!$E98)/COUNTA(_xlfn.TEXTSPLIT('12.Partner Involvement'!$H98,";"))),"")</f>
        <v/>
      </c>
      <c r="G299" s="576" t="str">
        <f>IF(ISNUMBER(SEARCH(G$206,'12.Partner Involvement'!$H98))=TRUE,(('12.Partner Involvement'!$D98*'12.Partner Involvement'!$E98)/COUNTA(_xlfn.TEXTSPLIT('12.Partner Involvement'!$H98,";"))),"")</f>
        <v/>
      </c>
      <c r="H299" s="578" t="str">
        <f>IF(ISNUMBER(SEARCH(H$206,'12.Partner Involvement'!$H98))=TRUE,(('12.Partner Involvement'!$D98*'12.Partner Involvement'!$E98)/COUNTA(_xlfn.TEXTSPLIT('12.Partner Involvement'!$H98,";"))),"")</f>
        <v/>
      </c>
    </row>
    <row r="300" spans="1:8" x14ac:dyDescent="0.25">
      <c r="A300" s="577" t="str">
        <f>IF(ISNUMBER(SEARCH(A$206,'12.Partner Involvement'!$G99))=TRUE,(('12.Partner Involvement'!$D99*'12.Partner Involvement'!$E99)/COUNTA(_xlfn.TEXTSPLIT('12.Partner Involvement'!$G99,";"))),"")</f>
        <v/>
      </c>
      <c r="B300" s="576" t="str">
        <f>IF(ISNUMBER(SEARCH(B$206,'12.Partner Involvement'!$G99))=TRUE,(('12.Partner Involvement'!$D99*'12.Partner Involvement'!$E99)/COUNTA(_xlfn.TEXTSPLIT('12.Partner Involvement'!$G99,";"))),"")</f>
        <v/>
      </c>
      <c r="C300" s="578" t="str">
        <f>IF(ISNUMBER(SEARCH(C$206,'12.Partner Involvement'!$G99))=TRUE,(('12.Partner Involvement'!$D99*'12.Partner Involvement'!$E99)/COUNTA(_xlfn.TEXTSPLIT('12.Partner Involvement'!$G99,";"))),"")</f>
        <v/>
      </c>
      <c r="E300" s="577" t="str">
        <f>IF(ISNUMBER(SEARCH(E$206,'12.Partner Involvement'!$H99))=TRUE,(('12.Partner Involvement'!$D99*'12.Partner Involvement'!$E99)/COUNTA(_xlfn.TEXTSPLIT('12.Partner Involvement'!$H99,";"))),"")</f>
        <v/>
      </c>
      <c r="F300" s="576" t="str">
        <f>IF(ISNUMBER(SEARCH(F$206,'12.Partner Involvement'!$H99))=TRUE,(('12.Partner Involvement'!$D99*'12.Partner Involvement'!$E99)/COUNTA(_xlfn.TEXTSPLIT('12.Partner Involvement'!$H99,";"))),"")</f>
        <v/>
      </c>
      <c r="G300" s="576" t="str">
        <f>IF(ISNUMBER(SEARCH(G$206,'12.Partner Involvement'!$H99))=TRUE,(('12.Partner Involvement'!$D99*'12.Partner Involvement'!$E99)/COUNTA(_xlfn.TEXTSPLIT('12.Partner Involvement'!$H99,";"))),"")</f>
        <v/>
      </c>
      <c r="H300" s="578" t="str">
        <f>IF(ISNUMBER(SEARCH(H$206,'12.Partner Involvement'!$H99))=TRUE,(('12.Partner Involvement'!$D99*'12.Partner Involvement'!$E99)/COUNTA(_xlfn.TEXTSPLIT('12.Partner Involvement'!$H99,";"))),"")</f>
        <v/>
      </c>
    </row>
    <row r="301" spans="1:8" x14ac:dyDescent="0.25">
      <c r="A301" s="577" t="str">
        <f>IF(ISNUMBER(SEARCH(A$206,'12.Partner Involvement'!$G100))=TRUE,(('12.Partner Involvement'!$D100*'12.Partner Involvement'!$E100)/COUNTA(_xlfn.TEXTSPLIT('12.Partner Involvement'!$G100,";"))),"")</f>
        <v/>
      </c>
      <c r="B301" s="576" t="str">
        <f>IF(ISNUMBER(SEARCH(B$206,'12.Partner Involvement'!$G100))=TRUE,(('12.Partner Involvement'!$D100*'12.Partner Involvement'!$E100)/COUNTA(_xlfn.TEXTSPLIT('12.Partner Involvement'!$G100,";"))),"")</f>
        <v/>
      </c>
      <c r="C301" s="578" t="str">
        <f>IF(ISNUMBER(SEARCH(C$206,'12.Partner Involvement'!$G100))=TRUE,(('12.Partner Involvement'!$D100*'12.Partner Involvement'!$E100)/COUNTA(_xlfn.TEXTSPLIT('12.Partner Involvement'!$G100,";"))),"")</f>
        <v/>
      </c>
      <c r="E301" s="577" t="str">
        <f>IF(ISNUMBER(SEARCH(E$206,'12.Partner Involvement'!$H100))=TRUE,(('12.Partner Involvement'!$D100*'12.Partner Involvement'!$E100)/COUNTA(_xlfn.TEXTSPLIT('12.Partner Involvement'!$H100,";"))),"")</f>
        <v/>
      </c>
      <c r="F301" s="576" t="str">
        <f>IF(ISNUMBER(SEARCH(F$206,'12.Partner Involvement'!$H100))=TRUE,(('12.Partner Involvement'!$D100*'12.Partner Involvement'!$E100)/COUNTA(_xlfn.TEXTSPLIT('12.Partner Involvement'!$H100,";"))),"")</f>
        <v/>
      </c>
      <c r="G301" s="576" t="str">
        <f>IF(ISNUMBER(SEARCH(G$206,'12.Partner Involvement'!$H100))=TRUE,(('12.Partner Involvement'!$D100*'12.Partner Involvement'!$E100)/COUNTA(_xlfn.TEXTSPLIT('12.Partner Involvement'!$H100,";"))),"")</f>
        <v/>
      </c>
      <c r="H301" s="578" t="str">
        <f>IF(ISNUMBER(SEARCH(H$206,'12.Partner Involvement'!$H100))=TRUE,(('12.Partner Involvement'!$D100*'12.Partner Involvement'!$E100)/COUNTA(_xlfn.TEXTSPLIT('12.Partner Involvement'!$H100,";"))),"")</f>
        <v/>
      </c>
    </row>
    <row r="302" spans="1:8" x14ac:dyDescent="0.25">
      <c r="A302" s="577" t="str">
        <f>IF(ISNUMBER(SEARCH(A$206,'12.Partner Involvement'!$G101))=TRUE,(('12.Partner Involvement'!$D101*'12.Partner Involvement'!$E101)/COUNTA(_xlfn.TEXTSPLIT('12.Partner Involvement'!$G101,";"))),"")</f>
        <v/>
      </c>
      <c r="B302" s="576" t="str">
        <f>IF(ISNUMBER(SEARCH(B$206,'12.Partner Involvement'!$G101))=TRUE,(('12.Partner Involvement'!$D101*'12.Partner Involvement'!$E101)/COUNTA(_xlfn.TEXTSPLIT('12.Partner Involvement'!$G101,";"))),"")</f>
        <v/>
      </c>
      <c r="C302" s="578" t="str">
        <f>IF(ISNUMBER(SEARCH(C$206,'12.Partner Involvement'!$G101))=TRUE,(('12.Partner Involvement'!$D101*'12.Partner Involvement'!$E101)/COUNTA(_xlfn.TEXTSPLIT('12.Partner Involvement'!$G101,";"))),"")</f>
        <v/>
      </c>
      <c r="E302" s="577" t="str">
        <f>IF(ISNUMBER(SEARCH(E$206,'12.Partner Involvement'!$H101))=TRUE,(('12.Partner Involvement'!$D101*'12.Partner Involvement'!$E101)/COUNTA(_xlfn.TEXTSPLIT('12.Partner Involvement'!$H101,";"))),"")</f>
        <v/>
      </c>
      <c r="F302" s="576" t="str">
        <f>IF(ISNUMBER(SEARCH(F$206,'12.Partner Involvement'!$H101))=TRUE,(('12.Partner Involvement'!$D101*'12.Partner Involvement'!$E101)/COUNTA(_xlfn.TEXTSPLIT('12.Partner Involvement'!$H101,";"))),"")</f>
        <v/>
      </c>
      <c r="G302" s="576" t="str">
        <f>IF(ISNUMBER(SEARCH(G$206,'12.Partner Involvement'!$H101))=TRUE,(('12.Partner Involvement'!$D101*'12.Partner Involvement'!$E101)/COUNTA(_xlfn.TEXTSPLIT('12.Partner Involvement'!$H101,";"))),"")</f>
        <v/>
      </c>
      <c r="H302" s="578" t="str">
        <f>IF(ISNUMBER(SEARCH(H$206,'12.Partner Involvement'!$H101))=TRUE,(('12.Partner Involvement'!$D101*'12.Partner Involvement'!$E101)/COUNTA(_xlfn.TEXTSPLIT('12.Partner Involvement'!$H101,";"))),"")</f>
        <v/>
      </c>
    </row>
    <row r="303" spans="1:8" x14ac:dyDescent="0.25">
      <c r="A303" s="577" t="str">
        <f>IF(ISNUMBER(SEARCH(A$206,'12.Partner Involvement'!$G102))=TRUE,(('12.Partner Involvement'!$D102*'12.Partner Involvement'!$E102)/COUNTA(_xlfn.TEXTSPLIT('12.Partner Involvement'!$G102,";"))),"")</f>
        <v/>
      </c>
      <c r="B303" s="576" t="str">
        <f>IF(ISNUMBER(SEARCH(B$206,'12.Partner Involvement'!$G102))=TRUE,(('12.Partner Involvement'!$D102*'12.Partner Involvement'!$E102)/COUNTA(_xlfn.TEXTSPLIT('12.Partner Involvement'!$G102,";"))),"")</f>
        <v/>
      </c>
      <c r="C303" s="578" t="str">
        <f>IF(ISNUMBER(SEARCH(C$206,'12.Partner Involvement'!$G102))=TRUE,(('12.Partner Involvement'!$D102*'12.Partner Involvement'!$E102)/COUNTA(_xlfn.TEXTSPLIT('12.Partner Involvement'!$G102,";"))),"")</f>
        <v/>
      </c>
      <c r="E303" s="577" t="str">
        <f>IF(ISNUMBER(SEARCH(E$206,'12.Partner Involvement'!$H102))=TRUE,(('12.Partner Involvement'!$D102*'12.Partner Involvement'!$E102)/COUNTA(_xlfn.TEXTSPLIT('12.Partner Involvement'!$H102,";"))),"")</f>
        <v/>
      </c>
      <c r="F303" s="576" t="str">
        <f>IF(ISNUMBER(SEARCH(F$206,'12.Partner Involvement'!$H102))=TRUE,(('12.Partner Involvement'!$D102*'12.Partner Involvement'!$E102)/COUNTA(_xlfn.TEXTSPLIT('12.Partner Involvement'!$H102,";"))),"")</f>
        <v/>
      </c>
      <c r="G303" s="576" t="str">
        <f>IF(ISNUMBER(SEARCH(G$206,'12.Partner Involvement'!$H102))=TRUE,(('12.Partner Involvement'!$D102*'12.Partner Involvement'!$E102)/COUNTA(_xlfn.TEXTSPLIT('12.Partner Involvement'!$H102,";"))),"")</f>
        <v/>
      </c>
      <c r="H303" s="578" t="str">
        <f>IF(ISNUMBER(SEARCH(H$206,'12.Partner Involvement'!$H102))=TRUE,(('12.Partner Involvement'!$D102*'12.Partner Involvement'!$E102)/COUNTA(_xlfn.TEXTSPLIT('12.Partner Involvement'!$H102,";"))),"")</f>
        <v/>
      </c>
    </row>
    <row r="304" spans="1:8" x14ac:dyDescent="0.25">
      <c r="A304" s="577" t="str">
        <f>IF(ISNUMBER(SEARCH(A$206,'12.Partner Involvement'!$G103))=TRUE,(('12.Partner Involvement'!$D103*'12.Partner Involvement'!$E103)/COUNTA(_xlfn.TEXTSPLIT('12.Partner Involvement'!$G103,";"))),"")</f>
        <v/>
      </c>
      <c r="B304" s="576" t="str">
        <f>IF(ISNUMBER(SEARCH(B$206,'12.Partner Involvement'!$G103))=TRUE,(('12.Partner Involvement'!$D103*'12.Partner Involvement'!$E103)/COUNTA(_xlfn.TEXTSPLIT('12.Partner Involvement'!$G103,";"))),"")</f>
        <v/>
      </c>
      <c r="C304" s="578" t="str">
        <f>IF(ISNUMBER(SEARCH(C$206,'12.Partner Involvement'!$G103))=TRUE,(('12.Partner Involvement'!$D103*'12.Partner Involvement'!$E103)/COUNTA(_xlfn.TEXTSPLIT('12.Partner Involvement'!$G103,";"))),"")</f>
        <v/>
      </c>
      <c r="E304" s="577" t="str">
        <f>IF(ISNUMBER(SEARCH(E$206,'12.Partner Involvement'!$H103))=TRUE,(('12.Partner Involvement'!$D103*'12.Partner Involvement'!$E103)/COUNTA(_xlfn.TEXTSPLIT('12.Partner Involvement'!$H103,";"))),"")</f>
        <v/>
      </c>
      <c r="F304" s="576" t="str">
        <f>IF(ISNUMBER(SEARCH(F$206,'12.Partner Involvement'!$H103))=TRUE,(('12.Partner Involvement'!$D103*'12.Partner Involvement'!$E103)/COUNTA(_xlfn.TEXTSPLIT('12.Partner Involvement'!$H103,";"))),"")</f>
        <v/>
      </c>
      <c r="G304" s="576" t="str">
        <f>IF(ISNUMBER(SEARCH(G$206,'12.Partner Involvement'!$H103))=TRUE,(('12.Partner Involvement'!$D103*'12.Partner Involvement'!$E103)/COUNTA(_xlfn.TEXTSPLIT('12.Partner Involvement'!$H103,";"))),"")</f>
        <v/>
      </c>
      <c r="H304" s="578" t="str">
        <f>IF(ISNUMBER(SEARCH(H$206,'12.Partner Involvement'!$H103))=TRUE,(('12.Partner Involvement'!$D103*'12.Partner Involvement'!$E103)/COUNTA(_xlfn.TEXTSPLIT('12.Partner Involvement'!$H103,";"))),"")</f>
        <v/>
      </c>
    </row>
    <row r="305" spans="1:8" x14ac:dyDescent="0.25">
      <c r="A305" s="577" t="str">
        <f>IF(ISNUMBER(SEARCH(A$206,'12.Partner Involvement'!$G104))=TRUE,(('12.Partner Involvement'!$D104*'12.Partner Involvement'!$E104)/COUNTA(_xlfn.TEXTSPLIT('12.Partner Involvement'!$G104,";"))),"")</f>
        <v/>
      </c>
      <c r="B305" s="576" t="str">
        <f>IF(ISNUMBER(SEARCH(B$206,'12.Partner Involvement'!$G104))=TRUE,(('12.Partner Involvement'!$D104*'12.Partner Involvement'!$E104)/COUNTA(_xlfn.TEXTSPLIT('12.Partner Involvement'!$G104,";"))),"")</f>
        <v/>
      </c>
      <c r="C305" s="578" t="str">
        <f>IF(ISNUMBER(SEARCH(C$206,'12.Partner Involvement'!$G104))=TRUE,(('12.Partner Involvement'!$D104*'12.Partner Involvement'!$E104)/COUNTA(_xlfn.TEXTSPLIT('12.Partner Involvement'!$G104,";"))),"")</f>
        <v/>
      </c>
      <c r="E305" s="577" t="str">
        <f>IF(ISNUMBER(SEARCH(E$206,'12.Partner Involvement'!$H104))=TRUE,(('12.Partner Involvement'!$D104*'12.Partner Involvement'!$E104)/COUNTA(_xlfn.TEXTSPLIT('12.Partner Involvement'!$H104,";"))),"")</f>
        <v/>
      </c>
      <c r="F305" s="576" t="str">
        <f>IF(ISNUMBER(SEARCH(F$206,'12.Partner Involvement'!$H104))=TRUE,(('12.Partner Involvement'!$D104*'12.Partner Involvement'!$E104)/COUNTA(_xlfn.TEXTSPLIT('12.Partner Involvement'!$H104,";"))),"")</f>
        <v/>
      </c>
      <c r="G305" s="576" t="str">
        <f>IF(ISNUMBER(SEARCH(G$206,'12.Partner Involvement'!$H104))=TRUE,(('12.Partner Involvement'!$D104*'12.Partner Involvement'!$E104)/COUNTA(_xlfn.TEXTSPLIT('12.Partner Involvement'!$H104,";"))),"")</f>
        <v/>
      </c>
      <c r="H305" s="578" t="str">
        <f>IF(ISNUMBER(SEARCH(H$206,'12.Partner Involvement'!$H104))=TRUE,(('12.Partner Involvement'!$D104*'12.Partner Involvement'!$E104)/COUNTA(_xlfn.TEXTSPLIT('12.Partner Involvement'!$H104,";"))),"")</f>
        <v/>
      </c>
    </row>
    <row r="306" spans="1:8" x14ac:dyDescent="0.25">
      <c r="A306" s="577" t="str">
        <f>IF(ISNUMBER(SEARCH(A$206,'12.Partner Involvement'!$G105))=TRUE,(('12.Partner Involvement'!$D105*'12.Partner Involvement'!$E105)/COUNTA(_xlfn.TEXTSPLIT('12.Partner Involvement'!$G105,";"))),"")</f>
        <v/>
      </c>
      <c r="B306" s="576" t="str">
        <f>IF(ISNUMBER(SEARCH(B$206,'12.Partner Involvement'!$G105))=TRUE,(('12.Partner Involvement'!$D105*'12.Partner Involvement'!$E105)/COUNTA(_xlfn.TEXTSPLIT('12.Partner Involvement'!$G105,";"))),"")</f>
        <v/>
      </c>
      <c r="C306" s="578" t="str">
        <f>IF(ISNUMBER(SEARCH(C$206,'12.Partner Involvement'!$G105))=TRUE,(('12.Partner Involvement'!$D105*'12.Partner Involvement'!$E105)/COUNTA(_xlfn.TEXTSPLIT('12.Partner Involvement'!$G105,";"))),"")</f>
        <v/>
      </c>
      <c r="E306" s="577" t="str">
        <f>IF(ISNUMBER(SEARCH(E$206,'12.Partner Involvement'!$H105))=TRUE,(('12.Partner Involvement'!$D105*'12.Partner Involvement'!$E105)/COUNTA(_xlfn.TEXTSPLIT('12.Partner Involvement'!$H105,";"))),"")</f>
        <v/>
      </c>
      <c r="F306" s="576" t="str">
        <f>IF(ISNUMBER(SEARCH(F$206,'12.Partner Involvement'!$H105))=TRUE,(('12.Partner Involvement'!$D105*'12.Partner Involvement'!$E105)/COUNTA(_xlfn.TEXTSPLIT('12.Partner Involvement'!$H105,";"))),"")</f>
        <v/>
      </c>
      <c r="G306" s="576" t="str">
        <f>IF(ISNUMBER(SEARCH(G$206,'12.Partner Involvement'!$H105))=TRUE,(('12.Partner Involvement'!$D105*'12.Partner Involvement'!$E105)/COUNTA(_xlfn.TEXTSPLIT('12.Partner Involvement'!$H105,";"))),"")</f>
        <v/>
      </c>
      <c r="H306" s="578" t="str">
        <f>IF(ISNUMBER(SEARCH(H$206,'12.Partner Involvement'!$H105))=TRUE,(('12.Partner Involvement'!$D105*'12.Partner Involvement'!$E105)/COUNTA(_xlfn.TEXTSPLIT('12.Partner Involvement'!$H105,";"))),"")</f>
        <v/>
      </c>
    </row>
    <row r="307" spans="1:8" x14ac:dyDescent="0.25">
      <c r="A307" s="577" t="str">
        <f>IF(ISNUMBER(SEARCH(A$206,'12.Partner Involvement'!$G106))=TRUE,(('12.Partner Involvement'!$D106*'12.Partner Involvement'!$E106)/COUNTA(_xlfn.TEXTSPLIT('12.Partner Involvement'!$G106,";"))),"")</f>
        <v/>
      </c>
      <c r="B307" s="576" t="str">
        <f>IF(ISNUMBER(SEARCH(B$206,'12.Partner Involvement'!$G106))=TRUE,(('12.Partner Involvement'!$D106*'12.Partner Involvement'!$E106)/COUNTA(_xlfn.TEXTSPLIT('12.Partner Involvement'!$G106,";"))),"")</f>
        <v/>
      </c>
      <c r="C307" s="578" t="str">
        <f>IF(ISNUMBER(SEARCH(C$206,'12.Partner Involvement'!$G106))=TRUE,(('12.Partner Involvement'!$D106*'12.Partner Involvement'!$E106)/COUNTA(_xlfn.TEXTSPLIT('12.Partner Involvement'!$G106,";"))),"")</f>
        <v/>
      </c>
      <c r="E307" s="577" t="str">
        <f>IF(ISNUMBER(SEARCH(E$206,'12.Partner Involvement'!$H106))=TRUE,(('12.Partner Involvement'!$D106*'12.Partner Involvement'!$E106)/COUNTA(_xlfn.TEXTSPLIT('12.Partner Involvement'!$H106,";"))),"")</f>
        <v/>
      </c>
      <c r="F307" s="576" t="str">
        <f>IF(ISNUMBER(SEARCH(F$206,'12.Partner Involvement'!$H106))=TRUE,(('12.Partner Involvement'!$D106*'12.Partner Involvement'!$E106)/COUNTA(_xlfn.TEXTSPLIT('12.Partner Involvement'!$H106,";"))),"")</f>
        <v/>
      </c>
      <c r="G307" s="576" t="str">
        <f>IF(ISNUMBER(SEARCH(G$206,'12.Partner Involvement'!$H106))=TRUE,(('12.Partner Involvement'!$D106*'12.Partner Involvement'!$E106)/COUNTA(_xlfn.TEXTSPLIT('12.Partner Involvement'!$H106,";"))),"")</f>
        <v/>
      </c>
      <c r="H307" s="578" t="str">
        <f>IF(ISNUMBER(SEARCH(H$206,'12.Partner Involvement'!$H106))=TRUE,(('12.Partner Involvement'!$D106*'12.Partner Involvement'!$E106)/COUNTA(_xlfn.TEXTSPLIT('12.Partner Involvement'!$H106,";"))),"")</f>
        <v/>
      </c>
    </row>
    <row r="308" spans="1:8" x14ac:dyDescent="0.25">
      <c r="A308" s="577" t="str">
        <f>IF(ISNUMBER(SEARCH(A$206,'12.Partner Involvement'!$G107))=TRUE,(('12.Partner Involvement'!$D107*'12.Partner Involvement'!$E107)/COUNTA(_xlfn.TEXTSPLIT('12.Partner Involvement'!$G107,";"))),"")</f>
        <v/>
      </c>
      <c r="B308" s="576" t="str">
        <f>IF(ISNUMBER(SEARCH(B$206,'12.Partner Involvement'!$G107))=TRUE,(('12.Partner Involvement'!$D107*'12.Partner Involvement'!$E107)/COUNTA(_xlfn.TEXTSPLIT('12.Partner Involvement'!$G107,";"))),"")</f>
        <v/>
      </c>
      <c r="C308" s="578" t="str">
        <f>IF(ISNUMBER(SEARCH(C$206,'12.Partner Involvement'!$G107))=TRUE,(('12.Partner Involvement'!$D107*'12.Partner Involvement'!$E107)/COUNTA(_xlfn.TEXTSPLIT('12.Partner Involvement'!$G107,";"))),"")</f>
        <v/>
      </c>
      <c r="E308" s="577" t="str">
        <f>IF(ISNUMBER(SEARCH(E$206,'12.Partner Involvement'!$H107))=TRUE,(('12.Partner Involvement'!$D107*'12.Partner Involvement'!$E107)/COUNTA(_xlfn.TEXTSPLIT('12.Partner Involvement'!$H107,";"))),"")</f>
        <v/>
      </c>
      <c r="F308" s="576" t="str">
        <f>IF(ISNUMBER(SEARCH(F$206,'12.Partner Involvement'!$H107))=TRUE,(('12.Partner Involvement'!$D107*'12.Partner Involvement'!$E107)/COUNTA(_xlfn.TEXTSPLIT('12.Partner Involvement'!$H107,";"))),"")</f>
        <v/>
      </c>
      <c r="G308" s="576" t="str">
        <f>IF(ISNUMBER(SEARCH(G$206,'12.Partner Involvement'!$H107))=TRUE,(('12.Partner Involvement'!$D107*'12.Partner Involvement'!$E107)/COUNTA(_xlfn.TEXTSPLIT('12.Partner Involvement'!$H107,";"))),"")</f>
        <v/>
      </c>
      <c r="H308" s="578" t="str">
        <f>IF(ISNUMBER(SEARCH(H$206,'12.Partner Involvement'!$H107))=TRUE,(('12.Partner Involvement'!$D107*'12.Partner Involvement'!$E107)/COUNTA(_xlfn.TEXTSPLIT('12.Partner Involvement'!$H107,";"))),"")</f>
        <v/>
      </c>
    </row>
    <row r="309" spans="1:8" x14ac:dyDescent="0.25">
      <c r="A309" s="577" t="str">
        <f>IF(ISNUMBER(SEARCH(A$206,'12.Partner Involvement'!$G108))=TRUE,(('12.Partner Involvement'!$D108*'12.Partner Involvement'!$E108)/COUNTA(_xlfn.TEXTSPLIT('12.Partner Involvement'!$G108,";"))),"")</f>
        <v/>
      </c>
      <c r="B309" s="576" t="str">
        <f>IF(ISNUMBER(SEARCH(B$206,'12.Partner Involvement'!$G108))=TRUE,(('12.Partner Involvement'!$D108*'12.Partner Involvement'!$E108)/COUNTA(_xlfn.TEXTSPLIT('12.Partner Involvement'!$G108,";"))),"")</f>
        <v/>
      </c>
      <c r="C309" s="578" t="str">
        <f>IF(ISNUMBER(SEARCH(C$206,'12.Partner Involvement'!$G108))=TRUE,(('12.Partner Involvement'!$D108*'12.Partner Involvement'!$E108)/COUNTA(_xlfn.TEXTSPLIT('12.Partner Involvement'!$G108,";"))),"")</f>
        <v/>
      </c>
      <c r="E309" s="577" t="str">
        <f>IF(ISNUMBER(SEARCH(E$206,'12.Partner Involvement'!$H108))=TRUE,(('12.Partner Involvement'!$D108*'12.Partner Involvement'!$E108)/COUNTA(_xlfn.TEXTSPLIT('12.Partner Involvement'!$H108,";"))),"")</f>
        <v/>
      </c>
      <c r="F309" s="576" t="str">
        <f>IF(ISNUMBER(SEARCH(F$206,'12.Partner Involvement'!$H108))=TRUE,(('12.Partner Involvement'!$D108*'12.Partner Involvement'!$E108)/COUNTA(_xlfn.TEXTSPLIT('12.Partner Involvement'!$H108,";"))),"")</f>
        <v/>
      </c>
      <c r="G309" s="576" t="str">
        <f>IF(ISNUMBER(SEARCH(G$206,'12.Partner Involvement'!$H108))=TRUE,(('12.Partner Involvement'!$D108*'12.Partner Involvement'!$E108)/COUNTA(_xlfn.TEXTSPLIT('12.Partner Involvement'!$H108,";"))),"")</f>
        <v/>
      </c>
      <c r="H309" s="578" t="str">
        <f>IF(ISNUMBER(SEARCH(H$206,'12.Partner Involvement'!$H108))=TRUE,(('12.Partner Involvement'!$D108*'12.Partner Involvement'!$E108)/COUNTA(_xlfn.TEXTSPLIT('12.Partner Involvement'!$H108,";"))),"")</f>
        <v/>
      </c>
    </row>
    <row r="310" spans="1:8" x14ac:dyDescent="0.25">
      <c r="A310" s="577" t="str">
        <f>IF(ISNUMBER(SEARCH(A$206,'12.Partner Involvement'!$G109))=TRUE,(('12.Partner Involvement'!$D109*'12.Partner Involvement'!$E109)/COUNTA(_xlfn.TEXTSPLIT('12.Partner Involvement'!$G109,";"))),"")</f>
        <v/>
      </c>
      <c r="B310" s="576" t="str">
        <f>IF(ISNUMBER(SEARCH(B$206,'12.Partner Involvement'!$G109))=TRUE,(('12.Partner Involvement'!$D109*'12.Partner Involvement'!$E109)/COUNTA(_xlfn.TEXTSPLIT('12.Partner Involvement'!$G109,";"))),"")</f>
        <v/>
      </c>
      <c r="C310" s="578" t="str">
        <f>IF(ISNUMBER(SEARCH(C$206,'12.Partner Involvement'!$G109))=TRUE,(('12.Partner Involvement'!$D109*'12.Partner Involvement'!$E109)/COUNTA(_xlfn.TEXTSPLIT('12.Partner Involvement'!$G109,";"))),"")</f>
        <v/>
      </c>
      <c r="E310" s="577" t="str">
        <f>IF(ISNUMBER(SEARCH(E$206,'12.Partner Involvement'!$H109))=TRUE,(('12.Partner Involvement'!$D109*'12.Partner Involvement'!$E109)/COUNTA(_xlfn.TEXTSPLIT('12.Partner Involvement'!$H109,";"))),"")</f>
        <v/>
      </c>
      <c r="F310" s="576" t="str">
        <f>IF(ISNUMBER(SEARCH(F$206,'12.Partner Involvement'!$H109))=TRUE,(('12.Partner Involvement'!$D109*'12.Partner Involvement'!$E109)/COUNTA(_xlfn.TEXTSPLIT('12.Partner Involvement'!$H109,";"))),"")</f>
        <v/>
      </c>
      <c r="G310" s="576" t="str">
        <f>IF(ISNUMBER(SEARCH(G$206,'12.Partner Involvement'!$H109))=TRUE,(('12.Partner Involvement'!$D109*'12.Partner Involvement'!$E109)/COUNTA(_xlfn.TEXTSPLIT('12.Partner Involvement'!$H109,";"))),"")</f>
        <v/>
      </c>
      <c r="H310" s="578" t="str">
        <f>IF(ISNUMBER(SEARCH(H$206,'12.Partner Involvement'!$H109))=TRUE,(('12.Partner Involvement'!$D109*'12.Partner Involvement'!$E109)/COUNTA(_xlfn.TEXTSPLIT('12.Partner Involvement'!$H109,";"))),"")</f>
        <v/>
      </c>
    </row>
    <row r="311" spans="1:8" x14ac:dyDescent="0.25">
      <c r="A311" s="577" t="str">
        <f>IF(ISNUMBER(SEARCH(A$206,'12.Partner Involvement'!$G110))=TRUE,(('12.Partner Involvement'!$D110*'12.Partner Involvement'!$E110)/COUNTA(_xlfn.TEXTSPLIT('12.Partner Involvement'!$G110,";"))),"")</f>
        <v/>
      </c>
      <c r="B311" s="576" t="str">
        <f>IF(ISNUMBER(SEARCH(B$206,'12.Partner Involvement'!$G110))=TRUE,(('12.Partner Involvement'!$D110*'12.Partner Involvement'!$E110)/COUNTA(_xlfn.TEXTSPLIT('12.Partner Involvement'!$G110,";"))),"")</f>
        <v/>
      </c>
      <c r="C311" s="578" t="str">
        <f>IF(ISNUMBER(SEARCH(C$206,'12.Partner Involvement'!$G110))=TRUE,(('12.Partner Involvement'!$D110*'12.Partner Involvement'!$E110)/COUNTA(_xlfn.TEXTSPLIT('12.Partner Involvement'!$G110,";"))),"")</f>
        <v/>
      </c>
      <c r="E311" s="577" t="str">
        <f>IF(ISNUMBER(SEARCH(E$206,'12.Partner Involvement'!$H110))=TRUE,(('12.Partner Involvement'!$D110*'12.Partner Involvement'!$E110)/COUNTA(_xlfn.TEXTSPLIT('12.Partner Involvement'!$H110,";"))),"")</f>
        <v/>
      </c>
      <c r="F311" s="576" t="str">
        <f>IF(ISNUMBER(SEARCH(F$206,'12.Partner Involvement'!$H110))=TRUE,(('12.Partner Involvement'!$D110*'12.Partner Involvement'!$E110)/COUNTA(_xlfn.TEXTSPLIT('12.Partner Involvement'!$H110,";"))),"")</f>
        <v/>
      </c>
      <c r="G311" s="576" t="str">
        <f>IF(ISNUMBER(SEARCH(G$206,'12.Partner Involvement'!$H110))=TRUE,(('12.Partner Involvement'!$D110*'12.Partner Involvement'!$E110)/COUNTA(_xlfn.TEXTSPLIT('12.Partner Involvement'!$H110,";"))),"")</f>
        <v/>
      </c>
      <c r="H311" s="578" t="str">
        <f>IF(ISNUMBER(SEARCH(H$206,'12.Partner Involvement'!$H110))=TRUE,(('12.Partner Involvement'!$D110*'12.Partner Involvement'!$E110)/COUNTA(_xlfn.TEXTSPLIT('12.Partner Involvement'!$H110,";"))),"")</f>
        <v/>
      </c>
    </row>
    <row r="312" spans="1:8" x14ac:dyDescent="0.25">
      <c r="A312" s="577" t="str">
        <f>IF(ISNUMBER(SEARCH(A$206,'12.Partner Involvement'!$G111))=TRUE,(('12.Partner Involvement'!$D111*'12.Partner Involvement'!$E111)/COUNTA(_xlfn.TEXTSPLIT('12.Partner Involvement'!$G111,";"))),"")</f>
        <v/>
      </c>
      <c r="B312" s="576" t="str">
        <f>IF(ISNUMBER(SEARCH(B$206,'12.Partner Involvement'!$G111))=TRUE,(('12.Partner Involvement'!$D111*'12.Partner Involvement'!$E111)/COUNTA(_xlfn.TEXTSPLIT('12.Partner Involvement'!$G111,";"))),"")</f>
        <v/>
      </c>
      <c r="C312" s="578" t="str">
        <f>IF(ISNUMBER(SEARCH(C$206,'12.Partner Involvement'!$G111))=TRUE,(('12.Partner Involvement'!$D111*'12.Partner Involvement'!$E111)/COUNTA(_xlfn.TEXTSPLIT('12.Partner Involvement'!$G111,";"))),"")</f>
        <v/>
      </c>
      <c r="E312" s="577" t="str">
        <f>IF(ISNUMBER(SEARCH(E$206,'12.Partner Involvement'!$H111))=TRUE,(('12.Partner Involvement'!$D111*'12.Partner Involvement'!$E111)/COUNTA(_xlfn.TEXTSPLIT('12.Partner Involvement'!$H111,";"))),"")</f>
        <v/>
      </c>
      <c r="F312" s="576" t="str">
        <f>IF(ISNUMBER(SEARCH(F$206,'12.Partner Involvement'!$H111))=TRUE,(('12.Partner Involvement'!$D111*'12.Partner Involvement'!$E111)/COUNTA(_xlfn.TEXTSPLIT('12.Partner Involvement'!$H111,";"))),"")</f>
        <v/>
      </c>
      <c r="G312" s="576" t="str">
        <f>IF(ISNUMBER(SEARCH(G$206,'12.Partner Involvement'!$H111))=TRUE,(('12.Partner Involvement'!$D111*'12.Partner Involvement'!$E111)/COUNTA(_xlfn.TEXTSPLIT('12.Partner Involvement'!$H111,";"))),"")</f>
        <v/>
      </c>
      <c r="H312" s="578" t="str">
        <f>IF(ISNUMBER(SEARCH(H$206,'12.Partner Involvement'!$H111))=TRUE,(('12.Partner Involvement'!$D111*'12.Partner Involvement'!$E111)/COUNTA(_xlfn.TEXTSPLIT('12.Partner Involvement'!$H111,";"))),"")</f>
        <v/>
      </c>
    </row>
    <row r="313" spans="1:8" x14ac:dyDescent="0.25">
      <c r="A313" s="577" t="str">
        <f>IF(ISNUMBER(SEARCH(A$206,'12.Partner Involvement'!$G112))=TRUE,(('12.Partner Involvement'!$D112*'12.Partner Involvement'!$E112)/COUNTA(_xlfn.TEXTSPLIT('12.Partner Involvement'!$G112,";"))),"")</f>
        <v/>
      </c>
      <c r="B313" s="576" t="str">
        <f>IF(ISNUMBER(SEARCH(B$206,'12.Partner Involvement'!$G112))=TRUE,(('12.Partner Involvement'!$D112*'12.Partner Involvement'!$E112)/COUNTA(_xlfn.TEXTSPLIT('12.Partner Involvement'!$G112,";"))),"")</f>
        <v/>
      </c>
      <c r="C313" s="578" t="str">
        <f>IF(ISNUMBER(SEARCH(C$206,'12.Partner Involvement'!$G112))=TRUE,(('12.Partner Involvement'!$D112*'12.Partner Involvement'!$E112)/COUNTA(_xlfn.TEXTSPLIT('12.Partner Involvement'!$G112,";"))),"")</f>
        <v/>
      </c>
      <c r="E313" s="577" t="str">
        <f>IF(ISNUMBER(SEARCH(E$206,'12.Partner Involvement'!$H112))=TRUE,(('12.Partner Involvement'!$D112*'12.Partner Involvement'!$E112)/COUNTA(_xlfn.TEXTSPLIT('12.Partner Involvement'!$H112,";"))),"")</f>
        <v/>
      </c>
      <c r="F313" s="576" t="str">
        <f>IF(ISNUMBER(SEARCH(F$206,'12.Partner Involvement'!$H112))=TRUE,(('12.Partner Involvement'!$D112*'12.Partner Involvement'!$E112)/COUNTA(_xlfn.TEXTSPLIT('12.Partner Involvement'!$H112,";"))),"")</f>
        <v/>
      </c>
      <c r="G313" s="576" t="str">
        <f>IF(ISNUMBER(SEARCH(G$206,'12.Partner Involvement'!$H112))=TRUE,(('12.Partner Involvement'!$D112*'12.Partner Involvement'!$E112)/COUNTA(_xlfn.TEXTSPLIT('12.Partner Involvement'!$H112,";"))),"")</f>
        <v/>
      </c>
      <c r="H313" s="578" t="str">
        <f>IF(ISNUMBER(SEARCH(H$206,'12.Partner Involvement'!$H112))=TRUE,(('12.Partner Involvement'!$D112*'12.Partner Involvement'!$E112)/COUNTA(_xlfn.TEXTSPLIT('12.Partner Involvement'!$H112,";"))),"")</f>
        <v/>
      </c>
    </row>
    <row r="314" spans="1:8" x14ac:dyDescent="0.25">
      <c r="A314" s="577" t="str">
        <f>IF(ISNUMBER(SEARCH(A$206,'12.Partner Involvement'!$G113))=TRUE,(('12.Partner Involvement'!$D113*'12.Partner Involvement'!$E113)/COUNTA(_xlfn.TEXTSPLIT('12.Partner Involvement'!$G113,";"))),"")</f>
        <v/>
      </c>
      <c r="B314" s="576" t="str">
        <f>IF(ISNUMBER(SEARCH(B$206,'12.Partner Involvement'!$G113))=TRUE,(('12.Partner Involvement'!$D113*'12.Partner Involvement'!$E113)/COUNTA(_xlfn.TEXTSPLIT('12.Partner Involvement'!$G113,";"))),"")</f>
        <v/>
      </c>
      <c r="C314" s="578" t="str">
        <f>IF(ISNUMBER(SEARCH(C$206,'12.Partner Involvement'!$G113))=TRUE,(('12.Partner Involvement'!$D113*'12.Partner Involvement'!$E113)/COUNTA(_xlfn.TEXTSPLIT('12.Partner Involvement'!$G113,";"))),"")</f>
        <v/>
      </c>
      <c r="E314" s="577" t="str">
        <f>IF(ISNUMBER(SEARCH(E$206,'12.Partner Involvement'!$H113))=TRUE,(('12.Partner Involvement'!$D113*'12.Partner Involvement'!$E113)/COUNTA(_xlfn.TEXTSPLIT('12.Partner Involvement'!$H113,";"))),"")</f>
        <v/>
      </c>
      <c r="F314" s="576" t="str">
        <f>IF(ISNUMBER(SEARCH(F$206,'12.Partner Involvement'!$H113))=TRUE,(('12.Partner Involvement'!$D113*'12.Partner Involvement'!$E113)/COUNTA(_xlfn.TEXTSPLIT('12.Partner Involvement'!$H113,";"))),"")</f>
        <v/>
      </c>
      <c r="G314" s="576" t="str">
        <f>IF(ISNUMBER(SEARCH(G$206,'12.Partner Involvement'!$H113))=TRUE,(('12.Partner Involvement'!$D113*'12.Partner Involvement'!$E113)/COUNTA(_xlfn.TEXTSPLIT('12.Partner Involvement'!$H113,";"))),"")</f>
        <v/>
      </c>
      <c r="H314" s="578" t="str">
        <f>IF(ISNUMBER(SEARCH(H$206,'12.Partner Involvement'!$H113))=TRUE,(('12.Partner Involvement'!$D113*'12.Partner Involvement'!$E113)/COUNTA(_xlfn.TEXTSPLIT('12.Partner Involvement'!$H113,";"))),"")</f>
        <v/>
      </c>
    </row>
    <row r="315" spans="1:8" x14ac:dyDescent="0.25">
      <c r="A315" s="577" t="str">
        <f>IF(ISNUMBER(SEARCH(A$206,'12.Partner Involvement'!$G114))=TRUE,(('12.Partner Involvement'!$D114*'12.Partner Involvement'!$E114)/COUNTA(_xlfn.TEXTSPLIT('12.Partner Involvement'!$G114,";"))),"")</f>
        <v/>
      </c>
      <c r="B315" s="576" t="str">
        <f>IF(ISNUMBER(SEARCH(B$206,'12.Partner Involvement'!$G114))=TRUE,(('12.Partner Involvement'!$D114*'12.Partner Involvement'!$E114)/COUNTA(_xlfn.TEXTSPLIT('12.Partner Involvement'!$G114,";"))),"")</f>
        <v/>
      </c>
      <c r="C315" s="578" t="str">
        <f>IF(ISNUMBER(SEARCH(C$206,'12.Partner Involvement'!$G114))=TRUE,(('12.Partner Involvement'!$D114*'12.Partner Involvement'!$E114)/COUNTA(_xlfn.TEXTSPLIT('12.Partner Involvement'!$G114,";"))),"")</f>
        <v/>
      </c>
      <c r="E315" s="577" t="str">
        <f>IF(ISNUMBER(SEARCH(E$206,'12.Partner Involvement'!$H114))=TRUE,(('12.Partner Involvement'!$D114*'12.Partner Involvement'!$E114)/COUNTA(_xlfn.TEXTSPLIT('12.Partner Involvement'!$H114,";"))),"")</f>
        <v/>
      </c>
      <c r="F315" s="576" t="str">
        <f>IF(ISNUMBER(SEARCH(F$206,'12.Partner Involvement'!$H114))=TRUE,(('12.Partner Involvement'!$D114*'12.Partner Involvement'!$E114)/COUNTA(_xlfn.TEXTSPLIT('12.Partner Involvement'!$H114,";"))),"")</f>
        <v/>
      </c>
      <c r="G315" s="576" t="str">
        <f>IF(ISNUMBER(SEARCH(G$206,'12.Partner Involvement'!$H114))=TRUE,(('12.Partner Involvement'!$D114*'12.Partner Involvement'!$E114)/COUNTA(_xlfn.TEXTSPLIT('12.Partner Involvement'!$H114,";"))),"")</f>
        <v/>
      </c>
      <c r="H315" s="578" t="str">
        <f>IF(ISNUMBER(SEARCH(H$206,'12.Partner Involvement'!$H114))=TRUE,(('12.Partner Involvement'!$D114*'12.Partner Involvement'!$E114)/COUNTA(_xlfn.TEXTSPLIT('12.Partner Involvement'!$H114,";"))),"")</f>
        <v/>
      </c>
    </row>
    <row r="316" spans="1:8" x14ac:dyDescent="0.25">
      <c r="A316" s="577" t="str">
        <f>IF(ISNUMBER(SEARCH(A$206,'12.Partner Involvement'!$G115))=TRUE,(('12.Partner Involvement'!$D115*'12.Partner Involvement'!$E115)/COUNTA(_xlfn.TEXTSPLIT('12.Partner Involvement'!$G115,";"))),"")</f>
        <v/>
      </c>
      <c r="B316" s="576" t="str">
        <f>IF(ISNUMBER(SEARCH(B$206,'12.Partner Involvement'!$G115))=TRUE,(('12.Partner Involvement'!$D115*'12.Partner Involvement'!$E115)/COUNTA(_xlfn.TEXTSPLIT('12.Partner Involvement'!$G115,";"))),"")</f>
        <v/>
      </c>
      <c r="C316" s="578" t="str">
        <f>IF(ISNUMBER(SEARCH(C$206,'12.Partner Involvement'!$G115))=TRUE,(('12.Partner Involvement'!$D115*'12.Partner Involvement'!$E115)/COUNTA(_xlfn.TEXTSPLIT('12.Partner Involvement'!$G115,";"))),"")</f>
        <v/>
      </c>
      <c r="E316" s="577" t="str">
        <f>IF(ISNUMBER(SEARCH(E$206,'12.Partner Involvement'!$H115))=TRUE,(('12.Partner Involvement'!$D115*'12.Partner Involvement'!$E115)/COUNTA(_xlfn.TEXTSPLIT('12.Partner Involvement'!$H115,";"))),"")</f>
        <v/>
      </c>
      <c r="F316" s="576" t="str">
        <f>IF(ISNUMBER(SEARCH(F$206,'12.Partner Involvement'!$H115))=TRUE,(('12.Partner Involvement'!$D115*'12.Partner Involvement'!$E115)/COUNTA(_xlfn.TEXTSPLIT('12.Partner Involvement'!$H115,";"))),"")</f>
        <v/>
      </c>
      <c r="G316" s="576" t="str">
        <f>IF(ISNUMBER(SEARCH(G$206,'12.Partner Involvement'!$H115))=TRUE,(('12.Partner Involvement'!$D115*'12.Partner Involvement'!$E115)/COUNTA(_xlfn.TEXTSPLIT('12.Partner Involvement'!$H115,";"))),"")</f>
        <v/>
      </c>
      <c r="H316" s="578" t="str">
        <f>IF(ISNUMBER(SEARCH(H$206,'12.Partner Involvement'!$H115))=TRUE,(('12.Partner Involvement'!$D115*'12.Partner Involvement'!$E115)/COUNTA(_xlfn.TEXTSPLIT('12.Partner Involvement'!$H115,";"))),"")</f>
        <v/>
      </c>
    </row>
    <row r="317" spans="1:8" x14ac:dyDescent="0.25">
      <c r="A317" s="577" t="str">
        <f>IF(ISNUMBER(SEARCH(A$206,'12.Partner Involvement'!$G116))=TRUE,(('12.Partner Involvement'!$D116*'12.Partner Involvement'!$E116)/COUNTA(_xlfn.TEXTSPLIT('12.Partner Involvement'!$G116,";"))),"")</f>
        <v/>
      </c>
      <c r="B317" s="576" t="str">
        <f>IF(ISNUMBER(SEARCH(B$206,'12.Partner Involvement'!$G116))=TRUE,(('12.Partner Involvement'!$D116*'12.Partner Involvement'!$E116)/COUNTA(_xlfn.TEXTSPLIT('12.Partner Involvement'!$G116,";"))),"")</f>
        <v/>
      </c>
      <c r="C317" s="578" t="str">
        <f>IF(ISNUMBER(SEARCH(C$206,'12.Partner Involvement'!$G116))=TRUE,(('12.Partner Involvement'!$D116*'12.Partner Involvement'!$E116)/COUNTA(_xlfn.TEXTSPLIT('12.Partner Involvement'!$G116,";"))),"")</f>
        <v/>
      </c>
      <c r="E317" s="577" t="str">
        <f>IF(ISNUMBER(SEARCH(E$206,'12.Partner Involvement'!$H116))=TRUE,(('12.Partner Involvement'!$D116*'12.Partner Involvement'!$E116)/COUNTA(_xlfn.TEXTSPLIT('12.Partner Involvement'!$H116,";"))),"")</f>
        <v/>
      </c>
      <c r="F317" s="576" t="str">
        <f>IF(ISNUMBER(SEARCH(F$206,'12.Partner Involvement'!$H116))=TRUE,(('12.Partner Involvement'!$D116*'12.Partner Involvement'!$E116)/COUNTA(_xlfn.TEXTSPLIT('12.Partner Involvement'!$H116,";"))),"")</f>
        <v/>
      </c>
      <c r="G317" s="576" t="str">
        <f>IF(ISNUMBER(SEARCH(G$206,'12.Partner Involvement'!$H116))=TRUE,(('12.Partner Involvement'!$D116*'12.Partner Involvement'!$E116)/COUNTA(_xlfn.TEXTSPLIT('12.Partner Involvement'!$H116,";"))),"")</f>
        <v/>
      </c>
      <c r="H317" s="578" t="str">
        <f>IF(ISNUMBER(SEARCH(H$206,'12.Partner Involvement'!$H116))=TRUE,(('12.Partner Involvement'!$D116*'12.Partner Involvement'!$E116)/COUNTA(_xlfn.TEXTSPLIT('12.Partner Involvement'!$H116,";"))),"")</f>
        <v/>
      </c>
    </row>
    <row r="318" spans="1:8" x14ac:dyDescent="0.25">
      <c r="A318" s="577" t="str">
        <f>IF(ISNUMBER(SEARCH(A$206,'12.Partner Involvement'!$G117))=TRUE,(('12.Partner Involvement'!$D117*'12.Partner Involvement'!$E117)/COUNTA(_xlfn.TEXTSPLIT('12.Partner Involvement'!$G117,";"))),"")</f>
        <v/>
      </c>
      <c r="B318" s="576" t="str">
        <f>IF(ISNUMBER(SEARCH(B$206,'12.Partner Involvement'!$G117))=TRUE,(('12.Partner Involvement'!$D117*'12.Partner Involvement'!$E117)/COUNTA(_xlfn.TEXTSPLIT('12.Partner Involvement'!$G117,";"))),"")</f>
        <v/>
      </c>
      <c r="C318" s="578" t="str">
        <f>IF(ISNUMBER(SEARCH(C$206,'12.Partner Involvement'!$G117))=TRUE,(('12.Partner Involvement'!$D117*'12.Partner Involvement'!$E117)/COUNTA(_xlfn.TEXTSPLIT('12.Partner Involvement'!$G117,";"))),"")</f>
        <v/>
      </c>
      <c r="E318" s="577" t="str">
        <f>IF(ISNUMBER(SEARCH(E$206,'12.Partner Involvement'!$H117))=TRUE,(('12.Partner Involvement'!$D117*'12.Partner Involvement'!$E117)/COUNTA(_xlfn.TEXTSPLIT('12.Partner Involvement'!$H117,";"))),"")</f>
        <v/>
      </c>
      <c r="F318" s="576" t="str">
        <f>IF(ISNUMBER(SEARCH(F$206,'12.Partner Involvement'!$H117))=TRUE,(('12.Partner Involvement'!$D117*'12.Partner Involvement'!$E117)/COUNTA(_xlfn.TEXTSPLIT('12.Partner Involvement'!$H117,";"))),"")</f>
        <v/>
      </c>
      <c r="G318" s="576" t="str">
        <f>IF(ISNUMBER(SEARCH(G$206,'12.Partner Involvement'!$H117))=TRUE,(('12.Partner Involvement'!$D117*'12.Partner Involvement'!$E117)/COUNTA(_xlfn.TEXTSPLIT('12.Partner Involvement'!$H117,";"))),"")</f>
        <v/>
      </c>
      <c r="H318" s="578" t="str">
        <f>IF(ISNUMBER(SEARCH(H$206,'12.Partner Involvement'!$H117))=TRUE,(('12.Partner Involvement'!$D117*'12.Partner Involvement'!$E117)/COUNTA(_xlfn.TEXTSPLIT('12.Partner Involvement'!$H117,";"))),"")</f>
        <v/>
      </c>
    </row>
    <row r="319" spans="1:8" x14ac:dyDescent="0.25">
      <c r="A319" s="577" t="str">
        <f>IF(ISNUMBER(SEARCH(A$206,'12.Partner Involvement'!$G118))=TRUE,(('12.Partner Involvement'!$D118*'12.Partner Involvement'!$E118)/COUNTA(_xlfn.TEXTSPLIT('12.Partner Involvement'!$G118,";"))),"")</f>
        <v/>
      </c>
      <c r="B319" s="576" t="str">
        <f>IF(ISNUMBER(SEARCH(B$206,'12.Partner Involvement'!$G118))=TRUE,(('12.Partner Involvement'!$D118*'12.Partner Involvement'!$E118)/COUNTA(_xlfn.TEXTSPLIT('12.Partner Involvement'!$G118,";"))),"")</f>
        <v/>
      </c>
      <c r="C319" s="578" t="str">
        <f>IF(ISNUMBER(SEARCH(C$206,'12.Partner Involvement'!$G118))=TRUE,(('12.Partner Involvement'!$D118*'12.Partner Involvement'!$E118)/COUNTA(_xlfn.TEXTSPLIT('12.Partner Involvement'!$G118,";"))),"")</f>
        <v/>
      </c>
      <c r="E319" s="577" t="str">
        <f>IF(ISNUMBER(SEARCH(E$206,'12.Partner Involvement'!$H118))=TRUE,(('12.Partner Involvement'!$D118*'12.Partner Involvement'!$E118)/COUNTA(_xlfn.TEXTSPLIT('12.Partner Involvement'!$H118,";"))),"")</f>
        <v/>
      </c>
      <c r="F319" s="576" t="str">
        <f>IF(ISNUMBER(SEARCH(F$206,'12.Partner Involvement'!$H118))=TRUE,(('12.Partner Involvement'!$D118*'12.Partner Involvement'!$E118)/COUNTA(_xlfn.TEXTSPLIT('12.Partner Involvement'!$H118,";"))),"")</f>
        <v/>
      </c>
      <c r="G319" s="576" t="str">
        <f>IF(ISNUMBER(SEARCH(G$206,'12.Partner Involvement'!$H118))=TRUE,(('12.Partner Involvement'!$D118*'12.Partner Involvement'!$E118)/COUNTA(_xlfn.TEXTSPLIT('12.Partner Involvement'!$H118,";"))),"")</f>
        <v/>
      </c>
      <c r="H319" s="578" t="str">
        <f>IF(ISNUMBER(SEARCH(H$206,'12.Partner Involvement'!$H118))=TRUE,(('12.Partner Involvement'!$D118*'12.Partner Involvement'!$E118)/COUNTA(_xlfn.TEXTSPLIT('12.Partner Involvement'!$H118,";"))),"")</f>
        <v/>
      </c>
    </row>
    <row r="320" spans="1:8" x14ac:dyDescent="0.25">
      <c r="A320" s="577" t="str">
        <f>IF(ISNUMBER(SEARCH(A$206,'12.Partner Involvement'!$G119))=TRUE,(('12.Partner Involvement'!$D119*'12.Partner Involvement'!$E119)/COUNTA(_xlfn.TEXTSPLIT('12.Partner Involvement'!$G119,";"))),"")</f>
        <v/>
      </c>
      <c r="B320" s="576" t="str">
        <f>IF(ISNUMBER(SEARCH(B$206,'12.Partner Involvement'!$G119))=TRUE,(('12.Partner Involvement'!$D119*'12.Partner Involvement'!$E119)/COUNTA(_xlfn.TEXTSPLIT('12.Partner Involvement'!$G119,";"))),"")</f>
        <v/>
      </c>
      <c r="C320" s="578" t="str">
        <f>IF(ISNUMBER(SEARCH(C$206,'12.Partner Involvement'!$G119))=TRUE,(('12.Partner Involvement'!$D119*'12.Partner Involvement'!$E119)/COUNTA(_xlfn.TEXTSPLIT('12.Partner Involvement'!$G119,";"))),"")</f>
        <v/>
      </c>
      <c r="E320" s="577" t="str">
        <f>IF(ISNUMBER(SEARCH(E$206,'12.Partner Involvement'!$H119))=TRUE,(('12.Partner Involvement'!$D119*'12.Partner Involvement'!$E119)/COUNTA(_xlfn.TEXTSPLIT('12.Partner Involvement'!$H119,";"))),"")</f>
        <v/>
      </c>
      <c r="F320" s="576" t="str">
        <f>IF(ISNUMBER(SEARCH(F$206,'12.Partner Involvement'!$H119))=TRUE,(('12.Partner Involvement'!$D119*'12.Partner Involvement'!$E119)/COUNTA(_xlfn.TEXTSPLIT('12.Partner Involvement'!$H119,";"))),"")</f>
        <v/>
      </c>
      <c r="G320" s="576" t="str">
        <f>IF(ISNUMBER(SEARCH(G$206,'12.Partner Involvement'!$H119))=TRUE,(('12.Partner Involvement'!$D119*'12.Partner Involvement'!$E119)/COUNTA(_xlfn.TEXTSPLIT('12.Partner Involvement'!$H119,";"))),"")</f>
        <v/>
      </c>
      <c r="H320" s="578" t="str">
        <f>IF(ISNUMBER(SEARCH(H$206,'12.Partner Involvement'!$H119))=TRUE,(('12.Partner Involvement'!$D119*'12.Partner Involvement'!$E119)/COUNTA(_xlfn.TEXTSPLIT('12.Partner Involvement'!$H119,";"))),"")</f>
        <v/>
      </c>
    </row>
    <row r="321" spans="1:8" x14ac:dyDescent="0.25">
      <c r="A321" s="577" t="str">
        <f>IF(ISNUMBER(SEARCH(A$206,'12.Partner Involvement'!$G120))=TRUE,(('12.Partner Involvement'!$D120*'12.Partner Involvement'!$E120)/COUNTA(_xlfn.TEXTSPLIT('12.Partner Involvement'!$G120,";"))),"")</f>
        <v/>
      </c>
      <c r="B321" s="576" t="str">
        <f>IF(ISNUMBER(SEARCH(B$206,'12.Partner Involvement'!$G120))=TRUE,(('12.Partner Involvement'!$D120*'12.Partner Involvement'!$E120)/COUNTA(_xlfn.TEXTSPLIT('12.Partner Involvement'!$G120,";"))),"")</f>
        <v/>
      </c>
      <c r="C321" s="578" t="str">
        <f>IF(ISNUMBER(SEARCH(C$206,'12.Partner Involvement'!$G120))=TRUE,(('12.Partner Involvement'!$D120*'12.Partner Involvement'!$E120)/COUNTA(_xlfn.TEXTSPLIT('12.Partner Involvement'!$G120,";"))),"")</f>
        <v/>
      </c>
      <c r="E321" s="577" t="str">
        <f>IF(ISNUMBER(SEARCH(E$206,'12.Partner Involvement'!$H120))=TRUE,(('12.Partner Involvement'!$D120*'12.Partner Involvement'!$E120)/COUNTA(_xlfn.TEXTSPLIT('12.Partner Involvement'!$H120,";"))),"")</f>
        <v/>
      </c>
      <c r="F321" s="576" t="str">
        <f>IF(ISNUMBER(SEARCH(F$206,'12.Partner Involvement'!$H120))=TRUE,(('12.Partner Involvement'!$D120*'12.Partner Involvement'!$E120)/COUNTA(_xlfn.TEXTSPLIT('12.Partner Involvement'!$H120,";"))),"")</f>
        <v/>
      </c>
      <c r="G321" s="576" t="str">
        <f>IF(ISNUMBER(SEARCH(G$206,'12.Partner Involvement'!$H120))=TRUE,(('12.Partner Involvement'!$D120*'12.Partner Involvement'!$E120)/COUNTA(_xlfn.TEXTSPLIT('12.Partner Involvement'!$H120,";"))),"")</f>
        <v/>
      </c>
      <c r="H321" s="578" t="str">
        <f>IF(ISNUMBER(SEARCH(H$206,'12.Partner Involvement'!$H120))=TRUE,(('12.Partner Involvement'!$D120*'12.Partner Involvement'!$E120)/COUNTA(_xlfn.TEXTSPLIT('12.Partner Involvement'!$H120,";"))),"")</f>
        <v/>
      </c>
    </row>
    <row r="322" spans="1:8" x14ac:dyDescent="0.25">
      <c r="A322" s="577" t="str">
        <f>IF(ISNUMBER(SEARCH(A$206,'12.Partner Involvement'!$G121))=TRUE,(('12.Partner Involvement'!$D121*'12.Partner Involvement'!$E121)/COUNTA(_xlfn.TEXTSPLIT('12.Partner Involvement'!$G121,";"))),"")</f>
        <v/>
      </c>
      <c r="B322" s="576" t="str">
        <f>IF(ISNUMBER(SEARCH(B$206,'12.Partner Involvement'!$G121))=TRUE,(('12.Partner Involvement'!$D121*'12.Partner Involvement'!$E121)/COUNTA(_xlfn.TEXTSPLIT('12.Partner Involvement'!$G121,";"))),"")</f>
        <v/>
      </c>
      <c r="C322" s="578" t="str">
        <f>IF(ISNUMBER(SEARCH(C$206,'12.Partner Involvement'!$G121))=TRUE,(('12.Partner Involvement'!$D121*'12.Partner Involvement'!$E121)/COUNTA(_xlfn.TEXTSPLIT('12.Partner Involvement'!$G121,";"))),"")</f>
        <v/>
      </c>
      <c r="E322" s="577" t="str">
        <f>IF(ISNUMBER(SEARCH(E$206,'12.Partner Involvement'!$H121))=TRUE,(('12.Partner Involvement'!$D121*'12.Partner Involvement'!$E121)/COUNTA(_xlfn.TEXTSPLIT('12.Partner Involvement'!$H121,";"))),"")</f>
        <v/>
      </c>
      <c r="F322" s="576" t="str">
        <f>IF(ISNUMBER(SEARCH(F$206,'12.Partner Involvement'!$H121))=TRUE,(('12.Partner Involvement'!$D121*'12.Partner Involvement'!$E121)/COUNTA(_xlfn.TEXTSPLIT('12.Partner Involvement'!$H121,";"))),"")</f>
        <v/>
      </c>
      <c r="G322" s="576" t="str">
        <f>IF(ISNUMBER(SEARCH(G$206,'12.Partner Involvement'!$H121))=TRUE,(('12.Partner Involvement'!$D121*'12.Partner Involvement'!$E121)/COUNTA(_xlfn.TEXTSPLIT('12.Partner Involvement'!$H121,";"))),"")</f>
        <v/>
      </c>
      <c r="H322" s="578" t="str">
        <f>IF(ISNUMBER(SEARCH(H$206,'12.Partner Involvement'!$H121))=TRUE,(('12.Partner Involvement'!$D121*'12.Partner Involvement'!$E121)/COUNTA(_xlfn.TEXTSPLIT('12.Partner Involvement'!$H121,";"))),"")</f>
        <v/>
      </c>
    </row>
    <row r="323" spans="1:8" x14ac:dyDescent="0.25">
      <c r="A323" s="577" t="str">
        <f>IF(ISNUMBER(SEARCH(A$206,'12.Partner Involvement'!$G122))=TRUE,(('12.Partner Involvement'!$D122*'12.Partner Involvement'!$E122)/COUNTA(_xlfn.TEXTSPLIT('12.Partner Involvement'!$G122,";"))),"")</f>
        <v/>
      </c>
      <c r="B323" s="576" t="str">
        <f>IF(ISNUMBER(SEARCH(B$206,'12.Partner Involvement'!$G122))=TRUE,(('12.Partner Involvement'!$D122*'12.Partner Involvement'!$E122)/COUNTA(_xlfn.TEXTSPLIT('12.Partner Involvement'!$G122,";"))),"")</f>
        <v/>
      </c>
      <c r="C323" s="578" t="str">
        <f>IF(ISNUMBER(SEARCH(C$206,'12.Partner Involvement'!$G122))=TRUE,(('12.Partner Involvement'!$D122*'12.Partner Involvement'!$E122)/COUNTA(_xlfn.TEXTSPLIT('12.Partner Involvement'!$G122,";"))),"")</f>
        <v/>
      </c>
      <c r="E323" s="577" t="str">
        <f>IF(ISNUMBER(SEARCH(E$206,'12.Partner Involvement'!$H122))=TRUE,(('12.Partner Involvement'!$D122*'12.Partner Involvement'!$E122)/COUNTA(_xlfn.TEXTSPLIT('12.Partner Involvement'!$H122,";"))),"")</f>
        <v/>
      </c>
      <c r="F323" s="576" t="str">
        <f>IF(ISNUMBER(SEARCH(F$206,'12.Partner Involvement'!$H122))=TRUE,(('12.Partner Involvement'!$D122*'12.Partner Involvement'!$E122)/COUNTA(_xlfn.TEXTSPLIT('12.Partner Involvement'!$H122,";"))),"")</f>
        <v/>
      </c>
      <c r="G323" s="576" t="str">
        <f>IF(ISNUMBER(SEARCH(G$206,'12.Partner Involvement'!$H122))=TRUE,(('12.Partner Involvement'!$D122*'12.Partner Involvement'!$E122)/COUNTA(_xlfn.TEXTSPLIT('12.Partner Involvement'!$H122,";"))),"")</f>
        <v/>
      </c>
      <c r="H323" s="578" t="str">
        <f>IF(ISNUMBER(SEARCH(H$206,'12.Partner Involvement'!$H122))=TRUE,(('12.Partner Involvement'!$D122*'12.Partner Involvement'!$E122)/COUNTA(_xlfn.TEXTSPLIT('12.Partner Involvement'!$H122,";"))),"")</f>
        <v/>
      </c>
    </row>
    <row r="324" spans="1:8" x14ac:dyDescent="0.25">
      <c r="A324" s="577" t="str">
        <f>IF(ISNUMBER(SEARCH(A$206,'12.Partner Involvement'!$G123))=TRUE,(('12.Partner Involvement'!$D123*'12.Partner Involvement'!$E123)/COUNTA(_xlfn.TEXTSPLIT('12.Partner Involvement'!$G123,";"))),"")</f>
        <v/>
      </c>
      <c r="B324" s="576" t="str">
        <f>IF(ISNUMBER(SEARCH(B$206,'12.Partner Involvement'!$G123))=TRUE,(('12.Partner Involvement'!$D123*'12.Partner Involvement'!$E123)/COUNTA(_xlfn.TEXTSPLIT('12.Partner Involvement'!$G123,";"))),"")</f>
        <v/>
      </c>
      <c r="C324" s="578" t="str">
        <f>IF(ISNUMBER(SEARCH(C$206,'12.Partner Involvement'!$G123))=TRUE,(('12.Partner Involvement'!$D123*'12.Partner Involvement'!$E123)/COUNTA(_xlfn.TEXTSPLIT('12.Partner Involvement'!$G123,";"))),"")</f>
        <v/>
      </c>
      <c r="E324" s="577" t="str">
        <f>IF(ISNUMBER(SEARCH(E$206,'12.Partner Involvement'!$H123))=TRUE,(('12.Partner Involvement'!$D123*'12.Partner Involvement'!$E123)/COUNTA(_xlfn.TEXTSPLIT('12.Partner Involvement'!$H123,";"))),"")</f>
        <v/>
      </c>
      <c r="F324" s="576" t="str">
        <f>IF(ISNUMBER(SEARCH(F$206,'12.Partner Involvement'!$H123))=TRUE,(('12.Partner Involvement'!$D123*'12.Partner Involvement'!$E123)/COUNTA(_xlfn.TEXTSPLIT('12.Partner Involvement'!$H123,";"))),"")</f>
        <v/>
      </c>
      <c r="G324" s="576" t="str">
        <f>IF(ISNUMBER(SEARCH(G$206,'12.Partner Involvement'!$H123))=TRUE,(('12.Partner Involvement'!$D123*'12.Partner Involvement'!$E123)/COUNTA(_xlfn.TEXTSPLIT('12.Partner Involvement'!$H123,";"))),"")</f>
        <v/>
      </c>
      <c r="H324" s="578" t="str">
        <f>IF(ISNUMBER(SEARCH(H$206,'12.Partner Involvement'!$H123))=TRUE,(('12.Partner Involvement'!$D123*'12.Partner Involvement'!$E123)/COUNTA(_xlfn.TEXTSPLIT('12.Partner Involvement'!$H123,";"))),"")</f>
        <v/>
      </c>
    </row>
    <row r="325" spans="1:8" x14ac:dyDescent="0.25">
      <c r="A325" s="577" t="str">
        <f>IF(ISNUMBER(SEARCH(A$206,'12.Partner Involvement'!$G124))=TRUE,(('12.Partner Involvement'!$D124*'12.Partner Involvement'!$E124)/COUNTA(_xlfn.TEXTSPLIT('12.Partner Involvement'!$G124,";"))),"")</f>
        <v/>
      </c>
      <c r="B325" s="576" t="str">
        <f>IF(ISNUMBER(SEARCH(B$206,'12.Partner Involvement'!$G124))=TRUE,(('12.Partner Involvement'!$D124*'12.Partner Involvement'!$E124)/COUNTA(_xlfn.TEXTSPLIT('12.Partner Involvement'!$G124,";"))),"")</f>
        <v/>
      </c>
      <c r="C325" s="578" t="str">
        <f>IF(ISNUMBER(SEARCH(C$206,'12.Partner Involvement'!$G124))=TRUE,(('12.Partner Involvement'!$D124*'12.Partner Involvement'!$E124)/COUNTA(_xlfn.TEXTSPLIT('12.Partner Involvement'!$G124,";"))),"")</f>
        <v/>
      </c>
      <c r="E325" s="577" t="str">
        <f>IF(ISNUMBER(SEARCH(E$206,'12.Partner Involvement'!$H124))=TRUE,(('12.Partner Involvement'!$D124*'12.Partner Involvement'!$E124)/COUNTA(_xlfn.TEXTSPLIT('12.Partner Involvement'!$H124,";"))),"")</f>
        <v/>
      </c>
      <c r="F325" s="576" t="str">
        <f>IF(ISNUMBER(SEARCH(F$206,'12.Partner Involvement'!$H124))=TRUE,(('12.Partner Involvement'!$D124*'12.Partner Involvement'!$E124)/COUNTA(_xlfn.TEXTSPLIT('12.Partner Involvement'!$H124,";"))),"")</f>
        <v/>
      </c>
      <c r="G325" s="576" t="str">
        <f>IF(ISNUMBER(SEARCH(G$206,'12.Partner Involvement'!$H124))=TRUE,(('12.Partner Involvement'!$D124*'12.Partner Involvement'!$E124)/COUNTA(_xlfn.TEXTSPLIT('12.Partner Involvement'!$H124,";"))),"")</f>
        <v/>
      </c>
      <c r="H325" s="578" t="str">
        <f>IF(ISNUMBER(SEARCH(H$206,'12.Partner Involvement'!$H124))=TRUE,(('12.Partner Involvement'!$D124*'12.Partner Involvement'!$E124)/COUNTA(_xlfn.TEXTSPLIT('12.Partner Involvement'!$H124,";"))),"")</f>
        <v/>
      </c>
    </row>
    <row r="326" spans="1:8" x14ac:dyDescent="0.25">
      <c r="A326" s="577" t="str">
        <f>IF(ISNUMBER(SEARCH(A$206,'12.Partner Involvement'!$G125))=TRUE,(('12.Partner Involvement'!$D125*'12.Partner Involvement'!$E125)/COUNTA(_xlfn.TEXTSPLIT('12.Partner Involvement'!$G125,";"))),"")</f>
        <v/>
      </c>
      <c r="B326" s="576" t="str">
        <f>IF(ISNUMBER(SEARCH(B$206,'12.Partner Involvement'!$G125))=TRUE,(('12.Partner Involvement'!$D125*'12.Partner Involvement'!$E125)/COUNTA(_xlfn.TEXTSPLIT('12.Partner Involvement'!$G125,";"))),"")</f>
        <v/>
      </c>
      <c r="C326" s="578" t="str">
        <f>IF(ISNUMBER(SEARCH(C$206,'12.Partner Involvement'!$G125))=TRUE,(('12.Partner Involvement'!$D125*'12.Partner Involvement'!$E125)/COUNTA(_xlfn.TEXTSPLIT('12.Partner Involvement'!$G125,";"))),"")</f>
        <v/>
      </c>
      <c r="E326" s="577" t="str">
        <f>IF(ISNUMBER(SEARCH(E$206,'12.Partner Involvement'!$H125))=TRUE,(('12.Partner Involvement'!$D125*'12.Partner Involvement'!$E125)/COUNTA(_xlfn.TEXTSPLIT('12.Partner Involvement'!$H125,";"))),"")</f>
        <v/>
      </c>
      <c r="F326" s="576" t="str">
        <f>IF(ISNUMBER(SEARCH(F$206,'12.Partner Involvement'!$H125))=TRUE,(('12.Partner Involvement'!$D125*'12.Partner Involvement'!$E125)/COUNTA(_xlfn.TEXTSPLIT('12.Partner Involvement'!$H125,";"))),"")</f>
        <v/>
      </c>
      <c r="G326" s="576" t="str">
        <f>IF(ISNUMBER(SEARCH(G$206,'12.Partner Involvement'!$H125))=TRUE,(('12.Partner Involvement'!$D125*'12.Partner Involvement'!$E125)/COUNTA(_xlfn.TEXTSPLIT('12.Partner Involvement'!$H125,";"))),"")</f>
        <v/>
      </c>
      <c r="H326" s="578" t="str">
        <f>IF(ISNUMBER(SEARCH(H$206,'12.Partner Involvement'!$H125))=TRUE,(('12.Partner Involvement'!$D125*'12.Partner Involvement'!$E125)/COUNTA(_xlfn.TEXTSPLIT('12.Partner Involvement'!$H125,";"))),"")</f>
        <v/>
      </c>
    </row>
    <row r="327" spans="1:8" x14ac:dyDescent="0.25">
      <c r="A327" s="577" t="str">
        <f>IF(ISNUMBER(SEARCH(A$206,'12.Partner Involvement'!$G126))=TRUE,(('12.Partner Involvement'!$D126*'12.Partner Involvement'!$E126)/COUNTA(_xlfn.TEXTSPLIT('12.Partner Involvement'!$G126,";"))),"")</f>
        <v/>
      </c>
      <c r="B327" s="576" t="str">
        <f>IF(ISNUMBER(SEARCH(B$206,'12.Partner Involvement'!$G126))=TRUE,(('12.Partner Involvement'!$D126*'12.Partner Involvement'!$E126)/COUNTA(_xlfn.TEXTSPLIT('12.Partner Involvement'!$G126,";"))),"")</f>
        <v/>
      </c>
      <c r="C327" s="578" t="str">
        <f>IF(ISNUMBER(SEARCH(C$206,'12.Partner Involvement'!$G126))=TRUE,(('12.Partner Involvement'!$D126*'12.Partner Involvement'!$E126)/COUNTA(_xlfn.TEXTSPLIT('12.Partner Involvement'!$G126,";"))),"")</f>
        <v/>
      </c>
      <c r="E327" s="577" t="str">
        <f>IF(ISNUMBER(SEARCH(E$206,'12.Partner Involvement'!$H126))=TRUE,(('12.Partner Involvement'!$D126*'12.Partner Involvement'!$E126)/COUNTA(_xlfn.TEXTSPLIT('12.Partner Involvement'!$H126,";"))),"")</f>
        <v/>
      </c>
      <c r="F327" s="576" t="str">
        <f>IF(ISNUMBER(SEARCH(F$206,'12.Partner Involvement'!$H126))=TRUE,(('12.Partner Involvement'!$D126*'12.Partner Involvement'!$E126)/COUNTA(_xlfn.TEXTSPLIT('12.Partner Involvement'!$H126,";"))),"")</f>
        <v/>
      </c>
      <c r="G327" s="576" t="str">
        <f>IF(ISNUMBER(SEARCH(G$206,'12.Partner Involvement'!$H126))=TRUE,(('12.Partner Involvement'!$D126*'12.Partner Involvement'!$E126)/COUNTA(_xlfn.TEXTSPLIT('12.Partner Involvement'!$H126,";"))),"")</f>
        <v/>
      </c>
      <c r="H327" s="578" t="str">
        <f>IF(ISNUMBER(SEARCH(H$206,'12.Partner Involvement'!$H126))=TRUE,(('12.Partner Involvement'!$D126*'12.Partner Involvement'!$E126)/COUNTA(_xlfn.TEXTSPLIT('12.Partner Involvement'!$H126,";"))),"")</f>
        <v/>
      </c>
    </row>
    <row r="328" spans="1:8" x14ac:dyDescent="0.25">
      <c r="A328" s="577" t="str">
        <f>IF(ISNUMBER(SEARCH(A$206,'12.Partner Involvement'!$G127))=TRUE,(('12.Partner Involvement'!$D127*'12.Partner Involvement'!$E127)/COUNTA(_xlfn.TEXTSPLIT('12.Partner Involvement'!$G127,";"))),"")</f>
        <v/>
      </c>
      <c r="B328" s="576" t="str">
        <f>IF(ISNUMBER(SEARCH(B$206,'12.Partner Involvement'!$G127))=TRUE,(('12.Partner Involvement'!$D127*'12.Partner Involvement'!$E127)/COUNTA(_xlfn.TEXTSPLIT('12.Partner Involvement'!$G127,";"))),"")</f>
        <v/>
      </c>
      <c r="C328" s="578" t="str">
        <f>IF(ISNUMBER(SEARCH(C$206,'12.Partner Involvement'!$G127))=TRUE,(('12.Partner Involvement'!$D127*'12.Partner Involvement'!$E127)/COUNTA(_xlfn.TEXTSPLIT('12.Partner Involvement'!$G127,";"))),"")</f>
        <v/>
      </c>
      <c r="E328" s="577" t="str">
        <f>IF(ISNUMBER(SEARCH(E$206,'12.Partner Involvement'!$H127))=TRUE,(('12.Partner Involvement'!$D127*'12.Partner Involvement'!$E127)/COUNTA(_xlfn.TEXTSPLIT('12.Partner Involvement'!$H127,";"))),"")</f>
        <v/>
      </c>
      <c r="F328" s="576" t="str">
        <f>IF(ISNUMBER(SEARCH(F$206,'12.Partner Involvement'!$H127))=TRUE,(('12.Partner Involvement'!$D127*'12.Partner Involvement'!$E127)/COUNTA(_xlfn.TEXTSPLIT('12.Partner Involvement'!$H127,";"))),"")</f>
        <v/>
      </c>
      <c r="G328" s="576" t="str">
        <f>IF(ISNUMBER(SEARCH(G$206,'12.Partner Involvement'!$H127))=TRUE,(('12.Partner Involvement'!$D127*'12.Partner Involvement'!$E127)/COUNTA(_xlfn.TEXTSPLIT('12.Partner Involvement'!$H127,";"))),"")</f>
        <v/>
      </c>
      <c r="H328" s="578" t="str">
        <f>IF(ISNUMBER(SEARCH(H$206,'12.Partner Involvement'!$H127))=TRUE,(('12.Partner Involvement'!$D127*'12.Partner Involvement'!$E127)/COUNTA(_xlfn.TEXTSPLIT('12.Partner Involvement'!$H127,";"))),"")</f>
        <v/>
      </c>
    </row>
    <row r="329" spans="1:8" x14ac:dyDescent="0.25">
      <c r="A329" s="577" t="str">
        <f>IF(ISNUMBER(SEARCH(A$206,'12.Partner Involvement'!$G128))=TRUE,(('12.Partner Involvement'!$D128*'12.Partner Involvement'!$E128)/COUNTA(_xlfn.TEXTSPLIT('12.Partner Involvement'!$G128,";"))),"")</f>
        <v/>
      </c>
      <c r="B329" s="576" t="str">
        <f>IF(ISNUMBER(SEARCH(B$206,'12.Partner Involvement'!$G128))=TRUE,(('12.Partner Involvement'!$D128*'12.Partner Involvement'!$E128)/COUNTA(_xlfn.TEXTSPLIT('12.Partner Involvement'!$G128,";"))),"")</f>
        <v/>
      </c>
      <c r="C329" s="578" t="str">
        <f>IF(ISNUMBER(SEARCH(C$206,'12.Partner Involvement'!$G128))=TRUE,(('12.Partner Involvement'!$D128*'12.Partner Involvement'!$E128)/COUNTA(_xlfn.TEXTSPLIT('12.Partner Involvement'!$G128,";"))),"")</f>
        <v/>
      </c>
      <c r="E329" s="577" t="str">
        <f>IF(ISNUMBER(SEARCH(E$206,'12.Partner Involvement'!$H128))=TRUE,(('12.Partner Involvement'!$D128*'12.Partner Involvement'!$E128)/COUNTA(_xlfn.TEXTSPLIT('12.Partner Involvement'!$H128,";"))),"")</f>
        <v/>
      </c>
      <c r="F329" s="576" t="str">
        <f>IF(ISNUMBER(SEARCH(F$206,'12.Partner Involvement'!$H128))=TRUE,(('12.Partner Involvement'!$D128*'12.Partner Involvement'!$E128)/COUNTA(_xlfn.TEXTSPLIT('12.Partner Involvement'!$H128,";"))),"")</f>
        <v/>
      </c>
      <c r="G329" s="576" t="str">
        <f>IF(ISNUMBER(SEARCH(G$206,'12.Partner Involvement'!$H128))=TRUE,(('12.Partner Involvement'!$D128*'12.Partner Involvement'!$E128)/COUNTA(_xlfn.TEXTSPLIT('12.Partner Involvement'!$H128,";"))),"")</f>
        <v/>
      </c>
      <c r="H329" s="578" t="str">
        <f>IF(ISNUMBER(SEARCH(H$206,'12.Partner Involvement'!$H128))=TRUE,(('12.Partner Involvement'!$D128*'12.Partner Involvement'!$E128)/COUNTA(_xlfn.TEXTSPLIT('12.Partner Involvement'!$H128,";"))),"")</f>
        <v/>
      </c>
    </row>
    <row r="330" spans="1:8" x14ac:dyDescent="0.25">
      <c r="A330" s="577" t="str">
        <f>IF(ISNUMBER(SEARCH(A$206,'12.Partner Involvement'!$G129))=TRUE,(('12.Partner Involvement'!$D129*'12.Partner Involvement'!$E129)/COUNTA(_xlfn.TEXTSPLIT('12.Partner Involvement'!$G129,";"))),"")</f>
        <v/>
      </c>
      <c r="B330" s="576" t="str">
        <f>IF(ISNUMBER(SEARCH(B$206,'12.Partner Involvement'!$G129))=TRUE,(('12.Partner Involvement'!$D129*'12.Partner Involvement'!$E129)/COUNTA(_xlfn.TEXTSPLIT('12.Partner Involvement'!$G129,";"))),"")</f>
        <v/>
      </c>
      <c r="C330" s="578" t="str">
        <f>IF(ISNUMBER(SEARCH(C$206,'12.Partner Involvement'!$G129))=TRUE,(('12.Partner Involvement'!$D129*'12.Partner Involvement'!$E129)/COUNTA(_xlfn.TEXTSPLIT('12.Partner Involvement'!$G129,";"))),"")</f>
        <v/>
      </c>
      <c r="E330" s="577" t="str">
        <f>IF(ISNUMBER(SEARCH(E$206,'12.Partner Involvement'!$H129))=TRUE,(('12.Partner Involvement'!$D129*'12.Partner Involvement'!$E129)/COUNTA(_xlfn.TEXTSPLIT('12.Partner Involvement'!$H129,";"))),"")</f>
        <v/>
      </c>
      <c r="F330" s="576" t="str">
        <f>IF(ISNUMBER(SEARCH(F$206,'12.Partner Involvement'!$H129))=TRUE,(('12.Partner Involvement'!$D129*'12.Partner Involvement'!$E129)/COUNTA(_xlfn.TEXTSPLIT('12.Partner Involvement'!$H129,";"))),"")</f>
        <v/>
      </c>
      <c r="G330" s="576" t="str">
        <f>IF(ISNUMBER(SEARCH(G$206,'12.Partner Involvement'!$H129))=TRUE,(('12.Partner Involvement'!$D129*'12.Partner Involvement'!$E129)/COUNTA(_xlfn.TEXTSPLIT('12.Partner Involvement'!$H129,";"))),"")</f>
        <v/>
      </c>
      <c r="H330" s="578" t="str">
        <f>IF(ISNUMBER(SEARCH(H$206,'12.Partner Involvement'!$H129))=TRUE,(('12.Partner Involvement'!$D129*'12.Partner Involvement'!$E129)/COUNTA(_xlfn.TEXTSPLIT('12.Partner Involvement'!$H129,";"))),"")</f>
        <v/>
      </c>
    </row>
    <row r="331" spans="1:8" x14ac:dyDescent="0.25">
      <c r="A331" s="577" t="str">
        <f>IF(ISNUMBER(SEARCH(A$206,'12.Partner Involvement'!$G130))=TRUE,(('12.Partner Involvement'!$D130*'12.Partner Involvement'!$E130)/COUNTA(_xlfn.TEXTSPLIT('12.Partner Involvement'!$G130,";"))),"")</f>
        <v/>
      </c>
      <c r="B331" s="576" t="str">
        <f>IF(ISNUMBER(SEARCH(B$206,'12.Partner Involvement'!$G130))=TRUE,(('12.Partner Involvement'!$D130*'12.Partner Involvement'!$E130)/COUNTA(_xlfn.TEXTSPLIT('12.Partner Involvement'!$G130,";"))),"")</f>
        <v/>
      </c>
      <c r="C331" s="578" t="str">
        <f>IF(ISNUMBER(SEARCH(C$206,'12.Partner Involvement'!$G130))=TRUE,(('12.Partner Involvement'!$D130*'12.Partner Involvement'!$E130)/COUNTA(_xlfn.TEXTSPLIT('12.Partner Involvement'!$G130,";"))),"")</f>
        <v/>
      </c>
      <c r="E331" s="577" t="str">
        <f>IF(ISNUMBER(SEARCH(E$206,'12.Partner Involvement'!$H130))=TRUE,(('12.Partner Involvement'!$D130*'12.Partner Involvement'!$E130)/COUNTA(_xlfn.TEXTSPLIT('12.Partner Involvement'!$H130,";"))),"")</f>
        <v/>
      </c>
      <c r="F331" s="576" t="str">
        <f>IF(ISNUMBER(SEARCH(F$206,'12.Partner Involvement'!$H130))=TRUE,(('12.Partner Involvement'!$D130*'12.Partner Involvement'!$E130)/COUNTA(_xlfn.TEXTSPLIT('12.Partner Involvement'!$H130,";"))),"")</f>
        <v/>
      </c>
      <c r="G331" s="576" t="str">
        <f>IF(ISNUMBER(SEARCH(G$206,'12.Partner Involvement'!$H130))=TRUE,(('12.Partner Involvement'!$D130*'12.Partner Involvement'!$E130)/COUNTA(_xlfn.TEXTSPLIT('12.Partner Involvement'!$H130,";"))),"")</f>
        <v/>
      </c>
      <c r="H331" s="578" t="str">
        <f>IF(ISNUMBER(SEARCH(H$206,'12.Partner Involvement'!$H130))=TRUE,(('12.Partner Involvement'!$D130*'12.Partner Involvement'!$E130)/COUNTA(_xlfn.TEXTSPLIT('12.Partner Involvement'!$H130,";"))),"")</f>
        <v/>
      </c>
    </row>
    <row r="332" spans="1:8" x14ac:dyDescent="0.25">
      <c r="A332" s="577" t="str">
        <f>IF(ISNUMBER(SEARCH(A$206,'12.Partner Involvement'!$G131))=TRUE,(('12.Partner Involvement'!$D131*'12.Partner Involvement'!$E131)/COUNTA(_xlfn.TEXTSPLIT('12.Partner Involvement'!$G131,";"))),"")</f>
        <v/>
      </c>
      <c r="B332" s="576" t="str">
        <f>IF(ISNUMBER(SEARCH(B$206,'12.Partner Involvement'!$G131))=TRUE,(('12.Partner Involvement'!$D131*'12.Partner Involvement'!$E131)/COUNTA(_xlfn.TEXTSPLIT('12.Partner Involvement'!$G131,";"))),"")</f>
        <v/>
      </c>
      <c r="C332" s="578" t="str">
        <f>IF(ISNUMBER(SEARCH(C$206,'12.Partner Involvement'!$G131))=TRUE,(('12.Partner Involvement'!$D131*'12.Partner Involvement'!$E131)/COUNTA(_xlfn.TEXTSPLIT('12.Partner Involvement'!$G131,";"))),"")</f>
        <v/>
      </c>
      <c r="E332" s="577" t="str">
        <f>IF(ISNUMBER(SEARCH(E$206,'12.Partner Involvement'!$H131))=TRUE,(('12.Partner Involvement'!$D131*'12.Partner Involvement'!$E131)/COUNTA(_xlfn.TEXTSPLIT('12.Partner Involvement'!$H131,";"))),"")</f>
        <v/>
      </c>
      <c r="F332" s="576" t="str">
        <f>IF(ISNUMBER(SEARCH(F$206,'12.Partner Involvement'!$H131))=TRUE,(('12.Partner Involvement'!$D131*'12.Partner Involvement'!$E131)/COUNTA(_xlfn.TEXTSPLIT('12.Partner Involvement'!$H131,";"))),"")</f>
        <v/>
      </c>
      <c r="G332" s="576" t="str">
        <f>IF(ISNUMBER(SEARCH(G$206,'12.Partner Involvement'!$H131))=TRUE,(('12.Partner Involvement'!$D131*'12.Partner Involvement'!$E131)/COUNTA(_xlfn.TEXTSPLIT('12.Partner Involvement'!$H131,";"))),"")</f>
        <v/>
      </c>
      <c r="H332" s="578" t="str">
        <f>IF(ISNUMBER(SEARCH(H$206,'12.Partner Involvement'!$H131))=TRUE,(('12.Partner Involvement'!$D131*'12.Partner Involvement'!$E131)/COUNTA(_xlfn.TEXTSPLIT('12.Partner Involvement'!$H131,";"))),"")</f>
        <v/>
      </c>
    </row>
    <row r="333" spans="1:8" x14ac:dyDescent="0.25">
      <c r="A333" s="577" t="str">
        <f>IF(ISNUMBER(SEARCH(A$206,'12.Partner Involvement'!$G132))=TRUE,(('12.Partner Involvement'!$D132*'12.Partner Involvement'!$E132)/COUNTA(_xlfn.TEXTSPLIT('12.Partner Involvement'!$G132,";"))),"")</f>
        <v/>
      </c>
      <c r="B333" s="576" t="str">
        <f>IF(ISNUMBER(SEARCH(B$206,'12.Partner Involvement'!$G132))=TRUE,(('12.Partner Involvement'!$D132*'12.Partner Involvement'!$E132)/COUNTA(_xlfn.TEXTSPLIT('12.Partner Involvement'!$G132,";"))),"")</f>
        <v/>
      </c>
      <c r="C333" s="578" t="str">
        <f>IF(ISNUMBER(SEARCH(C$206,'12.Partner Involvement'!$G132))=TRUE,(('12.Partner Involvement'!$D132*'12.Partner Involvement'!$E132)/COUNTA(_xlfn.TEXTSPLIT('12.Partner Involvement'!$G132,";"))),"")</f>
        <v/>
      </c>
      <c r="E333" s="577" t="str">
        <f>IF(ISNUMBER(SEARCH(E$206,'12.Partner Involvement'!$H132))=TRUE,(('12.Partner Involvement'!$D132*'12.Partner Involvement'!$E132)/COUNTA(_xlfn.TEXTSPLIT('12.Partner Involvement'!$H132,";"))),"")</f>
        <v/>
      </c>
      <c r="F333" s="576" t="str">
        <f>IF(ISNUMBER(SEARCH(F$206,'12.Partner Involvement'!$H132))=TRUE,(('12.Partner Involvement'!$D132*'12.Partner Involvement'!$E132)/COUNTA(_xlfn.TEXTSPLIT('12.Partner Involvement'!$H132,";"))),"")</f>
        <v/>
      </c>
      <c r="G333" s="576" t="str">
        <f>IF(ISNUMBER(SEARCH(G$206,'12.Partner Involvement'!$H132))=TRUE,(('12.Partner Involvement'!$D132*'12.Partner Involvement'!$E132)/COUNTA(_xlfn.TEXTSPLIT('12.Partner Involvement'!$H132,";"))),"")</f>
        <v/>
      </c>
      <c r="H333" s="578" t="str">
        <f>IF(ISNUMBER(SEARCH(H$206,'12.Partner Involvement'!$H132))=TRUE,(('12.Partner Involvement'!$D132*'12.Partner Involvement'!$E132)/COUNTA(_xlfn.TEXTSPLIT('12.Partner Involvement'!$H132,";"))),"")</f>
        <v/>
      </c>
    </row>
    <row r="334" spans="1:8" x14ac:dyDescent="0.25">
      <c r="A334" s="577" t="str">
        <f>IF(ISNUMBER(SEARCH(A$206,'12.Partner Involvement'!$G133))=TRUE,(('12.Partner Involvement'!$D133*'12.Partner Involvement'!$E133)/COUNTA(_xlfn.TEXTSPLIT('12.Partner Involvement'!$G133,";"))),"")</f>
        <v/>
      </c>
      <c r="B334" s="576" t="str">
        <f>IF(ISNUMBER(SEARCH(B$206,'12.Partner Involvement'!$G133))=TRUE,(('12.Partner Involvement'!$D133*'12.Partner Involvement'!$E133)/COUNTA(_xlfn.TEXTSPLIT('12.Partner Involvement'!$G133,";"))),"")</f>
        <v/>
      </c>
      <c r="C334" s="578" t="str">
        <f>IF(ISNUMBER(SEARCH(C$206,'12.Partner Involvement'!$G133))=TRUE,(('12.Partner Involvement'!$D133*'12.Partner Involvement'!$E133)/COUNTA(_xlfn.TEXTSPLIT('12.Partner Involvement'!$G133,";"))),"")</f>
        <v/>
      </c>
      <c r="E334" s="577" t="str">
        <f>IF(ISNUMBER(SEARCH(E$206,'12.Partner Involvement'!$H133))=TRUE,(('12.Partner Involvement'!$D133*'12.Partner Involvement'!$E133)/COUNTA(_xlfn.TEXTSPLIT('12.Partner Involvement'!$H133,";"))),"")</f>
        <v/>
      </c>
      <c r="F334" s="576" t="str">
        <f>IF(ISNUMBER(SEARCH(F$206,'12.Partner Involvement'!$H133))=TRUE,(('12.Partner Involvement'!$D133*'12.Partner Involvement'!$E133)/COUNTA(_xlfn.TEXTSPLIT('12.Partner Involvement'!$H133,";"))),"")</f>
        <v/>
      </c>
      <c r="G334" s="576" t="str">
        <f>IF(ISNUMBER(SEARCH(G$206,'12.Partner Involvement'!$H133))=TRUE,(('12.Partner Involvement'!$D133*'12.Partner Involvement'!$E133)/COUNTA(_xlfn.TEXTSPLIT('12.Partner Involvement'!$H133,";"))),"")</f>
        <v/>
      </c>
      <c r="H334" s="578" t="str">
        <f>IF(ISNUMBER(SEARCH(H$206,'12.Partner Involvement'!$H133))=TRUE,(('12.Partner Involvement'!$D133*'12.Partner Involvement'!$E133)/COUNTA(_xlfn.TEXTSPLIT('12.Partner Involvement'!$H133,";"))),"")</f>
        <v/>
      </c>
    </row>
    <row r="335" spans="1:8" x14ac:dyDescent="0.25">
      <c r="A335" s="577" t="str">
        <f>IF(ISNUMBER(SEARCH(A$206,'12.Partner Involvement'!$G134))=TRUE,(('12.Partner Involvement'!$D134*'12.Partner Involvement'!$E134)/COUNTA(_xlfn.TEXTSPLIT('12.Partner Involvement'!$G134,";"))),"")</f>
        <v/>
      </c>
      <c r="B335" s="576" t="str">
        <f>IF(ISNUMBER(SEARCH(B$206,'12.Partner Involvement'!$G134))=TRUE,(('12.Partner Involvement'!$D134*'12.Partner Involvement'!$E134)/COUNTA(_xlfn.TEXTSPLIT('12.Partner Involvement'!$G134,";"))),"")</f>
        <v/>
      </c>
      <c r="C335" s="578" t="str">
        <f>IF(ISNUMBER(SEARCH(C$206,'12.Partner Involvement'!$G134))=TRUE,(('12.Partner Involvement'!$D134*'12.Partner Involvement'!$E134)/COUNTA(_xlfn.TEXTSPLIT('12.Partner Involvement'!$G134,";"))),"")</f>
        <v/>
      </c>
      <c r="E335" s="577" t="str">
        <f>IF(ISNUMBER(SEARCH(E$206,'12.Partner Involvement'!$H134))=TRUE,(('12.Partner Involvement'!$D134*'12.Partner Involvement'!$E134)/COUNTA(_xlfn.TEXTSPLIT('12.Partner Involvement'!$H134,";"))),"")</f>
        <v/>
      </c>
      <c r="F335" s="576" t="str">
        <f>IF(ISNUMBER(SEARCH(F$206,'12.Partner Involvement'!$H134))=TRUE,(('12.Partner Involvement'!$D134*'12.Partner Involvement'!$E134)/COUNTA(_xlfn.TEXTSPLIT('12.Partner Involvement'!$H134,";"))),"")</f>
        <v/>
      </c>
      <c r="G335" s="576" t="str">
        <f>IF(ISNUMBER(SEARCH(G$206,'12.Partner Involvement'!$H134))=TRUE,(('12.Partner Involvement'!$D134*'12.Partner Involvement'!$E134)/COUNTA(_xlfn.TEXTSPLIT('12.Partner Involvement'!$H134,";"))),"")</f>
        <v/>
      </c>
      <c r="H335" s="578" t="str">
        <f>IF(ISNUMBER(SEARCH(H$206,'12.Partner Involvement'!$H134))=TRUE,(('12.Partner Involvement'!$D134*'12.Partner Involvement'!$E134)/COUNTA(_xlfn.TEXTSPLIT('12.Partner Involvement'!$H134,";"))),"")</f>
        <v/>
      </c>
    </row>
    <row r="336" spans="1:8" x14ac:dyDescent="0.25">
      <c r="A336" s="577" t="str">
        <f>IF(ISNUMBER(SEARCH(A$206,'12.Partner Involvement'!$G135))=TRUE,(('12.Partner Involvement'!$D135*'12.Partner Involvement'!$E135)/COUNTA(_xlfn.TEXTSPLIT('12.Partner Involvement'!$G135,";"))),"")</f>
        <v/>
      </c>
      <c r="B336" s="576" t="str">
        <f>IF(ISNUMBER(SEARCH(B$206,'12.Partner Involvement'!$G135))=TRUE,(('12.Partner Involvement'!$D135*'12.Partner Involvement'!$E135)/COUNTA(_xlfn.TEXTSPLIT('12.Partner Involvement'!$G135,";"))),"")</f>
        <v/>
      </c>
      <c r="C336" s="578" t="str">
        <f>IF(ISNUMBER(SEARCH(C$206,'12.Partner Involvement'!$G135))=TRUE,(('12.Partner Involvement'!$D135*'12.Partner Involvement'!$E135)/COUNTA(_xlfn.TEXTSPLIT('12.Partner Involvement'!$G135,";"))),"")</f>
        <v/>
      </c>
      <c r="E336" s="577" t="str">
        <f>IF(ISNUMBER(SEARCH(E$206,'12.Partner Involvement'!$H135))=TRUE,(('12.Partner Involvement'!$D135*'12.Partner Involvement'!$E135)/COUNTA(_xlfn.TEXTSPLIT('12.Partner Involvement'!$H135,";"))),"")</f>
        <v/>
      </c>
      <c r="F336" s="576" t="str">
        <f>IF(ISNUMBER(SEARCH(F$206,'12.Partner Involvement'!$H135))=TRUE,(('12.Partner Involvement'!$D135*'12.Partner Involvement'!$E135)/COUNTA(_xlfn.TEXTSPLIT('12.Partner Involvement'!$H135,";"))),"")</f>
        <v/>
      </c>
      <c r="G336" s="576" t="str">
        <f>IF(ISNUMBER(SEARCH(G$206,'12.Partner Involvement'!$H135))=TRUE,(('12.Partner Involvement'!$D135*'12.Partner Involvement'!$E135)/COUNTA(_xlfn.TEXTSPLIT('12.Partner Involvement'!$H135,";"))),"")</f>
        <v/>
      </c>
      <c r="H336" s="578" t="str">
        <f>IF(ISNUMBER(SEARCH(H$206,'12.Partner Involvement'!$H135))=TRUE,(('12.Partner Involvement'!$D135*'12.Partner Involvement'!$E135)/COUNTA(_xlfn.TEXTSPLIT('12.Partner Involvement'!$H135,";"))),"")</f>
        <v/>
      </c>
    </row>
    <row r="337" spans="1:8" x14ac:dyDescent="0.25">
      <c r="A337" s="577" t="str">
        <f>IF(ISNUMBER(SEARCH(A$206,'12.Partner Involvement'!$G136))=TRUE,(('12.Partner Involvement'!$D136*'12.Partner Involvement'!$E136)/COUNTA(_xlfn.TEXTSPLIT('12.Partner Involvement'!$G136,";"))),"")</f>
        <v/>
      </c>
      <c r="B337" s="576" t="str">
        <f>IF(ISNUMBER(SEARCH(B$206,'12.Partner Involvement'!$G136))=TRUE,(('12.Partner Involvement'!$D136*'12.Partner Involvement'!$E136)/COUNTA(_xlfn.TEXTSPLIT('12.Partner Involvement'!$G136,";"))),"")</f>
        <v/>
      </c>
      <c r="C337" s="578" t="str">
        <f>IF(ISNUMBER(SEARCH(C$206,'12.Partner Involvement'!$G136))=TRUE,(('12.Partner Involvement'!$D136*'12.Partner Involvement'!$E136)/COUNTA(_xlfn.TEXTSPLIT('12.Partner Involvement'!$G136,";"))),"")</f>
        <v/>
      </c>
      <c r="E337" s="577" t="str">
        <f>IF(ISNUMBER(SEARCH(E$206,'12.Partner Involvement'!$H136))=TRUE,(('12.Partner Involvement'!$D136*'12.Partner Involvement'!$E136)/COUNTA(_xlfn.TEXTSPLIT('12.Partner Involvement'!$H136,";"))),"")</f>
        <v/>
      </c>
      <c r="F337" s="576" t="str">
        <f>IF(ISNUMBER(SEARCH(F$206,'12.Partner Involvement'!$H136))=TRUE,(('12.Partner Involvement'!$D136*'12.Partner Involvement'!$E136)/COUNTA(_xlfn.TEXTSPLIT('12.Partner Involvement'!$H136,";"))),"")</f>
        <v/>
      </c>
      <c r="G337" s="576" t="str">
        <f>IF(ISNUMBER(SEARCH(G$206,'12.Partner Involvement'!$H136))=TRUE,(('12.Partner Involvement'!$D136*'12.Partner Involvement'!$E136)/COUNTA(_xlfn.TEXTSPLIT('12.Partner Involvement'!$H136,";"))),"")</f>
        <v/>
      </c>
      <c r="H337" s="578" t="str">
        <f>IF(ISNUMBER(SEARCH(H$206,'12.Partner Involvement'!$H136))=TRUE,(('12.Partner Involvement'!$D136*'12.Partner Involvement'!$E136)/COUNTA(_xlfn.TEXTSPLIT('12.Partner Involvement'!$H136,";"))),"")</f>
        <v/>
      </c>
    </row>
    <row r="338" spans="1:8" x14ac:dyDescent="0.25">
      <c r="A338" s="577" t="str">
        <f>IF(ISNUMBER(SEARCH(A$206,'12.Partner Involvement'!$G137))=TRUE,(('12.Partner Involvement'!$D137*'12.Partner Involvement'!$E137)/COUNTA(_xlfn.TEXTSPLIT('12.Partner Involvement'!$G137,";"))),"")</f>
        <v/>
      </c>
      <c r="B338" s="576" t="str">
        <f>IF(ISNUMBER(SEARCH(B$206,'12.Partner Involvement'!$G137))=TRUE,(('12.Partner Involvement'!$D137*'12.Partner Involvement'!$E137)/COUNTA(_xlfn.TEXTSPLIT('12.Partner Involvement'!$G137,";"))),"")</f>
        <v/>
      </c>
      <c r="C338" s="578" t="str">
        <f>IF(ISNUMBER(SEARCH(C$206,'12.Partner Involvement'!$G137))=TRUE,(('12.Partner Involvement'!$D137*'12.Partner Involvement'!$E137)/COUNTA(_xlfn.TEXTSPLIT('12.Partner Involvement'!$G137,";"))),"")</f>
        <v/>
      </c>
      <c r="E338" s="577" t="str">
        <f>IF(ISNUMBER(SEARCH(E$206,'12.Partner Involvement'!$H137))=TRUE,(('12.Partner Involvement'!$D137*'12.Partner Involvement'!$E137)/COUNTA(_xlfn.TEXTSPLIT('12.Partner Involvement'!$H137,";"))),"")</f>
        <v/>
      </c>
      <c r="F338" s="576" t="str">
        <f>IF(ISNUMBER(SEARCH(F$206,'12.Partner Involvement'!$H137))=TRUE,(('12.Partner Involvement'!$D137*'12.Partner Involvement'!$E137)/COUNTA(_xlfn.TEXTSPLIT('12.Partner Involvement'!$H137,";"))),"")</f>
        <v/>
      </c>
      <c r="G338" s="576" t="str">
        <f>IF(ISNUMBER(SEARCH(G$206,'12.Partner Involvement'!$H137))=TRUE,(('12.Partner Involvement'!$D137*'12.Partner Involvement'!$E137)/COUNTA(_xlfn.TEXTSPLIT('12.Partner Involvement'!$H137,";"))),"")</f>
        <v/>
      </c>
      <c r="H338" s="578" t="str">
        <f>IF(ISNUMBER(SEARCH(H$206,'12.Partner Involvement'!$H137))=TRUE,(('12.Partner Involvement'!$D137*'12.Partner Involvement'!$E137)/COUNTA(_xlfn.TEXTSPLIT('12.Partner Involvement'!$H137,";"))),"")</f>
        <v/>
      </c>
    </row>
    <row r="339" spans="1:8" x14ac:dyDescent="0.25">
      <c r="A339" s="577" t="str">
        <f>IF(ISNUMBER(SEARCH(A$206,'12.Partner Involvement'!$G138))=TRUE,(('12.Partner Involvement'!$D138*'12.Partner Involvement'!$E138)/COUNTA(_xlfn.TEXTSPLIT('12.Partner Involvement'!$G138,";"))),"")</f>
        <v/>
      </c>
      <c r="B339" s="576" t="str">
        <f>IF(ISNUMBER(SEARCH(B$206,'12.Partner Involvement'!$G138))=TRUE,(('12.Partner Involvement'!$D138*'12.Partner Involvement'!$E138)/COUNTA(_xlfn.TEXTSPLIT('12.Partner Involvement'!$G138,";"))),"")</f>
        <v/>
      </c>
      <c r="C339" s="578" t="str">
        <f>IF(ISNUMBER(SEARCH(C$206,'12.Partner Involvement'!$G138))=TRUE,(('12.Partner Involvement'!$D138*'12.Partner Involvement'!$E138)/COUNTA(_xlfn.TEXTSPLIT('12.Partner Involvement'!$G138,";"))),"")</f>
        <v/>
      </c>
      <c r="E339" s="577" t="str">
        <f>IF(ISNUMBER(SEARCH(E$206,'12.Partner Involvement'!$H138))=TRUE,(('12.Partner Involvement'!$D138*'12.Partner Involvement'!$E138)/COUNTA(_xlfn.TEXTSPLIT('12.Partner Involvement'!$H138,";"))),"")</f>
        <v/>
      </c>
      <c r="F339" s="576" t="str">
        <f>IF(ISNUMBER(SEARCH(F$206,'12.Partner Involvement'!$H138))=TRUE,(('12.Partner Involvement'!$D138*'12.Partner Involvement'!$E138)/COUNTA(_xlfn.TEXTSPLIT('12.Partner Involvement'!$H138,";"))),"")</f>
        <v/>
      </c>
      <c r="G339" s="576" t="str">
        <f>IF(ISNUMBER(SEARCH(G$206,'12.Partner Involvement'!$H138))=TRUE,(('12.Partner Involvement'!$D138*'12.Partner Involvement'!$E138)/COUNTA(_xlfn.TEXTSPLIT('12.Partner Involvement'!$H138,";"))),"")</f>
        <v/>
      </c>
      <c r="H339" s="578" t="str">
        <f>IF(ISNUMBER(SEARCH(H$206,'12.Partner Involvement'!$H138))=TRUE,(('12.Partner Involvement'!$D138*'12.Partner Involvement'!$E138)/COUNTA(_xlfn.TEXTSPLIT('12.Partner Involvement'!$H138,";"))),"")</f>
        <v/>
      </c>
    </row>
    <row r="340" spans="1:8" x14ac:dyDescent="0.25">
      <c r="A340" s="577" t="str">
        <f>IF(ISNUMBER(SEARCH(A$206,'12.Partner Involvement'!$G139))=TRUE,(('12.Partner Involvement'!$D139*'12.Partner Involvement'!$E139)/COUNTA(_xlfn.TEXTSPLIT('12.Partner Involvement'!$G139,";"))),"")</f>
        <v/>
      </c>
      <c r="B340" s="576" t="str">
        <f>IF(ISNUMBER(SEARCH(B$206,'12.Partner Involvement'!$G139))=TRUE,(('12.Partner Involvement'!$D139*'12.Partner Involvement'!$E139)/COUNTA(_xlfn.TEXTSPLIT('12.Partner Involvement'!$G139,";"))),"")</f>
        <v/>
      </c>
      <c r="C340" s="578" t="str">
        <f>IF(ISNUMBER(SEARCH(C$206,'12.Partner Involvement'!$G139))=TRUE,(('12.Partner Involvement'!$D139*'12.Partner Involvement'!$E139)/COUNTA(_xlfn.TEXTSPLIT('12.Partner Involvement'!$G139,";"))),"")</f>
        <v/>
      </c>
      <c r="E340" s="577" t="str">
        <f>IF(ISNUMBER(SEARCH(E$206,'12.Partner Involvement'!$H139))=TRUE,(('12.Partner Involvement'!$D139*'12.Partner Involvement'!$E139)/COUNTA(_xlfn.TEXTSPLIT('12.Partner Involvement'!$H139,";"))),"")</f>
        <v/>
      </c>
      <c r="F340" s="576" t="str">
        <f>IF(ISNUMBER(SEARCH(F$206,'12.Partner Involvement'!$H139))=TRUE,(('12.Partner Involvement'!$D139*'12.Partner Involvement'!$E139)/COUNTA(_xlfn.TEXTSPLIT('12.Partner Involvement'!$H139,";"))),"")</f>
        <v/>
      </c>
      <c r="G340" s="576" t="str">
        <f>IF(ISNUMBER(SEARCH(G$206,'12.Partner Involvement'!$H139))=TRUE,(('12.Partner Involvement'!$D139*'12.Partner Involvement'!$E139)/COUNTA(_xlfn.TEXTSPLIT('12.Partner Involvement'!$H139,";"))),"")</f>
        <v/>
      </c>
      <c r="H340" s="578" t="str">
        <f>IF(ISNUMBER(SEARCH(H$206,'12.Partner Involvement'!$H139))=TRUE,(('12.Partner Involvement'!$D139*'12.Partner Involvement'!$E139)/COUNTA(_xlfn.TEXTSPLIT('12.Partner Involvement'!$H139,";"))),"")</f>
        <v/>
      </c>
    </row>
    <row r="341" spans="1:8" x14ac:dyDescent="0.25">
      <c r="A341" s="577" t="str">
        <f>IF(ISNUMBER(SEARCH(A$206,'12.Partner Involvement'!$G140))=TRUE,(('12.Partner Involvement'!$D140*'12.Partner Involvement'!$E140)/COUNTA(_xlfn.TEXTSPLIT('12.Partner Involvement'!$G140,";"))),"")</f>
        <v/>
      </c>
      <c r="B341" s="576" t="str">
        <f>IF(ISNUMBER(SEARCH(B$206,'12.Partner Involvement'!$G140))=TRUE,(('12.Partner Involvement'!$D140*'12.Partner Involvement'!$E140)/COUNTA(_xlfn.TEXTSPLIT('12.Partner Involvement'!$G140,";"))),"")</f>
        <v/>
      </c>
      <c r="C341" s="578" t="str">
        <f>IF(ISNUMBER(SEARCH(C$206,'12.Partner Involvement'!$G140))=TRUE,(('12.Partner Involvement'!$D140*'12.Partner Involvement'!$E140)/COUNTA(_xlfn.TEXTSPLIT('12.Partner Involvement'!$G140,";"))),"")</f>
        <v/>
      </c>
      <c r="E341" s="577" t="str">
        <f>IF(ISNUMBER(SEARCH(E$206,'12.Partner Involvement'!$H140))=TRUE,(('12.Partner Involvement'!$D140*'12.Partner Involvement'!$E140)/COUNTA(_xlfn.TEXTSPLIT('12.Partner Involvement'!$H140,";"))),"")</f>
        <v/>
      </c>
      <c r="F341" s="576" t="str">
        <f>IF(ISNUMBER(SEARCH(F$206,'12.Partner Involvement'!$H140))=TRUE,(('12.Partner Involvement'!$D140*'12.Partner Involvement'!$E140)/COUNTA(_xlfn.TEXTSPLIT('12.Partner Involvement'!$H140,";"))),"")</f>
        <v/>
      </c>
      <c r="G341" s="576" t="str">
        <f>IF(ISNUMBER(SEARCH(G$206,'12.Partner Involvement'!$H140))=TRUE,(('12.Partner Involvement'!$D140*'12.Partner Involvement'!$E140)/COUNTA(_xlfn.TEXTSPLIT('12.Partner Involvement'!$H140,";"))),"")</f>
        <v/>
      </c>
      <c r="H341" s="578" t="str">
        <f>IF(ISNUMBER(SEARCH(H$206,'12.Partner Involvement'!$H140))=TRUE,(('12.Partner Involvement'!$D140*'12.Partner Involvement'!$E140)/COUNTA(_xlfn.TEXTSPLIT('12.Partner Involvement'!$H140,";"))),"")</f>
        <v/>
      </c>
    </row>
    <row r="342" spans="1:8" x14ac:dyDescent="0.25">
      <c r="A342" s="577" t="str">
        <f>IF(ISNUMBER(SEARCH(A$206,'12.Partner Involvement'!$G141))=TRUE,(('12.Partner Involvement'!$D141*'12.Partner Involvement'!$E141)/COUNTA(_xlfn.TEXTSPLIT('12.Partner Involvement'!$G141,";"))),"")</f>
        <v/>
      </c>
      <c r="B342" s="576" t="str">
        <f>IF(ISNUMBER(SEARCH(B$206,'12.Partner Involvement'!$G141))=TRUE,(('12.Partner Involvement'!$D141*'12.Partner Involvement'!$E141)/COUNTA(_xlfn.TEXTSPLIT('12.Partner Involvement'!$G141,";"))),"")</f>
        <v/>
      </c>
      <c r="C342" s="578" t="str">
        <f>IF(ISNUMBER(SEARCH(C$206,'12.Partner Involvement'!$G141))=TRUE,(('12.Partner Involvement'!$D141*'12.Partner Involvement'!$E141)/COUNTA(_xlfn.TEXTSPLIT('12.Partner Involvement'!$G141,";"))),"")</f>
        <v/>
      </c>
      <c r="E342" s="577" t="str">
        <f>IF(ISNUMBER(SEARCH(E$206,'12.Partner Involvement'!$H141))=TRUE,(('12.Partner Involvement'!$D141*'12.Partner Involvement'!$E141)/COUNTA(_xlfn.TEXTSPLIT('12.Partner Involvement'!$H141,";"))),"")</f>
        <v/>
      </c>
      <c r="F342" s="576" t="str">
        <f>IF(ISNUMBER(SEARCH(F$206,'12.Partner Involvement'!$H141))=TRUE,(('12.Partner Involvement'!$D141*'12.Partner Involvement'!$E141)/COUNTA(_xlfn.TEXTSPLIT('12.Partner Involvement'!$H141,";"))),"")</f>
        <v/>
      </c>
      <c r="G342" s="576" t="str">
        <f>IF(ISNUMBER(SEARCH(G$206,'12.Partner Involvement'!$H141))=TRUE,(('12.Partner Involvement'!$D141*'12.Partner Involvement'!$E141)/COUNTA(_xlfn.TEXTSPLIT('12.Partner Involvement'!$H141,";"))),"")</f>
        <v/>
      </c>
      <c r="H342" s="578" t="str">
        <f>IF(ISNUMBER(SEARCH(H$206,'12.Partner Involvement'!$H141))=TRUE,(('12.Partner Involvement'!$D141*'12.Partner Involvement'!$E141)/COUNTA(_xlfn.TEXTSPLIT('12.Partner Involvement'!$H141,";"))),"")</f>
        <v/>
      </c>
    </row>
    <row r="343" spans="1:8" x14ac:dyDescent="0.25">
      <c r="A343" s="577" t="str">
        <f>IF(ISNUMBER(SEARCH(A$206,'12.Partner Involvement'!$G142))=TRUE,(('12.Partner Involvement'!$D142*'12.Partner Involvement'!$E142)/COUNTA(_xlfn.TEXTSPLIT('12.Partner Involvement'!$G142,";"))),"")</f>
        <v/>
      </c>
      <c r="B343" s="576" t="str">
        <f>IF(ISNUMBER(SEARCH(B$206,'12.Partner Involvement'!$G142))=TRUE,(('12.Partner Involvement'!$D142*'12.Partner Involvement'!$E142)/COUNTA(_xlfn.TEXTSPLIT('12.Partner Involvement'!$G142,";"))),"")</f>
        <v/>
      </c>
      <c r="C343" s="578" t="str">
        <f>IF(ISNUMBER(SEARCH(C$206,'12.Partner Involvement'!$G142))=TRUE,(('12.Partner Involvement'!$D142*'12.Partner Involvement'!$E142)/COUNTA(_xlfn.TEXTSPLIT('12.Partner Involvement'!$G142,";"))),"")</f>
        <v/>
      </c>
      <c r="E343" s="577" t="str">
        <f>IF(ISNUMBER(SEARCH(E$206,'12.Partner Involvement'!$H142))=TRUE,(('12.Partner Involvement'!$D142*'12.Partner Involvement'!$E142)/COUNTA(_xlfn.TEXTSPLIT('12.Partner Involvement'!$H142,";"))),"")</f>
        <v/>
      </c>
      <c r="F343" s="576" t="str">
        <f>IF(ISNUMBER(SEARCH(F$206,'12.Partner Involvement'!$H142))=TRUE,(('12.Partner Involvement'!$D142*'12.Partner Involvement'!$E142)/COUNTA(_xlfn.TEXTSPLIT('12.Partner Involvement'!$H142,";"))),"")</f>
        <v/>
      </c>
      <c r="G343" s="576" t="str">
        <f>IF(ISNUMBER(SEARCH(G$206,'12.Partner Involvement'!$H142))=TRUE,(('12.Partner Involvement'!$D142*'12.Partner Involvement'!$E142)/COUNTA(_xlfn.TEXTSPLIT('12.Partner Involvement'!$H142,";"))),"")</f>
        <v/>
      </c>
      <c r="H343" s="578" t="str">
        <f>IF(ISNUMBER(SEARCH(H$206,'12.Partner Involvement'!$H142))=TRUE,(('12.Partner Involvement'!$D142*'12.Partner Involvement'!$E142)/COUNTA(_xlfn.TEXTSPLIT('12.Partner Involvement'!$H142,";"))),"")</f>
        <v/>
      </c>
    </row>
    <row r="344" spans="1:8" x14ac:dyDescent="0.25">
      <c r="A344" s="577" t="str">
        <f>IF(ISNUMBER(SEARCH(A$206,'12.Partner Involvement'!$G143))=TRUE,(('12.Partner Involvement'!$D143*'12.Partner Involvement'!$E143)/COUNTA(_xlfn.TEXTSPLIT('12.Partner Involvement'!$G143,";"))),"")</f>
        <v/>
      </c>
      <c r="B344" s="576" t="str">
        <f>IF(ISNUMBER(SEARCH(B$206,'12.Partner Involvement'!$G143))=TRUE,(('12.Partner Involvement'!$D143*'12.Partner Involvement'!$E143)/COUNTA(_xlfn.TEXTSPLIT('12.Partner Involvement'!$G143,";"))),"")</f>
        <v/>
      </c>
      <c r="C344" s="578" t="str">
        <f>IF(ISNUMBER(SEARCH(C$206,'12.Partner Involvement'!$G143))=TRUE,(('12.Partner Involvement'!$D143*'12.Partner Involvement'!$E143)/COUNTA(_xlfn.TEXTSPLIT('12.Partner Involvement'!$G143,";"))),"")</f>
        <v/>
      </c>
      <c r="E344" s="577" t="str">
        <f>IF(ISNUMBER(SEARCH(E$206,'12.Partner Involvement'!$H143))=TRUE,(('12.Partner Involvement'!$D143*'12.Partner Involvement'!$E143)/COUNTA(_xlfn.TEXTSPLIT('12.Partner Involvement'!$H143,";"))),"")</f>
        <v/>
      </c>
      <c r="F344" s="576" t="str">
        <f>IF(ISNUMBER(SEARCH(F$206,'12.Partner Involvement'!$H143))=TRUE,(('12.Partner Involvement'!$D143*'12.Partner Involvement'!$E143)/COUNTA(_xlfn.TEXTSPLIT('12.Partner Involvement'!$H143,";"))),"")</f>
        <v/>
      </c>
      <c r="G344" s="576" t="str">
        <f>IF(ISNUMBER(SEARCH(G$206,'12.Partner Involvement'!$H143))=TRUE,(('12.Partner Involvement'!$D143*'12.Partner Involvement'!$E143)/COUNTA(_xlfn.TEXTSPLIT('12.Partner Involvement'!$H143,";"))),"")</f>
        <v/>
      </c>
      <c r="H344" s="578" t="str">
        <f>IF(ISNUMBER(SEARCH(H$206,'12.Partner Involvement'!$H143))=TRUE,(('12.Partner Involvement'!$D143*'12.Partner Involvement'!$E143)/COUNTA(_xlfn.TEXTSPLIT('12.Partner Involvement'!$H143,";"))),"")</f>
        <v/>
      </c>
    </row>
    <row r="345" spans="1:8" x14ac:dyDescent="0.25">
      <c r="A345" s="577" t="str">
        <f>IF(ISNUMBER(SEARCH(A$206,'12.Partner Involvement'!$G144))=TRUE,(('12.Partner Involvement'!$D144*'12.Partner Involvement'!$E144)/COUNTA(_xlfn.TEXTSPLIT('12.Partner Involvement'!$G144,";"))),"")</f>
        <v/>
      </c>
      <c r="B345" s="576" t="str">
        <f>IF(ISNUMBER(SEARCH(B$206,'12.Partner Involvement'!$G144))=TRUE,(('12.Partner Involvement'!$D144*'12.Partner Involvement'!$E144)/COUNTA(_xlfn.TEXTSPLIT('12.Partner Involvement'!$G144,";"))),"")</f>
        <v/>
      </c>
      <c r="C345" s="578" t="str">
        <f>IF(ISNUMBER(SEARCH(C$206,'12.Partner Involvement'!$G144))=TRUE,(('12.Partner Involvement'!$D144*'12.Partner Involvement'!$E144)/COUNTA(_xlfn.TEXTSPLIT('12.Partner Involvement'!$G144,";"))),"")</f>
        <v/>
      </c>
      <c r="E345" s="577" t="str">
        <f>IF(ISNUMBER(SEARCH(E$206,'12.Partner Involvement'!$H144))=TRUE,(('12.Partner Involvement'!$D144*'12.Partner Involvement'!$E144)/COUNTA(_xlfn.TEXTSPLIT('12.Partner Involvement'!$H144,";"))),"")</f>
        <v/>
      </c>
      <c r="F345" s="576" t="str">
        <f>IF(ISNUMBER(SEARCH(F$206,'12.Partner Involvement'!$H144))=TRUE,(('12.Partner Involvement'!$D144*'12.Partner Involvement'!$E144)/COUNTA(_xlfn.TEXTSPLIT('12.Partner Involvement'!$H144,";"))),"")</f>
        <v/>
      </c>
      <c r="G345" s="576" t="str">
        <f>IF(ISNUMBER(SEARCH(G$206,'12.Partner Involvement'!$H144))=TRUE,(('12.Partner Involvement'!$D144*'12.Partner Involvement'!$E144)/COUNTA(_xlfn.TEXTSPLIT('12.Partner Involvement'!$H144,";"))),"")</f>
        <v/>
      </c>
      <c r="H345" s="578" t="str">
        <f>IF(ISNUMBER(SEARCH(H$206,'12.Partner Involvement'!$H144))=TRUE,(('12.Partner Involvement'!$D144*'12.Partner Involvement'!$E144)/COUNTA(_xlfn.TEXTSPLIT('12.Partner Involvement'!$H144,";"))),"")</f>
        <v/>
      </c>
    </row>
    <row r="346" spans="1:8" x14ac:dyDescent="0.25">
      <c r="A346" s="577" t="str">
        <f>IF(ISNUMBER(SEARCH(A$206,'12.Partner Involvement'!$G145))=TRUE,(('12.Partner Involvement'!$D145*'12.Partner Involvement'!$E145)/COUNTA(_xlfn.TEXTSPLIT('12.Partner Involvement'!$G145,";"))),"")</f>
        <v/>
      </c>
      <c r="B346" s="576" t="str">
        <f>IF(ISNUMBER(SEARCH(B$206,'12.Partner Involvement'!$G145))=TRUE,(('12.Partner Involvement'!$D145*'12.Partner Involvement'!$E145)/COUNTA(_xlfn.TEXTSPLIT('12.Partner Involvement'!$G145,";"))),"")</f>
        <v/>
      </c>
      <c r="C346" s="578" t="str">
        <f>IF(ISNUMBER(SEARCH(C$206,'12.Partner Involvement'!$G145))=TRUE,(('12.Partner Involvement'!$D145*'12.Partner Involvement'!$E145)/COUNTA(_xlfn.TEXTSPLIT('12.Partner Involvement'!$G145,";"))),"")</f>
        <v/>
      </c>
      <c r="E346" s="577" t="str">
        <f>IF(ISNUMBER(SEARCH(E$206,'12.Partner Involvement'!$H145))=TRUE,(('12.Partner Involvement'!$D145*'12.Partner Involvement'!$E145)/COUNTA(_xlfn.TEXTSPLIT('12.Partner Involvement'!$H145,";"))),"")</f>
        <v/>
      </c>
      <c r="F346" s="576" t="str">
        <f>IF(ISNUMBER(SEARCH(F$206,'12.Partner Involvement'!$H145))=TRUE,(('12.Partner Involvement'!$D145*'12.Partner Involvement'!$E145)/COUNTA(_xlfn.TEXTSPLIT('12.Partner Involvement'!$H145,";"))),"")</f>
        <v/>
      </c>
      <c r="G346" s="576" t="str">
        <f>IF(ISNUMBER(SEARCH(G$206,'12.Partner Involvement'!$H145))=TRUE,(('12.Partner Involvement'!$D145*'12.Partner Involvement'!$E145)/COUNTA(_xlfn.TEXTSPLIT('12.Partner Involvement'!$H145,";"))),"")</f>
        <v/>
      </c>
      <c r="H346" s="578" t="str">
        <f>IF(ISNUMBER(SEARCH(H$206,'12.Partner Involvement'!$H145))=TRUE,(('12.Partner Involvement'!$D145*'12.Partner Involvement'!$E145)/COUNTA(_xlfn.TEXTSPLIT('12.Partner Involvement'!$H145,";"))),"")</f>
        <v/>
      </c>
    </row>
    <row r="347" spans="1:8" x14ac:dyDescent="0.25">
      <c r="A347" s="577" t="str">
        <f>IF(ISNUMBER(SEARCH(A$206,'12.Partner Involvement'!$G146))=TRUE,(('12.Partner Involvement'!$D146*'12.Partner Involvement'!$E146)/COUNTA(_xlfn.TEXTSPLIT('12.Partner Involvement'!$G146,";"))),"")</f>
        <v/>
      </c>
      <c r="B347" s="576" t="str">
        <f>IF(ISNUMBER(SEARCH(B$206,'12.Partner Involvement'!$G146))=TRUE,(('12.Partner Involvement'!$D146*'12.Partner Involvement'!$E146)/COUNTA(_xlfn.TEXTSPLIT('12.Partner Involvement'!$G146,";"))),"")</f>
        <v/>
      </c>
      <c r="C347" s="578" t="str">
        <f>IF(ISNUMBER(SEARCH(C$206,'12.Partner Involvement'!$G146))=TRUE,(('12.Partner Involvement'!$D146*'12.Partner Involvement'!$E146)/COUNTA(_xlfn.TEXTSPLIT('12.Partner Involvement'!$G146,";"))),"")</f>
        <v/>
      </c>
      <c r="E347" s="577" t="str">
        <f>IF(ISNUMBER(SEARCH(E$206,'12.Partner Involvement'!$H146))=TRUE,(('12.Partner Involvement'!$D146*'12.Partner Involvement'!$E146)/COUNTA(_xlfn.TEXTSPLIT('12.Partner Involvement'!$H146,";"))),"")</f>
        <v/>
      </c>
      <c r="F347" s="576" t="str">
        <f>IF(ISNUMBER(SEARCH(F$206,'12.Partner Involvement'!$H146))=TRUE,(('12.Partner Involvement'!$D146*'12.Partner Involvement'!$E146)/COUNTA(_xlfn.TEXTSPLIT('12.Partner Involvement'!$H146,";"))),"")</f>
        <v/>
      </c>
      <c r="G347" s="576" t="str">
        <f>IF(ISNUMBER(SEARCH(G$206,'12.Partner Involvement'!$H146))=TRUE,(('12.Partner Involvement'!$D146*'12.Partner Involvement'!$E146)/COUNTA(_xlfn.TEXTSPLIT('12.Partner Involvement'!$H146,";"))),"")</f>
        <v/>
      </c>
      <c r="H347" s="578" t="str">
        <f>IF(ISNUMBER(SEARCH(H$206,'12.Partner Involvement'!$H146))=TRUE,(('12.Partner Involvement'!$D146*'12.Partner Involvement'!$E146)/COUNTA(_xlfn.TEXTSPLIT('12.Partner Involvement'!$H146,";"))),"")</f>
        <v/>
      </c>
    </row>
    <row r="348" spans="1:8" x14ac:dyDescent="0.25">
      <c r="A348" s="577" t="str">
        <f>IF(ISNUMBER(SEARCH(A$206,'12.Partner Involvement'!$G147))=TRUE,(('12.Partner Involvement'!$D147*'12.Partner Involvement'!$E147)/COUNTA(_xlfn.TEXTSPLIT('12.Partner Involvement'!$G147,";"))),"")</f>
        <v/>
      </c>
      <c r="B348" s="576" t="str">
        <f>IF(ISNUMBER(SEARCH(B$206,'12.Partner Involvement'!$G147))=TRUE,(('12.Partner Involvement'!$D147*'12.Partner Involvement'!$E147)/COUNTA(_xlfn.TEXTSPLIT('12.Partner Involvement'!$G147,";"))),"")</f>
        <v/>
      </c>
      <c r="C348" s="578" t="str">
        <f>IF(ISNUMBER(SEARCH(C$206,'12.Partner Involvement'!$G147))=TRUE,(('12.Partner Involvement'!$D147*'12.Partner Involvement'!$E147)/COUNTA(_xlfn.TEXTSPLIT('12.Partner Involvement'!$G147,";"))),"")</f>
        <v/>
      </c>
      <c r="E348" s="577" t="str">
        <f>IF(ISNUMBER(SEARCH(E$206,'12.Partner Involvement'!$H147))=TRUE,(('12.Partner Involvement'!$D147*'12.Partner Involvement'!$E147)/COUNTA(_xlfn.TEXTSPLIT('12.Partner Involvement'!$H147,";"))),"")</f>
        <v/>
      </c>
      <c r="F348" s="576" t="str">
        <f>IF(ISNUMBER(SEARCH(F$206,'12.Partner Involvement'!$H147))=TRUE,(('12.Partner Involvement'!$D147*'12.Partner Involvement'!$E147)/COUNTA(_xlfn.TEXTSPLIT('12.Partner Involvement'!$H147,";"))),"")</f>
        <v/>
      </c>
      <c r="G348" s="576" t="str">
        <f>IF(ISNUMBER(SEARCH(G$206,'12.Partner Involvement'!$H147))=TRUE,(('12.Partner Involvement'!$D147*'12.Partner Involvement'!$E147)/COUNTA(_xlfn.TEXTSPLIT('12.Partner Involvement'!$H147,";"))),"")</f>
        <v/>
      </c>
      <c r="H348" s="578" t="str">
        <f>IF(ISNUMBER(SEARCH(H$206,'12.Partner Involvement'!$H147))=TRUE,(('12.Partner Involvement'!$D147*'12.Partner Involvement'!$E147)/COUNTA(_xlfn.TEXTSPLIT('12.Partner Involvement'!$H147,";"))),"")</f>
        <v/>
      </c>
    </row>
    <row r="349" spans="1:8" x14ac:dyDescent="0.25">
      <c r="A349" s="577" t="str">
        <f>IF(ISNUMBER(SEARCH(A$206,'12.Partner Involvement'!$G148))=TRUE,(('12.Partner Involvement'!$D148*'12.Partner Involvement'!$E148)/COUNTA(_xlfn.TEXTSPLIT('12.Partner Involvement'!$G148,";"))),"")</f>
        <v/>
      </c>
      <c r="B349" s="576" t="str">
        <f>IF(ISNUMBER(SEARCH(B$206,'12.Partner Involvement'!$G148))=TRUE,(('12.Partner Involvement'!$D148*'12.Partner Involvement'!$E148)/COUNTA(_xlfn.TEXTSPLIT('12.Partner Involvement'!$G148,";"))),"")</f>
        <v/>
      </c>
      <c r="C349" s="578" t="str">
        <f>IF(ISNUMBER(SEARCH(C$206,'12.Partner Involvement'!$G148))=TRUE,(('12.Partner Involvement'!$D148*'12.Partner Involvement'!$E148)/COUNTA(_xlfn.TEXTSPLIT('12.Partner Involvement'!$G148,";"))),"")</f>
        <v/>
      </c>
      <c r="E349" s="577" t="str">
        <f>IF(ISNUMBER(SEARCH(E$206,'12.Partner Involvement'!$H148))=TRUE,(('12.Partner Involvement'!$D148*'12.Partner Involvement'!$E148)/COUNTA(_xlfn.TEXTSPLIT('12.Partner Involvement'!$H148,";"))),"")</f>
        <v/>
      </c>
      <c r="F349" s="576" t="str">
        <f>IF(ISNUMBER(SEARCH(F$206,'12.Partner Involvement'!$H148))=TRUE,(('12.Partner Involvement'!$D148*'12.Partner Involvement'!$E148)/COUNTA(_xlfn.TEXTSPLIT('12.Partner Involvement'!$H148,";"))),"")</f>
        <v/>
      </c>
      <c r="G349" s="576" t="str">
        <f>IF(ISNUMBER(SEARCH(G$206,'12.Partner Involvement'!$H148))=TRUE,(('12.Partner Involvement'!$D148*'12.Partner Involvement'!$E148)/COUNTA(_xlfn.TEXTSPLIT('12.Partner Involvement'!$H148,";"))),"")</f>
        <v/>
      </c>
      <c r="H349" s="578" t="str">
        <f>IF(ISNUMBER(SEARCH(H$206,'12.Partner Involvement'!$H148))=TRUE,(('12.Partner Involvement'!$D148*'12.Partner Involvement'!$E148)/COUNTA(_xlfn.TEXTSPLIT('12.Partner Involvement'!$H148,";"))),"")</f>
        <v/>
      </c>
    </row>
    <row r="350" spans="1:8" x14ac:dyDescent="0.25">
      <c r="A350" s="577" t="str">
        <f>IF(ISNUMBER(SEARCH(A$206,'12.Partner Involvement'!$G149))=TRUE,(('12.Partner Involvement'!$D149*'12.Partner Involvement'!$E149)/COUNTA(_xlfn.TEXTSPLIT('12.Partner Involvement'!$G149,";"))),"")</f>
        <v/>
      </c>
      <c r="B350" s="576" t="str">
        <f>IF(ISNUMBER(SEARCH(B$206,'12.Partner Involvement'!$G149))=TRUE,(('12.Partner Involvement'!$D149*'12.Partner Involvement'!$E149)/COUNTA(_xlfn.TEXTSPLIT('12.Partner Involvement'!$G149,";"))),"")</f>
        <v/>
      </c>
      <c r="C350" s="578" t="str">
        <f>IF(ISNUMBER(SEARCH(C$206,'12.Partner Involvement'!$G149))=TRUE,(('12.Partner Involvement'!$D149*'12.Partner Involvement'!$E149)/COUNTA(_xlfn.TEXTSPLIT('12.Partner Involvement'!$G149,";"))),"")</f>
        <v/>
      </c>
      <c r="E350" s="577" t="str">
        <f>IF(ISNUMBER(SEARCH(E$206,'12.Partner Involvement'!$H149))=TRUE,(('12.Partner Involvement'!$D149*'12.Partner Involvement'!$E149)/COUNTA(_xlfn.TEXTSPLIT('12.Partner Involvement'!$H149,";"))),"")</f>
        <v/>
      </c>
      <c r="F350" s="576" t="str">
        <f>IF(ISNUMBER(SEARCH(F$206,'12.Partner Involvement'!$H149))=TRUE,(('12.Partner Involvement'!$D149*'12.Partner Involvement'!$E149)/COUNTA(_xlfn.TEXTSPLIT('12.Partner Involvement'!$H149,";"))),"")</f>
        <v/>
      </c>
      <c r="G350" s="576" t="str">
        <f>IF(ISNUMBER(SEARCH(G$206,'12.Partner Involvement'!$H149))=TRUE,(('12.Partner Involvement'!$D149*'12.Partner Involvement'!$E149)/COUNTA(_xlfn.TEXTSPLIT('12.Partner Involvement'!$H149,";"))),"")</f>
        <v/>
      </c>
      <c r="H350" s="578" t="str">
        <f>IF(ISNUMBER(SEARCH(H$206,'12.Partner Involvement'!$H149))=TRUE,(('12.Partner Involvement'!$D149*'12.Partner Involvement'!$E149)/COUNTA(_xlfn.TEXTSPLIT('12.Partner Involvement'!$H149,";"))),"")</f>
        <v/>
      </c>
    </row>
    <row r="351" spans="1:8" x14ac:dyDescent="0.25">
      <c r="A351" s="577" t="str">
        <f>IF(ISNUMBER(SEARCH(A$206,'12.Partner Involvement'!$G150))=TRUE,(('12.Partner Involvement'!$D150*'12.Partner Involvement'!$E150)/COUNTA(_xlfn.TEXTSPLIT('12.Partner Involvement'!$G150,";"))),"")</f>
        <v/>
      </c>
      <c r="B351" s="576" t="str">
        <f>IF(ISNUMBER(SEARCH(B$206,'12.Partner Involvement'!$G150))=TRUE,(('12.Partner Involvement'!$D150*'12.Partner Involvement'!$E150)/COUNTA(_xlfn.TEXTSPLIT('12.Partner Involvement'!$G150,";"))),"")</f>
        <v/>
      </c>
      <c r="C351" s="578" t="str">
        <f>IF(ISNUMBER(SEARCH(C$206,'12.Partner Involvement'!$G150))=TRUE,(('12.Partner Involvement'!$D150*'12.Partner Involvement'!$E150)/COUNTA(_xlfn.TEXTSPLIT('12.Partner Involvement'!$G150,";"))),"")</f>
        <v/>
      </c>
      <c r="E351" s="577" t="str">
        <f>IF(ISNUMBER(SEARCH(E$206,'12.Partner Involvement'!$H150))=TRUE,(('12.Partner Involvement'!$D150*'12.Partner Involvement'!$E150)/COUNTA(_xlfn.TEXTSPLIT('12.Partner Involvement'!$H150,";"))),"")</f>
        <v/>
      </c>
      <c r="F351" s="576" t="str">
        <f>IF(ISNUMBER(SEARCH(F$206,'12.Partner Involvement'!$H150))=TRUE,(('12.Partner Involvement'!$D150*'12.Partner Involvement'!$E150)/COUNTA(_xlfn.TEXTSPLIT('12.Partner Involvement'!$H150,";"))),"")</f>
        <v/>
      </c>
      <c r="G351" s="576" t="str">
        <f>IF(ISNUMBER(SEARCH(G$206,'12.Partner Involvement'!$H150))=TRUE,(('12.Partner Involvement'!$D150*'12.Partner Involvement'!$E150)/COUNTA(_xlfn.TEXTSPLIT('12.Partner Involvement'!$H150,";"))),"")</f>
        <v/>
      </c>
      <c r="H351" s="578" t="str">
        <f>IF(ISNUMBER(SEARCH(H$206,'12.Partner Involvement'!$H150))=TRUE,(('12.Partner Involvement'!$D150*'12.Partner Involvement'!$E150)/COUNTA(_xlfn.TEXTSPLIT('12.Partner Involvement'!$H150,";"))),"")</f>
        <v/>
      </c>
    </row>
    <row r="352" spans="1:8" x14ac:dyDescent="0.25">
      <c r="A352" s="577" t="str">
        <f>IF(ISNUMBER(SEARCH(A$206,'12.Partner Involvement'!$G151))=TRUE,(('12.Partner Involvement'!$D151*'12.Partner Involvement'!$E151)/COUNTA(_xlfn.TEXTSPLIT('12.Partner Involvement'!$G151,";"))),"")</f>
        <v/>
      </c>
      <c r="B352" s="576" t="str">
        <f>IF(ISNUMBER(SEARCH(B$206,'12.Partner Involvement'!$G151))=TRUE,(('12.Partner Involvement'!$D151*'12.Partner Involvement'!$E151)/COUNTA(_xlfn.TEXTSPLIT('12.Partner Involvement'!$G151,";"))),"")</f>
        <v/>
      </c>
      <c r="C352" s="578" t="str">
        <f>IF(ISNUMBER(SEARCH(C$206,'12.Partner Involvement'!$G151))=TRUE,(('12.Partner Involvement'!$D151*'12.Partner Involvement'!$E151)/COUNTA(_xlfn.TEXTSPLIT('12.Partner Involvement'!$G151,";"))),"")</f>
        <v/>
      </c>
      <c r="E352" s="577" t="str">
        <f>IF(ISNUMBER(SEARCH(E$206,'12.Partner Involvement'!$H151))=TRUE,(('12.Partner Involvement'!$D151*'12.Partner Involvement'!$E151)/COUNTA(_xlfn.TEXTSPLIT('12.Partner Involvement'!$H151,";"))),"")</f>
        <v/>
      </c>
      <c r="F352" s="576" t="str">
        <f>IF(ISNUMBER(SEARCH(F$206,'12.Partner Involvement'!$H151))=TRUE,(('12.Partner Involvement'!$D151*'12.Partner Involvement'!$E151)/COUNTA(_xlfn.TEXTSPLIT('12.Partner Involvement'!$H151,";"))),"")</f>
        <v/>
      </c>
      <c r="G352" s="576" t="str">
        <f>IF(ISNUMBER(SEARCH(G$206,'12.Partner Involvement'!$H151))=TRUE,(('12.Partner Involvement'!$D151*'12.Partner Involvement'!$E151)/COUNTA(_xlfn.TEXTSPLIT('12.Partner Involvement'!$H151,";"))),"")</f>
        <v/>
      </c>
      <c r="H352" s="578" t="str">
        <f>IF(ISNUMBER(SEARCH(H$206,'12.Partner Involvement'!$H151))=TRUE,(('12.Partner Involvement'!$D151*'12.Partner Involvement'!$E151)/COUNTA(_xlfn.TEXTSPLIT('12.Partner Involvement'!$H151,";"))),"")</f>
        <v/>
      </c>
    </row>
    <row r="353" spans="1:8" x14ac:dyDescent="0.25">
      <c r="A353" s="577" t="str">
        <f>IF(ISNUMBER(SEARCH(A$206,'12.Partner Involvement'!$G152))=TRUE,(('12.Partner Involvement'!$D152*'12.Partner Involvement'!$E152)/COUNTA(_xlfn.TEXTSPLIT('12.Partner Involvement'!$G152,";"))),"")</f>
        <v/>
      </c>
      <c r="B353" s="576" t="str">
        <f>IF(ISNUMBER(SEARCH(B$206,'12.Partner Involvement'!$G152))=TRUE,(('12.Partner Involvement'!$D152*'12.Partner Involvement'!$E152)/COUNTA(_xlfn.TEXTSPLIT('12.Partner Involvement'!$G152,";"))),"")</f>
        <v/>
      </c>
      <c r="C353" s="578" t="str">
        <f>IF(ISNUMBER(SEARCH(C$206,'12.Partner Involvement'!$G152))=TRUE,(('12.Partner Involvement'!$D152*'12.Partner Involvement'!$E152)/COUNTA(_xlfn.TEXTSPLIT('12.Partner Involvement'!$G152,";"))),"")</f>
        <v/>
      </c>
      <c r="E353" s="577" t="str">
        <f>IF(ISNUMBER(SEARCH(E$206,'12.Partner Involvement'!$H152))=TRUE,(('12.Partner Involvement'!$D152*'12.Partner Involvement'!$E152)/COUNTA(_xlfn.TEXTSPLIT('12.Partner Involvement'!$H152,";"))),"")</f>
        <v/>
      </c>
      <c r="F353" s="576" t="str">
        <f>IF(ISNUMBER(SEARCH(F$206,'12.Partner Involvement'!$H152))=TRUE,(('12.Partner Involvement'!$D152*'12.Partner Involvement'!$E152)/COUNTA(_xlfn.TEXTSPLIT('12.Partner Involvement'!$H152,";"))),"")</f>
        <v/>
      </c>
      <c r="G353" s="576" t="str">
        <f>IF(ISNUMBER(SEARCH(G$206,'12.Partner Involvement'!$H152))=TRUE,(('12.Partner Involvement'!$D152*'12.Partner Involvement'!$E152)/COUNTA(_xlfn.TEXTSPLIT('12.Partner Involvement'!$H152,";"))),"")</f>
        <v/>
      </c>
      <c r="H353" s="578" t="str">
        <f>IF(ISNUMBER(SEARCH(H$206,'12.Partner Involvement'!$H152))=TRUE,(('12.Partner Involvement'!$D152*'12.Partner Involvement'!$E152)/COUNTA(_xlfn.TEXTSPLIT('12.Partner Involvement'!$H152,";"))),"")</f>
        <v/>
      </c>
    </row>
    <row r="354" spans="1:8" x14ac:dyDescent="0.25">
      <c r="A354" s="577" t="str">
        <f>IF(ISNUMBER(SEARCH(A$206,'12.Partner Involvement'!$G153))=TRUE,(('12.Partner Involvement'!$D153*'12.Partner Involvement'!$E153)/COUNTA(_xlfn.TEXTSPLIT('12.Partner Involvement'!$G153,";"))),"")</f>
        <v/>
      </c>
      <c r="B354" s="576" t="str">
        <f>IF(ISNUMBER(SEARCH(B$206,'12.Partner Involvement'!$G153))=TRUE,(('12.Partner Involvement'!$D153*'12.Partner Involvement'!$E153)/COUNTA(_xlfn.TEXTSPLIT('12.Partner Involvement'!$G153,";"))),"")</f>
        <v/>
      </c>
      <c r="C354" s="578" t="str">
        <f>IF(ISNUMBER(SEARCH(C$206,'12.Partner Involvement'!$G153))=TRUE,(('12.Partner Involvement'!$D153*'12.Partner Involvement'!$E153)/COUNTA(_xlfn.TEXTSPLIT('12.Partner Involvement'!$G153,";"))),"")</f>
        <v/>
      </c>
      <c r="E354" s="577" t="str">
        <f>IF(ISNUMBER(SEARCH(E$206,'12.Partner Involvement'!$H153))=TRUE,(('12.Partner Involvement'!$D153*'12.Partner Involvement'!$E153)/COUNTA(_xlfn.TEXTSPLIT('12.Partner Involvement'!$H153,";"))),"")</f>
        <v/>
      </c>
      <c r="F354" s="576" t="str">
        <f>IF(ISNUMBER(SEARCH(F$206,'12.Partner Involvement'!$H153))=TRUE,(('12.Partner Involvement'!$D153*'12.Partner Involvement'!$E153)/COUNTA(_xlfn.TEXTSPLIT('12.Partner Involvement'!$H153,";"))),"")</f>
        <v/>
      </c>
      <c r="G354" s="576" t="str">
        <f>IF(ISNUMBER(SEARCH(G$206,'12.Partner Involvement'!$H153))=TRUE,(('12.Partner Involvement'!$D153*'12.Partner Involvement'!$E153)/COUNTA(_xlfn.TEXTSPLIT('12.Partner Involvement'!$H153,";"))),"")</f>
        <v/>
      </c>
      <c r="H354" s="578" t="str">
        <f>IF(ISNUMBER(SEARCH(H$206,'12.Partner Involvement'!$H153))=TRUE,(('12.Partner Involvement'!$D153*'12.Partner Involvement'!$E153)/COUNTA(_xlfn.TEXTSPLIT('12.Partner Involvement'!$H153,";"))),"")</f>
        <v/>
      </c>
    </row>
    <row r="355" spans="1:8" x14ac:dyDescent="0.25">
      <c r="A355" s="577" t="str">
        <f>IF(ISNUMBER(SEARCH(A$206,'12.Partner Involvement'!$G154))=TRUE,(('12.Partner Involvement'!$D154*'12.Partner Involvement'!$E154)/COUNTA(_xlfn.TEXTSPLIT('12.Partner Involvement'!$G154,";"))),"")</f>
        <v/>
      </c>
      <c r="B355" s="576" t="str">
        <f>IF(ISNUMBER(SEARCH(B$206,'12.Partner Involvement'!$G154))=TRUE,(('12.Partner Involvement'!$D154*'12.Partner Involvement'!$E154)/COUNTA(_xlfn.TEXTSPLIT('12.Partner Involvement'!$G154,";"))),"")</f>
        <v/>
      </c>
      <c r="C355" s="578" t="str">
        <f>IF(ISNUMBER(SEARCH(C$206,'12.Partner Involvement'!$G154))=TRUE,(('12.Partner Involvement'!$D154*'12.Partner Involvement'!$E154)/COUNTA(_xlfn.TEXTSPLIT('12.Partner Involvement'!$G154,";"))),"")</f>
        <v/>
      </c>
      <c r="E355" s="577" t="str">
        <f>IF(ISNUMBER(SEARCH(E$206,'12.Partner Involvement'!$H154))=TRUE,(('12.Partner Involvement'!$D154*'12.Partner Involvement'!$E154)/COUNTA(_xlfn.TEXTSPLIT('12.Partner Involvement'!$H154,";"))),"")</f>
        <v/>
      </c>
      <c r="F355" s="576" t="str">
        <f>IF(ISNUMBER(SEARCH(F$206,'12.Partner Involvement'!$H154))=TRUE,(('12.Partner Involvement'!$D154*'12.Partner Involvement'!$E154)/COUNTA(_xlfn.TEXTSPLIT('12.Partner Involvement'!$H154,";"))),"")</f>
        <v/>
      </c>
      <c r="G355" s="576" t="str">
        <f>IF(ISNUMBER(SEARCH(G$206,'12.Partner Involvement'!$H154))=TRUE,(('12.Partner Involvement'!$D154*'12.Partner Involvement'!$E154)/COUNTA(_xlfn.TEXTSPLIT('12.Partner Involvement'!$H154,";"))),"")</f>
        <v/>
      </c>
      <c r="H355" s="578" t="str">
        <f>IF(ISNUMBER(SEARCH(H$206,'12.Partner Involvement'!$H154))=TRUE,(('12.Partner Involvement'!$D154*'12.Partner Involvement'!$E154)/COUNTA(_xlfn.TEXTSPLIT('12.Partner Involvement'!$H154,";"))),"")</f>
        <v/>
      </c>
    </row>
    <row r="356" spans="1:8" x14ac:dyDescent="0.25">
      <c r="A356" s="577" t="str">
        <f>IF(ISNUMBER(SEARCH(A$206,'12.Partner Involvement'!$G155))=TRUE,(('12.Partner Involvement'!$D155*'12.Partner Involvement'!$E155)/COUNTA(_xlfn.TEXTSPLIT('12.Partner Involvement'!$G155,";"))),"")</f>
        <v/>
      </c>
      <c r="B356" s="576" t="str">
        <f>IF(ISNUMBER(SEARCH(B$206,'12.Partner Involvement'!$G155))=TRUE,(('12.Partner Involvement'!$D155*'12.Partner Involvement'!$E155)/COUNTA(_xlfn.TEXTSPLIT('12.Partner Involvement'!$G155,";"))),"")</f>
        <v/>
      </c>
      <c r="C356" s="578" t="str">
        <f>IF(ISNUMBER(SEARCH(C$206,'12.Partner Involvement'!$G155))=TRUE,(('12.Partner Involvement'!$D155*'12.Partner Involvement'!$E155)/COUNTA(_xlfn.TEXTSPLIT('12.Partner Involvement'!$G155,";"))),"")</f>
        <v/>
      </c>
      <c r="E356" s="577" t="str">
        <f>IF(ISNUMBER(SEARCH(E$206,'12.Partner Involvement'!$H155))=TRUE,(('12.Partner Involvement'!$D155*'12.Partner Involvement'!$E155)/COUNTA(_xlfn.TEXTSPLIT('12.Partner Involvement'!$H155,";"))),"")</f>
        <v/>
      </c>
      <c r="F356" s="576" t="str">
        <f>IF(ISNUMBER(SEARCH(F$206,'12.Partner Involvement'!$H155))=TRUE,(('12.Partner Involvement'!$D155*'12.Partner Involvement'!$E155)/COUNTA(_xlfn.TEXTSPLIT('12.Partner Involvement'!$H155,";"))),"")</f>
        <v/>
      </c>
      <c r="G356" s="576" t="str">
        <f>IF(ISNUMBER(SEARCH(G$206,'12.Partner Involvement'!$H155))=TRUE,(('12.Partner Involvement'!$D155*'12.Partner Involvement'!$E155)/COUNTA(_xlfn.TEXTSPLIT('12.Partner Involvement'!$H155,";"))),"")</f>
        <v/>
      </c>
      <c r="H356" s="578" t="str">
        <f>IF(ISNUMBER(SEARCH(H$206,'12.Partner Involvement'!$H155))=TRUE,(('12.Partner Involvement'!$D155*'12.Partner Involvement'!$E155)/COUNTA(_xlfn.TEXTSPLIT('12.Partner Involvement'!$H155,";"))),"")</f>
        <v/>
      </c>
    </row>
    <row r="357" spans="1:8" x14ac:dyDescent="0.25">
      <c r="A357" s="577" t="str">
        <f>IF(ISNUMBER(SEARCH(A$206,'12.Partner Involvement'!$G156))=TRUE,(('12.Partner Involvement'!$D156*'12.Partner Involvement'!$E156)/COUNTA(_xlfn.TEXTSPLIT('12.Partner Involvement'!$G156,";"))),"")</f>
        <v/>
      </c>
      <c r="B357" s="576" t="str">
        <f>IF(ISNUMBER(SEARCH(B$206,'12.Partner Involvement'!$G156))=TRUE,(('12.Partner Involvement'!$D156*'12.Partner Involvement'!$E156)/COUNTA(_xlfn.TEXTSPLIT('12.Partner Involvement'!$G156,";"))),"")</f>
        <v/>
      </c>
      <c r="C357" s="578" t="str">
        <f>IF(ISNUMBER(SEARCH(C$206,'12.Partner Involvement'!$G156))=TRUE,(('12.Partner Involvement'!$D156*'12.Partner Involvement'!$E156)/COUNTA(_xlfn.TEXTSPLIT('12.Partner Involvement'!$G156,";"))),"")</f>
        <v/>
      </c>
      <c r="E357" s="577" t="str">
        <f>IF(ISNUMBER(SEARCH(E$206,'12.Partner Involvement'!$H156))=TRUE,(('12.Partner Involvement'!$D156*'12.Partner Involvement'!$E156)/COUNTA(_xlfn.TEXTSPLIT('12.Partner Involvement'!$H156,";"))),"")</f>
        <v/>
      </c>
      <c r="F357" s="576" t="str">
        <f>IF(ISNUMBER(SEARCH(F$206,'12.Partner Involvement'!$H156))=TRUE,(('12.Partner Involvement'!$D156*'12.Partner Involvement'!$E156)/COUNTA(_xlfn.TEXTSPLIT('12.Partner Involvement'!$H156,";"))),"")</f>
        <v/>
      </c>
      <c r="G357" s="576" t="str">
        <f>IF(ISNUMBER(SEARCH(G$206,'12.Partner Involvement'!$H156))=TRUE,(('12.Partner Involvement'!$D156*'12.Partner Involvement'!$E156)/COUNTA(_xlfn.TEXTSPLIT('12.Partner Involvement'!$H156,";"))),"")</f>
        <v/>
      </c>
      <c r="H357" s="578" t="str">
        <f>IF(ISNUMBER(SEARCH(H$206,'12.Partner Involvement'!$H156))=TRUE,(('12.Partner Involvement'!$D156*'12.Partner Involvement'!$E156)/COUNTA(_xlfn.TEXTSPLIT('12.Partner Involvement'!$H156,";"))),"")</f>
        <v/>
      </c>
    </row>
    <row r="358" spans="1:8" x14ac:dyDescent="0.25">
      <c r="A358" s="577" t="str">
        <f>IF(ISNUMBER(SEARCH(A$206,'12.Partner Involvement'!$G157))=TRUE,(('12.Partner Involvement'!$D157*'12.Partner Involvement'!$E157)/COUNTA(_xlfn.TEXTSPLIT('12.Partner Involvement'!$G157,";"))),"")</f>
        <v/>
      </c>
      <c r="B358" s="576" t="str">
        <f>IF(ISNUMBER(SEARCH(B$206,'12.Partner Involvement'!$G157))=TRUE,(('12.Partner Involvement'!$D157*'12.Partner Involvement'!$E157)/COUNTA(_xlfn.TEXTSPLIT('12.Partner Involvement'!$G157,";"))),"")</f>
        <v/>
      </c>
      <c r="C358" s="578" t="str">
        <f>IF(ISNUMBER(SEARCH(C$206,'12.Partner Involvement'!$G157))=TRUE,(('12.Partner Involvement'!$D157*'12.Partner Involvement'!$E157)/COUNTA(_xlfn.TEXTSPLIT('12.Partner Involvement'!$G157,";"))),"")</f>
        <v/>
      </c>
      <c r="E358" s="577" t="str">
        <f>IF(ISNUMBER(SEARCH(E$206,'12.Partner Involvement'!$H157))=TRUE,(('12.Partner Involvement'!$D157*'12.Partner Involvement'!$E157)/COUNTA(_xlfn.TEXTSPLIT('12.Partner Involvement'!$H157,";"))),"")</f>
        <v/>
      </c>
      <c r="F358" s="576" t="str">
        <f>IF(ISNUMBER(SEARCH(F$206,'12.Partner Involvement'!$H157))=TRUE,(('12.Partner Involvement'!$D157*'12.Partner Involvement'!$E157)/COUNTA(_xlfn.TEXTSPLIT('12.Partner Involvement'!$H157,";"))),"")</f>
        <v/>
      </c>
      <c r="G358" s="576" t="str">
        <f>IF(ISNUMBER(SEARCH(G$206,'12.Partner Involvement'!$H157))=TRUE,(('12.Partner Involvement'!$D157*'12.Partner Involvement'!$E157)/COUNTA(_xlfn.TEXTSPLIT('12.Partner Involvement'!$H157,";"))),"")</f>
        <v/>
      </c>
      <c r="H358" s="578" t="str">
        <f>IF(ISNUMBER(SEARCH(H$206,'12.Partner Involvement'!$H157))=TRUE,(('12.Partner Involvement'!$D157*'12.Partner Involvement'!$E157)/COUNTA(_xlfn.TEXTSPLIT('12.Partner Involvement'!$H157,";"))),"")</f>
        <v/>
      </c>
    </row>
    <row r="359" spans="1:8" x14ac:dyDescent="0.25">
      <c r="A359" s="577" t="str">
        <f>IF(ISNUMBER(SEARCH(A$206,'12.Partner Involvement'!$G158))=TRUE,(('12.Partner Involvement'!$D158*'12.Partner Involvement'!$E158)/COUNTA(_xlfn.TEXTSPLIT('12.Partner Involvement'!$G158,";"))),"")</f>
        <v/>
      </c>
      <c r="B359" s="576" t="str">
        <f>IF(ISNUMBER(SEARCH(B$206,'12.Partner Involvement'!$G158))=TRUE,(('12.Partner Involvement'!$D158*'12.Partner Involvement'!$E158)/COUNTA(_xlfn.TEXTSPLIT('12.Partner Involvement'!$G158,";"))),"")</f>
        <v/>
      </c>
      <c r="C359" s="578" t="str">
        <f>IF(ISNUMBER(SEARCH(C$206,'12.Partner Involvement'!$G158))=TRUE,(('12.Partner Involvement'!$D158*'12.Partner Involvement'!$E158)/COUNTA(_xlfn.TEXTSPLIT('12.Partner Involvement'!$G158,";"))),"")</f>
        <v/>
      </c>
      <c r="E359" s="577" t="str">
        <f>IF(ISNUMBER(SEARCH(E$206,'12.Partner Involvement'!$H158))=TRUE,(('12.Partner Involvement'!$D158*'12.Partner Involvement'!$E158)/COUNTA(_xlfn.TEXTSPLIT('12.Partner Involvement'!$H158,";"))),"")</f>
        <v/>
      </c>
      <c r="F359" s="576" t="str">
        <f>IF(ISNUMBER(SEARCH(F$206,'12.Partner Involvement'!$H158))=TRUE,(('12.Partner Involvement'!$D158*'12.Partner Involvement'!$E158)/COUNTA(_xlfn.TEXTSPLIT('12.Partner Involvement'!$H158,";"))),"")</f>
        <v/>
      </c>
      <c r="G359" s="576" t="str">
        <f>IF(ISNUMBER(SEARCH(G$206,'12.Partner Involvement'!$H158))=TRUE,(('12.Partner Involvement'!$D158*'12.Partner Involvement'!$E158)/COUNTA(_xlfn.TEXTSPLIT('12.Partner Involvement'!$H158,";"))),"")</f>
        <v/>
      </c>
      <c r="H359" s="578" t="str">
        <f>IF(ISNUMBER(SEARCH(H$206,'12.Partner Involvement'!$H158))=TRUE,(('12.Partner Involvement'!$D158*'12.Partner Involvement'!$E158)/COUNTA(_xlfn.TEXTSPLIT('12.Partner Involvement'!$H158,";"))),"")</f>
        <v/>
      </c>
    </row>
    <row r="360" spans="1:8" x14ac:dyDescent="0.25">
      <c r="A360" s="577" t="str">
        <f>IF(ISNUMBER(SEARCH(A$206,'12.Partner Involvement'!$G159))=TRUE,(('12.Partner Involvement'!$D159*'12.Partner Involvement'!$E159)/COUNTA(_xlfn.TEXTSPLIT('12.Partner Involvement'!$G159,";"))),"")</f>
        <v/>
      </c>
      <c r="B360" s="576" t="str">
        <f>IF(ISNUMBER(SEARCH(B$206,'12.Partner Involvement'!$G159))=TRUE,(('12.Partner Involvement'!$D159*'12.Partner Involvement'!$E159)/COUNTA(_xlfn.TEXTSPLIT('12.Partner Involvement'!$G159,";"))),"")</f>
        <v/>
      </c>
      <c r="C360" s="578" t="str">
        <f>IF(ISNUMBER(SEARCH(C$206,'12.Partner Involvement'!$G159))=TRUE,(('12.Partner Involvement'!$D159*'12.Partner Involvement'!$E159)/COUNTA(_xlfn.TEXTSPLIT('12.Partner Involvement'!$G159,";"))),"")</f>
        <v/>
      </c>
      <c r="E360" s="577" t="str">
        <f>IF(ISNUMBER(SEARCH(E$206,'12.Partner Involvement'!$H159))=TRUE,(('12.Partner Involvement'!$D159*'12.Partner Involvement'!$E159)/COUNTA(_xlfn.TEXTSPLIT('12.Partner Involvement'!$H159,";"))),"")</f>
        <v/>
      </c>
      <c r="F360" s="576" t="str">
        <f>IF(ISNUMBER(SEARCH(F$206,'12.Partner Involvement'!$H159))=TRUE,(('12.Partner Involvement'!$D159*'12.Partner Involvement'!$E159)/COUNTA(_xlfn.TEXTSPLIT('12.Partner Involvement'!$H159,";"))),"")</f>
        <v/>
      </c>
      <c r="G360" s="576" t="str">
        <f>IF(ISNUMBER(SEARCH(G$206,'12.Partner Involvement'!$H159))=TRUE,(('12.Partner Involvement'!$D159*'12.Partner Involvement'!$E159)/COUNTA(_xlfn.TEXTSPLIT('12.Partner Involvement'!$H159,";"))),"")</f>
        <v/>
      </c>
      <c r="H360" s="578" t="str">
        <f>IF(ISNUMBER(SEARCH(H$206,'12.Partner Involvement'!$H159))=TRUE,(('12.Partner Involvement'!$D159*'12.Partner Involvement'!$E159)/COUNTA(_xlfn.TEXTSPLIT('12.Partner Involvement'!$H159,";"))),"")</f>
        <v/>
      </c>
    </row>
    <row r="361" spans="1:8" x14ac:dyDescent="0.25">
      <c r="A361" s="577" t="str">
        <f>IF(ISNUMBER(SEARCH(A$206,'12.Partner Involvement'!$G160))=TRUE,(('12.Partner Involvement'!$D160*'12.Partner Involvement'!$E160)/COUNTA(_xlfn.TEXTSPLIT('12.Partner Involvement'!$G160,";"))),"")</f>
        <v/>
      </c>
      <c r="B361" s="576" t="str">
        <f>IF(ISNUMBER(SEARCH(B$206,'12.Partner Involvement'!$G160))=TRUE,(('12.Partner Involvement'!$D160*'12.Partner Involvement'!$E160)/COUNTA(_xlfn.TEXTSPLIT('12.Partner Involvement'!$G160,";"))),"")</f>
        <v/>
      </c>
      <c r="C361" s="578" t="str">
        <f>IF(ISNUMBER(SEARCH(C$206,'12.Partner Involvement'!$G160))=TRUE,(('12.Partner Involvement'!$D160*'12.Partner Involvement'!$E160)/COUNTA(_xlfn.TEXTSPLIT('12.Partner Involvement'!$G160,";"))),"")</f>
        <v/>
      </c>
      <c r="E361" s="577" t="str">
        <f>IF(ISNUMBER(SEARCH(E$206,'12.Partner Involvement'!$H160))=TRUE,(('12.Partner Involvement'!$D160*'12.Partner Involvement'!$E160)/COUNTA(_xlfn.TEXTSPLIT('12.Partner Involvement'!$H160,";"))),"")</f>
        <v/>
      </c>
      <c r="F361" s="576" t="str">
        <f>IF(ISNUMBER(SEARCH(F$206,'12.Partner Involvement'!$H160))=TRUE,(('12.Partner Involvement'!$D160*'12.Partner Involvement'!$E160)/COUNTA(_xlfn.TEXTSPLIT('12.Partner Involvement'!$H160,";"))),"")</f>
        <v/>
      </c>
      <c r="G361" s="576" t="str">
        <f>IF(ISNUMBER(SEARCH(G$206,'12.Partner Involvement'!$H160))=TRUE,(('12.Partner Involvement'!$D160*'12.Partner Involvement'!$E160)/COUNTA(_xlfn.TEXTSPLIT('12.Partner Involvement'!$H160,";"))),"")</f>
        <v/>
      </c>
      <c r="H361" s="578" t="str">
        <f>IF(ISNUMBER(SEARCH(H$206,'12.Partner Involvement'!$H160))=TRUE,(('12.Partner Involvement'!$D160*'12.Partner Involvement'!$E160)/COUNTA(_xlfn.TEXTSPLIT('12.Partner Involvement'!$H160,";"))),"")</f>
        <v/>
      </c>
    </row>
    <row r="362" spans="1:8" x14ac:dyDescent="0.25">
      <c r="A362" s="577" t="str">
        <f>IF(ISNUMBER(SEARCH(A$206,'12.Partner Involvement'!$G161))=TRUE,(('12.Partner Involvement'!$D161*'12.Partner Involvement'!$E161)/COUNTA(_xlfn.TEXTSPLIT('12.Partner Involvement'!$G161,";"))),"")</f>
        <v/>
      </c>
      <c r="B362" s="576" t="str">
        <f>IF(ISNUMBER(SEARCH(B$206,'12.Partner Involvement'!$G161))=TRUE,(('12.Partner Involvement'!$D161*'12.Partner Involvement'!$E161)/COUNTA(_xlfn.TEXTSPLIT('12.Partner Involvement'!$G161,";"))),"")</f>
        <v/>
      </c>
      <c r="C362" s="578" t="str">
        <f>IF(ISNUMBER(SEARCH(C$206,'12.Partner Involvement'!$G161))=TRUE,(('12.Partner Involvement'!$D161*'12.Partner Involvement'!$E161)/COUNTA(_xlfn.TEXTSPLIT('12.Partner Involvement'!$G161,";"))),"")</f>
        <v/>
      </c>
      <c r="E362" s="577" t="str">
        <f>IF(ISNUMBER(SEARCH(E$206,'12.Partner Involvement'!$H161))=TRUE,(('12.Partner Involvement'!$D161*'12.Partner Involvement'!$E161)/COUNTA(_xlfn.TEXTSPLIT('12.Partner Involvement'!$H161,";"))),"")</f>
        <v/>
      </c>
      <c r="F362" s="576" t="str">
        <f>IF(ISNUMBER(SEARCH(F$206,'12.Partner Involvement'!$H161))=TRUE,(('12.Partner Involvement'!$D161*'12.Partner Involvement'!$E161)/COUNTA(_xlfn.TEXTSPLIT('12.Partner Involvement'!$H161,";"))),"")</f>
        <v/>
      </c>
      <c r="G362" s="576" t="str">
        <f>IF(ISNUMBER(SEARCH(G$206,'12.Partner Involvement'!$H161))=TRUE,(('12.Partner Involvement'!$D161*'12.Partner Involvement'!$E161)/COUNTA(_xlfn.TEXTSPLIT('12.Partner Involvement'!$H161,";"))),"")</f>
        <v/>
      </c>
      <c r="H362" s="578" t="str">
        <f>IF(ISNUMBER(SEARCH(H$206,'12.Partner Involvement'!$H161))=TRUE,(('12.Partner Involvement'!$D161*'12.Partner Involvement'!$E161)/COUNTA(_xlfn.TEXTSPLIT('12.Partner Involvement'!$H161,";"))),"")</f>
        <v/>
      </c>
    </row>
    <row r="363" spans="1:8" x14ac:dyDescent="0.25">
      <c r="A363" s="577" t="str">
        <f>IF(ISNUMBER(SEARCH(A$206,'12.Partner Involvement'!$G162))=TRUE,(('12.Partner Involvement'!$D162*'12.Partner Involvement'!$E162)/COUNTA(_xlfn.TEXTSPLIT('12.Partner Involvement'!$G162,";"))),"")</f>
        <v/>
      </c>
      <c r="B363" s="576" t="str">
        <f>IF(ISNUMBER(SEARCH(B$206,'12.Partner Involvement'!$G162))=TRUE,(('12.Partner Involvement'!$D162*'12.Partner Involvement'!$E162)/COUNTA(_xlfn.TEXTSPLIT('12.Partner Involvement'!$G162,";"))),"")</f>
        <v/>
      </c>
      <c r="C363" s="578" t="str">
        <f>IF(ISNUMBER(SEARCH(C$206,'12.Partner Involvement'!$G162))=TRUE,(('12.Partner Involvement'!$D162*'12.Partner Involvement'!$E162)/COUNTA(_xlfn.TEXTSPLIT('12.Partner Involvement'!$G162,";"))),"")</f>
        <v/>
      </c>
      <c r="E363" s="577" t="str">
        <f>IF(ISNUMBER(SEARCH(E$206,'12.Partner Involvement'!$H162))=TRUE,(('12.Partner Involvement'!$D162*'12.Partner Involvement'!$E162)/COUNTA(_xlfn.TEXTSPLIT('12.Partner Involvement'!$H162,";"))),"")</f>
        <v/>
      </c>
      <c r="F363" s="576" t="str">
        <f>IF(ISNUMBER(SEARCH(F$206,'12.Partner Involvement'!$H162))=TRUE,(('12.Partner Involvement'!$D162*'12.Partner Involvement'!$E162)/COUNTA(_xlfn.TEXTSPLIT('12.Partner Involvement'!$H162,";"))),"")</f>
        <v/>
      </c>
      <c r="G363" s="576" t="str">
        <f>IF(ISNUMBER(SEARCH(G$206,'12.Partner Involvement'!$H162))=TRUE,(('12.Partner Involvement'!$D162*'12.Partner Involvement'!$E162)/COUNTA(_xlfn.TEXTSPLIT('12.Partner Involvement'!$H162,";"))),"")</f>
        <v/>
      </c>
      <c r="H363" s="578" t="str">
        <f>IF(ISNUMBER(SEARCH(H$206,'12.Partner Involvement'!$H162))=TRUE,(('12.Partner Involvement'!$D162*'12.Partner Involvement'!$E162)/COUNTA(_xlfn.TEXTSPLIT('12.Partner Involvement'!$H162,";"))),"")</f>
        <v/>
      </c>
    </row>
    <row r="364" spans="1:8" x14ac:dyDescent="0.25">
      <c r="A364" s="577" t="str">
        <f>IF(ISNUMBER(SEARCH(A$206,'12.Partner Involvement'!$G163))=TRUE,(('12.Partner Involvement'!$D163*'12.Partner Involvement'!$E163)/COUNTA(_xlfn.TEXTSPLIT('12.Partner Involvement'!$G163,";"))),"")</f>
        <v/>
      </c>
      <c r="B364" s="576" t="str">
        <f>IF(ISNUMBER(SEARCH(B$206,'12.Partner Involvement'!$G163))=TRUE,(('12.Partner Involvement'!$D163*'12.Partner Involvement'!$E163)/COUNTA(_xlfn.TEXTSPLIT('12.Partner Involvement'!$G163,";"))),"")</f>
        <v/>
      </c>
      <c r="C364" s="578" t="str">
        <f>IF(ISNUMBER(SEARCH(C$206,'12.Partner Involvement'!$G163))=TRUE,(('12.Partner Involvement'!$D163*'12.Partner Involvement'!$E163)/COUNTA(_xlfn.TEXTSPLIT('12.Partner Involvement'!$G163,";"))),"")</f>
        <v/>
      </c>
      <c r="E364" s="577" t="str">
        <f>IF(ISNUMBER(SEARCH(E$206,'12.Partner Involvement'!$H163))=TRUE,(('12.Partner Involvement'!$D163*'12.Partner Involvement'!$E163)/COUNTA(_xlfn.TEXTSPLIT('12.Partner Involvement'!$H163,";"))),"")</f>
        <v/>
      </c>
      <c r="F364" s="576" t="str">
        <f>IF(ISNUMBER(SEARCH(F$206,'12.Partner Involvement'!$H163))=TRUE,(('12.Partner Involvement'!$D163*'12.Partner Involvement'!$E163)/COUNTA(_xlfn.TEXTSPLIT('12.Partner Involvement'!$H163,";"))),"")</f>
        <v/>
      </c>
      <c r="G364" s="576" t="str">
        <f>IF(ISNUMBER(SEARCH(G$206,'12.Partner Involvement'!$H163))=TRUE,(('12.Partner Involvement'!$D163*'12.Partner Involvement'!$E163)/COUNTA(_xlfn.TEXTSPLIT('12.Partner Involvement'!$H163,";"))),"")</f>
        <v/>
      </c>
      <c r="H364" s="578" t="str">
        <f>IF(ISNUMBER(SEARCH(H$206,'12.Partner Involvement'!$H163))=TRUE,(('12.Partner Involvement'!$D163*'12.Partner Involvement'!$E163)/COUNTA(_xlfn.TEXTSPLIT('12.Partner Involvement'!$H163,";"))),"")</f>
        <v/>
      </c>
    </row>
    <row r="365" spans="1:8" x14ac:dyDescent="0.25">
      <c r="A365" s="577" t="str">
        <f>IF(ISNUMBER(SEARCH(A$206,'12.Partner Involvement'!$G164))=TRUE,(('12.Partner Involvement'!$D164*'12.Partner Involvement'!$E164)/COUNTA(_xlfn.TEXTSPLIT('12.Partner Involvement'!$G164,";"))),"")</f>
        <v/>
      </c>
      <c r="B365" s="576" t="str">
        <f>IF(ISNUMBER(SEARCH(B$206,'12.Partner Involvement'!$G164))=TRUE,(('12.Partner Involvement'!$D164*'12.Partner Involvement'!$E164)/COUNTA(_xlfn.TEXTSPLIT('12.Partner Involvement'!$G164,";"))),"")</f>
        <v/>
      </c>
      <c r="C365" s="578" t="str">
        <f>IF(ISNUMBER(SEARCH(C$206,'12.Partner Involvement'!$G164))=TRUE,(('12.Partner Involvement'!$D164*'12.Partner Involvement'!$E164)/COUNTA(_xlfn.TEXTSPLIT('12.Partner Involvement'!$G164,";"))),"")</f>
        <v/>
      </c>
      <c r="E365" s="577" t="str">
        <f>IF(ISNUMBER(SEARCH(E$206,'12.Partner Involvement'!$H164))=TRUE,(('12.Partner Involvement'!$D164*'12.Partner Involvement'!$E164)/COUNTA(_xlfn.TEXTSPLIT('12.Partner Involvement'!$H164,";"))),"")</f>
        <v/>
      </c>
      <c r="F365" s="576" t="str">
        <f>IF(ISNUMBER(SEARCH(F$206,'12.Partner Involvement'!$H164))=TRUE,(('12.Partner Involvement'!$D164*'12.Partner Involvement'!$E164)/COUNTA(_xlfn.TEXTSPLIT('12.Partner Involvement'!$H164,";"))),"")</f>
        <v/>
      </c>
      <c r="G365" s="576" t="str">
        <f>IF(ISNUMBER(SEARCH(G$206,'12.Partner Involvement'!$H164))=TRUE,(('12.Partner Involvement'!$D164*'12.Partner Involvement'!$E164)/COUNTA(_xlfn.TEXTSPLIT('12.Partner Involvement'!$H164,";"))),"")</f>
        <v/>
      </c>
      <c r="H365" s="578" t="str">
        <f>IF(ISNUMBER(SEARCH(H$206,'12.Partner Involvement'!$H164))=TRUE,(('12.Partner Involvement'!$D164*'12.Partner Involvement'!$E164)/COUNTA(_xlfn.TEXTSPLIT('12.Partner Involvement'!$H164,";"))),"")</f>
        <v/>
      </c>
    </row>
    <row r="366" spans="1:8" x14ac:dyDescent="0.25">
      <c r="A366" s="577" t="str">
        <f>IF(ISNUMBER(SEARCH(A$206,'12.Partner Involvement'!$G165))=TRUE,(('12.Partner Involvement'!$D165*'12.Partner Involvement'!$E165)/COUNTA(_xlfn.TEXTSPLIT('12.Partner Involvement'!$G165,";"))),"")</f>
        <v/>
      </c>
      <c r="B366" s="576" t="str">
        <f>IF(ISNUMBER(SEARCH(B$206,'12.Partner Involvement'!$G165))=TRUE,(('12.Partner Involvement'!$D165*'12.Partner Involvement'!$E165)/COUNTA(_xlfn.TEXTSPLIT('12.Partner Involvement'!$G165,";"))),"")</f>
        <v/>
      </c>
      <c r="C366" s="578" t="str">
        <f>IF(ISNUMBER(SEARCH(C$206,'12.Partner Involvement'!$G165))=TRUE,(('12.Partner Involvement'!$D165*'12.Partner Involvement'!$E165)/COUNTA(_xlfn.TEXTSPLIT('12.Partner Involvement'!$G165,";"))),"")</f>
        <v/>
      </c>
      <c r="E366" s="577" t="str">
        <f>IF(ISNUMBER(SEARCH(E$206,'12.Partner Involvement'!$H165))=TRUE,(('12.Partner Involvement'!$D165*'12.Partner Involvement'!$E165)/COUNTA(_xlfn.TEXTSPLIT('12.Partner Involvement'!$H165,";"))),"")</f>
        <v/>
      </c>
      <c r="F366" s="576" t="str">
        <f>IF(ISNUMBER(SEARCH(F$206,'12.Partner Involvement'!$H165))=TRUE,(('12.Partner Involvement'!$D165*'12.Partner Involvement'!$E165)/COUNTA(_xlfn.TEXTSPLIT('12.Partner Involvement'!$H165,";"))),"")</f>
        <v/>
      </c>
      <c r="G366" s="576" t="str">
        <f>IF(ISNUMBER(SEARCH(G$206,'12.Partner Involvement'!$H165))=TRUE,(('12.Partner Involvement'!$D165*'12.Partner Involvement'!$E165)/COUNTA(_xlfn.TEXTSPLIT('12.Partner Involvement'!$H165,";"))),"")</f>
        <v/>
      </c>
      <c r="H366" s="578" t="str">
        <f>IF(ISNUMBER(SEARCH(H$206,'12.Partner Involvement'!$H165))=TRUE,(('12.Partner Involvement'!$D165*'12.Partner Involvement'!$E165)/COUNTA(_xlfn.TEXTSPLIT('12.Partner Involvement'!$H165,";"))),"")</f>
        <v/>
      </c>
    </row>
    <row r="367" spans="1:8" x14ac:dyDescent="0.25">
      <c r="A367" s="577" t="str">
        <f>IF(ISNUMBER(SEARCH(A$206,'12.Partner Involvement'!$G166))=TRUE,(('12.Partner Involvement'!$D166*'12.Partner Involvement'!$E166)/COUNTA(_xlfn.TEXTSPLIT('12.Partner Involvement'!$G166,";"))),"")</f>
        <v/>
      </c>
      <c r="B367" s="576" t="str">
        <f>IF(ISNUMBER(SEARCH(B$206,'12.Partner Involvement'!$G166))=TRUE,(('12.Partner Involvement'!$D166*'12.Partner Involvement'!$E166)/COUNTA(_xlfn.TEXTSPLIT('12.Partner Involvement'!$G166,";"))),"")</f>
        <v/>
      </c>
      <c r="C367" s="578" t="str">
        <f>IF(ISNUMBER(SEARCH(C$206,'12.Partner Involvement'!$G166))=TRUE,(('12.Partner Involvement'!$D166*'12.Partner Involvement'!$E166)/COUNTA(_xlfn.TEXTSPLIT('12.Partner Involvement'!$G166,";"))),"")</f>
        <v/>
      </c>
      <c r="E367" s="577" t="str">
        <f>IF(ISNUMBER(SEARCH(E$206,'12.Partner Involvement'!$H166))=TRUE,(('12.Partner Involvement'!$D166*'12.Partner Involvement'!$E166)/COUNTA(_xlfn.TEXTSPLIT('12.Partner Involvement'!$H166,";"))),"")</f>
        <v/>
      </c>
      <c r="F367" s="576" t="str">
        <f>IF(ISNUMBER(SEARCH(F$206,'12.Partner Involvement'!$H166))=TRUE,(('12.Partner Involvement'!$D166*'12.Partner Involvement'!$E166)/COUNTA(_xlfn.TEXTSPLIT('12.Partner Involvement'!$H166,";"))),"")</f>
        <v/>
      </c>
      <c r="G367" s="576" t="str">
        <f>IF(ISNUMBER(SEARCH(G$206,'12.Partner Involvement'!$H166))=TRUE,(('12.Partner Involvement'!$D166*'12.Partner Involvement'!$E166)/COUNTA(_xlfn.TEXTSPLIT('12.Partner Involvement'!$H166,";"))),"")</f>
        <v/>
      </c>
      <c r="H367" s="578" t="str">
        <f>IF(ISNUMBER(SEARCH(H$206,'12.Partner Involvement'!$H166))=TRUE,(('12.Partner Involvement'!$D166*'12.Partner Involvement'!$E166)/COUNTA(_xlfn.TEXTSPLIT('12.Partner Involvement'!$H166,";"))),"")</f>
        <v/>
      </c>
    </row>
    <row r="368" spans="1:8" x14ac:dyDescent="0.25">
      <c r="A368" s="577" t="str">
        <f>IF(ISNUMBER(SEARCH(A$206,'12.Partner Involvement'!$G167))=TRUE,(('12.Partner Involvement'!$D167*'12.Partner Involvement'!$E167)/COUNTA(_xlfn.TEXTSPLIT('12.Partner Involvement'!$G167,";"))),"")</f>
        <v/>
      </c>
      <c r="B368" s="576" t="str">
        <f>IF(ISNUMBER(SEARCH(B$206,'12.Partner Involvement'!$G167))=TRUE,(('12.Partner Involvement'!$D167*'12.Partner Involvement'!$E167)/COUNTA(_xlfn.TEXTSPLIT('12.Partner Involvement'!$G167,";"))),"")</f>
        <v/>
      </c>
      <c r="C368" s="578" t="str">
        <f>IF(ISNUMBER(SEARCH(C$206,'12.Partner Involvement'!$G167))=TRUE,(('12.Partner Involvement'!$D167*'12.Partner Involvement'!$E167)/COUNTA(_xlfn.TEXTSPLIT('12.Partner Involvement'!$G167,";"))),"")</f>
        <v/>
      </c>
      <c r="E368" s="577" t="str">
        <f>IF(ISNUMBER(SEARCH(E$206,'12.Partner Involvement'!$H167))=TRUE,(('12.Partner Involvement'!$D167*'12.Partner Involvement'!$E167)/COUNTA(_xlfn.TEXTSPLIT('12.Partner Involvement'!$H167,";"))),"")</f>
        <v/>
      </c>
      <c r="F368" s="576" t="str">
        <f>IF(ISNUMBER(SEARCH(F$206,'12.Partner Involvement'!$H167))=TRUE,(('12.Partner Involvement'!$D167*'12.Partner Involvement'!$E167)/COUNTA(_xlfn.TEXTSPLIT('12.Partner Involvement'!$H167,";"))),"")</f>
        <v/>
      </c>
      <c r="G368" s="576" t="str">
        <f>IF(ISNUMBER(SEARCH(G$206,'12.Partner Involvement'!$H167))=TRUE,(('12.Partner Involvement'!$D167*'12.Partner Involvement'!$E167)/COUNTA(_xlfn.TEXTSPLIT('12.Partner Involvement'!$H167,";"))),"")</f>
        <v/>
      </c>
      <c r="H368" s="578" t="str">
        <f>IF(ISNUMBER(SEARCH(H$206,'12.Partner Involvement'!$H167))=TRUE,(('12.Partner Involvement'!$D167*'12.Partner Involvement'!$E167)/COUNTA(_xlfn.TEXTSPLIT('12.Partner Involvement'!$H167,";"))),"")</f>
        <v/>
      </c>
    </row>
    <row r="369" spans="1:8" x14ac:dyDescent="0.25">
      <c r="A369" s="577" t="str">
        <f>IF(ISNUMBER(SEARCH(A$206,'12.Partner Involvement'!$G168))=TRUE,(('12.Partner Involvement'!$D168*'12.Partner Involvement'!$E168)/COUNTA(_xlfn.TEXTSPLIT('12.Partner Involvement'!$G168,";"))),"")</f>
        <v/>
      </c>
      <c r="B369" s="576" t="str">
        <f>IF(ISNUMBER(SEARCH(B$206,'12.Partner Involvement'!$G168))=TRUE,(('12.Partner Involvement'!$D168*'12.Partner Involvement'!$E168)/COUNTA(_xlfn.TEXTSPLIT('12.Partner Involvement'!$G168,";"))),"")</f>
        <v/>
      </c>
      <c r="C369" s="578" t="str">
        <f>IF(ISNUMBER(SEARCH(C$206,'12.Partner Involvement'!$G168))=TRUE,(('12.Partner Involvement'!$D168*'12.Partner Involvement'!$E168)/COUNTA(_xlfn.TEXTSPLIT('12.Partner Involvement'!$G168,";"))),"")</f>
        <v/>
      </c>
      <c r="E369" s="577" t="str">
        <f>IF(ISNUMBER(SEARCH(E$206,'12.Partner Involvement'!$H168))=TRUE,(('12.Partner Involvement'!$D168*'12.Partner Involvement'!$E168)/COUNTA(_xlfn.TEXTSPLIT('12.Partner Involvement'!$H168,";"))),"")</f>
        <v/>
      </c>
      <c r="F369" s="576" t="str">
        <f>IF(ISNUMBER(SEARCH(F$206,'12.Partner Involvement'!$H168))=TRUE,(('12.Partner Involvement'!$D168*'12.Partner Involvement'!$E168)/COUNTA(_xlfn.TEXTSPLIT('12.Partner Involvement'!$H168,";"))),"")</f>
        <v/>
      </c>
      <c r="G369" s="576" t="str">
        <f>IF(ISNUMBER(SEARCH(G$206,'12.Partner Involvement'!$H168))=TRUE,(('12.Partner Involvement'!$D168*'12.Partner Involvement'!$E168)/COUNTA(_xlfn.TEXTSPLIT('12.Partner Involvement'!$H168,";"))),"")</f>
        <v/>
      </c>
      <c r="H369" s="578" t="str">
        <f>IF(ISNUMBER(SEARCH(H$206,'12.Partner Involvement'!$H168))=TRUE,(('12.Partner Involvement'!$D168*'12.Partner Involvement'!$E168)/COUNTA(_xlfn.TEXTSPLIT('12.Partner Involvement'!$H168,";"))),"")</f>
        <v/>
      </c>
    </row>
    <row r="370" spans="1:8" x14ac:dyDescent="0.25">
      <c r="A370" s="577" t="str">
        <f>IF(ISNUMBER(SEARCH(A$206,'12.Partner Involvement'!$G169))=TRUE,(('12.Partner Involvement'!$D169*'12.Partner Involvement'!$E169)/COUNTA(_xlfn.TEXTSPLIT('12.Partner Involvement'!$G169,";"))),"")</f>
        <v/>
      </c>
      <c r="B370" s="576" t="str">
        <f>IF(ISNUMBER(SEARCH(B$206,'12.Partner Involvement'!$G169))=TRUE,(('12.Partner Involvement'!$D169*'12.Partner Involvement'!$E169)/COUNTA(_xlfn.TEXTSPLIT('12.Partner Involvement'!$G169,";"))),"")</f>
        <v/>
      </c>
      <c r="C370" s="578" t="str">
        <f>IF(ISNUMBER(SEARCH(C$206,'12.Partner Involvement'!$G169))=TRUE,(('12.Partner Involvement'!$D169*'12.Partner Involvement'!$E169)/COUNTA(_xlfn.TEXTSPLIT('12.Partner Involvement'!$G169,";"))),"")</f>
        <v/>
      </c>
      <c r="E370" s="577" t="str">
        <f>IF(ISNUMBER(SEARCH(E$206,'12.Partner Involvement'!$H169))=TRUE,(('12.Partner Involvement'!$D169*'12.Partner Involvement'!$E169)/COUNTA(_xlfn.TEXTSPLIT('12.Partner Involvement'!$H169,";"))),"")</f>
        <v/>
      </c>
      <c r="F370" s="576" t="str">
        <f>IF(ISNUMBER(SEARCH(F$206,'12.Partner Involvement'!$H169))=TRUE,(('12.Partner Involvement'!$D169*'12.Partner Involvement'!$E169)/COUNTA(_xlfn.TEXTSPLIT('12.Partner Involvement'!$H169,";"))),"")</f>
        <v/>
      </c>
      <c r="G370" s="576" t="str">
        <f>IF(ISNUMBER(SEARCH(G$206,'12.Partner Involvement'!$H169))=TRUE,(('12.Partner Involvement'!$D169*'12.Partner Involvement'!$E169)/COUNTA(_xlfn.TEXTSPLIT('12.Partner Involvement'!$H169,";"))),"")</f>
        <v/>
      </c>
      <c r="H370" s="578" t="str">
        <f>IF(ISNUMBER(SEARCH(H$206,'12.Partner Involvement'!$H169))=TRUE,(('12.Partner Involvement'!$D169*'12.Partner Involvement'!$E169)/COUNTA(_xlfn.TEXTSPLIT('12.Partner Involvement'!$H169,";"))),"")</f>
        <v/>
      </c>
    </row>
    <row r="371" spans="1:8" x14ac:dyDescent="0.25">
      <c r="A371" s="577" t="str">
        <f>IF(ISNUMBER(SEARCH(A$206,'12.Partner Involvement'!$G170))=TRUE,(('12.Partner Involvement'!$D170*'12.Partner Involvement'!$E170)/COUNTA(_xlfn.TEXTSPLIT('12.Partner Involvement'!$G170,";"))),"")</f>
        <v/>
      </c>
      <c r="B371" s="576" t="str">
        <f>IF(ISNUMBER(SEARCH(B$206,'12.Partner Involvement'!$G170))=TRUE,(('12.Partner Involvement'!$D170*'12.Partner Involvement'!$E170)/COUNTA(_xlfn.TEXTSPLIT('12.Partner Involvement'!$G170,";"))),"")</f>
        <v/>
      </c>
      <c r="C371" s="578" t="str">
        <f>IF(ISNUMBER(SEARCH(C$206,'12.Partner Involvement'!$G170))=TRUE,(('12.Partner Involvement'!$D170*'12.Partner Involvement'!$E170)/COUNTA(_xlfn.TEXTSPLIT('12.Partner Involvement'!$G170,";"))),"")</f>
        <v/>
      </c>
      <c r="E371" s="577" t="str">
        <f>IF(ISNUMBER(SEARCH(E$206,'12.Partner Involvement'!$H170))=TRUE,(('12.Partner Involvement'!$D170*'12.Partner Involvement'!$E170)/COUNTA(_xlfn.TEXTSPLIT('12.Partner Involvement'!$H170,";"))),"")</f>
        <v/>
      </c>
      <c r="F371" s="576" t="str">
        <f>IF(ISNUMBER(SEARCH(F$206,'12.Partner Involvement'!$H170))=TRUE,(('12.Partner Involvement'!$D170*'12.Partner Involvement'!$E170)/COUNTA(_xlfn.TEXTSPLIT('12.Partner Involvement'!$H170,";"))),"")</f>
        <v/>
      </c>
      <c r="G371" s="576" t="str">
        <f>IF(ISNUMBER(SEARCH(G$206,'12.Partner Involvement'!$H170))=TRUE,(('12.Partner Involvement'!$D170*'12.Partner Involvement'!$E170)/COUNTA(_xlfn.TEXTSPLIT('12.Partner Involvement'!$H170,";"))),"")</f>
        <v/>
      </c>
      <c r="H371" s="578" t="str">
        <f>IF(ISNUMBER(SEARCH(H$206,'12.Partner Involvement'!$H170))=TRUE,(('12.Partner Involvement'!$D170*'12.Partner Involvement'!$E170)/COUNTA(_xlfn.TEXTSPLIT('12.Partner Involvement'!$H170,";"))),"")</f>
        <v/>
      </c>
    </row>
    <row r="372" spans="1:8" x14ac:dyDescent="0.25">
      <c r="A372" s="577" t="str">
        <f>IF(ISNUMBER(SEARCH(A$206,'12.Partner Involvement'!$G171))=TRUE,(('12.Partner Involvement'!$D171*'12.Partner Involvement'!$E171)/COUNTA(_xlfn.TEXTSPLIT('12.Partner Involvement'!$G171,";"))),"")</f>
        <v/>
      </c>
      <c r="B372" s="576" t="str">
        <f>IF(ISNUMBER(SEARCH(B$206,'12.Partner Involvement'!$G171))=TRUE,(('12.Partner Involvement'!$D171*'12.Partner Involvement'!$E171)/COUNTA(_xlfn.TEXTSPLIT('12.Partner Involvement'!$G171,";"))),"")</f>
        <v/>
      </c>
      <c r="C372" s="578" t="str">
        <f>IF(ISNUMBER(SEARCH(C$206,'12.Partner Involvement'!$G171))=TRUE,(('12.Partner Involvement'!$D171*'12.Partner Involvement'!$E171)/COUNTA(_xlfn.TEXTSPLIT('12.Partner Involvement'!$G171,";"))),"")</f>
        <v/>
      </c>
      <c r="E372" s="577" t="str">
        <f>IF(ISNUMBER(SEARCH(E$206,'12.Partner Involvement'!$H171))=TRUE,(('12.Partner Involvement'!$D171*'12.Partner Involvement'!$E171)/COUNTA(_xlfn.TEXTSPLIT('12.Partner Involvement'!$H171,";"))),"")</f>
        <v/>
      </c>
      <c r="F372" s="576" t="str">
        <f>IF(ISNUMBER(SEARCH(F$206,'12.Partner Involvement'!$H171))=TRUE,(('12.Partner Involvement'!$D171*'12.Partner Involvement'!$E171)/COUNTA(_xlfn.TEXTSPLIT('12.Partner Involvement'!$H171,";"))),"")</f>
        <v/>
      </c>
      <c r="G372" s="576" t="str">
        <f>IF(ISNUMBER(SEARCH(G$206,'12.Partner Involvement'!$H171))=TRUE,(('12.Partner Involvement'!$D171*'12.Partner Involvement'!$E171)/COUNTA(_xlfn.TEXTSPLIT('12.Partner Involvement'!$H171,";"))),"")</f>
        <v/>
      </c>
      <c r="H372" s="578" t="str">
        <f>IF(ISNUMBER(SEARCH(H$206,'12.Partner Involvement'!$H171))=TRUE,(('12.Partner Involvement'!$D171*'12.Partner Involvement'!$E171)/COUNTA(_xlfn.TEXTSPLIT('12.Partner Involvement'!$H171,";"))),"")</f>
        <v/>
      </c>
    </row>
    <row r="373" spans="1:8" x14ac:dyDescent="0.25">
      <c r="A373" s="577" t="str">
        <f>IF(ISNUMBER(SEARCH(A$206,'12.Partner Involvement'!$G172))=TRUE,(('12.Partner Involvement'!$D172*'12.Partner Involvement'!$E172)/COUNTA(_xlfn.TEXTSPLIT('12.Partner Involvement'!$G172,";"))),"")</f>
        <v/>
      </c>
      <c r="B373" s="576" t="str">
        <f>IF(ISNUMBER(SEARCH(B$206,'12.Partner Involvement'!$G172))=TRUE,(('12.Partner Involvement'!$D172*'12.Partner Involvement'!$E172)/COUNTA(_xlfn.TEXTSPLIT('12.Partner Involvement'!$G172,";"))),"")</f>
        <v/>
      </c>
      <c r="C373" s="578" t="str">
        <f>IF(ISNUMBER(SEARCH(C$206,'12.Partner Involvement'!$G172))=TRUE,(('12.Partner Involvement'!$D172*'12.Partner Involvement'!$E172)/COUNTA(_xlfn.TEXTSPLIT('12.Partner Involvement'!$G172,";"))),"")</f>
        <v/>
      </c>
      <c r="E373" s="577" t="str">
        <f>IF(ISNUMBER(SEARCH(E$206,'12.Partner Involvement'!$H172))=TRUE,(('12.Partner Involvement'!$D172*'12.Partner Involvement'!$E172)/COUNTA(_xlfn.TEXTSPLIT('12.Partner Involvement'!$H172,";"))),"")</f>
        <v/>
      </c>
      <c r="F373" s="576" t="str">
        <f>IF(ISNUMBER(SEARCH(F$206,'12.Partner Involvement'!$H172))=TRUE,(('12.Partner Involvement'!$D172*'12.Partner Involvement'!$E172)/COUNTA(_xlfn.TEXTSPLIT('12.Partner Involvement'!$H172,";"))),"")</f>
        <v/>
      </c>
      <c r="G373" s="576" t="str">
        <f>IF(ISNUMBER(SEARCH(G$206,'12.Partner Involvement'!$H172))=TRUE,(('12.Partner Involvement'!$D172*'12.Partner Involvement'!$E172)/COUNTA(_xlfn.TEXTSPLIT('12.Partner Involvement'!$H172,";"))),"")</f>
        <v/>
      </c>
      <c r="H373" s="578" t="str">
        <f>IF(ISNUMBER(SEARCH(H$206,'12.Partner Involvement'!$H172))=TRUE,(('12.Partner Involvement'!$D172*'12.Partner Involvement'!$E172)/COUNTA(_xlfn.TEXTSPLIT('12.Partner Involvement'!$H172,";"))),"")</f>
        <v/>
      </c>
    </row>
    <row r="374" spans="1:8" x14ac:dyDescent="0.25">
      <c r="A374" s="577" t="str">
        <f>IF(ISNUMBER(SEARCH(A$206,'12.Partner Involvement'!$G173))=TRUE,(('12.Partner Involvement'!$D173*'12.Partner Involvement'!$E173)/COUNTA(_xlfn.TEXTSPLIT('12.Partner Involvement'!$G173,";"))),"")</f>
        <v/>
      </c>
      <c r="B374" s="576" t="str">
        <f>IF(ISNUMBER(SEARCH(B$206,'12.Partner Involvement'!$G173))=TRUE,(('12.Partner Involvement'!$D173*'12.Partner Involvement'!$E173)/COUNTA(_xlfn.TEXTSPLIT('12.Partner Involvement'!$G173,";"))),"")</f>
        <v/>
      </c>
      <c r="C374" s="578" t="str">
        <f>IF(ISNUMBER(SEARCH(C$206,'12.Partner Involvement'!$G173))=TRUE,(('12.Partner Involvement'!$D173*'12.Partner Involvement'!$E173)/COUNTA(_xlfn.TEXTSPLIT('12.Partner Involvement'!$G173,";"))),"")</f>
        <v/>
      </c>
      <c r="E374" s="577" t="str">
        <f>IF(ISNUMBER(SEARCH(E$206,'12.Partner Involvement'!$H173))=TRUE,(('12.Partner Involvement'!$D173*'12.Partner Involvement'!$E173)/COUNTA(_xlfn.TEXTSPLIT('12.Partner Involvement'!$H173,";"))),"")</f>
        <v/>
      </c>
      <c r="F374" s="576" t="str">
        <f>IF(ISNUMBER(SEARCH(F$206,'12.Partner Involvement'!$H173))=TRUE,(('12.Partner Involvement'!$D173*'12.Partner Involvement'!$E173)/COUNTA(_xlfn.TEXTSPLIT('12.Partner Involvement'!$H173,";"))),"")</f>
        <v/>
      </c>
      <c r="G374" s="576" t="str">
        <f>IF(ISNUMBER(SEARCH(G$206,'12.Partner Involvement'!$H173))=TRUE,(('12.Partner Involvement'!$D173*'12.Partner Involvement'!$E173)/COUNTA(_xlfn.TEXTSPLIT('12.Partner Involvement'!$H173,";"))),"")</f>
        <v/>
      </c>
      <c r="H374" s="578" t="str">
        <f>IF(ISNUMBER(SEARCH(H$206,'12.Partner Involvement'!$H173))=TRUE,(('12.Partner Involvement'!$D173*'12.Partner Involvement'!$E173)/COUNTA(_xlfn.TEXTSPLIT('12.Partner Involvement'!$H173,";"))),"")</f>
        <v/>
      </c>
    </row>
    <row r="375" spans="1:8" x14ac:dyDescent="0.25">
      <c r="A375" s="577" t="str">
        <f>IF(ISNUMBER(SEARCH(A$206,'12.Partner Involvement'!$G174))=TRUE,(('12.Partner Involvement'!$D174*'12.Partner Involvement'!$E174)/COUNTA(_xlfn.TEXTSPLIT('12.Partner Involvement'!$G174,";"))),"")</f>
        <v/>
      </c>
      <c r="B375" s="576" t="str">
        <f>IF(ISNUMBER(SEARCH(B$206,'12.Partner Involvement'!$G174))=TRUE,(('12.Partner Involvement'!$D174*'12.Partner Involvement'!$E174)/COUNTA(_xlfn.TEXTSPLIT('12.Partner Involvement'!$G174,";"))),"")</f>
        <v/>
      </c>
      <c r="C375" s="578" t="str">
        <f>IF(ISNUMBER(SEARCH(C$206,'12.Partner Involvement'!$G174))=TRUE,(('12.Partner Involvement'!$D174*'12.Partner Involvement'!$E174)/COUNTA(_xlfn.TEXTSPLIT('12.Partner Involvement'!$G174,";"))),"")</f>
        <v/>
      </c>
      <c r="E375" s="577" t="str">
        <f>IF(ISNUMBER(SEARCH(E$206,'12.Partner Involvement'!$H174))=TRUE,(('12.Partner Involvement'!$D174*'12.Partner Involvement'!$E174)/COUNTA(_xlfn.TEXTSPLIT('12.Partner Involvement'!$H174,";"))),"")</f>
        <v/>
      </c>
      <c r="F375" s="576" t="str">
        <f>IF(ISNUMBER(SEARCH(F$206,'12.Partner Involvement'!$H174))=TRUE,(('12.Partner Involvement'!$D174*'12.Partner Involvement'!$E174)/COUNTA(_xlfn.TEXTSPLIT('12.Partner Involvement'!$H174,";"))),"")</f>
        <v/>
      </c>
      <c r="G375" s="576" t="str">
        <f>IF(ISNUMBER(SEARCH(G$206,'12.Partner Involvement'!$H174))=TRUE,(('12.Partner Involvement'!$D174*'12.Partner Involvement'!$E174)/COUNTA(_xlfn.TEXTSPLIT('12.Partner Involvement'!$H174,";"))),"")</f>
        <v/>
      </c>
      <c r="H375" s="578" t="str">
        <f>IF(ISNUMBER(SEARCH(H$206,'12.Partner Involvement'!$H174))=TRUE,(('12.Partner Involvement'!$D174*'12.Partner Involvement'!$E174)/COUNTA(_xlfn.TEXTSPLIT('12.Partner Involvement'!$H174,";"))),"")</f>
        <v/>
      </c>
    </row>
    <row r="376" spans="1:8" x14ac:dyDescent="0.25">
      <c r="A376" s="577" t="str">
        <f>IF(ISNUMBER(SEARCH(A$206,'12.Partner Involvement'!$G175))=TRUE,(('12.Partner Involvement'!$D175*'12.Partner Involvement'!$E175)/COUNTA(_xlfn.TEXTSPLIT('12.Partner Involvement'!$G175,";"))),"")</f>
        <v/>
      </c>
      <c r="B376" s="576" t="str">
        <f>IF(ISNUMBER(SEARCH(B$206,'12.Partner Involvement'!$G175))=TRUE,(('12.Partner Involvement'!$D175*'12.Partner Involvement'!$E175)/COUNTA(_xlfn.TEXTSPLIT('12.Partner Involvement'!$G175,";"))),"")</f>
        <v/>
      </c>
      <c r="C376" s="578" t="str">
        <f>IF(ISNUMBER(SEARCH(C$206,'12.Partner Involvement'!$G175))=TRUE,(('12.Partner Involvement'!$D175*'12.Partner Involvement'!$E175)/COUNTA(_xlfn.TEXTSPLIT('12.Partner Involvement'!$G175,";"))),"")</f>
        <v/>
      </c>
      <c r="E376" s="577" t="str">
        <f>IF(ISNUMBER(SEARCH(E$206,'12.Partner Involvement'!$H175))=TRUE,(('12.Partner Involvement'!$D175*'12.Partner Involvement'!$E175)/COUNTA(_xlfn.TEXTSPLIT('12.Partner Involvement'!$H175,";"))),"")</f>
        <v/>
      </c>
      <c r="F376" s="576" t="str">
        <f>IF(ISNUMBER(SEARCH(F$206,'12.Partner Involvement'!$H175))=TRUE,(('12.Partner Involvement'!$D175*'12.Partner Involvement'!$E175)/COUNTA(_xlfn.TEXTSPLIT('12.Partner Involvement'!$H175,";"))),"")</f>
        <v/>
      </c>
      <c r="G376" s="576" t="str">
        <f>IF(ISNUMBER(SEARCH(G$206,'12.Partner Involvement'!$H175))=TRUE,(('12.Partner Involvement'!$D175*'12.Partner Involvement'!$E175)/COUNTA(_xlfn.TEXTSPLIT('12.Partner Involvement'!$H175,";"))),"")</f>
        <v/>
      </c>
      <c r="H376" s="578" t="str">
        <f>IF(ISNUMBER(SEARCH(H$206,'12.Partner Involvement'!$H175))=TRUE,(('12.Partner Involvement'!$D175*'12.Partner Involvement'!$E175)/COUNTA(_xlfn.TEXTSPLIT('12.Partner Involvement'!$H175,";"))),"")</f>
        <v/>
      </c>
    </row>
    <row r="377" spans="1:8" x14ac:dyDescent="0.25">
      <c r="A377" s="577" t="str">
        <f>IF(ISNUMBER(SEARCH(A$206,'12.Partner Involvement'!$G176))=TRUE,(('12.Partner Involvement'!$D176*'12.Partner Involvement'!$E176)/COUNTA(_xlfn.TEXTSPLIT('12.Partner Involvement'!$G176,";"))),"")</f>
        <v/>
      </c>
      <c r="B377" s="576" t="str">
        <f>IF(ISNUMBER(SEARCH(B$206,'12.Partner Involvement'!$G176))=TRUE,(('12.Partner Involvement'!$D176*'12.Partner Involvement'!$E176)/COUNTA(_xlfn.TEXTSPLIT('12.Partner Involvement'!$G176,";"))),"")</f>
        <v/>
      </c>
      <c r="C377" s="578" t="str">
        <f>IF(ISNUMBER(SEARCH(C$206,'12.Partner Involvement'!$G176))=TRUE,(('12.Partner Involvement'!$D176*'12.Partner Involvement'!$E176)/COUNTA(_xlfn.TEXTSPLIT('12.Partner Involvement'!$G176,";"))),"")</f>
        <v/>
      </c>
      <c r="E377" s="577" t="str">
        <f>IF(ISNUMBER(SEARCH(E$206,'12.Partner Involvement'!$H176))=TRUE,(('12.Partner Involvement'!$D176*'12.Partner Involvement'!$E176)/COUNTA(_xlfn.TEXTSPLIT('12.Partner Involvement'!$H176,";"))),"")</f>
        <v/>
      </c>
      <c r="F377" s="576" t="str">
        <f>IF(ISNUMBER(SEARCH(F$206,'12.Partner Involvement'!$H176))=TRUE,(('12.Partner Involvement'!$D176*'12.Partner Involvement'!$E176)/COUNTA(_xlfn.TEXTSPLIT('12.Partner Involvement'!$H176,";"))),"")</f>
        <v/>
      </c>
      <c r="G377" s="576" t="str">
        <f>IF(ISNUMBER(SEARCH(G$206,'12.Partner Involvement'!$H176))=TRUE,(('12.Partner Involvement'!$D176*'12.Partner Involvement'!$E176)/COUNTA(_xlfn.TEXTSPLIT('12.Partner Involvement'!$H176,";"))),"")</f>
        <v/>
      </c>
      <c r="H377" s="578" t="str">
        <f>IF(ISNUMBER(SEARCH(H$206,'12.Partner Involvement'!$H176))=TRUE,(('12.Partner Involvement'!$D176*'12.Partner Involvement'!$E176)/COUNTA(_xlfn.TEXTSPLIT('12.Partner Involvement'!$H176,";"))),"")</f>
        <v/>
      </c>
    </row>
    <row r="378" spans="1:8" x14ac:dyDescent="0.25">
      <c r="A378" s="577" t="str">
        <f>IF(ISNUMBER(SEARCH(A$206,'12.Partner Involvement'!$G177))=TRUE,(('12.Partner Involvement'!$D177*'12.Partner Involvement'!$E177)/COUNTA(_xlfn.TEXTSPLIT('12.Partner Involvement'!$G177,";"))),"")</f>
        <v/>
      </c>
      <c r="B378" s="576" t="str">
        <f>IF(ISNUMBER(SEARCH(B$206,'12.Partner Involvement'!$G177))=TRUE,(('12.Partner Involvement'!$D177*'12.Partner Involvement'!$E177)/COUNTA(_xlfn.TEXTSPLIT('12.Partner Involvement'!$G177,";"))),"")</f>
        <v/>
      </c>
      <c r="C378" s="578" t="str">
        <f>IF(ISNUMBER(SEARCH(C$206,'12.Partner Involvement'!$G177))=TRUE,(('12.Partner Involvement'!$D177*'12.Partner Involvement'!$E177)/COUNTA(_xlfn.TEXTSPLIT('12.Partner Involvement'!$G177,";"))),"")</f>
        <v/>
      </c>
      <c r="E378" s="577" t="str">
        <f>IF(ISNUMBER(SEARCH(E$206,'12.Partner Involvement'!$H177))=TRUE,(('12.Partner Involvement'!$D177*'12.Partner Involvement'!$E177)/COUNTA(_xlfn.TEXTSPLIT('12.Partner Involvement'!$H177,";"))),"")</f>
        <v/>
      </c>
      <c r="F378" s="576" t="str">
        <f>IF(ISNUMBER(SEARCH(F$206,'12.Partner Involvement'!$H177))=TRUE,(('12.Partner Involvement'!$D177*'12.Partner Involvement'!$E177)/COUNTA(_xlfn.TEXTSPLIT('12.Partner Involvement'!$H177,";"))),"")</f>
        <v/>
      </c>
      <c r="G378" s="576" t="str">
        <f>IF(ISNUMBER(SEARCH(G$206,'12.Partner Involvement'!$H177))=TRUE,(('12.Partner Involvement'!$D177*'12.Partner Involvement'!$E177)/COUNTA(_xlfn.TEXTSPLIT('12.Partner Involvement'!$H177,";"))),"")</f>
        <v/>
      </c>
      <c r="H378" s="578" t="str">
        <f>IF(ISNUMBER(SEARCH(H$206,'12.Partner Involvement'!$H177))=TRUE,(('12.Partner Involvement'!$D177*'12.Partner Involvement'!$E177)/COUNTA(_xlfn.TEXTSPLIT('12.Partner Involvement'!$H177,";"))),"")</f>
        <v/>
      </c>
    </row>
    <row r="379" spans="1:8" x14ac:dyDescent="0.25">
      <c r="A379" s="577" t="str">
        <f>IF(ISNUMBER(SEARCH(A$206,'12.Partner Involvement'!$G178))=TRUE,(('12.Partner Involvement'!$D178*'12.Partner Involvement'!$E178)/COUNTA(_xlfn.TEXTSPLIT('12.Partner Involvement'!$G178,";"))),"")</f>
        <v/>
      </c>
      <c r="B379" s="576" t="str">
        <f>IF(ISNUMBER(SEARCH(B$206,'12.Partner Involvement'!$G178))=TRUE,(('12.Partner Involvement'!$D178*'12.Partner Involvement'!$E178)/COUNTA(_xlfn.TEXTSPLIT('12.Partner Involvement'!$G178,";"))),"")</f>
        <v/>
      </c>
      <c r="C379" s="578" t="str">
        <f>IF(ISNUMBER(SEARCH(C$206,'12.Partner Involvement'!$G178))=TRUE,(('12.Partner Involvement'!$D178*'12.Partner Involvement'!$E178)/COUNTA(_xlfn.TEXTSPLIT('12.Partner Involvement'!$G178,";"))),"")</f>
        <v/>
      </c>
      <c r="E379" s="577" t="str">
        <f>IF(ISNUMBER(SEARCH(E$206,'12.Partner Involvement'!$H178))=TRUE,(('12.Partner Involvement'!$D178*'12.Partner Involvement'!$E178)/COUNTA(_xlfn.TEXTSPLIT('12.Partner Involvement'!$H178,";"))),"")</f>
        <v/>
      </c>
      <c r="F379" s="576" t="str">
        <f>IF(ISNUMBER(SEARCH(F$206,'12.Partner Involvement'!$H178))=TRUE,(('12.Partner Involvement'!$D178*'12.Partner Involvement'!$E178)/COUNTA(_xlfn.TEXTSPLIT('12.Partner Involvement'!$H178,";"))),"")</f>
        <v/>
      </c>
      <c r="G379" s="576" t="str">
        <f>IF(ISNUMBER(SEARCH(G$206,'12.Partner Involvement'!$H178))=TRUE,(('12.Partner Involvement'!$D178*'12.Partner Involvement'!$E178)/COUNTA(_xlfn.TEXTSPLIT('12.Partner Involvement'!$H178,";"))),"")</f>
        <v/>
      </c>
      <c r="H379" s="578" t="str">
        <f>IF(ISNUMBER(SEARCH(H$206,'12.Partner Involvement'!$H178))=TRUE,(('12.Partner Involvement'!$D178*'12.Partner Involvement'!$E178)/COUNTA(_xlfn.TEXTSPLIT('12.Partner Involvement'!$H178,";"))),"")</f>
        <v/>
      </c>
    </row>
    <row r="380" spans="1:8" x14ac:dyDescent="0.25">
      <c r="A380" s="577" t="str">
        <f>IF(ISNUMBER(SEARCH(A$206,'12.Partner Involvement'!$G179))=TRUE,(('12.Partner Involvement'!$D179*'12.Partner Involvement'!$E179)/COUNTA(_xlfn.TEXTSPLIT('12.Partner Involvement'!$G179,";"))),"")</f>
        <v/>
      </c>
      <c r="B380" s="576" t="str">
        <f>IF(ISNUMBER(SEARCH(B$206,'12.Partner Involvement'!$G179))=TRUE,(('12.Partner Involvement'!$D179*'12.Partner Involvement'!$E179)/COUNTA(_xlfn.TEXTSPLIT('12.Partner Involvement'!$G179,";"))),"")</f>
        <v/>
      </c>
      <c r="C380" s="578" t="str">
        <f>IF(ISNUMBER(SEARCH(C$206,'12.Partner Involvement'!$G179))=TRUE,(('12.Partner Involvement'!$D179*'12.Partner Involvement'!$E179)/COUNTA(_xlfn.TEXTSPLIT('12.Partner Involvement'!$G179,";"))),"")</f>
        <v/>
      </c>
      <c r="E380" s="577" t="str">
        <f>IF(ISNUMBER(SEARCH(E$206,'12.Partner Involvement'!$H179))=TRUE,(('12.Partner Involvement'!$D179*'12.Partner Involvement'!$E179)/COUNTA(_xlfn.TEXTSPLIT('12.Partner Involvement'!$H179,";"))),"")</f>
        <v/>
      </c>
      <c r="F380" s="576" t="str">
        <f>IF(ISNUMBER(SEARCH(F$206,'12.Partner Involvement'!$H179))=TRUE,(('12.Partner Involvement'!$D179*'12.Partner Involvement'!$E179)/COUNTA(_xlfn.TEXTSPLIT('12.Partner Involvement'!$H179,";"))),"")</f>
        <v/>
      </c>
      <c r="G380" s="576" t="str">
        <f>IF(ISNUMBER(SEARCH(G$206,'12.Partner Involvement'!$H179))=TRUE,(('12.Partner Involvement'!$D179*'12.Partner Involvement'!$E179)/COUNTA(_xlfn.TEXTSPLIT('12.Partner Involvement'!$H179,";"))),"")</f>
        <v/>
      </c>
      <c r="H380" s="578" t="str">
        <f>IF(ISNUMBER(SEARCH(H$206,'12.Partner Involvement'!$H179))=TRUE,(('12.Partner Involvement'!$D179*'12.Partner Involvement'!$E179)/COUNTA(_xlfn.TEXTSPLIT('12.Partner Involvement'!$H179,";"))),"")</f>
        <v/>
      </c>
    </row>
    <row r="381" spans="1:8" x14ac:dyDescent="0.25">
      <c r="A381" s="577" t="str">
        <f>IF(ISNUMBER(SEARCH(A$206,'12.Partner Involvement'!$G180))=TRUE,(('12.Partner Involvement'!$D180*'12.Partner Involvement'!$E180)/COUNTA(_xlfn.TEXTSPLIT('12.Partner Involvement'!$G180,";"))),"")</f>
        <v/>
      </c>
      <c r="B381" s="576" t="str">
        <f>IF(ISNUMBER(SEARCH(B$206,'12.Partner Involvement'!$G180))=TRUE,(('12.Partner Involvement'!$D180*'12.Partner Involvement'!$E180)/COUNTA(_xlfn.TEXTSPLIT('12.Partner Involvement'!$G180,";"))),"")</f>
        <v/>
      </c>
      <c r="C381" s="578" t="str">
        <f>IF(ISNUMBER(SEARCH(C$206,'12.Partner Involvement'!$G180))=TRUE,(('12.Partner Involvement'!$D180*'12.Partner Involvement'!$E180)/COUNTA(_xlfn.TEXTSPLIT('12.Partner Involvement'!$G180,";"))),"")</f>
        <v/>
      </c>
      <c r="E381" s="577" t="str">
        <f>IF(ISNUMBER(SEARCH(E$206,'12.Partner Involvement'!$H180))=TRUE,(('12.Partner Involvement'!$D180*'12.Partner Involvement'!$E180)/COUNTA(_xlfn.TEXTSPLIT('12.Partner Involvement'!$H180,";"))),"")</f>
        <v/>
      </c>
      <c r="F381" s="576" t="str">
        <f>IF(ISNUMBER(SEARCH(F$206,'12.Partner Involvement'!$H180))=TRUE,(('12.Partner Involvement'!$D180*'12.Partner Involvement'!$E180)/COUNTA(_xlfn.TEXTSPLIT('12.Partner Involvement'!$H180,";"))),"")</f>
        <v/>
      </c>
      <c r="G381" s="576" t="str">
        <f>IF(ISNUMBER(SEARCH(G$206,'12.Partner Involvement'!$H180))=TRUE,(('12.Partner Involvement'!$D180*'12.Partner Involvement'!$E180)/COUNTA(_xlfn.TEXTSPLIT('12.Partner Involvement'!$H180,";"))),"")</f>
        <v/>
      </c>
      <c r="H381" s="578" t="str">
        <f>IF(ISNUMBER(SEARCH(H$206,'12.Partner Involvement'!$H180))=TRUE,(('12.Partner Involvement'!$D180*'12.Partner Involvement'!$E180)/COUNTA(_xlfn.TEXTSPLIT('12.Partner Involvement'!$H180,";"))),"")</f>
        <v/>
      </c>
    </row>
    <row r="382" spans="1:8" x14ac:dyDescent="0.25">
      <c r="A382" s="577" t="str">
        <f>IF(ISNUMBER(SEARCH(A$206,'12.Partner Involvement'!$G181))=TRUE,(('12.Partner Involvement'!$D181*'12.Partner Involvement'!$E181)/COUNTA(_xlfn.TEXTSPLIT('12.Partner Involvement'!$G181,";"))),"")</f>
        <v/>
      </c>
      <c r="B382" s="576" t="str">
        <f>IF(ISNUMBER(SEARCH(B$206,'12.Partner Involvement'!$G181))=TRUE,(('12.Partner Involvement'!$D181*'12.Partner Involvement'!$E181)/COUNTA(_xlfn.TEXTSPLIT('12.Partner Involvement'!$G181,";"))),"")</f>
        <v/>
      </c>
      <c r="C382" s="578" t="str">
        <f>IF(ISNUMBER(SEARCH(C$206,'12.Partner Involvement'!$G181))=TRUE,(('12.Partner Involvement'!$D181*'12.Partner Involvement'!$E181)/COUNTA(_xlfn.TEXTSPLIT('12.Partner Involvement'!$G181,";"))),"")</f>
        <v/>
      </c>
      <c r="E382" s="577" t="str">
        <f>IF(ISNUMBER(SEARCH(E$206,'12.Partner Involvement'!$H181))=TRUE,(('12.Partner Involvement'!$D181*'12.Partner Involvement'!$E181)/COUNTA(_xlfn.TEXTSPLIT('12.Partner Involvement'!$H181,";"))),"")</f>
        <v/>
      </c>
      <c r="F382" s="576" t="str">
        <f>IF(ISNUMBER(SEARCH(F$206,'12.Partner Involvement'!$H181))=TRUE,(('12.Partner Involvement'!$D181*'12.Partner Involvement'!$E181)/COUNTA(_xlfn.TEXTSPLIT('12.Partner Involvement'!$H181,";"))),"")</f>
        <v/>
      </c>
      <c r="G382" s="576" t="str">
        <f>IF(ISNUMBER(SEARCH(G$206,'12.Partner Involvement'!$H181))=TRUE,(('12.Partner Involvement'!$D181*'12.Partner Involvement'!$E181)/COUNTA(_xlfn.TEXTSPLIT('12.Partner Involvement'!$H181,";"))),"")</f>
        <v/>
      </c>
      <c r="H382" s="578" t="str">
        <f>IF(ISNUMBER(SEARCH(H$206,'12.Partner Involvement'!$H181))=TRUE,(('12.Partner Involvement'!$D181*'12.Partner Involvement'!$E181)/COUNTA(_xlfn.TEXTSPLIT('12.Partner Involvement'!$H181,";"))),"")</f>
        <v/>
      </c>
    </row>
    <row r="383" spans="1:8" x14ac:dyDescent="0.25">
      <c r="A383" s="577" t="str">
        <f>IF(ISNUMBER(SEARCH(A$206,'12.Partner Involvement'!$G182))=TRUE,(('12.Partner Involvement'!$D182*'12.Partner Involvement'!$E182)/COUNTA(_xlfn.TEXTSPLIT('12.Partner Involvement'!$G182,";"))),"")</f>
        <v/>
      </c>
      <c r="B383" s="576" t="str">
        <f>IF(ISNUMBER(SEARCH(B$206,'12.Partner Involvement'!$G182))=TRUE,(('12.Partner Involvement'!$D182*'12.Partner Involvement'!$E182)/COUNTA(_xlfn.TEXTSPLIT('12.Partner Involvement'!$G182,";"))),"")</f>
        <v/>
      </c>
      <c r="C383" s="578" t="str">
        <f>IF(ISNUMBER(SEARCH(C$206,'12.Partner Involvement'!$G182))=TRUE,(('12.Partner Involvement'!$D182*'12.Partner Involvement'!$E182)/COUNTA(_xlfn.TEXTSPLIT('12.Partner Involvement'!$G182,";"))),"")</f>
        <v/>
      </c>
      <c r="E383" s="577" t="str">
        <f>IF(ISNUMBER(SEARCH(E$206,'12.Partner Involvement'!$H182))=TRUE,(('12.Partner Involvement'!$D182*'12.Partner Involvement'!$E182)/COUNTA(_xlfn.TEXTSPLIT('12.Partner Involvement'!$H182,";"))),"")</f>
        <v/>
      </c>
      <c r="F383" s="576" t="str">
        <f>IF(ISNUMBER(SEARCH(F$206,'12.Partner Involvement'!$H182))=TRUE,(('12.Partner Involvement'!$D182*'12.Partner Involvement'!$E182)/COUNTA(_xlfn.TEXTSPLIT('12.Partner Involvement'!$H182,";"))),"")</f>
        <v/>
      </c>
      <c r="G383" s="576" t="str">
        <f>IF(ISNUMBER(SEARCH(G$206,'12.Partner Involvement'!$H182))=TRUE,(('12.Partner Involvement'!$D182*'12.Partner Involvement'!$E182)/COUNTA(_xlfn.TEXTSPLIT('12.Partner Involvement'!$H182,";"))),"")</f>
        <v/>
      </c>
      <c r="H383" s="578" t="str">
        <f>IF(ISNUMBER(SEARCH(H$206,'12.Partner Involvement'!$H182))=TRUE,(('12.Partner Involvement'!$D182*'12.Partner Involvement'!$E182)/COUNTA(_xlfn.TEXTSPLIT('12.Partner Involvement'!$H182,";"))),"")</f>
        <v/>
      </c>
    </row>
    <row r="384" spans="1:8" x14ac:dyDescent="0.25">
      <c r="A384" s="577" t="str">
        <f>IF(ISNUMBER(SEARCH(A$206,'12.Partner Involvement'!$G183))=TRUE,(('12.Partner Involvement'!$D183*'12.Partner Involvement'!$E183)/COUNTA(_xlfn.TEXTSPLIT('12.Partner Involvement'!$G183,";"))),"")</f>
        <v/>
      </c>
      <c r="B384" s="576" t="str">
        <f>IF(ISNUMBER(SEARCH(B$206,'12.Partner Involvement'!$G183))=TRUE,(('12.Partner Involvement'!$D183*'12.Partner Involvement'!$E183)/COUNTA(_xlfn.TEXTSPLIT('12.Partner Involvement'!$G183,";"))),"")</f>
        <v/>
      </c>
      <c r="C384" s="578" t="str">
        <f>IF(ISNUMBER(SEARCH(C$206,'12.Partner Involvement'!$G183))=TRUE,(('12.Partner Involvement'!$D183*'12.Partner Involvement'!$E183)/COUNTA(_xlfn.TEXTSPLIT('12.Partner Involvement'!$G183,";"))),"")</f>
        <v/>
      </c>
      <c r="E384" s="577" t="str">
        <f>IF(ISNUMBER(SEARCH(E$206,'12.Partner Involvement'!$H183))=TRUE,(('12.Partner Involvement'!$D183*'12.Partner Involvement'!$E183)/COUNTA(_xlfn.TEXTSPLIT('12.Partner Involvement'!$H183,";"))),"")</f>
        <v/>
      </c>
      <c r="F384" s="576" t="str">
        <f>IF(ISNUMBER(SEARCH(F$206,'12.Partner Involvement'!$H183))=TRUE,(('12.Partner Involvement'!$D183*'12.Partner Involvement'!$E183)/COUNTA(_xlfn.TEXTSPLIT('12.Partner Involvement'!$H183,";"))),"")</f>
        <v/>
      </c>
      <c r="G384" s="576" t="str">
        <f>IF(ISNUMBER(SEARCH(G$206,'12.Partner Involvement'!$H183))=TRUE,(('12.Partner Involvement'!$D183*'12.Partner Involvement'!$E183)/COUNTA(_xlfn.TEXTSPLIT('12.Partner Involvement'!$H183,";"))),"")</f>
        <v/>
      </c>
      <c r="H384" s="578" t="str">
        <f>IF(ISNUMBER(SEARCH(H$206,'12.Partner Involvement'!$H183))=TRUE,(('12.Partner Involvement'!$D183*'12.Partner Involvement'!$E183)/COUNTA(_xlfn.TEXTSPLIT('12.Partner Involvement'!$H183,";"))),"")</f>
        <v/>
      </c>
    </row>
    <row r="385" spans="1:8" x14ac:dyDescent="0.25">
      <c r="A385" s="577" t="str">
        <f>IF(ISNUMBER(SEARCH(A$206,'12.Partner Involvement'!$G184))=TRUE,(('12.Partner Involvement'!$D184*'12.Partner Involvement'!$E184)/COUNTA(_xlfn.TEXTSPLIT('12.Partner Involvement'!$G184,";"))),"")</f>
        <v/>
      </c>
      <c r="B385" s="576" t="str">
        <f>IF(ISNUMBER(SEARCH(B$206,'12.Partner Involvement'!$G184))=TRUE,(('12.Partner Involvement'!$D184*'12.Partner Involvement'!$E184)/COUNTA(_xlfn.TEXTSPLIT('12.Partner Involvement'!$G184,";"))),"")</f>
        <v/>
      </c>
      <c r="C385" s="578" t="str">
        <f>IF(ISNUMBER(SEARCH(C$206,'12.Partner Involvement'!$G184))=TRUE,(('12.Partner Involvement'!$D184*'12.Partner Involvement'!$E184)/COUNTA(_xlfn.TEXTSPLIT('12.Partner Involvement'!$G184,";"))),"")</f>
        <v/>
      </c>
      <c r="E385" s="577" t="str">
        <f>IF(ISNUMBER(SEARCH(E$206,'12.Partner Involvement'!$H184))=TRUE,(('12.Partner Involvement'!$D184*'12.Partner Involvement'!$E184)/COUNTA(_xlfn.TEXTSPLIT('12.Partner Involvement'!$H184,";"))),"")</f>
        <v/>
      </c>
      <c r="F385" s="576" t="str">
        <f>IF(ISNUMBER(SEARCH(F$206,'12.Partner Involvement'!$H184))=TRUE,(('12.Partner Involvement'!$D184*'12.Partner Involvement'!$E184)/COUNTA(_xlfn.TEXTSPLIT('12.Partner Involvement'!$H184,";"))),"")</f>
        <v/>
      </c>
      <c r="G385" s="576" t="str">
        <f>IF(ISNUMBER(SEARCH(G$206,'12.Partner Involvement'!$H184))=TRUE,(('12.Partner Involvement'!$D184*'12.Partner Involvement'!$E184)/COUNTA(_xlfn.TEXTSPLIT('12.Partner Involvement'!$H184,";"))),"")</f>
        <v/>
      </c>
      <c r="H385" s="578" t="str">
        <f>IF(ISNUMBER(SEARCH(H$206,'12.Partner Involvement'!$H184))=TRUE,(('12.Partner Involvement'!$D184*'12.Partner Involvement'!$E184)/COUNTA(_xlfn.TEXTSPLIT('12.Partner Involvement'!$H184,";"))),"")</f>
        <v/>
      </c>
    </row>
    <row r="386" spans="1:8" x14ac:dyDescent="0.25">
      <c r="A386" s="577" t="str">
        <f>IF(ISNUMBER(SEARCH(A$206,'12.Partner Involvement'!$G185))=TRUE,(('12.Partner Involvement'!$D185*'12.Partner Involvement'!$E185)/COUNTA(_xlfn.TEXTSPLIT('12.Partner Involvement'!$G185,";"))),"")</f>
        <v/>
      </c>
      <c r="B386" s="576" t="str">
        <f>IF(ISNUMBER(SEARCH(B$206,'12.Partner Involvement'!$G185))=TRUE,(('12.Partner Involvement'!$D185*'12.Partner Involvement'!$E185)/COUNTA(_xlfn.TEXTSPLIT('12.Partner Involvement'!$G185,";"))),"")</f>
        <v/>
      </c>
      <c r="C386" s="578" t="str">
        <f>IF(ISNUMBER(SEARCH(C$206,'12.Partner Involvement'!$G185))=TRUE,(('12.Partner Involvement'!$D185*'12.Partner Involvement'!$E185)/COUNTA(_xlfn.TEXTSPLIT('12.Partner Involvement'!$G185,";"))),"")</f>
        <v/>
      </c>
      <c r="E386" s="577" t="str">
        <f>IF(ISNUMBER(SEARCH(E$206,'12.Partner Involvement'!$H185))=TRUE,(('12.Partner Involvement'!$D185*'12.Partner Involvement'!$E185)/COUNTA(_xlfn.TEXTSPLIT('12.Partner Involvement'!$H185,";"))),"")</f>
        <v/>
      </c>
      <c r="F386" s="576" t="str">
        <f>IF(ISNUMBER(SEARCH(F$206,'12.Partner Involvement'!$H185))=TRUE,(('12.Partner Involvement'!$D185*'12.Partner Involvement'!$E185)/COUNTA(_xlfn.TEXTSPLIT('12.Partner Involvement'!$H185,";"))),"")</f>
        <v/>
      </c>
      <c r="G386" s="576" t="str">
        <f>IF(ISNUMBER(SEARCH(G$206,'12.Partner Involvement'!$H185))=TRUE,(('12.Partner Involvement'!$D185*'12.Partner Involvement'!$E185)/COUNTA(_xlfn.TEXTSPLIT('12.Partner Involvement'!$H185,";"))),"")</f>
        <v/>
      </c>
      <c r="H386" s="578" t="str">
        <f>IF(ISNUMBER(SEARCH(H$206,'12.Partner Involvement'!$H185))=TRUE,(('12.Partner Involvement'!$D185*'12.Partner Involvement'!$E185)/COUNTA(_xlfn.TEXTSPLIT('12.Partner Involvement'!$H185,";"))),"")</f>
        <v/>
      </c>
    </row>
    <row r="387" spans="1:8" x14ac:dyDescent="0.25">
      <c r="A387" s="577" t="str">
        <f>IF(ISNUMBER(SEARCH(A$206,'12.Partner Involvement'!$G186))=TRUE,(('12.Partner Involvement'!$D186*'12.Partner Involvement'!$E186)/COUNTA(_xlfn.TEXTSPLIT('12.Partner Involvement'!$G186,";"))),"")</f>
        <v/>
      </c>
      <c r="B387" s="576" t="str">
        <f>IF(ISNUMBER(SEARCH(B$206,'12.Partner Involvement'!$G186))=TRUE,(('12.Partner Involvement'!$D186*'12.Partner Involvement'!$E186)/COUNTA(_xlfn.TEXTSPLIT('12.Partner Involvement'!$G186,";"))),"")</f>
        <v/>
      </c>
      <c r="C387" s="578" t="str">
        <f>IF(ISNUMBER(SEARCH(C$206,'12.Partner Involvement'!$G186))=TRUE,(('12.Partner Involvement'!$D186*'12.Partner Involvement'!$E186)/COUNTA(_xlfn.TEXTSPLIT('12.Partner Involvement'!$G186,";"))),"")</f>
        <v/>
      </c>
      <c r="E387" s="577" t="str">
        <f>IF(ISNUMBER(SEARCH(E$206,'12.Partner Involvement'!$H186))=TRUE,(('12.Partner Involvement'!$D186*'12.Partner Involvement'!$E186)/COUNTA(_xlfn.TEXTSPLIT('12.Partner Involvement'!$H186,";"))),"")</f>
        <v/>
      </c>
      <c r="F387" s="576" t="str">
        <f>IF(ISNUMBER(SEARCH(F$206,'12.Partner Involvement'!$H186))=TRUE,(('12.Partner Involvement'!$D186*'12.Partner Involvement'!$E186)/COUNTA(_xlfn.TEXTSPLIT('12.Partner Involvement'!$H186,";"))),"")</f>
        <v/>
      </c>
      <c r="G387" s="576" t="str">
        <f>IF(ISNUMBER(SEARCH(G$206,'12.Partner Involvement'!$H186))=TRUE,(('12.Partner Involvement'!$D186*'12.Partner Involvement'!$E186)/COUNTA(_xlfn.TEXTSPLIT('12.Partner Involvement'!$H186,";"))),"")</f>
        <v/>
      </c>
      <c r="H387" s="578" t="str">
        <f>IF(ISNUMBER(SEARCH(H$206,'12.Partner Involvement'!$H186))=TRUE,(('12.Partner Involvement'!$D186*'12.Partner Involvement'!$E186)/COUNTA(_xlfn.TEXTSPLIT('12.Partner Involvement'!$H186,";"))),"")</f>
        <v/>
      </c>
    </row>
    <row r="388" spans="1:8" x14ac:dyDescent="0.25">
      <c r="A388" s="577" t="str">
        <f>IF(ISNUMBER(SEARCH(A$206,'12.Partner Involvement'!$G187))=TRUE,(('12.Partner Involvement'!$D187*'12.Partner Involvement'!$E187)/COUNTA(_xlfn.TEXTSPLIT('12.Partner Involvement'!$G187,";"))),"")</f>
        <v/>
      </c>
      <c r="B388" s="576" t="str">
        <f>IF(ISNUMBER(SEARCH(B$206,'12.Partner Involvement'!$G187))=TRUE,(('12.Partner Involvement'!$D187*'12.Partner Involvement'!$E187)/COUNTA(_xlfn.TEXTSPLIT('12.Partner Involvement'!$G187,";"))),"")</f>
        <v/>
      </c>
      <c r="C388" s="578" t="str">
        <f>IF(ISNUMBER(SEARCH(C$206,'12.Partner Involvement'!$G187))=TRUE,(('12.Partner Involvement'!$D187*'12.Partner Involvement'!$E187)/COUNTA(_xlfn.TEXTSPLIT('12.Partner Involvement'!$G187,";"))),"")</f>
        <v/>
      </c>
      <c r="E388" s="577" t="str">
        <f>IF(ISNUMBER(SEARCH(E$206,'12.Partner Involvement'!$H187))=TRUE,(('12.Partner Involvement'!$D187*'12.Partner Involvement'!$E187)/COUNTA(_xlfn.TEXTSPLIT('12.Partner Involvement'!$H187,";"))),"")</f>
        <v/>
      </c>
      <c r="F388" s="576" t="str">
        <f>IF(ISNUMBER(SEARCH(F$206,'12.Partner Involvement'!$H187))=TRUE,(('12.Partner Involvement'!$D187*'12.Partner Involvement'!$E187)/COUNTA(_xlfn.TEXTSPLIT('12.Partner Involvement'!$H187,";"))),"")</f>
        <v/>
      </c>
      <c r="G388" s="576" t="str">
        <f>IF(ISNUMBER(SEARCH(G$206,'12.Partner Involvement'!$H187))=TRUE,(('12.Partner Involvement'!$D187*'12.Partner Involvement'!$E187)/COUNTA(_xlfn.TEXTSPLIT('12.Partner Involvement'!$H187,";"))),"")</f>
        <v/>
      </c>
      <c r="H388" s="578" t="str">
        <f>IF(ISNUMBER(SEARCH(H$206,'12.Partner Involvement'!$H187))=TRUE,(('12.Partner Involvement'!$D187*'12.Partner Involvement'!$E187)/COUNTA(_xlfn.TEXTSPLIT('12.Partner Involvement'!$H187,";"))),"")</f>
        <v/>
      </c>
    </row>
    <row r="389" spans="1:8" x14ac:dyDescent="0.25">
      <c r="A389" s="577" t="str">
        <f>IF(ISNUMBER(SEARCH(A$206,'12.Partner Involvement'!$G188))=TRUE,(('12.Partner Involvement'!$D188*'12.Partner Involvement'!$E188)/COUNTA(_xlfn.TEXTSPLIT('12.Partner Involvement'!$G188,";"))),"")</f>
        <v/>
      </c>
      <c r="B389" s="576" t="str">
        <f>IF(ISNUMBER(SEARCH(B$206,'12.Partner Involvement'!$G188))=TRUE,(('12.Partner Involvement'!$D188*'12.Partner Involvement'!$E188)/COUNTA(_xlfn.TEXTSPLIT('12.Partner Involvement'!$G188,";"))),"")</f>
        <v/>
      </c>
      <c r="C389" s="578" t="str">
        <f>IF(ISNUMBER(SEARCH(C$206,'12.Partner Involvement'!$G188))=TRUE,(('12.Partner Involvement'!$D188*'12.Partner Involvement'!$E188)/COUNTA(_xlfn.TEXTSPLIT('12.Partner Involvement'!$G188,";"))),"")</f>
        <v/>
      </c>
      <c r="E389" s="577" t="str">
        <f>IF(ISNUMBER(SEARCH(E$206,'12.Partner Involvement'!$H188))=TRUE,(('12.Partner Involvement'!$D188*'12.Partner Involvement'!$E188)/COUNTA(_xlfn.TEXTSPLIT('12.Partner Involvement'!$H188,";"))),"")</f>
        <v/>
      </c>
      <c r="F389" s="576" t="str">
        <f>IF(ISNUMBER(SEARCH(F$206,'12.Partner Involvement'!$H188))=TRUE,(('12.Partner Involvement'!$D188*'12.Partner Involvement'!$E188)/COUNTA(_xlfn.TEXTSPLIT('12.Partner Involvement'!$H188,";"))),"")</f>
        <v/>
      </c>
      <c r="G389" s="576" t="str">
        <f>IF(ISNUMBER(SEARCH(G$206,'12.Partner Involvement'!$H188))=TRUE,(('12.Partner Involvement'!$D188*'12.Partner Involvement'!$E188)/COUNTA(_xlfn.TEXTSPLIT('12.Partner Involvement'!$H188,";"))),"")</f>
        <v/>
      </c>
      <c r="H389" s="578" t="str">
        <f>IF(ISNUMBER(SEARCH(H$206,'12.Partner Involvement'!$H188))=TRUE,(('12.Partner Involvement'!$D188*'12.Partner Involvement'!$E188)/COUNTA(_xlfn.TEXTSPLIT('12.Partner Involvement'!$H188,";"))),"")</f>
        <v/>
      </c>
    </row>
    <row r="390" spans="1:8" x14ac:dyDescent="0.25">
      <c r="A390" s="577" t="str">
        <f>IF(ISNUMBER(SEARCH(A$206,'12.Partner Involvement'!$G189))=TRUE,(('12.Partner Involvement'!$D189*'12.Partner Involvement'!$E189)/COUNTA(_xlfn.TEXTSPLIT('12.Partner Involvement'!$G189,";"))),"")</f>
        <v/>
      </c>
      <c r="B390" s="576" t="str">
        <f>IF(ISNUMBER(SEARCH(B$206,'12.Partner Involvement'!$G189))=TRUE,(('12.Partner Involvement'!$D189*'12.Partner Involvement'!$E189)/COUNTA(_xlfn.TEXTSPLIT('12.Partner Involvement'!$G189,";"))),"")</f>
        <v/>
      </c>
      <c r="C390" s="578" t="str">
        <f>IF(ISNUMBER(SEARCH(C$206,'12.Partner Involvement'!$G189))=TRUE,(('12.Partner Involvement'!$D189*'12.Partner Involvement'!$E189)/COUNTA(_xlfn.TEXTSPLIT('12.Partner Involvement'!$G189,";"))),"")</f>
        <v/>
      </c>
      <c r="E390" s="577" t="str">
        <f>IF(ISNUMBER(SEARCH(E$206,'12.Partner Involvement'!$H189))=TRUE,(('12.Partner Involvement'!$D189*'12.Partner Involvement'!$E189)/COUNTA(_xlfn.TEXTSPLIT('12.Partner Involvement'!$H189,";"))),"")</f>
        <v/>
      </c>
      <c r="F390" s="576" t="str">
        <f>IF(ISNUMBER(SEARCH(F$206,'12.Partner Involvement'!$H189))=TRUE,(('12.Partner Involvement'!$D189*'12.Partner Involvement'!$E189)/COUNTA(_xlfn.TEXTSPLIT('12.Partner Involvement'!$H189,";"))),"")</f>
        <v/>
      </c>
      <c r="G390" s="576" t="str">
        <f>IF(ISNUMBER(SEARCH(G$206,'12.Partner Involvement'!$H189))=TRUE,(('12.Partner Involvement'!$D189*'12.Partner Involvement'!$E189)/COUNTA(_xlfn.TEXTSPLIT('12.Partner Involvement'!$H189,";"))),"")</f>
        <v/>
      </c>
      <c r="H390" s="578" t="str">
        <f>IF(ISNUMBER(SEARCH(H$206,'12.Partner Involvement'!$H189))=TRUE,(('12.Partner Involvement'!$D189*'12.Partner Involvement'!$E189)/COUNTA(_xlfn.TEXTSPLIT('12.Partner Involvement'!$H189,";"))),"")</f>
        <v/>
      </c>
    </row>
    <row r="391" spans="1:8" x14ac:dyDescent="0.25">
      <c r="A391" s="577" t="str">
        <f>IF(ISNUMBER(SEARCH(A$206,'12.Partner Involvement'!$G190))=TRUE,(('12.Partner Involvement'!$D190*'12.Partner Involvement'!$E190)/COUNTA(_xlfn.TEXTSPLIT('12.Partner Involvement'!$G190,";"))),"")</f>
        <v/>
      </c>
      <c r="B391" s="576" t="str">
        <f>IF(ISNUMBER(SEARCH(B$206,'12.Partner Involvement'!$G190))=TRUE,(('12.Partner Involvement'!$D190*'12.Partner Involvement'!$E190)/COUNTA(_xlfn.TEXTSPLIT('12.Partner Involvement'!$G190,";"))),"")</f>
        <v/>
      </c>
      <c r="C391" s="578" t="str">
        <f>IF(ISNUMBER(SEARCH(C$206,'12.Partner Involvement'!$G190))=TRUE,(('12.Partner Involvement'!$D190*'12.Partner Involvement'!$E190)/COUNTA(_xlfn.TEXTSPLIT('12.Partner Involvement'!$G190,";"))),"")</f>
        <v/>
      </c>
      <c r="E391" s="577" t="str">
        <f>IF(ISNUMBER(SEARCH(E$206,'12.Partner Involvement'!$H190))=TRUE,(('12.Partner Involvement'!$D190*'12.Partner Involvement'!$E190)/COUNTA(_xlfn.TEXTSPLIT('12.Partner Involvement'!$H190,";"))),"")</f>
        <v/>
      </c>
      <c r="F391" s="576" t="str">
        <f>IF(ISNUMBER(SEARCH(F$206,'12.Partner Involvement'!$H190))=TRUE,(('12.Partner Involvement'!$D190*'12.Partner Involvement'!$E190)/COUNTA(_xlfn.TEXTSPLIT('12.Partner Involvement'!$H190,";"))),"")</f>
        <v/>
      </c>
      <c r="G391" s="576" t="str">
        <f>IF(ISNUMBER(SEARCH(G$206,'12.Partner Involvement'!$H190))=TRUE,(('12.Partner Involvement'!$D190*'12.Partner Involvement'!$E190)/COUNTA(_xlfn.TEXTSPLIT('12.Partner Involvement'!$H190,";"))),"")</f>
        <v/>
      </c>
      <c r="H391" s="578" t="str">
        <f>IF(ISNUMBER(SEARCH(H$206,'12.Partner Involvement'!$H190))=TRUE,(('12.Partner Involvement'!$D190*'12.Partner Involvement'!$E190)/COUNTA(_xlfn.TEXTSPLIT('12.Partner Involvement'!$H190,";"))),"")</f>
        <v/>
      </c>
    </row>
    <row r="392" spans="1:8" x14ac:dyDescent="0.25">
      <c r="A392" s="577" t="str">
        <f>IF(ISNUMBER(SEARCH(A$206,'12.Partner Involvement'!$G191))=TRUE,(('12.Partner Involvement'!$D191*'12.Partner Involvement'!$E191)/COUNTA(_xlfn.TEXTSPLIT('12.Partner Involvement'!$G191,";"))),"")</f>
        <v/>
      </c>
      <c r="B392" s="576" t="str">
        <f>IF(ISNUMBER(SEARCH(B$206,'12.Partner Involvement'!$G191))=TRUE,(('12.Partner Involvement'!$D191*'12.Partner Involvement'!$E191)/COUNTA(_xlfn.TEXTSPLIT('12.Partner Involvement'!$G191,";"))),"")</f>
        <v/>
      </c>
      <c r="C392" s="578" t="str">
        <f>IF(ISNUMBER(SEARCH(C$206,'12.Partner Involvement'!$G191))=TRUE,(('12.Partner Involvement'!$D191*'12.Partner Involvement'!$E191)/COUNTA(_xlfn.TEXTSPLIT('12.Partner Involvement'!$G191,";"))),"")</f>
        <v/>
      </c>
      <c r="E392" s="577" t="str">
        <f>IF(ISNUMBER(SEARCH(E$206,'12.Partner Involvement'!$H191))=TRUE,(('12.Partner Involvement'!$D191*'12.Partner Involvement'!$E191)/COUNTA(_xlfn.TEXTSPLIT('12.Partner Involvement'!$H191,";"))),"")</f>
        <v/>
      </c>
      <c r="F392" s="576" t="str">
        <f>IF(ISNUMBER(SEARCH(F$206,'12.Partner Involvement'!$H191))=TRUE,(('12.Partner Involvement'!$D191*'12.Partner Involvement'!$E191)/COUNTA(_xlfn.TEXTSPLIT('12.Partner Involvement'!$H191,";"))),"")</f>
        <v/>
      </c>
      <c r="G392" s="576" t="str">
        <f>IF(ISNUMBER(SEARCH(G$206,'12.Partner Involvement'!$H191))=TRUE,(('12.Partner Involvement'!$D191*'12.Partner Involvement'!$E191)/COUNTA(_xlfn.TEXTSPLIT('12.Partner Involvement'!$H191,";"))),"")</f>
        <v/>
      </c>
      <c r="H392" s="578" t="str">
        <f>IF(ISNUMBER(SEARCH(H$206,'12.Partner Involvement'!$H191))=TRUE,(('12.Partner Involvement'!$D191*'12.Partner Involvement'!$E191)/COUNTA(_xlfn.TEXTSPLIT('12.Partner Involvement'!$H191,";"))),"")</f>
        <v/>
      </c>
    </row>
    <row r="393" spans="1:8" x14ac:dyDescent="0.25">
      <c r="A393" s="577" t="str">
        <f>IF(ISNUMBER(SEARCH(A$206,'12.Partner Involvement'!$G192))=TRUE,(('12.Partner Involvement'!$D192*'12.Partner Involvement'!$E192)/COUNTA(_xlfn.TEXTSPLIT('12.Partner Involvement'!$G192,";"))),"")</f>
        <v/>
      </c>
      <c r="B393" s="576" t="str">
        <f>IF(ISNUMBER(SEARCH(B$206,'12.Partner Involvement'!$G192))=TRUE,(('12.Partner Involvement'!$D192*'12.Partner Involvement'!$E192)/COUNTA(_xlfn.TEXTSPLIT('12.Partner Involvement'!$G192,";"))),"")</f>
        <v/>
      </c>
      <c r="C393" s="578" t="str">
        <f>IF(ISNUMBER(SEARCH(C$206,'12.Partner Involvement'!$G192))=TRUE,(('12.Partner Involvement'!$D192*'12.Partner Involvement'!$E192)/COUNTA(_xlfn.TEXTSPLIT('12.Partner Involvement'!$G192,";"))),"")</f>
        <v/>
      </c>
      <c r="E393" s="577" t="str">
        <f>IF(ISNUMBER(SEARCH(E$206,'12.Partner Involvement'!$H192))=TRUE,(('12.Partner Involvement'!$D192*'12.Partner Involvement'!$E192)/COUNTA(_xlfn.TEXTSPLIT('12.Partner Involvement'!$H192,";"))),"")</f>
        <v/>
      </c>
      <c r="F393" s="576" t="str">
        <f>IF(ISNUMBER(SEARCH(F$206,'12.Partner Involvement'!$H192))=TRUE,(('12.Partner Involvement'!$D192*'12.Partner Involvement'!$E192)/COUNTA(_xlfn.TEXTSPLIT('12.Partner Involvement'!$H192,";"))),"")</f>
        <v/>
      </c>
      <c r="G393" s="576" t="str">
        <f>IF(ISNUMBER(SEARCH(G$206,'12.Partner Involvement'!$H192))=TRUE,(('12.Partner Involvement'!$D192*'12.Partner Involvement'!$E192)/COUNTA(_xlfn.TEXTSPLIT('12.Partner Involvement'!$H192,";"))),"")</f>
        <v/>
      </c>
      <c r="H393" s="578" t="str">
        <f>IF(ISNUMBER(SEARCH(H$206,'12.Partner Involvement'!$H192))=TRUE,(('12.Partner Involvement'!$D192*'12.Partner Involvement'!$E192)/COUNTA(_xlfn.TEXTSPLIT('12.Partner Involvement'!$H192,";"))),"")</f>
        <v/>
      </c>
    </row>
    <row r="394" spans="1:8" x14ac:dyDescent="0.25">
      <c r="A394" s="577" t="str">
        <f>IF(ISNUMBER(SEARCH(A$206,'12.Partner Involvement'!$G193))=TRUE,(('12.Partner Involvement'!$D193*'12.Partner Involvement'!$E193)/COUNTA(_xlfn.TEXTSPLIT('12.Partner Involvement'!$G193,";"))),"")</f>
        <v/>
      </c>
      <c r="B394" s="576" t="str">
        <f>IF(ISNUMBER(SEARCH(B$206,'12.Partner Involvement'!$G193))=TRUE,(('12.Partner Involvement'!$D193*'12.Partner Involvement'!$E193)/COUNTA(_xlfn.TEXTSPLIT('12.Partner Involvement'!$G193,";"))),"")</f>
        <v/>
      </c>
      <c r="C394" s="578" t="str">
        <f>IF(ISNUMBER(SEARCH(C$206,'12.Partner Involvement'!$G193))=TRUE,(('12.Partner Involvement'!$D193*'12.Partner Involvement'!$E193)/COUNTA(_xlfn.TEXTSPLIT('12.Partner Involvement'!$G193,";"))),"")</f>
        <v/>
      </c>
      <c r="E394" s="577" t="str">
        <f>IF(ISNUMBER(SEARCH(E$206,'12.Partner Involvement'!$H193))=TRUE,(('12.Partner Involvement'!$D193*'12.Partner Involvement'!$E193)/COUNTA(_xlfn.TEXTSPLIT('12.Partner Involvement'!$H193,";"))),"")</f>
        <v/>
      </c>
      <c r="F394" s="576" t="str">
        <f>IF(ISNUMBER(SEARCH(F$206,'12.Partner Involvement'!$H193))=TRUE,(('12.Partner Involvement'!$D193*'12.Partner Involvement'!$E193)/COUNTA(_xlfn.TEXTSPLIT('12.Partner Involvement'!$H193,";"))),"")</f>
        <v/>
      </c>
      <c r="G394" s="576" t="str">
        <f>IF(ISNUMBER(SEARCH(G$206,'12.Partner Involvement'!$H193))=TRUE,(('12.Partner Involvement'!$D193*'12.Partner Involvement'!$E193)/COUNTA(_xlfn.TEXTSPLIT('12.Partner Involvement'!$H193,";"))),"")</f>
        <v/>
      </c>
      <c r="H394" s="578" t="str">
        <f>IF(ISNUMBER(SEARCH(H$206,'12.Partner Involvement'!$H193))=TRUE,(('12.Partner Involvement'!$D193*'12.Partner Involvement'!$E193)/COUNTA(_xlfn.TEXTSPLIT('12.Partner Involvement'!$H193,";"))),"")</f>
        <v/>
      </c>
    </row>
    <row r="395" spans="1:8" x14ac:dyDescent="0.25">
      <c r="A395" s="577" t="str">
        <f>IF(ISNUMBER(SEARCH(A$206,'12.Partner Involvement'!$G194))=TRUE,(('12.Partner Involvement'!$D194*'12.Partner Involvement'!$E194)/COUNTA(_xlfn.TEXTSPLIT('12.Partner Involvement'!$G194,";"))),"")</f>
        <v/>
      </c>
      <c r="B395" s="576" t="str">
        <f>IF(ISNUMBER(SEARCH(B$206,'12.Partner Involvement'!$G194))=TRUE,(('12.Partner Involvement'!$D194*'12.Partner Involvement'!$E194)/COUNTA(_xlfn.TEXTSPLIT('12.Partner Involvement'!$G194,";"))),"")</f>
        <v/>
      </c>
      <c r="C395" s="578" t="str">
        <f>IF(ISNUMBER(SEARCH(C$206,'12.Partner Involvement'!$G194))=TRUE,(('12.Partner Involvement'!$D194*'12.Partner Involvement'!$E194)/COUNTA(_xlfn.TEXTSPLIT('12.Partner Involvement'!$G194,";"))),"")</f>
        <v/>
      </c>
      <c r="E395" s="577" t="str">
        <f>IF(ISNUMBER(SEARCH(E$206,'12.Partner Involvement'!$H194))=TRUE,(('12.Partner Involvement'!$D194*'12.Partner Involvement'!$E194)/COUNTA(_xlfn.TEXTSPLIT('12.Partner Involvement'!$H194,";"))),"")</f>
        <v/>
      </c>
      <c r="F395" s="576" t="str">
        <f>IF(ISNUMBER(SEARCH(F$206,'12.Partner Involvement'!$H194))=TRUE,(('12.Partner Involvement'!$D194*'12.Partner Involvement'!$E194)/COUNTA(_xlfn.TEXTSPLIT('12.Partner Involvement'!$H194,";"))),"")</f>
        <v/>
      </c>
      <c r="G395" s="576" t="str">
        <f>IF(ISNUMBER(SEARCH(G$206,'12.Partner Involvement'!$H194))=TRUE,(('12.Partner Involvement'!$D194*'12.Partner Involvement'!$E194)/COUNTA(_xlfn.TEXTSPLIT('12.Partner Involvement'!$H194,";"))),"")</f>
        <v/>
      </c>
      <c r="H395" s="578" t="str">
        <f>IF(ISNUMBER(SEARCH(H$206,'12.Partner Involvement'!$H194))=TRUE,(('12.Partner Involvement'!$D194*'12.Partner Involvement'!$E194)/COUNTA(_xlfn.TEXTSPLIT('12.Partner Involvement'!$H194,";"))),"")</f>
        <v/>
      </c>
    </row>
    <row r="396" spans="1:8" x14ac:dyDescent="0.25">
      <c r="A396" s="577" t="str">
        <f>IF(ISNUMBER(SEARCH(A$206,'12.Partner Involvement'!$G195))=TRUE,(('12.Partner Involvement'!$D195*'12.Partner Involvement'!$E195)/COUNTA(_xlfn.TEXTSPLIT('12.Partner Involvement'!$G195,";"))),"")</f>
        <v/>
      </c>
      <c r="B396" s="576" t="str">
        <f>IF(ISNUMBER(SEARCH(B$206,'12.Partner Involvement'!$G195))=TRUE,(('12.Partner Involvement'!$D195*'12.Partner Involvement'!$E195)/COUNTA(_xlfn.TEXTSPLIT('12.Partner Involvement'!$G195,";"))),"")</f>
        <v/>
      </c>
      <c r="C396" s="578" t="str">
        <f>IF(ISNUMBER(SEARCH(C$206,'12.Partner Involvement'!$G195))=TRUE,(('12.Partner Involvement'!$D195*'12.Partner Involvement'!$E195)/COUNTA(_xlfn.TEXTSPLIT('12.Partner Involvement'!$G195,";"))),"")</f>
        <v/>
      </c>
      <c r="E396" s="577" t="str">
        <f>IF(ISNUMBER(SEARCH(E$206,'12.Partner Involvement'!$H195))=TRUE,(('12.Partner Involvement'!$D195*'12.Partner Involvement'!$E195)/COUNTA(_xlfn.TEXTSPLIT('12.Partner Involvement'!$H195,";"))),"")</f>
        <v/>
      </c>
      <c r="F396" s="576" t="str">
        <f>IF(ISNUMBER(SEARCH(F$206,'12.Partner Involvement'!$H195))=TRUE,(('12.Partner Involvement'!$D195*'12.Partner Involvement'!$E195)/COUNTA(_xlfn.TEXTSPLIT('12.Partner Involvement'!$H195,";"))),"")</f>
        <v/>
      </c>
      <c r="G396" s="576" t="str">
        <f>IF(ISNUMBER(SEARCH(G$206,'12.Partner Involvement'!$H195))=TRUE,(('12.Partner Involvement'!$D195*'12.Partner Involvement'!$E195)/COUNTA(_xlfn.TEXTSPLIT('12.Partner Involvement'!$H195,";"))),"")</f>
        <v/>
      </c>
      <c r="H396" s="578" t="str">
        <f>IF(ISNUMBER(SEARCH(H$206,'12.Partner Involvement'!$H195))=TRUE,(('12.Partner Involvement'!$D195*'12.Partner Involvement'!$E195)/COUNTA(_xlfn.TEXTSPLIT('12.Partner Involvement'!$H195,";"))),"")</f>
        <v/>
      </c>
    </row>
    <row r="397" spans="1:8" x14ac:dyDescent="0.25">
      <c r="A397" s="577" t="str">
        <f>IF(ISNUMBER(SEARCH(A$206,'12.Partner Involvement'!$G196))=TRUE,(('12.Partner Involvement'!$D196*'12.Partner Involvement'!$E196)/COUNTA(_xlfn.TEXTSPLIT('12.Partner Involvement'!$G196,";"))),"")</f>
        <v/>
      </c>
      <c r="B397" s="576" t="str">
        <f>IF(ISNUMBER(SEARCH(B$206,'12.Partner Involvement'!$G196))=TRUE,(('12.Partner Involvement'!$D196*'12.Partner Involvement'!$E196)/COUNTA(_xlfn.TEXTSPLIT('12.Partner Involvement'!$G196,";"))),"")</f>
        <v/>
      </c>
      <c r="C397" s="578" t="str">
        <f>IF(ISNUMBER(SEARCH(C$206,'12.Partner Involvement'!$G196))=TRUE,(('12.Partner Involvement'!$D196*'12.Partner Involvement'!$E196)/COUNTA(_xlfn.TEXTSPLIT('12.Partner Involvement'!$G196,";"))),"")</f>
        <v/>
      </c>
      <c r="E397" s="577" t="str">
        <f>IF(ISNUMBER(SEARCH(E$206,'12.Partner Involvement'!$H196))=TRUE,(('12.Partner Involvement'!$D196*'12.Partner Involvement'!$E196)/COUNTA(_xlfn.TEXTSPLIT('12.Partner Involvement'!$H196,";"))),"")</f>
        <v/>
      </c>
      <c r="F397" s="576" t="str">
        <f>IF(ISNUMBER(SEARCH(F$206,'12.Partner Involvement'!$H196))=TRUE,(('12.Partner Involvement'!$D196*'12.Partner Involvement'!$E196)/COUNTA(_xlfn.TEXTSPLIT('12.Partner Involvement'!$H196,";"))),"")</f>
        <v/>
      </c>
      <c r="G397" s="576" t="str">
        <f>IF(ISNUMBER(SEARCH(G$206,'12.Partner Involvement'!$H196))=TRUE,(('12.Partner Involvement'!$D196*'12.Partner Involvement'!$E196)/COUNTA(_xlfn.TEXTSPLIT('12.Partner Involvement'!$H196,";"))),"")</f>
        <v/>
      </c>
      <c r="H397" s="578" t="str">
        <f>IF(ISNUMBER(SEARCH(H$206,'12.Partner Involvement'!$H196))=TRUE,(('12.Partner Involvement'!$D196*'12.Partner Involvement'!$E196)/COUNTA(_xlfn.TEXTSPLIT('12.Partner Involvement'!$H196,";"))),"")</f>
        <v/>
      </c>
    </row>
    <row r="398" spans="1:8" x14ac:dyDescent="0.25">
      <c r="A398" s="577" t="str">
        <f>IF(ISNUMBER(SEARCH(A$206,'12.Partner Involvement'!$G197))=TRUE,(('12.Partner Involvement'!$D197*'12.Partner Involvement'!$E197)/COUNTA(_xlfn.TEXTSPLIT('12.Partner Involvement'!$G197,";"))),"")</f>
        <v/>
      </c>
      <c r="B398" s="576" t="str">
        <f>IF(ISNUMBER(SEARCH(B$206,'12.Partner Involvement'!$G197))=TRUE,(('12.Partner Involvement'!$D197*'12.Partner Involvement'!$E197)/COUNTA(_xlfn.TEXTSPLIT('12.Partner Involvement'!$G197,";"))),"")</f>
        <v/>
      </c>
      <c r="C398" s="578" t="str">
        <f>IF(ISNUMBER(SEARCH(C$206,'12.Partner Involvement'!$G197))=TRUE,(('12.Partner Involvement'!$D197*'12.Partner Involvement'!$E197)/COUNTA(_xlfn.TEXTSPLIT('12.Partner Involvement'!$G197,";"))),"")</f>
        <v/>
      </c>
      <c r="E398" s="577" t="str">
        <f>IF(ISNUMBER(SEARCH(E$206,'12.Partner Involvement'!$H197))=TRUE,(('12.Partner Involvement'!$D197*'12.Partner Involvement'!$E197)/COUNTA(_xlfn.TEXTSPLIT('12.Partner Involvement'!$H197,";"))),"")</f>
        <v/>
      </c>
      <c r="F398" s="576" t="str">
        <f>IF(ISNUMBER(SEARCH(F$206,'12.Partner Involvement'!$H197))=TRUE,(('12.Partner Involvement'!$D197*'12.Partner Involvement'!$E197)/COUNTA(_xlfn.TEXTSPLIT('12.Partner Involvement'!$H197,";"))),"")</f>
        <v/>
      </c>
      <c r="G398" s="576" t="str">
        <f>IF(ISNUMBER(SEARCH(G$206,'12.Partner Involvement'!$H197))=TRUE,(('12.Partner Involvement'!$D197*'12.Partner Involvement'!$E197)/COUNTA(_xlfn.TEXTSPLIT('12.Partner Involvement'!$H197,";"))),"")</f>
        <v/>
      </c>
      <c r="H398" s="578" t="str">
        <f>IF(ISNUMBER(SEARCH(H$206,'12.Partner Involvement'!$H197))=TRUE,(('12.Partner Involvement'!$D197*'12.Partner Involvement'!$E197)/COUNTA(_xlfn.TEXTSPLIT('12.Partner Involvement'!$H197,";"))),"")</f>
        <v/>
      </c>
    </row>
    <row r="399" spans="1:8" x14ac:dyDescent="0.25">
      <c r="A399" s="577" t="str">
        <f>IF(ISNUMBER(SEARCH(A$206,'12.Partner Involvement'!$G198))=TRUE,(('12.Partner Involvement'!$D198*'12.Partner Involvement'!$E198)/COUNTA(_xlfn.TEXTSPLIT('12.Partner Involvement'!$G198,";"))),"")</f>
        <v/>
      </c>
      <c r="B399" s="576" t="str">
        <f>IF(ISNUMBER(SEARCH(B$206,'12.Partner Involvement'!$G198))=TRUE,(('12.Partner Involvement'!$D198*'12.Partner Involvement'!$E198)/COUNTA(_xlfn.TEXTSPLIT('12.Partner Involvement'!$G198,";"))),"")</f>
        <v/>
      </c>
      <c r="C399" s="578" t="str">
        <f>IF(ISNUMBER(SEARCH(C$206,'12.Partner Involvement'!$G198))=TRUE,(('12.Partner Involvement'!$D198*'12.Partner Involvement'!$E198)/COUNTA(_xlfn.TEXTSPLIT('12.Partner Involvement'!$G198,";"))),"")</f>
        <v/>
      </c>
      <c r="E399" s="577" t="str">
        <f>IF(ISNUMBER(SEARCH(E$206,'12.Partner Involvement'!$H198))=TRUE,(('12.Partner Involvement'!$D198*'12.Partner Involvement'!$E198)/COUNTA(_xlfn.TEXTSPLIT('12.Partner Involvement'!$H198,";"))),"")</f>
        <v/>
      </c>
      <c r="F399" s="576" t="str">
        <f>IF(ISNUMBER(SEARCH(F$206,'12.Partner Involvement'!$H198))=TRUE,(('12.Partner Involvement'!$D198*'12.Partner Involvement'!$E198)/COUNTA(_xlfn.TEXTSPLIT('12.Partner Involvement'!$H198,";"))),"")</f>
        <v/>
      </c>
      <c r="G399" s="576" t="str">
        <f>IF(ISNUMBER(SEARCH(G$206,'12.Partner Involvement'!$H198))=TRUE,(('12.Partner Involvement'!$D198*'12.Partner Involvement'!$E198)/COUNTA(_xlfn.TEXTSPLIT('12.Partner Involvement'!$H198,";"))),"")</f>
        <v/>
      </c>
      <c r="H399" s="578" t="str">
        <f>IF(ISNUMBER(SEARCH(H$206,'12.Partner Involvement'!$H198))=TRUE,(('12.Partner Involvement'!$D198*'12.Partner Involvement'!$E198)/COUNTA(_xlfn.TEXTSPLIT('12.Partner Involvement'!$H198,";"))),"")</f>
        <v/>
      </c>
    </row>
    <row r="400" spans="1:8" x14ac:dyDescent="0.25">
      <c r="A400" s="577" t="str">
        <f>IF(ISNUMBER(SEARCH(A$206,'12.Partner Involvement'!$G199))=TRUE,(('12.Partner Involvement'!$D199*'12.Partner Involvement'!$E199)/COUNTA(_xlfn.TEXTSPLIT('12.Partner Involvement'!$G199,";"))),"")</f>
        <v/>
      </c>
      <c r="B400" s="576" t="str">
        <f>IF(ISNUMBER(SEARCH(B$206,'12.Partner Involvement'!$G199))=TRUE,(('12.Partner Involvement'!$D199*'12.Partner Involvement'!$E199)/COUNTA(_xlfn.TEXTSPLIT('12.Partner Involvement'!$G199,";"))),"")</f>
        <v/>
      </c>
      <c r="C400" s="578" t="str">
        <f>IF(ISNUMBER(SEARCH(C$206,'12.Partner Involvement'!$G199))=TRUE,(('12.Partner Involvement'!$D199*'12.Partner Involvement'!$E199)/COUNTA(_xlfn.TEXTSPLIT('12.Partner Involvement'!$G199,";"))),"")</f>
        <v/>
      </c>
      <c r="E400" s="577" t="str">
        <f>IF(ISNUMBER(SEARCH(E$206,'12.Partner Involvement'!$H199))=TRUE,(('12.Partner Involvement'!$D199*'12.Partner Involvement'!$E199)/COUNTA(_xlfn.TEXTSPLIT('12.Partner Involvement'!$H199,";"))),"")</f>
        <v/>
      </c>
      <c r="F400" s="576" t="str">
        <f>IF(ISNUMBER(SEARCH(F$206,'12.Partner Involvement'!$H199))=TRUE,(('12.Partner Involvement'!$D199*'12.Partner Involvement'!$E199)/COUNTA(_xlfn.TEXTSPLIT('12.Partner Involvement'!$H199,";"))),"")</f>
        <v/>
      </c>
      <c r="G400" s="576" t="str">
        <f>IF(ISNUMBER(SEARCH(G$206,'12.Partner Involvement'!$H199))=TRUE,(('12.Partner Involvement'!$D199*'12.Partner Involvement'!$E199)/COUNTA(_xlfn.TEXTSPLIT('12.Partner Involvement'!$H199,";"))),"")</f>
        <v/>
      </c>
      <c r="H400" s="578" t="str">
        <f>IF(ISNUMBER(SEARCH(H$206,'12.Partner Involvement'!$H199))=TRUE,(('12.Partner Involvement'!$D199*'12.Partner Involvement'!$E199)/COUNTA(_xlfn.TEXTSPLIT('12.Partner Involvement'!$H199,";"))),"")</f>
        <v/>
      </c>
    </row>
    <row r="401" spans="1:8" x14ac:dyDescent="0.25">
      <c r="A401" s="577" t="str">
        <f>IF(ISNUMBER(SEARCH(A$206,'12.Partner Involvement'!$G200))=TRUE,(('12.Partner Involvement'!$D200*'12.Partner Involvement'!$E200)/COUNTA(_xlfn.TEXTSPLIT('12.Partner Involvement'!$G200,";"))),"")</f>
        <v/>
      </c>
      <c r="B401" s="576" t="str">
        <f>IF(ISNUMBER(SEARCH(B$206,'12.Partner Involvement'!$G200))=TRUE,(('12.Partner Involvement'!$D200*'12.Partner Involvement'!$E200)/COUNTA(_xlfn.TEXTSPLIT('12.Partner Involvement'!$G200,";"))),"")</f>
        <v/>
      </c>
      <c r="C401" s="578" t="str">
        <f>IF(ISNUMBER(SEARCH(C$206,'12.Partner Involvement'!$G200))=TRUE,(('12.Partner Involvement'!$D200*'12.Partner Involvement'!$E200)/COUNTA(_xlfn.TEXTSPLIT('12.Partner Involvement'!$G200,";"))),"")</f>
        <v/>
      </c>
      <c r="E401" s="577" t="str">
        <f>IF(ISNUMBER(SEARCH(E$206,'12.Partner Involvement'!$H200))=TRUE,(('12.Partner Involvement'!$D200*'12.Partner Involvement'!$E200)/COUNTA(_xlfn.TEXTSPLIT('12.Partner Involvement'!$H200,";"))),"")</f>
        <v/>
      </c>
      <c r="F401" s="576" t="str">
        <f>IF(ISNUMBER(SEARCH(F$206,'12.Partner Involvement'!$H200))=TRUE,(('12.Partner Involvement'!$D200*'12.Partner Involvement'!$E200)/COUNTA(_xlfn.TEXTSPLIT('12.Partner Involvement'!$H200,";"))),"")</f>
        <v/>
      </c>
      <c r="G401" s="576" t="str">
        <f>IF(ISNUMBER(SEARCH(G$206,'12.Partner Involvement'!$H200))=TRUE,(('12.Partner Involvement'!$D200*'12.Partner Involvement'!$E200)/COUNTA(_xlfn.TEXTSPLIT('12.Partner Involvement'!$H200,";"))),"")</f>
        <v/>
      </c>
      <c r="H401" s="578" t="str">
        <f>IF(ISNUMBER(SEARCH(H$206,'12.Partner Involvement'!$H200))=TRUE,(('12.Partner Involvement'!$D200*'12.Partner Involvement'!$E200)/COUNTA(_xlfn.TEXTSPLIT('12.Partner Involvement'!$H200,";"))),"")</f>
        <v/>
      </c>
    </row>
    <row r="402" spans="1:8" x14ac:dyDescent="0.25">
      <c r="A402" s="577" t="str">
        <f>IF(ISNUMBER(SEARCH(A$206,'12.Partner Involvement'!$G201))=TRUE,(('12.Partner Involvement'!$D201*'12.Partner Involvement'!$E201)/COUNTA(_xlfn.TEXTSPLIT('12.Partner Involvement'!$G201,";"))),"")</f>
        <v/>
      </c>
      <c r="B402" s="576" t="str">
        <f>IF(ISNUMBER(SEARCH(B$206,'12.Partner Involvement'!$G201))=TRUE,(('12.Partner Involvement'!$D201*'12.Partner Involvement'!$E201)/COUNTA(_xlfn.TEXTSPLIT('12.Partner Involvement'!$G201,";"))),"")</f>
        <v/>
      </c>
      <c r="C402" s="578" t="str">
        <f>IF(ISNUMBER(SEARCH(C$206,'12.Partner Involvement'!$G201))=TRUE,(('12.Partner Involvement'!$D201*'12.Partner Involvement'!$E201)/COUNTA(_xlfn.TEXTSPLIT('12.Partner Involvement'!$G201,";"))),"")</f>
        <v/>
      </c>
      <c r="E402" s="577" t="str">
        <f>IF(ISNUMBER(SEARCH(E$206,'12.Partner Involvement'!$H201))=TRUE,(('12.Partner Involvement'!$D201*'12.Partner Involvement'!$E201)/COUNTA(_xlfn.TEXTSPLIT('12.Partner Involvement'!$H201,";"))),"")</f>
        <v/>
      </c>
      <c r="F402" s="576" t="str">
        <f>IF(ISNUMBER(SEARCH(F$206,'12.Partner Involvement'!$H201))=TRUE,(('12.Partner Involvement'!$D201*'12.Partner Involvement'!$E201)/COUNTA(_xlfn.TEXTSPLIT('12.Partner Involvement'!$H201,";"))),"")</f>
        <v/>
      </c>
      <c r="G402" s="576" t="str">
        <f>IF(ISNUMBER(SEARCH(G$206,'12.Partner Involvement'!$H201))=TRUE,(('12.Partner Involvement'!$D201*'12.Partner Involvement'!$E201)/COUNTA(_xlfn.TEXTSPLIT('12.Partner Involvement'!$H201,";"))),"")</f>
        <v/>
      </c>
      <c r="H402" s="578" t="str">
        <f>IF(ISNUMBER(SEARCH(H$206,'12.Partner Involvement'!$H201))=TRUE,(('12.Partner Involvement'!$D201*'12.Partner Involvement'!$E201)/COUNTA(_xlfn.TEXTSPLIT('12.Partner Involvement'!$H201,";"))),"")</f>
        <v/>
      </c>
    </row>
    <row r="403" spans="1:8" x14ac:dyDescent="0.25">
      <c r="A403" s="577" t="str">
        <f>IF(ISNUMBER(SEARCH(A$206,'12.Partner Involvement'!$G202))=TRUE,(('12.Partner Involvement'!$D202*'12.Partner Involvement'!$E202)/COUNTA(_xlfn.TEXTSPLIT('12.Partner Involvement'!$G202,";"))),"")</f>
        <v/>
      </c>
      <c r="B403" s="576" t="str">
        <f>IF(ISNUMBER(SEARCH(B$206,'12.Partner Involvement'!$G202))=TRUE,(('12.Partner Involvement'!$D202*'12.Partner Involvement'!$E202)/COUNTA(_xlfn.TEXTSPLIT('12.Partner Involvement'!$G202,";"))),"")</f>
        <v/>
      </c>
      <c r="C403" s="578" t="str">
        <f>IF(ISNUMBER(SEARCH(C$206,'12.Partner Involvement'!$G202))=TRUE,(('12.Partner Involvement'!$D202*'12.Partner Involvement'!$E202)/COUNTA(_xlfn.TEXTSPLIT('12.Partner Involvement'!$G202,";"))),"")</f>
        <v/>
      </c>
      <c r="E403" s="577" t="str">
        <f>IF(ISNUMBER(SEARCH(E$206,'12.Partner Involvement'!$H202))=TRUE,(('12.Partner Involvement'!$D202*'12.Partner Involvement'!$E202)/COUNTA(_xlfn.TEXTSPLIT('12.Partner Involvement'!$H202,";"))),"")</f>
        <v/>
      </c>
      <c r="F403" s="576" t="str">
        <f>IF(ISNUMBER(SEARCH(F$206,'12.Partner Involvement'!$H202))=TRUE,(('12.Partner Involvement'!$D202*'12.Partner Involvement'!$E202)/COUNTA(_xlfn.TEXTSPLIT('12.Partner Involvement'!$H202,";"))),"")</f>
        <v/>
      </c>
      <c r="G403" s="576" t="str">
        <f>IF(ISNUMBER(SEARCH(G$206,'12.Partner Involvement'!$H202))=TRUE,(('12.Partner Involvement'!$D202*'12.Partner Involvement'!$E202)/COUNTA(_xlfn.TEXTSPLIT('12.Partner Involvement'!$H202,";"))),"")</f>
        <v/>
      </c>
      <c r="H403" s="578" t="str">
        <f>IF(ISNUMBER(SEARCH(H$206,'12.Partner Involvement'!$H202))=TRUE,(('12.Partner Involvement'!$D202*'12.Partner Involvement'!$E202)/COUNTA(_xlfn.TEXTSPLIT('12.Partner Involvement'!$H202,";"))),"")</f>
        <v/>
      </c>
    </row>
    <row r="404" spans="1:8" x14ac:dyDescent="0.25">
      <c r="A404" s="577" t="str">
        <f>IF(ISNUMBER(SEARCH(A$206,'12.Partner Involvement'!$G203))=TRUE,(('12.Partner Involvement'!$D203*'12.Partner Involvement'!$E203)/COUNTA(_xlfn.TEXTSPLIT('12.Partner Involvement'!$G203,";"))),"")</f>
        <v/>
      </c>
      <c r="B404" s="576" t="str">
        <f>IF(ISNUMBER(SEARCH(B$206,'12.Partner Involvement'!$G203))=TRUE,(('12.Partner Involvement'!$D203*'12.Partner Involvement'!$E203)/COUNTA(_xlfn.TEXTSPLIT('12.Partner Involvement'!$G203,";"))),"")</f>
        <v/>
      </c>
      <c r="C404" s="578" t="str">
        <f>IF(ISNUMBER(SEARCH(C$206,'12.Partner Involvement'!$G203))=TRUE,(('12.Partner Involvement'!$D203*'12.Partner Involvement'!$E203)/COUNTA(_xlfn.TEXTSPLIT('12.Partner Involvement'!$G203,";"))),"")</f>
        <v/>
      </c>
      <c r="E404" s="577" t="str">
        <f>IF(ISNUMBER(SEARCH(E$206,'12.Partner Involvement'!$H203))=TRUE,(('12.Partner Involvement'!$D203*'12.Partner Involvement'!$E203)/COUNTA(_xlfn.TEXTSPLIT('12.Partner Involvement'!$H203,";"))),"")</f>
        <v/>
      </c>
      <c r="F404" s="576" t="str">
        <f>IF(ISNUMBER(SEARCH(F$206,'12.Partner Involvement'!$H203))=TRUE,(('12.Partner Involvement'!$D203*'12.Partner Involvement'!$E203)/COUNTA(_xlfn.TEXTSPLIT('12.Partner Involvement'!$H203,";"))),"")</f>
        <v/>
      </c>
      <c r="G404" s="576" t="str">
        <f>IF(ISNUMBER(SEARCH(G$206,'12.Partner Involvement'!$H203))=TRUE,(('12.Partner Involvement'!$D203*'12.Partner Involvement'!$E203)/COUNTA(_xlfn.TEXTSPLIT('12.Partner Involvement'!$H203,";"))),"")</f>
        <v/>
      </c>
      <c r="H404" s="578" t="str">
        <f>IF(ISNUMBER(SEARCH(H$206,'12.Partner Involvement'!$H203))=TRUE,(('12.Partner Involvement'!$D203*'12.Partner Involvement'!$E203)/COUNTA(_xlfn.TEXTSPLIT('12.Partner Involvement'!$H203,";"))),"")</f>
        <v/>
      </c>
    </row>
    <row r="405" spans="1:8" x14ac:dyDescent="0.25">
      <c r="A405" s="577" t="str">
        <f>IF(ISNUMBER(SEARCH(A$206,'12.Partner Involvement'!$G204))=TRUE,(('12.Partner Involvement'!$D204*'12.Partner Involvement'!$E204)/COUNTA(_xlfn.TEXTSPLIT('12.Partner Involvement'!$G204,";"))),"")</f>
        <v/>
      </c>
      <c r="B405" s="576" t="str">
        <f>IF(ISNUMBER(SEARCH(B$206,'12.Partner Involvement'!$G204))=TRUE,(('12.Partner Involvement'!$D204*'12.Partner Involvement'!$E204)/COUNTA(_xlfn.TEXTSPLIT('12.Partner Involvement'!$G204,";"))),"")</f>
        <v/>
      </c>
      <c r="C405" s="578" t="str">
        <f>IF(ISNUMBER(SEARCH(C$206,'12.Partner Involvement'!$G204))=TRUE,(('12.Partner Involvement'!$D204*'12.Partner Involvement'!$E204)/COUNTA(_xlfn.TEXTSPLIT('12.Partner Involvement'!$G204,";"))),"")</f>
        <v/>
      </c>
      <c r="E405" s="577" t="str">
        <f>IF(ISNUMBER(SEARCH(E$206,'12.Partner Involvement'!$H204))=TRUE,(('12.Partner Involvement'!$D204*'12.Partner Involvement'!$E204)/COUNTA(_xlfn.TEXTSPLIT('12.Partner Involvement'!$H204,";"))),"")</f>
        <v/>
      </c>
      <c r="F405" s="576" t="str">
        <f>IF(ISNUMBER(SEARCH(F$206,'12.Partner Involvement'!$H204))=TRUE,(('12.Partner Involvement'!$D204*'12.Partner Involvement'!$E204)/COUNTA(_xlfn.TEXTSPLIT('12.Partner Involvement'!$H204,";"))),"")</f>
        <v/>
      </c>
      <c r="G405" s="576" t="str">
        <f>IF(ISNUMBER(SEARCH(G$206,'12.Partner Involvement'!$H204))=TRUE,(('12.Partner Involvement'!$D204*'12.Partner Involvement'!$E204)/COUNTA(_xlfn.TEXTSPLIT('12.Partner Involvement'!$H204,";"))),"")</f>
        <v/>
      </c>
      <c r="H405" s="578" t="str">
        <f>IF(ISNUMBER(SEARCH(H$206,'12.Partner Involvement'!$H204))=TRUE,(('12.Partner Involvement'!$D204*'12.Partner Involvement'!$E204)/COUNTA(_xlfn.TEXTSPLIT('12.Partner Involvement'!$H204,";"))),"")</f>
        <v/>
      </c>
    </row>
    <row r="406" spans="1:8" x14ac:dyDescent="0.25">
      <c r="A406" s="577" t="str">
        <f>IF(ISNUMBER(SEARCH(A$206,'12.Partner Involvement'!$G205))=TRUE,(('12.Partner Involvement'!$D205*'12.Partner Involvement'!$E205)/COUNTA(_xlfn.TEXTSPLIT('12.Partner Involvement'!$G205,";"))),"")</f>
        <v/>
      </c>
      <c r="B406" s="576" t="str">
        <f>IF(ISNUMBER(SEARCH(B$206,'12.Partner Involvement'!$G205))=TRUE,(('12.Partner Involvement'!$D205*'12.Partner Involvement'!$E205)/COUNTA(_xlfn.TEXTSPLIT('12.Partner Involvement'!$G205,";"))),"")</f>
        <v/>
      </c>
      <c r="C406" s="578" t="str">
        <f>IF(ISNUMBER(SEARCH(C$206,'12.Partner Involvement'!$G205))=TRUE,(('12.Partner Involvement'!$D205*'12.Partner Involvement'!$E205)/COUNTA(_xlfn.TEXTSPLIT('12.Partner Involvement'!$G205,";"))),"")</f>
        <v/>
      </c>
      <c r="E406" s="577" t="str">
        <f>IF(ISNUMBER(SEARCH(E$206,'12.Partner Involvement'!$H205))=TRUE,(('12.Partner Involvement'!$D205*'12.Partner Involvement'!$E205)/COUNTA(_xlfn.TEXTSPLIT('12.Partner Involvement'!$H205,";"))),"")</f>
        <v/>
      </c>
      <c r="F406" s="576" t="str">
        <f>IF(ISNUMBER(SEARCH(F$206,'12.Partner Involvement'!$H205))=TRUE,(('12.Partner Involvement'!$D205*'12.Partner Involvement'!$E205)/COUNTA(_xlfn.TEXTSPLIT('12.Partner Involvement'!$H205,";"))),"")</f>
        <v/>
      </c>
      <c r="G406" s="576" t="str">
        <f>IF(ISNUMBER(SEARCH(G$206,'12.Partner Involvement'!$H205))=TRUE,(('12.Partner Involvement'!$D205*'12.Partner Involvement'!$E205)/COUNTA(_xlfn.TEXTSPLIT('12.Partner Involvement'!$H205,";"))),"")</f>
        <v/>
      </c>
      <c r="H406" s="578" t="str">
        <f>IF(ISNUMBER(SEARCH(H$206,'12.Partner Involvement'!$H205))=TRUE,(('12.Partner Involvement'!$D205*'12.Partner Involvement'!$E205)/COUNTA(_xlfn.TEXTSPLIT('12.Partner Involvement'!$H205,";"))),"")</f>
        <v/>
      </c>
    </row>
    <row r="407" spans="1:8" x14ac:dyDescent="0.25">
      <c r="A407" s="577" t="str">
        <f>IF(ISNUMBER(SEARCH(A$206,'12.Partner Involvement'!$G206))=TRUE,(('12.Partner Involvement'!$D206*'12.Partner Involvement'!$E206)/COUNTA(_xlfn.TEXTSPLIT('12.Partner Involvement'!$G206,";"))),"")</f>
        <v/>
      </c>
      <c r="B407" s="576" t="str">
        <f>IF(ISNUMBER(SEARCH(B$206,'12.Partner Involvement'!$G206))=TRUE,(('12.Partner Involvement'!$D206*'12.Partner Involvement'!$E206)/COUNTA(_xlfn.TEXTSPLIT('12.Partner Involvement'!$G206,";"))),"")</f>
        <v/>
      </c>
      <c r="C407" s="578" t="str">
        <f>IF(ISNUMBER(SEARCH(C$206,'12.Partner Involvement'!$G206))=TRUE,(('12.Partner Involvement'!$D206*'12.Partner Involvement'!$E206)/COUNTA(_xlfn.TEXTSPLIT('12.Partner Involvement'!$G206,";"))),"")</f>
        <v/>
      </c>
      <c r="E407" s="577" t="str">
        <f>IF(ISNUMBER(SEARCH(E$206,'12.Partner Involvement'!$H206))=TRUE,(('12.Partner Involvement'!$D206*'12.Partner Involvement'!$E206)/COUNTA(_xlfn.TEXTSPLIT('12.Partner Involvement'!$H206,";"))),"")</f>
        <v/>
      </c>
      <c r="F407" s="576" t="str">
        <f>IF(ISNUMBER(SEARCH(F$206,'12.Partner Involvement'!$H206))=TRUE,(('12.Partner Involvement'!$D206*'12.Partner Involvement'!$E206)/COUNTA(_xlfn.TEXTSPLIT('12.Partner Involvement'!$H206,";"))),"")</f>
        <v/>
      </c>
      <c r="G407" s="576" t="str">
        <f>IF(ISNUMBER(SEARCH(G$206,'12.Partner Involvement'!$H206))=TRUE,(('12.Partner Involvement'!$D206*'12.Partner Involvement'!$E206)/COUNTA(_xlfn.TEXTSPLIT('12.Partner Involvement'!$H206,";"))),"")</f>
        <v/>
      </c>
      <c r="H407" s="578" t="str">
        <f>IF(ISNUMBER(SEARCH(H$206,'12.Partner Involvement'!$H206))=TRUE,(('12.Partner Involvement'!$D206*'12.Partner Involvement'!$E206)/COUNTA(_xlfn.TEXTSPLIT('12.Partner Involvement'!$H206,";"))),"")</f>
        <v/>
      </c>
    </row>
    <row r="408" spans="1:8" x14ac:dyDescent="0.25">
      <c r="A408" s="577" t="str">
        <f>IF(ISNUMBER(SEARCH(A$206,'12.Partner Involvement'!$G207))=TRUE,(('12.Partner Involvement'!$D207*'12.Partner Involvement'!$E207)/COUNTA(_xlfn.TEXTSPLIT('12.Partner Involvement'!$G207,";"))),"")</f>
        <v/>
      </c>
      <c r="B408" s="576" t="str">
        <f>IF(ISNUMBER(SEARCH(B$206,'12.Partner Involvement'!$G207))=TRUE,(('12.Partner Involvement'!$D207*'12.Partner Involvement'!$E207)/COUNTA(_xlfn.TEXTSPLIT('12.Partner Involvement'!$G207,";"))),"")</f>
        <v/>
      </c>
      <c r="C408" s="578" t="str">
        <f>IF(ISNUMBER(SEARCH(C$206,'12.Partner Involvement'!$G207))=TRUE,(('12.Partner Involvement'!$D207*'12.Partner Involvement'!$E207)/COUNTA(_xlfn.TEXTSPLIT('12.Partner Involvement'!$G207,";"))),"")</f>
        <v/>
      </c>
      <c r="E408" s="577" t="str">
        <f>IF(ISNUMBER(SEARCH(E$206,'12.Partner Involvement'!$H207))=TRUE,(('12.Partner Involvement'!$D207*'12.Partner Involvement'!$E207)/COUNTA(_xlfn.TEXTSPLIT('12.Partner Involvement'!$H207,";"))),"")</f>
        <v/>
      </c>
      <c r="F408" s="576" t="str">
        <f>IF(ISNUMBER(SEARCH(F$206,'12.Partner Involvement'!$H207))=TRUE,(('12.Partner Involvement'!$D207*'12.Partner Involvement'!$E207)/COUNTA(_xlfn.TEXTSPLIT('12.Partner Involvement'!$H207,";"))),"")</f>
        <v/>
      </c>
      <c r="G408" s="576" t="str">
        <f>IF(ISNUMBER(SEARCH(G$206,'12.Partner Involvement'!$H207))=TRUE,(('12.Partner Involvement'!$D207*'12.Partner Involvement'!$E207)/COUNTA(_xlfn.TEXTSPLIT('12.Partner Involvement'!$H207,";"))),"")</f>
        <v/>
      </c>
      <c r="H408" s="578" t="str">
        <f>IF(ISNUMBER(SEARCH(H$206,'12.Partner Involvement'!$H207))=TRUE,(('12.Partner Involvement'!$D207*'12.Partner Involvement'!$E207)/COUNTA(_xlfn.TEXTSPLIT('12.Partner Involvement'!$H207,";"))),"")</f>
        <v/>
      </c>
    </row>
    <row r="409" spans="1:8" x14ac:dyDescent="0.25">
      <c r="A409" s="577" t="str">
        <f>IF(ISNUMBER(SEARCH(A$206,'12.Partner Involvement'!$G208))=TRUE,(('12.Partner Involvement'!$D208*'12.Partner Involvement'!$E208)/COUNTA(_xlfn.TEXTSPLIT('12.Partner Involvement'!$G208,";"))),"")</f>
        <v/>
      </c>
      <c r="B409" s="576" t="str">
        <f>IF(ISNUMBER(SEARCH(B$206,'12.Partner Involvement'!$G208))=TRUE,(('12.Partner Involvement'!$D208*'12.Partner Involvement'!$E208)/COUNTA(_xlfn.TEXTSPLIT('12.Partner Involvement'!$G208,";"))),"")</f>
        <v/>
      </c>
      <c r="C409" s="578" t="str">
        <f>IF(ISNUMBER(SEARCH(C$206,'12.Partner Involvement'!$G208))=TRUE,(('12.Partner Involvement'!$D208*'12.Partner Involvement'!$E208)/COUNTA(_xlfn.TEXTSPLIT('12.Partner Involvement'!$G208,";"))),"")</f>
        <v/>
      </c>
      <c r="E409" s="577" t="str">
        <f>IF(ISNUMBER(SEARCH(E$206,'12.Partner Involvement'!$H208))=TRUE,(('12.Partner Involvement'!$D208*'12.Partner Involvement'!$E208)/COUNTA(_xlfn.TEXTSPLIT('12.Partner Involvement'!$H208,";"))),"")</f>
        <v/>
      </c>
      <c r="F409" s="576" t="str">
        <f>IF(ISNUMBER(SEARCH(F$206,'12.Partner Involvement'!$H208))=TRUE,(('12.Partner Involvement'!$D208*'12.Partner Involvement'!$E208)/COUNTA(_xlfn.TEXTSPLIT('12.Partner Involvement'!$H208,";"))),"")</f>
        <v/>
      </c>
      <c r="G409" s="576" t="str">
        <f>IF(ISNUMBER(SEARCH(G$206,'12.Partner Involvement'!$H208))=TRUE,(('12.Partner Involvement'!$D208*'12.Partner Involvement'!$E208)/COUNTA(_xlfn.TEXTSPLIT('12.Partner Involvement'!$H208,";"))),"")</f>
        <v/>
      </c>
      <c r="H409" s="578" t="str">
        <f>IF(ISNUMBER(SEARCH(H$206,'12.Partner Involvement'!$H208))=TRUE,(('12.Partner Involvement'!$D208*'12.Partner Involvement'!$E208)/COUNTA(_xlfn.TEXTSPLIT('12.Partner Involvement'!$H208,";"))),"")</f>
        <v/>
      </c>
    </row>
    <row r="410" spans="1:8" x14ac:dyDescent="0.25">
      <c r="A410" s="577" t="str">
        <f>IF(ISNUMBER(SEARCH(A$206,'12.Partner Involvement'!$G209))=TRUE,(('12.Partner Involvement'!$D209*'12.Partner Involvement'!$E209)/COUNTA(_xlfn.TEXTSPLIT('12.Partner Involvement'!$G209,";"))),"")</f>
        <v/>
      </c>
      <c r="B410" s="576" t="str">
        <f>IF(ISNUMBER(SEARCH(B$206,'12.Partner Involvement'!$G209))=TRUE,(('12.Partner Involvement'!$D209*'12.Partner Involvement'!$E209)/COUNTA(_xlfn.TEXTSPLIT('12.Partner Involvement'!$G209,";"))),"")</f>
        <v/>
      </c>
      <c r="C410" s="578" t="str">
        <f>IF(ISNUMBER(SEARCH(C$206,'12.Partner Involvement'!$G209))=TRUE,(('12.Partner Involvement'!$D209*'12.Partner Involvement'!$E209)/COUNTA(_xlfn.TEXTSPLIT('12.Partner Involvement'!$G209,";"))),"")</f>
        <v/>
      </c>
      <c r="E410" s="577" t="str">
        <f>IF(ISNUMBER(SEARCH(E$206,'12.Partner Involvement'!$H209))=TRUE,(('12.Partner Involvement'!$D209*'12.Partner Involvement'!$E209)/COUNTA(_xlfn.TEXTSPLIT('12.Partner Involvement'!$H209,";"))),"")</f>
        <v/>
      </c>
      <c r="F410" s="576" t="str">
        <f>IF(ISNUMBER(SEARCH(F$206,'12.Partner Involvement'!$H209))=TRUE,(('12.Partner Involvement'!$D209*'12.Partner Involvement'!$E209)/COUNTA(_xlfn.TEXTSPLIT('12.Partner Involvement'!$H209,";"))),"")</f>
        <v/>
      </c>
      <c r="G410" s="576" t="str">
        <f>IF(ISNUMBER(SEARCH(G$206,'12.Partner Involvement'!$H209))=TRUE,(('12.Partner Involvement'!$D209*'12.Partner Involvement'!$E209)/COUNTA(_xlfn.TEXTSPLIT('12.Partner Involvement'!$H209,";"))),"")</f>
        <v/>
      </c>
      <c r="H410" s="578" t="str">
        <f>IF(ISNUMBER(SEARCH(H$206,'12.Partner Involvement'!$H209))=TRUE,(('12.Partner Involvement'!$D209*'12.Partner Involvement'!$E209)/COUNTA(_xlfn.TEXTSPLIT('12.Partner Involvement'!$H209,";"))),"")</f>
        <v/>
      </c>
    </row>
    <row r="411" spans="1:8" x14ac:dyDescent="0.25">
      <c r="A411" s="577" t="str">
        <f>IF(ISNUMBER(SEARCH(A$206,'12.Partner Involvement'!$G210))=TRUE,(('12.Partner Involvement'!$D210*'12.Partner Involvement'!$E210)/COUNTA(_xlfn.TEXTSPLIT('12.Partner Involvement'!$G210,";"))),"")</f>
        <v/>
      </c>
      <c r="B411" s="576" t="str">
        <f>IF(ISNUMBER(SEARCH(B$206,'12.Partner Involvement'!$G210))=TRUE,(('12.Partner Involvement'!$D210*'12.Partner Involvement'!$E210)/COUNTA(_xlfn.TEXTSPLIT('12.Partner Involvement'!$G210,";"))),"")</f>
        <v/>
      </c>
      <c r="C411" s="578" t="str">
        <f>IF(ISNUMBER(SEARCH(C$206,'12.Partner Involvement'!$G210))=TRUE,(('12.Partner Involvement'!$D210*'12.Partner Involvement'!$E210)/COUNTA(_xlfn.TEXTSPLIT('12.Partner Involvement'!$G210,";"))),"")</f>
        <v/>
      </c>
      <c r="E411" s="577" t="str">
        <f>IF(ISNUMBER(SEARCH(E$206,'12.Partner Involvement'!$H210))=TRUE,(('12.Partner Involvement'!$D210*'12.Partner Involvement'!$E210)/COUNTA(_xlfn.TEXTSPLIT('12.Partner Involvement'!$H210,";"))),"")</f>
        <v/>
      </c>
      <c r="F411" s="576" t="str">
        <f>IF(ISNUMBER(SEARCH(F$206,'12.Partner Involvement'!$H210))=TRUE,(('12.Partner Involvement'!$D210*'12.Partner Involvement'!$E210)/COUNTA(_xlfn.TEXTSPLIT('12.Partner Involvement'!$H210,";"))),"")</f>
        <v/>
      </c>
      <c r="G411" s="576" t="str">
        <f>IF(ISNUMBER(SEARCH(G$206,'12.Partner Involvement'!$H210))=TRUE,(('12.Partner Involvement'!$D210*'12.Partner Involvement'!$E210)/COUNTA(_xlfn.TEXTSPLIT('12.Partner Involvement'!$H210,";"))),"")</f>
        <v/>
      </c>
      <c r="H411" s="578" t="str">
        <f>IF(ISNUMBER(SEARCH(H$206,'12.Partner Involvement'!$H210))=TRUE,(('12.Partner Involvement'!$D210*'12.Partner Involvement'!$E210)/COUNTA(_xlfn.TEXTSPLIT('12.Partner Involvement'!$H210,";"))),"")</f>
        <v/>
      </c>
    </row>
    <row r="412" spans="1:8" x14ac:dyDescent="0.25">
      <c r="A412" s="577" t="str">
        <f>IF(ISNUMBER(SEARCH(A$206,'12.Partner Involvement'!$G211))=TRUE,(('12.Partner Involvement'!$D211*'12.Partner Involvement'!$E211)/COUNTA(_xlfn.TEXTSPLIT('12.Partner Involvement'!$G211,";"))),"")</f>
        <v/>
      </c>
      <c r="B412" s="576" t="str">
        <f>IF(ISNUMBER(SEARCH(B$206,'12.Partner Involvement'!$G211))=TRUE,(('12.Partner Involvement'!$D211*'12.Partner Involvement'!$E211)/COUNTA(_xlfn.TEXTSPLIT('12.Partner Involvement'!$G211,";"))),"")</f>
        <v/>
      </c>
      <c r="C412" s="578" t="str">
        <f>IF(ISNUMBER(SEARCH(C$206,'12.Partner Involvement'!$G211))=TRUE,(('12.Partner Involvement'!$D211*'12.Partner Involvement'!$E211)/COUNTA(_xlfn.TEXTSPLIT('12.Partner Involvement'!$G211,";"))),"")</f>
        <v/>
      </c>
      <c r="E412" s="577" t="str">
        <f>IF(ISNUMBER(SEARCH(E$206,'12.Partner Involvement'!$H211))=TRUE,(('12.Partner Involvement'!$D211*'12.Partner Involvement'!$E211)/COUNTA(_xlfn.TEXTSPLIT('12.Partner Involvement'!$H211,";"))),"")</f>
        <v/>
      </c>
      <c r="F412" s="576" t="str">
        <f>IF(ISNUMBER(SEARCH(F$206,'12.Partner Involvement'!$H211))=TRUE,(('12.Partner Involvement'!$D211*'12.Partner Involvement'!$E211)/COUNTA(_xlfn.TEXTSPLIT('12.Partner Involvement'!$H211,";"))),"")</f>
        <v/>
      </c>
      <c r="G412" s="576" t="str">
        <f>IF(ISNUMBER(SEARCH(G$206,'12.Partner Involvement'!$H211))=TRUE,(('12.Partner Involvement'!$D211*'12.Partner Involvement'!$E211)/COUNTA(_xlfn.TEXTSPLIT('12.Partner Involvement'!$H211,";"))),"")</f>
        <v/>
      </c>
      <c r="H412" s="578" t="str">
        <f>IF(ISNUMBER(SEARCH(H$206,'12.Partner Involvement'!$H211))=TRUE,(('12.Partner Involvement'!$D211*'12.Partner Involvement'!$E211)/COUNTA(_xlfn.TEXTSPLIT('12.Partner Involvement'!$H211,";"))),"")</f>
        <v/>
      </c>
    </row>
    <row r="413" spans="1:8" x14ac:dyDescent="0.25">
      <c r="A413" s="577" t="str">
        <f>IF(ISNUMBER(SEARCH(A$206,'12.Partner Involvement'!$G212))=TRUE,(('12.Partner Involvement'!$D212*'12.Partner Involvement'!$E212)/COUNTA(_xlfn.TEXTSPLIT('12.Partner Involvement'!$G212,";"))),"")</f>
        <v/>
      </c>
      <c r="B413" s="576" t="str">
        <f>IF(ISNUMBER(SEARCH(B$206,'12.Partner Involvement'!$G212))=TRUE,(('12.Partner Involvement'!$D212*'12.Partner Involvement'!$E212)/COUNTA(_xlfn.TEXTSPLIT('12.Partner Involvement'!$G212,";"))),"")</f>
        <v/>
      </c>
      <c r="C413" s="578" t="str">
        <f>IF(ISNUMBER(SEARCH(C$206,'12.Partner Involvement'!$G212))=TRUE,(('12.Partner Involvement'!$D212*'12.Partner Involvement'!$E212)/COUNTA(_xlfn.TEXTSPLIT('12.Partner Involvement'!$G212,";"))),"")</f>
        <v/>
      </c>
      <c r="E413" s="577" t="str">
        <f>IF(ISNUMBER(SEARCH(E$206,'12.Partner Involvement'!$H212))=TRUE,(('12.Partner Involvement'!$D212*'12.Partner Involvement'!$E212)/COUNTA(_xlfn.TEXTSPLIT('12.Partner Involvement'!$H212,";"))),"")</f>
        <v/>
      </c>
      <c r="F413" s="576" t="str">
        <f>IF(ISNUMBER(SEARCH(F$206,'12.Partner Involvement'!$H212))=TRUE,(('12.Partner Involvement'!$D212*'12.Partner Involvement'!$E212)/COUNTA(_xlfn.TEXTSPLIT('12.Partner Involvement'!$H212,";"))),"")</f>
        <v/>
      </c>
      <c r="G413" s="576" t="str">
        <f>IF(ISNUMBER(SEARCH(G$206,'12.Partner Involvement'!$H212))=TRUE,(('12.Partner Involvement'!$D212*'12.Partner Involvement'!$E212)/COUNTA(_xlfn.TEXTSPLIT('12.Partner Involvement'!$H212,";"))),"")</f>
        <v/>
      </c>
      <c r="H413" s="578" t="str">
        <f>IF(ISNUMBER(SEARCH(H$206,'12.Partner Involvement'!$H212))=TRUE,(('12.Partner Involvement'!$D212*'12.Partner Involvement'!$E212)/COUNTA(_xlfn.TEXTSPLIT('12.Partner Involvement'!$H212,";"))),"")</f>
        <v/>
      </c>
    </row>
    <row r="414" spans="1:8" x14ac:dyDescent="0.25">
      <c r="A414" s="577" t="str">
        <f>IF(ISNUMBER(SEARCH(A$206,'12.Partner Involvement'!$G213))=TRUE,(('12.Partner Involvement'!$D213*'12.Partner Involvement'!$E213)/COUNTA(_xlfn.TEXTSPLIT('12.Partner Involvement'!$G213,";"))),"")</f>
        <v/>
      </c>
      <c r="B414" s="576" t="str">
        <f>IF(ISNUMBER(SEARCH(B$206,'12.Partner Involvement'!$G213))=TRUE,(('12.Partner Involvement'!$D213*'12.Partner Involvement'!$E213)/COUNTA(_xlfn.TEXTSPLIT('12.Partner Involvement'!$G213,";"))),"")</f>
        <v/>
      </c>
      <c r="C414" s="578" t="str">
        <f>IF(ISNUMBER(SEARCH(C$206,'12.Partner Involvement'!$G213))=TRUE,(('12.Partner Involvement'!$D213*'12.Partner Involvement'!$E213)/COUNTA(_xlfn.TEXTSPLIT('12.Partner Involvement'!$G213,";"))),"")</f>
        <v/>
      </c>
      <c r="E414" s="577" t="str">
        <f>IF(ISNUMBER(SEARCH(E$206,'12.Partner Involvement'!$H213))=TRUE,(('12.Partner Involvement'!$D213*'12.Partner Involvement'!$E213)/COUNTA(_xlfn.TEXTSPLIT('12.Partner Involvement'!$H213,";"))),"")</f>
        <v/>
      </c>
      <c r="F414" s="576" t="str">
        <f>IF(ISNUMBER(SEARCH(F$206,'12.Partner Involvement'!$H213))=TRUE,(('12.Partner Involvement'!$D213*'12.Partner Involvement'!$E213)/COUNTA(_xlfn.TEXTSPLIT('12.Partner Involvement'!$H213,";"))),"")</f>
        <v/>
      </c>
      <c r="G414" s="576" t="str">
        <f>IF(ISNUMBER(SEARCH(G$206,'12.Partner Involvement'!$H213))=TRUE,(('12.Partner Involvement'!$D213*'12.Partner Involvement'!$E213)/COUNTA(_xlfn.TEXTSPLIT('12.Partner Involvement'!$H213,";"))),"")</f>
        <v/>
      </c>
      <c r="H414" s="578" t="str">
        <f>IF(ISNUMBER(SEARCH(H$206,'12.Partner Involvement'!$H213))=TRUE,(('12.Partner Involvement'!$D213*'12.Partner Involvement'!$E213)/COUNTA(_xlfn.TEXTSPLIT('12.Partner Involvement'!$H213,";"))),"")</f>
        <v/>
      </c>
    </row>
    <row r="415" spans="1:8" x14ac:dyDescent="0.25">
      <c r="A415" s="577" t="str">
        <f>IF(ISNUMBER(SEARCH(A$206,'12.Partner Involvement'!$G214))=TRUE,(('12.Partner Involvement'!$D214*'12.Partner Involvement'!$E214)/COUNTA(_xlfn.TEXTSPLIT('12.Partner Involvement'!$G214,";"))),"")</f>
        <v/>
      </c>
      <c r="B415" s="576" t="str">
        <f>IF(ISNUMBER(SEARCH(B$206,'12.Partner Involvement'!$G214))=TRUE,(('12.Partner Involvement'!$D214*'12.Partner Involvement'!$E214)/COUNTA(_xlfn.TEXTSPLIT('12.Partner Involvement'!$G214,";"))),"")</f>
        <v/>
      </c>
      <c r="C415" s="578" t="str">
        <f>IF(ISNUMBER(SEARCH(C$206,'12.Partner Involvement'!$G214))=TRUE,(('12.Partner Involvement'!$D214*'12.Partner Involvement'!$E214)/COUNTA(_xlfn.TEXTSPLIT('12.Partner Involvement'!$G214,";"))),"")</f>
        <v/>
      </c>
      <c r="E415" s="577" t="str">
        <f>IF(ISNUMBER(SEARCH(E$206,'12.Partner Involvement'!$H214))=TRUE,(('12.Partner Involvement'!$D214*'12.Partner Involvement'!$E214)/COUNTA(_xlfn.TEXTSPLIT('12.Partner Involvement'!$H214,";"))),"")</f>
        <v/>
      </c>
      <c r="F415" s="576" t="str">
        <f>IF(ISNUMBER(SEARCH(F$206,'12.Partner Involvement'!$H214))=TRUE,(('12.Partner Involvement'!$D214*'12.Partner Involvement'!$E214)/COUNTA(_xlfn.TEXTSPLIT('12.Partner Involvement'!$H214,";"))),"")</f>
        <v/>
      </c>
      <c r="G415" s="576" t="str">
        <f>IF(ISNUMBER(SEARCH(G$206,'12.Partner Involvement'!$H214))=TRUE,(('12.Partner Involvement'!$D214*'12.Partner Involvement'!$E214)/COUNTA(_xlfn.TEXTSPLIT('12.Partner Involvement'!$H214,";"))),"")</f>
        <v/>
      </c>
      <c r="H415" s="578" t="str">
        <f>IF(ISNUMBER(SEARCH(H$206,'12.Partner Involvement'!$H214))=TRUE,(('12.Partner Involvement'!$D214*'12.Partner Involvement'!$E214)/COUNTA(_xlfn.TEXTSPLIT('12.Partner Involvement'!$H214,";"))),"")</f>
        <v/>
      </c>
    </row>
    <row r="416" spans="1:8" x14ac:dyDescent="0.25">
      <c r="A416" s="577" t="str">
        <f>IF(ISNUMBER(SEARCH(A$206,'12.Partner Involvement'!$G215))=TRUE,(('12.Partner Involvement'!$D215*'12.Partner Involvement'!$E215)/COUNTA(_xlfn.TEXTSPLIT('12.Partner Involvement'!$G215,";"))),"")</f>
        <v/>
      </c>
      <c r="B416" s="576" t="str">
        <f>IF(ISNUMBER(SEARCH(B$206,'12.Partner Involvement'!$G215))=TRUE,(('12.Partner Involvement'!$D215*'12.Partner Involvement'!$E215)/COUNTA(_xlfn.TEXTSPLIT('12.Partner Involvement'!$G215,";"))),"")</f>
        <v/>
      </c>
      <c r="C416" s="578" t="str">
        <f>IF(ISNUMBER(SEARCH(C$206,'12.Partner Involvement'!$G215))=TRUE,(('12.Partner Involvement'!$D215*'12.Partner Involvement'!$E215)/COUNTA(_xlfn.TEXTSPLIT('12.Partner Involvement'!$G215,";"))),"")</f>
        <v/>
      </c>
      <c r="E416" s="577" t="str">
        <f>IF(ISNUMBER(SEARCH(E$206,'12.Partner Involvement'!$H215))=TRUE,(('12.Partner Involvement'!$D215*'12.Partner Involvement'!$E215)/COUNTA(_xlfn.TEXTSPLIT('12.Partner Involvement'!$H215,";"))),"")</f>
        <v/>
      </c>
      <c r="F416" s="576" t="str">
        <f>IF(ISNUMBER(SEARCH(F$206,'12.Partner Involvement'!$H215))=TRUE,(('12.Partner Involvement'!$D215*'12.Partner Involvement'!$E215)/COUNTA(_xlfn.TEXTSPLIT('12.Partner Involvement'!$H215,";"))),"")</f>
        <v/>
      </c>
      <c r="G416" s="576" t="str">
        <f>IF(ISNUMBER(SEARCH(G$206,'12.Partner Involvement'!$H215))=TRUE,(('12.Partner Involvement'!$D215*'12.Partner Involvement'!$E215)/COUNTA(_xlfn.TEXTSPLIT('12.Partner Involvement'!$H215,";"))),"")</f>
        <v/>
      </c>
      <c r="H416" s="578" t="str">
        <f>IF(ISNUMBER(SEARCH(H$206,'12.Partner Involvement'!$H215))=TRUE,(('12.Partner Involvement'!$D215*'12.Partner Involvement'!$E215)/COUNTA(_xlfn.TEXTSPLIT('12.Partner Involvement'!$H215,";"))),"")</f>
        <v/>
      </c>
    </row>
    <row r="417" spans="1:8" x14ac:dyDescent="0.25">
      <c r="A417" s="577" t="str">
        <f>IF(ISNUMBER(SEARCH(A$206,'12.Partner Involvement'!$G216))=TRUE,(('12.Partner Involvement'!$D216*'12.Partner Involvement'!$E216)/COUNTA(_xlfn.TEXTSPLIT('12.Partner Involvement'!$G216,";"))),"")</f>
        <v/>
      </c>
      <c r="B417" s="576" t="str">
        <f>IF(ISNUMBER(SEARCH(B$206,'12.Partner Involvement'!$G216))=TRUE,(('12.Partner Involvement'!$D216*'12.Partner Involvement'!$E216)/COUNTA(_xlfn.TEXTSPLIT('12.Partner Involvement'!$G216,";"))),"")</f>
        <v/>
      </c>
      <c r="C417" s="578" t="str">
        <f>IF(ISNUMBER(SEARCH(C$206,'12.Partner Involvement'!$G216))=TRUE,(('12.Partner Involvement'!$D216*'12.Partner Involvement'!$E216)/COUNTA(_xlfn.TEXTSPLIT('12.Partner Involvement'!$G216,";"))),"")</f>
        <v/>
      </c>
      <c r="E417" s="577" t="str">
        <f>IF(ISNUMBER(SEARCH(E$206,'12.Partner Involvement'!$H216))=TRUE,(('12.Partner Involvement'!$D216*'12.Partner Involvement'!$E216)/COUNTA(_xlfn.TEXTSPLIT('12.Partner Involvement'!$H216,";"))),"")</f>
        <v/>
      </c>
      <c r="F417" s="576" t="str">
        <f>IF(ISNUMBER(SEARCH(F$206,'12.Partner Involvement'!$H216))=TRUE,(('12.Partner Involvement'!$D216*'12.Partner Involvement'!$E216)/COUNTA(_xlfn.TEXTSPLIT('12.Partner Involvement'!$H216,";"))),"")</f>
        <v/>
      </c>
      <c r="G417" s="576" t="str">
        <f>IF(ISNUMBER(SEARCH(G$206,'12.Partner Involvement'!$H216))=TRUE,(('12.Partner Involvement'!$D216*'12.Partner Involvement'!$E216)/COUNTA(_xlfn.TEXTSPLIT('12.Partner Involvement'!$H216,";"))),"")</f>
        <v/>
      </c>
      <c r="H417" s="578" t="str">
        <f>IF(ISNUMBER(SEARCH(H$206,'12.Partner Involvement'!$H216))=TRUE,(('12.Partner Involvement'!$D216*'12.Partner Involvement'!$E216)/COUNTA(_xlfn.TEXTSPLIT('12.Partner Involvement'!$H216,";"))),"")</f>
        <v/>
      </c>
    </row>
    <row r="418" spans="1:8" x14ac:dyDescent="0.25">
      <c r="A418" s="577" t="str">
        <f>IF(ISNUMBER(SEARCH(A$206,'12.Partner Involvement'!$G217))=TRUE,(('12.Partner Involvement'!$D217*'12.Partner Involvement'!$E217)/COUNTA(_xlfn.TEXTSPLIT('12.Partner Involvement'!$G217,";"))),"")</f>
        <v/>
      </c>
      <c r="B418" s="576" t="str">
        <f>IF(ISNUMBER(SEARCH(B$206,'12.Partner Involvement'!$G217))=TRUE,(('12.Partner Involvement'!$D217*'12.Partner Involvement'!$E217)/COUNTA(_xlfn.TEXTSPLIT('12.Partner Involvement'!$G217,";"))),"")</f>
        <v/>
      </c>
      <c r="C418" s="578" t="str">
        <f>IF(ISNUMBER(SEARCH(C$206,'12.Partner Involvement'!$G217))=TRUE,(('12.Partner Involvement'!$D217*'12.Partner Involvement'!$E217)/COUNTA(_xlfn.TEXTSPLIT('12.Partner Involvement'!$G217,";"))),"")</f>
        <v/>
      </c>
      <c r="E418" s="577" t="str">
        <f>IF(ISNUMBER(SEARCH(E$206,'12.Partner Involvement'!$H217))=TRUE,(('12.Partner Involvement'!$D217*'12.Partner Involvement'!$E217)/COUNTA(_xlfn.TEXTSPLIT('12.Partner Involvement'!$H217,";"))),"")</f>
        <v/>
      </c>
      <c r="F418" s="576" t="str">
        <f>IF(ISNUMBER(SEARCH(F$206,'12.Partner Involvement'!$H217))=TRUE,(('12.Partner Involvement'!$D217*'12.Partner Involvement'!$E217)/COUNTA(_xlfn.TEXTSPLIT('12.Partner Involvement'!$H217,";"))),"")</f>
        <v/>
      </c>
      <c r="G418" s="576" t="str">
        <f>IF(ISNUMBER(SEARCH(G$206,'12.Partner Involvement'!$H217))=TRUE,(('12.Partner Involvement'!$D217*'12.Partner Involvement'!$E217)/COUNTA(_xlfn.TEXTSPLIT('12.Partner Involvement'!$H217,";"))),"")</f>
        <v/>
      </c>
      <c r="H418" s="578" t="str">
        <f>IF(ISNUMBER(SEARCH(H$206,'12.Partner Involvement'!$H217))=TRUE,(('12.Partner Involvement'!$D217*'12.Partner Involvement'!$E217)/COUNTA(_xlfn.TEXTSPLIT('12.Partner Involvement'!$H217,";"))),"")</f>
        <v/>
      </c>
    </row>
    <row r="419" spans="1:8" x14ac:dyDescent="0.25">
      <c r="A419" s="577" t="str">
        <f>IF(ISNUMBER(SEARCH(A$206,'12.Partner Involvement'!$G218))=TRUE,(('12.Partner Involvement'!$D218*'12.Partner Involvement'!$E218)/COUNTA(_xlfn.TEXTSPLIT('12.Partner Involvement'!$G218,";"))),"")</f>
        <v/>
      </c>
      <c r="B419" s="576" t="str">
        <f>IF(ISNUMBER(SEARCH(B$206,'12.Partner Involvement'!$G218))=TRUE,(('12.Partner Involvement'!$D218*'12.Partner Involvement'!$E218)/COUNTA(_xlfn.TEXTSPLIT('12.Partner Involvement'!$G218,";"))),"")</f>
        <v/>
      </c>
      <c r="C419" s="578" t="str">
        <f>IF(ISNUMBER(SEARCH(C$206,'12.Partner Involvement'!$G218))=TRUE,(('12.Partner Involvement'!$D218*'12.Partner Involvement'!$E218)/COUNTA(_xlfn.TEXTSPLIT('12.Partner Involvement'!$G218,";"))),"")</f>
        <v/>
      </c>
      <c r="E419" s="577" t="str">
        <f>IF(ISNUMBER(SEARCH(E$206,'12.Partner Involvement'!$H218))=TRUE,(('12.Partner Involvement'!$D218*'12.Partner Involvement'!$E218)/COUNTA(_xlfn.TEXTSPLIT('12.Partner Involvement'!$H218,";"))),"")</f>
        <v/>
      </c>
      <c r="F419" s="576" t="str">
        <f>IF(ISNUMBER(SEARCH(F$206,'12.Partner Involvement'!$H218))=TRUE,(('12.Partner Involvement'!$D218*'12.Partner Involvement'!$E218)/COUNTA(_xlfn.TEXTSPLIT('12.Partner Involvement'!$H218,";"))),"")</f>
        <v/>
      </c>
      <c r="G419" s="576" t="str">
        <f>IF(ISNUMBER(SEARCH(G$206,'12.Partner Involvement'!$H218))=TRUE,(('12.Partner Involvement'!$D218*'12.Partner Involvement'!$E218)/COUNTA(_xlfn.TEXTSPLIT('12.Partner Involvement'!$H218,";"))),"")</f>
        <v/>
      </c>
      <c r="H419" s="578" t="str">
        <f>IF(ISNUMBER(SEARCH(H$206,'12.Partner Involvement'!$H218))=TRUE,(('12.Partner Involvement'!$D218*'12.Partner Involvement'!$E218)/COUNTA(_xlfn.TEXTSPLIT('12.Partner Involvement'!$H218,";"))),"")</f>
        <v/>
      </c>
    </row>
    <row r="420" spans="1:8" x14ac:dyDescent="0.25">
      <c r="A420" s="577" t="str">
        <f>IF(ISNUMBER(SEARCH(A$206,'12.Partner Involvement'!$G219))=TRUE,(('12.Partner Involvement'!$D219*'12.Partner Involvement'!$E219)/COUNTA(_xlfn.TEXTSPLIT('12.Partner Involvement'!$G219,";"))),"")</f>
        <v/>
      </c>
      <c r="B420" s="576" t="str">
        <f>IF(ISNUMBER(SEARCH(B$206,'12.Partner Involvement'!$G219))=TRUE,(('12.Partner Involvement'!$D219*'12.Partner Involvement'!$E219)/COUNTA(_xlfn.TEXTSPLIT('12.Partner Involvement'!$G219,";"))),"")</f>
        <v/>
      </c>
      <c r="C420" s="578" t="str">
        <f>IF(ISNUMBER(SEARCH(C$206,'12.Partner Involvement'!$G219))=TRUE,(('12.Partner Involvement'!$D219*'12.Partner Involvement'!$E219)/COUNTA(_xlfn.TEXTSPLIT('12.Partner Involvement'!$G219,";"))),"")</f>
        <v/>
      </c>
      <c r="E420" s="577" t="str">
        <f>IF(ISNUMBER(SEARCH(E$206,'12.Partner Involvement'!$H219))=TRUE,(('12.Partner Involvement'!$D219*'12.Partner Involvement'!$E219)/COUNTA(_xlfn.TEXTSPLIT('12.Partner Involvement'!$H219,";"))),"")</f>
        <v/>
      </c>
      <c r="F420" s="576" t="str">
        <f>IF(ISNUMBER(SEARCH(F$206,'12.Partner Involvement'!$H219))=TRUE,(('12.Partner Involvement'!$D219*'12.Partner Involvement'!$E219)/COUNTA(_xlfn.TEXTSPLIT('12.Partner Involvement'!$H219,";"))),"")</f>
        <v/>
      </c>
      <c r="G420" s="576" t="str">
        <f>IF(ISNUMBER(SEARCH(G$206,'12.Partner Involvement'!$H219))=TRUE,(('12.Partner Involvement'!$D219*'12.Partner Involvement'!$E219)/COUNTA(_xlfn.TEXTSPLIT('12.Partner Involvement'!$H219,";"))),"")</f>
        <v/>
      </c>
      <c r="H420" s="578" t="str">
        <f>IF(ISNUMBER(SEARCH(H$206,'12.Partner Involvement'!$H219))=TRUE,(('12.Partner Involvement'!$D219*'12.Partner Involvement'!$E219)/COUNTA(_xlfn.TEXTSPLIT('12.Partner Involvement'!$H219,";"))),"")</f>
        <v/>
      </c>
    </row>
    <row r="421" spans="1:8" x14ac:dyDescent="0.25">
      <c r="A421" s="577" t="str">
        <f>IF(ISNUMBER(SEARCH(A$206,'12.Partner Involvement'!$G220))=TRUE,(('12.Partner Involvement'!$D220*'12.Partner Involvement'!$E220)/COUNTA(_xlfn.TEXTSPLIT('12.Partner Involvement'!$G220,";"))),"")</f>
        <v/>
      </c>
      <c r="B421" s="576" t="str">
        <f>IF(ISNUMBER(SEARCH(B$206,'12.Partner Involvement'!$G220))=TRUE,(('12.Partner Involvement'!$D220*'12.Partner Involvement'!$E220)/COUNTA(_xlfn.TEXTSPLIT('12.Partner Involvement'!$G220,";"))),"")</f>
        <v/>
      </c>
      <c r="C421" s="578" t="str">
        <f>IF(ISNUMBER(SEARCH(C$206,'12.Partner Involvement'!$G220))=TRUE,(('12.Partner Involvement'!$D220*'12.Partner Involvement'!$E220)/COUNTA(_xlfn.TEXTSPLIT('12.Partner Involvement'!$G220,";"))),"")</f>
        <v/>
      </c>
      <c r="E421" s="577" t="str">
        <f>IF(ISNUMBER(SEARCH(E$206,'12.Partner Involvement'!$H220))=TRUE,(('12.Partner Involvement'!$D220*'12.Partner Involvement'!$E220)/COUNTA(_xlfn.TEXTSPLIT('12.Partner Involvement'!$H220,";"))),"")</f>
        <v/>
      </c>
      <c r="F421" s="576" t="str">
        <f>IF(ISNUMBER(SEARCH(F$206,'12.Partner Involvement'!$H220))=TRUE,(('12.Partner Involvement'!$D220*'12.Partner Involvement'!$E220)/COUNTA(_xlfn.TEXTSPLIT('12.Partner Involvement'!$H220,";"))),"")</f>
        <v/>
      </c>
      <c r="G421" s="576" t="str">
        <f>IF(ISNUMBER(SEARCH(G$206,'12.Partner Involvement'!$H220))=TRUE,(('12.Partner Involvement'!$D220*'12.Partner Involvement'!$E220)/COUNTA(_xlfn.TEXTSPLIT('12.Partner Involvement'!$H220,";"))),"")</f>
        <v/>
      </c>
      <c r="H421" s="578" t="str">
        <f>IF(ISNUMBER(SEARCH(H$206,'12.Partner Involvement'!$H220))=TRUE,(('12.Partner Involvement'!$D220*'12.Partner Involvement'!$E220)/COUNTA(_xlfn.TEXTSPLIT('12.Partner Involvement'!$H220,";"))),"")</f>
        <v/>
      </c>
    </row>
    <row r="422" spans="1:8" x14ac:dyDescent="0.25">
      <c r="A422" s="577" t="str">
        <f>IF(ISNUMBER(SEARCH(A$206,'12.Partner Involvement'!$G221))=TRUE,(('12.Partner Involvement'!$D221*'12.Partner Involvement'!$E221)/COUNTA(_xlfn.TEXTSPLIT('12.Partner Involvement'!$G221,";"))),"")</f>
        <v/>
      </c>
      <c r="B422" s="576" t="str">
        <f>IF(ISNUMBER(SEARCH(B$206,'12.Partner Involvement'!$G221))=TRUE,(('12.Partner Involvement'!$D221*'12.Partner Involvement'!$E221)/COUNTA(_xlfn.TEXTSPLIT('12.Partner Involvement'!$G221,";"))),"")</f>
        <v/>
      </c>
      <c r="C422" s="578" t="str">
        <f>IF(ISNUMBER(SEARCH(C$206,'12.Partner Involvement'!$G221))=TRUE,(('12.Partner Involvement'!$D221*'12.Partner Involvement'!$E221)/COUNTA(_xlfn.TEXTSPLIT('12.Partner Involvement'!$G221,";"))),"")</f>
        <v/>
      </c>
      <c r="E422" s="577" t="str">
        <f>IF(ISNUMBER(SEARCH(E$206,'12.Partner Involvement'!$H221))=TRUE,(('12.Partner Involvement'!$D221*'12.Partner Involvement'!$E221)/COUNTA(_xlfn.TEXTSPLIT('12.Partner Involvement'!$H221,";"))),"")</f>
        <v/>
      </c>
      <c r="F422" s="576" t="str">
        <f>IF(ISNUMBER(SEARCH(F$206,'12.Partner Involvement'!$H221))=TRUE,(('12.Partner Involvement'!$D221*'12.Partner Involvement'!$E221)/COUNTA(_xlfn.TEXTSPLIT('12.Partner Involvement'!$H221,";"))),"")</f>
        <v/>
      </c>
      <c r="G422" s="576" t="str">
        <f>IF(ISNUMBER(SEARCH(G$206,'12.Partner Involvement'!$H221))=TRUE,(('12.Partner Involvement'!$D221*'12.Partner Involvement'!$E221)/COUNTA(_xlfn.TEXTSPLIT('12.Partner Involvement'!$H221,";"))),"")</f>
        <v/>
      </c>
      <c r="H422" s="578" t="str">
        <f>IF(ISNUMBER(SEARCH(H$206,'12.Partner Involvement'!$H221))=TRUE,(('12.Partner Involvement'!$D221*'12.Partner Involvement'!$E221)/COUNTA(_xlfn.TEXTSPLIT('12.Partner Involvement'!$H221,";"))),"")</f>
        <v/>
      </c>
    </row>
    <row r="423" spans="1:8" x14ac:dyDescent="0.25">
      <c r="A423" s="577" t="str">
        <f>IF(ISNUMBER(SEARCH(A$206,'12.Partner Involvement'!$G222))=TRUE,(('12.Partner Involvement'!$D222*'12.Partner Involvement'!$E222)/COUNTA(_xlfn.TEXTSPLIT('12.Partner Involvement'!$G222,";"))),"")</f>
        <v/>
      </c>
      <c r="B423" s="576" t="str">
        <f>IF(ISNUMBER(SEARCH(B$206,'12.Partner Involvement'!$G222))=TRUE,(('12.Partner Involvement'!$D222*'12.Partner Involvement'!$E222)/COUNTA(_xlfn.TEXTSPLIT('12.Partner Involvement'!$G222,";"))),"")</f>
        <v/>
      </c>
      <c r="C423" s="578" t="str">
        <f>IF(ISNUMBER(SEARCH(C$206,'12.Partner Involvement'!$G222))=TRUE,(('12.Partner Involvement'!$D222*'12.Partner Involvement'!$E222)/COUNTA(_xlfn.TEXTSPLIT('12.Partner Involvement'!$G222,";"))),"")</f>
        <v/>
      </c>
      <c r="E423" s="577" t="str">
        <f>IF(ISNUMBER(SEARCH(E$206,'12.Partner Involvement'!$H222))=TRUE,(('12.Partner Involvement'!$D222*'12.Partner Involvement'!$E222)/COUNTA(_xlfn.TEXTSPLIT('12.Partner Involvement'!$H222,";"))),"")</f>
        <v/>
      </c>
      <c r="F423" s="576" t="str">
        <f>IF(ISNUMBER(SEARCH(F$206,'12.Partner Involvement'!$H222))=TRUE,(('12.Partner Involvement'!$D222*'12.Partner Involvement'!$E222)/COUNTA(_xlfn.TEXTSPLIT('12.Partner Involvement'!$H222,";"))),"")</f>
        <v/>
      </c>
      <c r="G423" s="576" t="str">
        <f>IF(ISNUMBER(SEARCH(G$206,'12.Partner Involvement'!$H222))=TRUE,(('12.Partner Involvement'!$D222*'12.Partner Involvement'!$E222)/COUNTA(_xlfn.TEXTSPLIT('12.Partner Involvement'!$H222,";"))),"")</f>
        <v/>
      </c>
      <c r="H423" s="578" t="str">
        <f>IF(ISNUMBER(SEARCH(H$206,'12.Partner Involvement'!$H222))=TRUE,(('12.Partner Involvement'!$D222*'12.Partner Involvement'!$E222)/COUNTA(_xlfn.TEXTSPLIT('12.Partner Involvement'!$H222,";"))),"")</f>
        <v/>
      </c>
    </row>
    <row r="424" spans="1:8" x14ac:dyDescent="0.25">
      <c r="A424" s="577" t="str">
        <f>IF(ISNUMBER(SEARCH(A$206,'12.Partner Involvement'!$G223))=TRUE,(('12.Partner Involvement'!$D223*'12.Partner Involvement'!$E223)/COUNTA(_xlfn.TEXTSPLIT('12.Partner Involvement'!$G223,";"))),"")</f>
        <v/>
      </c>
      <c r="B424" s="576" t="str">
        <f>IF(ISNUMBER(SEARCH(B$206,'12.Partner Involvement'!$G223))=TRUE,(('12.Partner Involvement'!$D223*'12.Partner Involvement'!$E223)/COUNTA(_xlfn.TEXTSPLIT('12.Partner Involvement'!$G223,";"))),"")</f>
        <v/>
      </c>
      <c r="C424" s="578" t="str">
        <f>IF(ISNUMBER(SEARCH(C$206,'12.Partner Involvement'!$G223))=TRUE,(('12.Partner Involvement'!$D223*'12.Partner Involvement'!$E223)/COUNTA(_xlfn.TEXTSPLIT('12.Partner Involvement'!$G223,";"))),"")</f>
        <v/>
      </c>
      <c r="E424" s="577" t="str">
        <f>IF(ISNUMBER(SEARCH(E$206,'12.Partner Involvement'!$H223))=TRUE,(('12.Partner Involvement'!$D223*'12.Partner Involvement'!$E223)/COUNTA(_xlfn.TEXTSPLIT('12.Partner Involvement'!$H223,";"))),"")</f>
        <v/>
      </c>
      <c r="F424" s="576" t="str">
        <f>IF(ISNUMBER(SEARCH(F$206,'12.Partner Involvement'!$H223))=TRUE,(('12.Partner Involvement'!$D223*'12.Partner Involvement'!$E223)/COUNTA(_xlfn.TEXTSPLIT('12.Partner Involvement'!$H223,";"))),"")</f>
        <v/>
      </c>
      <c r="G424" s="576" t="str">
        <f>IF(ISNUMBER(SEARCH(G$206,'12.Partner Involvement'!$H223))=TRUE,(('12.Partner Involvement'!$D223*'12.Partner Involvement'!$E223)/COUNTA(_xlfn.TEXTSPLIT('12.Partner Involvement'!$H223,";"))),"")</f>
        <v/>
      </c>
      <c r="H424" s="578" t="str">
        <f>IF(ISNUMBER(SEARCH(H$206,'12.Partner Involvement'!$H223))=TRUE,(('12.Partner Involvement'!$D223*'12.Partner Involvement'!$E223)/COUNTA(_xlfn.TEXTSPLIT('12.Partner Involvement'!$H223,";"))),"")</f>
        <v/>
      </c>
    </row>
    <row r="425" spans="1:8" x14ac:dyDescent="0.25">
      <c r="A425" s="577" t="str">
        <f>IF(ISNUMBER(SEARCH(A$206,'12.Partner Involvement'!$G224))=TRUE,(('12.Partner Involvement'!$D224*'12.Partner Involvement'!$E224)/COUNTA(_xlfn.TEXTSPLIT('12.Partner Involvement'!$G224,";"))),"")</f>
        <v/>
      </c>
      <c r="B425" s="576" t="str">
        <f>IF(ISNUMBER(SEARCH(B$206,'12.Partner Involvement'!$G224))=TRUE,(('12.Partner Involvement'!$D224*'12.Partner Involvement'!$E224)/COUNTA(_xlfn.TEXTSPLIT('12.Partner Involvement'!$G224,";"))),"")</f>
        <v/>
      </c>
      <c r="C425" s="578" t="str">
        <f>IF(ISNUMBER(SEARCH(C$206,'12.Partner Involvement'!$G224))=TRUE,(('12.Partner Involvement'!$D224*'12.Partner Involvement'!$E224)/COUNTA(_xlfn.TEXTSPLIT('12.Partner Involvement'!$G224,";"))),"")</f>
        <v/>
      </c>
      <c r="E425" s="577" t="str">
        <f>IF(ISNUMBER(SEARCH(E$206,'12.Partner Involvement'!$H224))=TRUE,(('12.Partner Involvement'!$D224*'12.Partner Involvement'!$E224)/COUNTA(_xlfn.TEXTSPLIT('12.Partner Involvement'!$H224,";"))),"")</f>
        <v/>
      </c>
      <c r="F425" s="576" t="str">
        <f>IF(ISNUMBER(SEARCH(F$206,'12.Partner Involvement'!$H224))=TRUE,(('12.Partner Involvement'!$D224*'12.Partner Involvement'!$E224)/COUNTA(_xlfn.TEXTSPLIT('12.Partner Involvement'!$H224,";"))),"")</f>
        <v/>
      </c>
      <c r="G425" s="576" t="str">
        <f>IF(ISNUMBER(SEARCH(G$206,'12.Partner Involvement'!$H224))=TRUE,(('12.Partner Involvement'!$D224*'12.Partner Involvement'!$E224)/COUNTA(_xlfn.TEXTSPLIT('12.Partner Involvement'!$H224,";"))),"")</f>
        <v/>
      </c>
      <c r="H425" s="578" t="str">
        <f>IF(ISNUMBER(SEARCH(H$206,'12.Partner Involvement'!$H224))=TRUE,(('12.Partner Involvement'!$D224*'12.Partner Involvement'!$E224)/COUNTA(_xlfn.TEXTSPLIT('12.Partner Involvement'!$H224,";"))),"")</f>
        <v/>
      </c>
    </row>
    <row r="426" spans="1:8" x14ac:dyDescent="0.25">
      <c r="A426" s="577" t="str">
        <f>IF(ISNUMBER(SEARCH(A$206,'12.Partner Involvement'!$G225))=TRUE,(('12.Partner Involvement'!$D225*'12.Partner Involvement'!$E225)/COUNTA(_xlfn.TEXTSPLIT('12.Partner Involvement'!$G225,";"))),"")</f>
        <v/>
      </c>
      <c r="B426" s="576" t="str">
        <f>IF(ISNUMBER(SEARCH(B$206,'12.Partner Involvement'!$G225))=TRUE,(('12.Partner Involvement'!$D225*'12.Partner Involvement'!$E225)/COUNTA(_xlfn.TEXTSPLIT('12.Partner Involvement'!$G225,";"))),"")</f>
        <v/>
      </c>
      <c r="C426" s="578" t="str">
        <f>IF(ISNUMBER(SEARCH(C$206,'12.Partner Involvement'!$G225))=TRUE,(('12.Partner Involvement'!$D225*'12.Partner Involvement'!$E225)/COUNTA(_xlfn.TEXTSPLIT('12.Partner Involvement'!$G225,";"))),"")</f>
        <v/>
      </c>
      <c r="E426" s="577" t="str">
        <f>IF(ISNUMBER(SEARCH(E$206,'12.Partner Involvement'!$H225))=TRUE,(('12.Partner Involvement'!$D225*'12.Partner Involvement'!$E225)/COUNTA(_xlfn.TEXTSPLIT('12.Partner Involvement'!$H225,";"))),"")</f>
        <v/>
      </c>
      <c r="F426" s="576" t="str">
        <f>IF(ISNUMBER(SEARCH(F$206,'12.Partner Involvement'!$H225))=TRUE,(('12.Partner Involvement'!$D225*'12.Partner Involvement'!$E225)/COUNTA(_xlfn.TEXTSPLIT('12.Partner Involvement'!$H225,";"))),"")</f>
        <v/>
      </c>
      <c r="G426" s="576" t="str">
        <f>IF(ISNUMBER(SEARCH(G$206,'12.Partner Involvement'!$H225))=TRUE,(('12.Partner Involvement'!$D225*'12.Partner Involvement'!$E225)/COUNTA(_xlfn.TEXTSPLIT('12.Partner Involvement'!$H225,";"))),"")</f>
        <v/>
      </c>
      <c r="H426" s="578" t="str">
        <f>IF(ISNUMBER(SEARCH(H$206,'12.Partner Involvement'!$H225))=TRUE,(('12.Partner Involvement'!$D225*'12.Partner Involvement'!$E225)/COUNTA(_xlfn.TEXTSPLIT('12.Partner Involvement'!$H225,";"))),"")</f>
        <v/>
      </c>
    </row>
    <row r="427" spans="1:8" x14ac:dyDescent="0.25">
      <c r="A427" s="577" t="str">
        <f>IF(ISNUMBER(SEARCH(A$206,'12.Partner Involvement'!$G226))=TRUE,(('12.Partner Involvement'!$D226*'12.Partner Involvement'!$E226)/COUNTA(_xlfn.TEXTSPLIT('12.Partner Involvement'!$G226,";"))),"")</f>
        <v/>
      </c>
      <c r="B427" s="576" t="str">
        <f>IF(ISNUMBER(SEARCH(B$206,'12.Partner Involvement'!$G226))=TRUE,(('12.Partner Involvement'!$D226*'12.Partner Involvement'!$E226)/COUNTA(_xlfn.TEXTSPLIT('12.Partner Involvement'!$G226,";"))),"")</f>
        <v/>
      </c>
      <c r="C427" s="578" t="str">
        <f>IF(ISNUMBER(SEARCH(C$206,'12.Partner Involvement'!$G226))=TRUE,(('12.Partner Involvement'!$D226*'12.Partner Involvement'!$E226)/COUNTA(_xlfn.TEXTSPLIT('12.Partner Involvement'!$G226,";"))),"")</f>
        <v/>
      </c>
      <c r="E427" s="577" t="str">
        <f>IF(ISNUMBER(SEARCH(E$206,'12.Partner Involvement'!$H226))=TRUE,(('12.Partner Involvement'!$D226*'12.Partner Involvement'!$E226)/COUNTA(_xlfn.TEXTSPLIT('12.Partner Involvement'!$H226,";"))),"")</f>
        <v/>
      </c>
      <c r="F427" s="576" t="str">
        <f>IF(ISNUMBER(SEARCH(F$206,'12.Partner Involvement'!$H226))=TRUE,(('12.Partner Involvement'!$D226*'12.Partner Involvement'!$E226)/COUNTA(_xlfn.TEXTSPLIT('12.Partner Involvement'!$H226,";"))),"")</f>
        <v/>
      </c>
      <c r="G427" s="576" t="str">
        <f>IF(ISNUMBER(SEARCH(G$206,'12.Partner Involvement'!$H226))=TRUE,(('12.Partner Involvement'!$D226*'12.Partner Involvement'!$E226)/COUNTA(_xlfn.TEXTSPLIT('12.Partner Involvement'!$H226,";"))),"")</f>
        <v/>
      </c>
      <c r="H427" s="578" t="str">
        <f>IF(ISNUMBER(SEARCH(H$206,'12.Partner Involvement'!$H226))=TRUE,(('12.Partner Involvement'!$D226*'12.Partner Involvement'!$E226)/COUNTA(_xlfn.TEXTSPLIT('12.Partner Involvement'!$H226,";"))),"")</f>
        <v/>
      </c>
    </row>
    <row r="428" spans="1:8" x14ac:dyDescent="0.25">
      <c r="A428" s="577" t="str">
        <f>IF(ISNUMBER(SEARCH(A$206,'12.Partner Involvement'!$G227))=TRUE,(('12.Partner Involvement'!$D227*'12.Partner Involvement'!$E227)/COUNTA(_xlfn.TEXTSPLIT('12.Partner Involvement'!$G227,";"))),"")</f>
        <v/>
      </c>
      <c r="B428" s="576" t="str">
        <f>IF(ISNUMBER(SEARCH(B$206,'12.Partner Involvement'!$G227))=TRUE,(('12.Partner Involvement'!$D227*'12.Partner Involvement'!$E227)/COUNTA(_xlfn.TEXTSPLIT('12.Partner Involvement'!$G227,";"))),"")</f>
        <v/>
      </c>
      <c r="C428" s="578" t="str">
        <f>IF(ISNUMBER(SEARCH(C$206,'12.Partner Involvement'!$G227))=TRUE,(('12.Partner Involvement'!$D227*'12.Partner Involvement'!$E227)/COUNTA(_xlfn.TEXTSPLIT('12.Partner Involvement'!$G227,";"))),"")</f>
        <v/>
      </c>
      <c r="E428" s="577" t="str">
        <f>IF(ISNUMBER(SEARCH(E$206,'12.Partner Involvement'!$H227))=TRUE,(('12.Partner Involvement'!$D227*'12.Partner Involvement'!$E227)/COUNTA(_xlfn.TEXTSPLIT('12.Partner Involvement'!$H227,";"))),"")</f>
        <v/>
      </c>
      <c r="F428" s="576" t="str">
        <f>IF(ISNUMBER(SEARCH(F$206,'12.Partner Involvement'!$H227))=TRUE,(('12.Partner Involvement'!$D227*'12.Partner Involvement'!$E227)/COUNTA(_xlfn.TEXTSPLIT('12.Partner Involvement'!$H227,";"))),"")</f>
        <v/>
      </c>
      <c r="G428" s="576" t="str">
        <f>IF(ISNUMBER(SEARCH(G$206,'12.Partner Involvement'!$H227))=TRUE,(('12.Partner Involvement'!$D227*'12.Partner Involvement'!$E227)/COUNTA(_xlfn.TEXTSPLIT('12.Partner Involvement'!$H227,";"))),"")</f>
        <v/>
      </c>
      <c r="H428" s="578" t="str">
        <f>IF(ISNUMBER(SEARCH(H$206,'12.Partner Involvement'!$H227))=TRUE,(('12.Partner Involvement'!$D227*'12.Partner Involvement'!$E227)/COUNTA(_xlfn.TEXTSPLIT('12.Partner Involvement'!$H227,";"))),"")</f>
        <v/>
      </c>
    </row>
    <row r="429" spans="1:8" x14ac:dyDescent="0.25">
      <c r="A429" s="577" t="str">
        <f>IF(ISNUMBER(SEARCH(A$206,'12.Partner Involvement'!$G228))=TRUE,(('12.Partner Involvement'!$D228*'12.Partner Involvement'!$E228)/COUNTA(_xlfn.TEXTSPLIT('12.Partner Involvement'!$G228,";"))),"")</f>
        <v/>
      </c>
      <c r="B429" s="576" t="str">
        <f>IF(ISNUMBER(SEARCH(B$206,'12.Partner Involvement'!$G228))=TRUE,(('12.Partner Involvement'!$D228*'12.Partner Involvement'!$E228)/COUNTA(_xlfn.TEXTSPLIT('12.Partner Involvement'!$G228,";"))),"")</f>
        <v/>
      </c>
      <c r="C429" s="578" t="str">
        <f>IF(ISNUMBER(SEARCH(C$206,'12.Partner Involvement'!$G228))=TRUE,(('12.Partner Involvement'!$D228*'12.Partner Involvement'!$E228)/COUNTA(_xlfn.TEXTSPLIT('12.Partner Involvement'!$G228,";"))),"")</f>
        <v/>
      </c>
      <c r="E429" s="577" t="str">
        <f>IF(ISNUMBER(SEARCH(E$206,'12.Partner Involvement'!$H228))=TRUE,(('12.Partner Involvement'!$D228*'12.Partner Involvement'!$E228)/COUNTA(_xlfn.TEXTSPLIT('12.Partner Involvement'!$H228,";"))),"")</f>
        <v/>
      </c>
      <c r="F429" s="576" t="str">
        <f>IF(ISNUMBER(SEARCH(F$206,'12.Partner Involvement'!$H228))=TRUE,(('12.Partner Involvement'!$D228*'12.Partner Involvement'!$E228)/COUNTA(_xlfn.TEXTSPLIT('12.Partner Involvement'!$H228,";"))),"")</f>
        <v/>
      </c>
      <c r="G429" s="576" t="str">
        <f>IF(ISNUMBER(SEARCH(G$206,'12.Partner Involvement'!$H228))=TRUE,(('12.Partner Involvement'!$D228*'12.Partner Involvement'!$E228)/COUNTA(_xlfn.TEXTSPLIT('12.Partner Involvement'!$H228,";"))),"")</f>
        <v/>
      </c>
      <c r="H429" s="578" t="str">
        <f>IF(ISNUMBER(SEARCH(H$206,'12.Partner Involvement'!$H228))=TRUE,(('12.Partner Involvement'!$D228*'12.Partner Involvement'!$E228)/COUNTA(_xlfn.TEXTSPLIT('12.Partner Involvement'!$H228,";"))),"")</f>
        <v/>
      </c>
    </row>
    <row r="430" spans="1:8" x14ac:dyDescent="0.25">
      <c r="A430" s="577" t="str">
        <f>IF(ISNUMBER(SEARCH(A$206,'12.Partner Involvement'!$G229))=TRUE,(('12.Partner Involvement'!$D229*'12.Partner Involvement'!$E229)/COUNTA(_xlfn.TEXTSPLIT('12.Partner Involvement'!$G229,";"))),"")</f>
        <v/>
      </c>
      <c r="B430" s="576" t="str">
        <f>IF(ISNUMBER(SEARCH(B$206,'12.Partner Involvement'!$G229))=TRUE,(('12.Partner Involvement'!$D229*'12.Partner Involvement'!$E229)/COUNTA(_xlfn.TEXTSPLIT('12.Partner Involvement'!$G229,";"))),"")</f>
        <v/>
      </c>
      <c r="C430" s="578" t="str">
        <f>IF(ISNUMBER(SEARCH(C$206,'12.Partner Involvement'!$G229))=TRUE,(('12.Partner Involvement'!$D229*'12.Partner Involvement'!$E229)/COUNTA(_xlfn.TEXTSPLIT('12.Partner Involvement'!$G229,";"))),"")</f>
        <v/>
      </c>
      <c r="E430" s="577" t="str">
        <f>IF(ISNUMBER(SEARCH(E$206,'12.Partner Involvement'!$H229))=TRUE,(('12.Partner Involvement'!$D229*'12.Partner Involvement'!$E229)/COUNTA(_xlfn.TEXTSPLIT('12.Partner Involvement'!$H229,";"))),"")</f>
        <v/>
      </c>
      <c r="F430" s="576" t="str">
        <f>IF(ISNUMBER(SEARCH(F$206,'12.Partner Involvement'!$H229))=TRUE,(('12.Partner Involvement'!$D229*'12.Partner Involvement'!$E229)/COUNTA(_xlfn.TEXTSPLIT('12.Partner Involvement'!$H229,";"))),"")</f>
        <v/>
      </c>
      <c r="G430" s="576" t="str">
        <f>IF(ISNUMBER(SEARCH(G$206,'12.Partner Involvement'!$H229))=TRUE,(('12.Partner Involvement'!$D229*'12.Partner Involvement'!$E229)/COUNTA(_xlfn.TEXTSPLIT('12.Partner Involvement'!$H229,";"))),"")</f>
        <v/>
      </c>
      <c r="H430" s="578" t="str">
        <f>IF(ISNUMBER(SEARCH(H$206,'12.Partner Involvement'!$H229))=TRUE,(('12.Partner Involvement'!$D229*'12.Partner Involvement'!$E229)/COUNTA(_xlfn.TEXTSPLIT('12.Partner Involvement'!$H229,";"))),"")</f>
        <v/>
      </c>
    </row>
    <row r="431" spans="1:8" x14ac:dyDescent="0.25">
      <c r="A431" s="577" t="str">
        <f>IF(ISNUMBER(SEARCH(A$206,'12.Partner Involvement'!$G230))=TRUE,(('12.Partner Involvement'!$D230*'12.Partner Involvement'!$E230)/COUNTA(_xlfn.TEXTSPLIT('12.Partner Involvement'!$G230,";"))),"")</f>
        <v/>
      </c>
      <c r="B431" s="576" t="str">
        <f>IF(ISNUMBER(SEARCH(B$206,'12.Partner Involvement'!$G230))=TRUE,(('12.Partner Involvement'!$D230*'12.Partner Involvement'!$E230)/COUNTA(_xlfn.TEXTSPLIT('12.Partner Involvement'!$G230,";"))),"")</f>
        <v/>
      </c>
      <c r="C431" s="578" t="str">
        <f>IF(ISNUMBER(SEARCH(C$206,'12.Partner Involvement'!$G230))=TRUE,(('12.Partner Involvement'!$D230*'12.Partner Involvement'!$E230)/COUNTA(_xlfn.TEXTSPLIT('12.Partner Involvement'!$G230,";"))),"")</f>
        <v/>
      </c>
      <c r="E431" s="577" t="str">
        <f>IF(ISNUMBER(SEARCH(E$206,'12.Partner Involvement'!$H230))=TRUE,(('12.Partner Involvement'!$D230*'12.Partner Involvement'!$E230)/COUNTA(_xlfn.TEXTSPLIT('12.Partner Involvement'!$H230,";"))),"")</f>
        <v/>
      </c>
      <c r="F431" s="576" t="str">
        <f>IF(ISNUMBER(SEARCH(F$206,'12.Partner Involvement'!$H230))=TRUE,(('12.Partner Involvement'!$D230*'12.Partner Involvement'!$E230)/COUNTA(_xlfn.TEXTSPLIT('12.Partner Involvement'!$H230,";"))),"")</f>
        <v/>
      </c>
      <c r="G431" s="576" t="str">
        <f>IF(ISNUMBER(SEARCH(G$206,'12.Partner Involvement'!$H230))=TRUE,(('12.Partner Involvement'!$D230*'12.Partner Involvement'!$E230)/COUNTA(_xlfn.TEXTSPLIT('12.Partner Involvement'!$H230,";"))),"")</f>
        <v/>
      </c>
      <c r="H431" s="578" t="str">
        <f>IF(ISNUMBER(SEARCH(H$206,'12.Partner Involvement'!$H230))=TRUE,(('12.Partner Involvement'!$D230*'12.Partner Involvement'!$E230)/COUNTA(_xlfn.TEXTSPLIT('12.Partner Involvement'!$H230,";"))),"")</f>
        <v/>
      </c>
    </row>
    <row r="432" spans="1:8" x14ac:dyDescent="0.25">
      <c r="A432" s="577" t="str">
        <f>IF(ISNUMBER(SEARCH(A$206,'12.Partner Involvement'!$G231))=TRUE,(('12.Partner Involvement'!$D231*'12.Partner Involvement'!$E231)/COUNTA(_xlfn.TEXTSPLIT('12.Partner Involvement'!$G231,";"))),"")</f>
        <v/>
      </c>
      <c r="B432" s="576" t="str">
        <f>IF(ISNUMBER(SEARCH(B$206,'12.Partner Involvement'!$G231))=TRUE,(('12.Partner Involvement'!$D231*'12.Partner Involvement'!$E231)/COUNTA(_xlfn.TEXTSPLIT('12.Partner Involvement'!$G231,";"))),"")</f>
        <v/>
      </c>
      <c r="C432" s="578" t="str">
        <f>IF(ISNUMBER(SEARCH(C$206,'12.Partner Involvement'!$G231))=TRUE,(('12.Partner Involvement'!$D231*'12.Partner Involvement'!$E231)/COUNTA(_xlfn.TEXTSPLIT('12.Partner Involvement'!$G231,";"))),"")</f>
        <v/>
      </c>
      <c r="E432" s="577" t="str">
        <f>IF(ISNUMBER(SEARCH(E$206,'12.Partner Involvement'!$H231))=TRUE,(('12.Partner Involvement'!$D231*'12.Partner Involvement'!$E231)/COUNTA(_xlfn.TEXTSPLIT('12.Partner Involvement'!$H231,";"))),"")</f>
        <v/>
      </c>
      <c r="F432" s="576" t="str">
        <f>IF(ISNUMBER(SEARCH(F$206,'12.Partner Involvement'!$H231))=TRUE,(('12.Partner Involvement'!$D231*'12.Partner Involvement'!$E231)/COUNTA(_xlfn.TEXTSPLIT('12.Partner Involvement'!$H231,";"))),"")</f>
        <v/>
      </c>
      <c r="G432" s="576" t="str">
        <f>IF(ISNUMBER(SEARCH(G$206,'12.Partner Involvement'!$H231))=TRUE,(('12.Partner Involvement'!$D231*'12.Partner Involvement'!$E231)/COUNTA(_xlfn.TEXTSPLIT('12.Partner Involvement'!$H231,";"))),"")</f>
        <v/>
      </c>
      <c r="H432" s="578" t="str">
        <f>IF(ISNUMBER(SEARCH(H$206,'12.Partner Involvement'!$H231))=TRUE,(('12.Partner Involvement'!$D231*'12.Partner Involvement'!$E231)/COUNTA(_xlfn.TEXTSPLIT('12.Partner Involvement'!$H231,";"))),"")</f>
        <v/>
      </c>
    </row>
    <row r="433" spans="1:8" x14ac:dyDescent="0.25">
      <c r="A433" s="577" t="str">
        <f>IF(ISNUMBER(SEARCH(A$206,'12.Partner Involvement'!$G232))=TRUE,(('12.Partner Involvement'!$D232*'12.Partner Involvement'!$E232)/COUNTA(_xlfn.TEXTSPLIT('12.Partner Involvement'!$G232,";"))),"")</f>
        <v/>
      </c>
      <c r="B433" s="576" t="str">
        <f>IF(ISNUMBER(SEARCH(B$206,'12.Partner Involvement'!$G232))=TRUE,(('12.Partner Involvement'!$D232*'12.Partner Involvement'!$E232)/COUNTA(_xlfn.TEXTSPLIT('12.Partner Involvement'!$G232,";"))),"")</f>
        <v/>
      </c>
      <c r="C433" s="578" t="str">
        <f>IF(ISNUMBER(SEARCH(C$206,'12.Partner Involvement'!$G232))=TRUE,(('12.Partner Involvement'!$D232*'12.Partner Involvement'!$E232)/COUNTA(_xlfn.TEXTSPLIT('12.Partner Involvement'!$G232,";"))),"")</f>
        <v/>
      </c>
      <c r="E433" s="577" t="str">
        <f>IF(ISNUMBER(SEARCH(E$206,'12.Partner Involvement'!$H232))=TRUE,(('12.Partner Involvement'!$D232*'12.Partner Involvement'!$E232)/COUNTA(_xlfn.TEXTSPLIT('12.Partner Involvement'!$H232,";"))),"")</f>
        <v/>
      </c>
      <c r="F433" s="576" t="str">
        <f>IF(ISNUMBER(SEARCH(F$206,'12.Partner Involvement'!$H232))=TRUE,(('12.Partner Involvement'!$D232*'12.Partner Involvement'!$E232)/COUNTA(_xlfn.TEXTSPLIT('12.Partner Involvement'!$H232,";"))),"")</f>
        <v/>
      </c>
      <c r="G433" s="576" t="str">
        <f>IF(ISNUMBER(SEARCH(G$206,'12.Partner Involvement'!$H232))=TRUE,(('12.Partner Involvement'!$D232*'12.Partner Involvement'!$E232)/COUNTA(_xlfn.TEXTSPLIT('12.Partner Involvement'!$H232,";"))),"")</f>
        <v/>
      </c>
      <c r="H433" s="578" t="str">
        <f>IF(ISNUMBER(SEARCH(H$206,'12.Partner Involvement'!$H232))=TRUE,(('12.Partner Involvement'!$D232*'12.Partner Involvement'!$E232)/COUNTA(_xlfn.TEXTSPLIT('12.Partner Involvement'!$H232,";"))),"")</f>
        <v/>
      </c>
    </row>
    <row r="434" spans="1:8" x14ac:dyDescent="0.25">
      <c r="A434" s="577" t="str">
        <f>IF(ISNUMBER(SEARCH(A$206,'12.Partner Involvement'!$G233))=TRUE,(('12.Partner Involvement'!$D233*'12.Partner Involvement'!$E233)/COUNTA(_xlfn.TEXTSPLIT('12.Partner Involvement'!$G233,";"))),"")</f>
        <v/>
      </c>
      <c r="B434" s="576" t="str">
        <f>IF(ISNUMBER(SEARCH(B$206,'12.Partner Involvement'!$G233))=TRUE,(('12.Partner Involvement'!$D233*'12.Partner Involvement'!$E233)/COUNTA(_xlfn.TEXTSPLIT('12.Partner Involvement'!$G233,";"))),"")</f>
        <v/>
      </c>
      <c r="C434" s="578" t="str">
        <f>IF(ISNUMBER(SEARCH(C$206,'12.Partner Involvement'!$G233))=TRUE,(('12.Partner Involvement'!$D233*'12.Partner Involvement'!$E233)/COUNTA(_xlfn.TEXTSPLIT('12.Partner Involvement'!$G233,";"))),"")</f>
        <v/>
      </c>
      <c r="E434" s="577" t="str">
        <f>IF(ISNUMBER(SEARCH(E$206,'12.Partner Involvement'!$H233))=TRUE,(('12.Partner Involvement'!$D233*'12.Partner Involvement'!$E233)/COUNTA(_xlfn.TEXTSPLIT('12.Partner Involvement'!$H233,";"))),"")</f>
        <v/>
      </c>
      <c r="F434" s="576" t="str">
        <f>IF(ISNUMBER(SEARCH(F$206,'12.Partner Involvement'!$H233))=TRUE,(('12.Partner Involvement'!$D233*'12.Partner Involvement'!$E233)/COUNTA(_xlfn.TEXTSPLIT('12.Partner Involvement'!$H233,";"))),"")</f>
        <v/>
      </c>
      <c r="G434" s="576" t="str">
        <f>IF(ISNUMBER(SEARCH(G$206,'12.Partner Involvement'!$H233))=TRUE,(('12.Partner Involvement'!$D233*'12.Partner Involvement'!$E233)/COUNTA(_xlfn.TEXTSPLIT('12.Partner Involvement'!$H233,";"))),"")</f>
        <v/>
      </c>
      <c r="H434" s="578" t="str">
        <f>IF(ISNUMBER(SEARCH(H$206,'12.Partner Involvement'!$H233))=TRUE,(('12.Partner Involvement'!$D233*'12.Partner Involvement'!$E233)/COUNTA(_xlfn.TEXTSPLIT('12.Partner Involvement'!$H233,";"))),"")</f>
        <v/>
      </c>
    </row>
    <row r="435" spans="1:8" x14ac:dyDescent="0.25">
      <c r="A435" s="577" t="str">
        <f>IF(ISNUMBER(SEARCH(A$206,'12.Partner Involvement'!$G234))=TRUE,(('12.Partner Involvement'!$D234*'12.Partner Involvement'!$E234)/COUNTA(_xlfn.TEXTSPLIT('12.Partner Involvement'!$G234,";"))),"")</f>
        <v/>
      </c>
      <c r="B435" s="576" t="str">
        <f>IF(ISNUMBER(SEARCH(B$206,'12.Partner Involvement'!$G234))=TRUE,(('12.Partner Involvement'!$D234*'12.Partner Involvement'!$E234)/COUNTA(_xlfn.TEXTSPLIT('12.Partner Involvement'!$G234,";"))),"")</f>
        <v/>
      </c>
      <c r="C435" s="578" t="str">
        <f>IF(ISNUMBER(SEARCH(C$206,'12.Partner Involvement'!$G234))=TRUE,(('12.Partner Involvement'!$D234*'12.Partner Involvement'!$E234)/COUNTA(_xlfn.TEXTSPLIT('12.Partner Involvement'!$G234,";"))),"")</f>
        <v/>
      </c>
      <c r="E435" s="577" t="str">
        <f>IF(ISNUMBER(SEARCH(E$206,'12.Partner Involvement'!$H234))=TRUE,(('12.Partner Involvement'!$D234*'12.Partner Involvement'!$E234)/COUNTA(_xlfn.TEXTSPLIT('12.Partner Involvement'!$H234,";"))),"")</f>
        <v/>
      </c>
      <c r="F435" s="576" t="str">
        <f>IF(ISNUMBER(SEARCH(F$206,'12.Partner Involvement'!$H234))=TRUE,(('12.Partner Involvement'!$D234*'12.Partner Involvement'!$E234)/COUNTA(_xlfn.TEXTSPLIT('12.Partner Involvement'!$H234,";"))),"")</f>
        <v/>
      </c>
      <c r="G435" s="576" t="str">
        <f>IF(ISNUMBER(SEARCH(G$206,'12.Partner Involvement'!$H234))=TRUE,(('12.Partner Involvement'!$D234*'12.Partner Involvement'!$E234)/COUNTA(_xlfn.TEXTSPLIT('12.Partner Involvement'!$H234,";"))),"")</f>
        <v/>
      </c>
      <c r="H435" s="578" t="str">
        <f>IF(ISNUMBER(SEARCH(H$206,'12.Partner Involvement'!$H234))=TRUE,(('12.Partner Involvement'!$D234*'12.Partner Involvement'!$E234)/COUNTA(_xlfn.TEXTSPLIT('12.Partner Involvement'!$H234,";"))),"")</f>
        <v/>
      </c>
    </row>
    <row r="436" spans="1:8" x14ac:dyDescent="0.25">
      <c r="A436" s="577" t="str">
        <f>IF(ISNUMBER(SEARCH(A$206,'12.Partner Involvement'!$G235))=TRUE,(('12.Partner Involvement'!$D235*'12.Partner Involvement'!$E235)/COUNTA(_xlfn.TEXTSPLIT('12.Partner Involvement'!$G235,";"))),"")</f>
        <v/>
      </c>
      <c r="B436" s="576" t="str">
        <f>IF(ISNUMBER(SEARCH(B$206,'12.Partner Involvement'!$G235))=TRUE,(('12.Partner Involvement'!$D235*'12.Partner Involvement'!$E235)/COUNTA(_xlfn.TEXTSPLIT('12.Partner Involvement'!$G235,";"))),"")</f>
        <v/>
      </c>
      <c r="C436" s="578" t="str">
        <f>IF(ISNUMBER(SEARCH(C$206,'12.Partner Involvement'!$G235))=TRUE,(('12.Partner Involvement'!$D235*'12.Partner Involvement'!$E235)/COUNTA(_xlfn.TEXTSPLIT('12.Partner Involvement'!$G235,";"))),"")</f>
        <v/>
      </c>
      <c r="E436" s="577" t="str">
        <f>IF(ISNUMBER(SEARCH(E$206,'12.Partner Involvement'!$H235))=TRUE,(('12.Partner Involvement'!$D235*'12.Partner Involvement'!$E235)/COUNTA(_xlfn.TEXTSPLIT('12.Partner Involvement'!$H235,";"))),"")</f>
        <v/>
      </c>
      <c r="F436" s="576" t="str">
        <f>IF(ISNUMBER(SEARCH(F$206,'12.Partner Involvement'!$H235))=TRUE,(('12.Partner Involvement'!$D235*'12.Partner Involvement'!$E235)/COUNTA(_xlfn.TEXTSPLIT('12.Partner Involvement'!$H235,";"))),"")</f>
        <v/>
      </c>
      <c r="G436" s="576" t="str">
        <f>IF(ISNUMBER(SEARCH(G$206,'12.Partner Involvement'!$H235))=TRUE,(('12.Partner Involvement'!$D235*'12.Partner Involvement'!$E235)/COUNTA(_xlfn.TEXTSPLIT('12.Partner Involvement'!$H235,";"))),"")</f>
        <v/>
      </c>
      <c r="H436" s="578" t="str">
        <f>IF(ISNUMBER(SEARCH(H$206,'12.Partner Involvement'!$H235))=TRUE,(('12.Partner Involvement'!$D235*'12.Partner Involvement'!$E235)/COUNTA(_xlfn.TEXTSPLIT('12.Partner Involvement'!$H235,";"))),"")</f>
        <v/>
      </c>
    </row>
    <row r="437" spans="1:8" x14ac:dyDescent="0.25">
      <c r="A437" s="577" t="str">
        <f>IF(ISNUMBER(SEARCH(A$206,'12.Partner Involvement'!$G236))=TRUE,(('12.Partner Involvement'!$D236*'12.Partner Involvement'!$E236)/COUNTA(_xlfn.TEXTSPLIT('12.Partner Involvement'!$G236,";"))),"")</f>
        <v/>
      </c>
      <c r="B437" s="576" t="str">
        <f>IF(ISNUMBER(SEARCH(B$206,'12.Partner Involvement'!$G236))=TRUE,(('12.Partner Involvement'!$D236*'12.Partner Involvement'!$E236)/COUNTA(_xlfn.TEXTSPLIT('12.Partner Involvement'!$G236,";"))),"")</f>
        <v/>
      </c>
      <c r="C437" s="578" t="str">
        <f>IF(ISNUMBER(SEARCH(C$206,'12.Partner Involvement'!$G236))=TRUE,(('12.Partner Involvement'!$D236*'12.Partner Involvement'!$E236)/COUNTA(_xlfn.TEXTSPLIT('12.Partner Involvement'!$G236,";"))),"")</f>
        <v/>
      </c>
      <c r="E437" s="577" t="str">
        <f>IF(ISNUMBER(SEARCH(E$206,'12.Partner Involvement'!$H236))=TRUE,(('12.Partner Involvement'!$D236*'12.Partner Involvement'!$E236)/COUNTA(_xlfn.TEXTSPLIT('12.Partner Involvement'!$H236,";"))),"")</f>
        <v/>
      </c>
      <c r="F437" s="576" t="str">
        <f>IF(ISNUMBER(SEARCH(F$206,'12.Partner Involvement'!$H236))=TRUE,(('12.Partner Involvement'!$D236*'12.Partner Involvement'!$E236)/COUNTA(_xlfn.TEXTSPLIT('12.Partner Involvement'!$H236,";"))),"")</f>
        <v/>
      </c>
      <c r="G437" s="576" t="str">
        <f>IF(ISNUMBER(SEARCH(G$206,'12.Partner Involvement'!$H236))=TRUE,(('12.Partner Involvement'!$D236*'12.Partner Involvement'!$E236)/COUNTA(_xlfn.TEXTSPLIT('12.Partner Involvement'!$H236,";"))),"")</f>
        <v/>
      </c>
      <c r="H437" s="578" t="str">
        <f>IF(ISNUMBER(SEARCH(H$206,'12.Partner Involvement'!$H236))=TRUE,(('12.Partner Involvement'!$D236*'12.Partner Involvement'!$E236)/COUNTA(_xlfn.TEXTSPLIT('12.Partner Involvement'!$H236,";"))),"")</f>
        <v/>
      </c>
    </row>
    <row r="438" spans="1:8" x14ac:dyDescent="0.25">
      <c r="A438" s="577" t="str">
        <f>IF(ISNUMBER(SEARCH(A$206,'12.Partner Involvement'!$G237))=TRUE,(('12.Partner Involvement'!$D237*'12.Partner Involvement'!$E237)/COUNTA(_xlfn.TEXTSPLIT('12.Partner Involvement'!$G237,";"))),"")</f>
        <v/>
      </c>
      <c r="B438" s="576" t="str">
        <f>IF(ISNUMBER(SEARCH(B$206,'12.Partner Involvement'!$G237))=TRUE,(('12.Partner Involvement'!$D237*'12.Partner Involvement'!$E237)/COUNTA(_xlfn.TEXTSPLIT('12.Partner Involvement'!$G237,";"))),"")</f>
        <v/>
      </c>
      <c r="C438" s="578" t="str">
        <f>IF(ISNUMBER(SEARCH(C$206,'12.Partner Involvement'!$G237))=TRUE,(('12.Partner Involvement'!$D237*'12.Partner Involvement'!$E237)/COUNTA(_xlfn.TEXTSPLIT('12.Partner Involvement'!$G237,";"))),"")</f>
        <v/>
      </c>
      <c r="E438" s="577" t="str">
        <f>IF(ISNUMBER(SEARCH(E$206,'12.Partner Involvement'!$H237))=TRUE,(('12.Partner Involvement'!$D237*'12.Partner Involvement'!$E237)/COUNTA(_xlfn.TEXTSPLIT('12.Partner Involvement'!$H237,";"))),"")</f>
        <v/>
      </c>
      <c r="F438" s="576" t="str">
        <f>IF(ISNUMBER(SEARCH(F$206,'12.Partner Involvement'!$H237))=TRUE,(('12.Partner Involvement'!$D237*'12.Partner Involvement'!$E237)/COUNTA(_xlfn.TEXTSPLIT('12.Partner Involvement'!$H237,";"))),"")</f>
        <v/>
      </c>
      <c r="G438" s="576" t="str">
        <f>IF(ISNUMBER(SEARCH(G$206,'12.Partner Involvement'!$H237))=TRUE,(('12.Partner Involvement'!$D237*'12.Partner Involvement'!$E237)/COUNTA(_xlfn.TEXTSPLIT('12.Partner Involvement'!$H237,";"))),"")</f>
        <v/>
      </c>
      <c r="H438" s="578" t="str">
        <f>IF(ISNUMBER(SEARCH(H$206,'12.Partner Involvement'!$H237))=TRUE,(('12.Partner Involvement'!$D237*'12.Partner Involvement'!$E237)/COUNTA(_xlfn.TEXTSPLIT('12.Partner Involvement'!$H237,";"))),"")</f>
        <v/>
      </c>
    </row>
    <row r="439" spans="1:8" x14ac:dyDescent="0.25">
      <c r="A439" s="577" t="str">
        <f>IF(ISNUMBER(SEARCH(A$206,'12.Partner Involvement'!$G238))=TRUE,(('12.Partner Involvement'!$D238*'12.Partner Involvement'!$E238)/COUNTA(_xlfn.TEXTSPLIT('12.Partner Involvement'!$G238,";"))),"")</f>
        <v/>
      </c>
      <c r="B439" s="576" t="str">
        <f>IF(ISNUMBER(SEARCH(B$206,'12.Partner Involvement'!$G238))=TRUE,(('12.Partner Involvement'!$D238*'12.Partner Involvement'!$E238)/COUNTA(_xlfn.TEXTSPLIT('12.Partner Involvement'!$G238,";"))),"")</f>
        <v/>
      </c>
      <c r="C439" s="578" t="str">
        <f>IF(ISNUMBER(SEARCH(C$206,'12.Partner Involvement'!$G238))=TRUE,(('12.Partner Involvement'!$D238*'12.Partner Involvement'!$E238)/COUNTA(_xlfn.TEXTSPLIT('12.Partner Involvement'!$G238,";"))),"")</f>
        <v/>
      </c>
      <c r="E439" s="577" t="str">
        <f>IF(ISNUMBER(SEARCH(E$206,'12.Partner Involvement'!$H238))=TRUE,(('12.Partner Involvement'!$D238*'12.Partner Involvement'!$E238)/COUNTA(_xlfn.TEXTSPLIT('12.Partner Involvement'!$H238,";"))),"")</f>
        <v/>
      </c>
      <c r="F439" s="576" t="str">
        <f>IF(ISNUMBER(SEARCH(F$206,'12.Partner Involvement'!$H238))=TRUE,(('12.Partner Involvement'!$D238*'12.Partner Involvement'!$E238)/COUNTA(_xlfn.TEXTSPLIT('12.Partner Involvement'!$H238,";"))),"")</f>
        <v/>
      </c>
      <c r="G439" s="576" t="str">
        <f>IF(ISNUMBER(SEARCH(G$206,'12.Partner Involvement'!$H238))=TRUE,(('12.Partner Involvement'!$D238*'12.Partner Involvement'!$E238)/COUNTA(_xlfn.TEXTSPLIT('12.Partner Involvement'!$H238,";"))),"")</f>
        <v/>
      </c>
      <c r="H439" s="578" t="str">
        <f>IF(ISNUMBER(SEARCH(H$206,'12.Partner Involvement'!$H238))=TRUE,(('12.Partner Involvement'!$D238*'12.Partner Involvement'!$E238)/COUNTA(_xlfn.TEXTSPLIT('12.Partner Involvement'!$H238,";"))),"")</f>
        <v/>
      </c>
    </row>
    <row r="440" spans="1:8" x14ac:dyDescent="0.25">
      <c r="A440" s="577" t="str">
        <f>IF(ISNUMBER(SEARCH(A$206,'12.Partner Involvement'!$G239))=TRUE,(('12.Partner Involvement'!$D239*'12.Partner Involvement'!$E239)/COUNTA(_xlfn.TEXTSPLIT('12.Partner Involvement'!$G239,";"))),"")</f>
        <v/>
      </c>
      <c r="B440" s="576" t="str">
        <f>IF(ISNUMBER(SEARCH(B$206,'12.Partner Involvement'!$G239))=TRUE,(('12.Partner Involvement'!$D239*'12.Partner Involvement'!$E239)/COUNTA(_xlfn.TEXTSPLIT('12.Partner Involvement'!$G239,";"))),"")</f>
        <v/>
      </c>
      <c r="C440" s="578" t="str">
        <f>IF(ISNUMBER(SEARCH(C$206,'12.Partner Involvement'!$G239))=TRUE,(('12.Partner Involvement'!$D239*'12.Partner Involvement'!$E239)/COUNTA(_xlfn.TEXTSPLIT('12.Partner Involvement'!$G239,";"))),"")</f>
        <v/>
      </c>
      <c r="E440" s="577" t="str">
        <f>IF(ISNUMBER(SEARCH(E$206,'12.Partner Involvement'!$H239))=TRUE,(('12.Partner Involvement'!$D239*'12.Partner Involvement'!$E239)/COUNTA(_xlfn.TEXTSPLIT('12.Partner Involvement'!$H239,";"))),"")</f>
        <v/>
      </c>
      <c r="F440" s="576" t="str">
        <f>IF(ISNUMBER(SEARCH(F$206,'12.Partner Involvement'!$H239))=TRUE,(('12.Partner Involvement'!$D239*'12.Partner Involvement'!$E239)/COUNTA(_xlfn.TEXTSPLIT('12.Partner Involvement'!$H239,";"))),"")</f>
        <v/>
      </c>
      <c r="G440" s="576" t="str">
        <f>IF(ISNUMBER(SEARCH(G$206,'12.Partner Involvement'!$H239))=TRUE,(('12.Partner Involvement'!$D239*'12.Partner Involvement'!$E239)/COUNTA(_xlfn.TEXTSPLIT('12.Partner Involvement'!$H239,";"))),"")</f>
        <v/>
      </c>
      <c r="H440" s="578" t="str">
        <f>IF(ISNUMBER(SEARCH(H$206,'12.Partner Involvement'!$H239))=TRUE,(('12.Partner Involvement'!$D239*'12.Partner Involvement'!$E239)/COUNTA(_xlfn.TEXTSPLIT('12.Partner Involvement'!$H239,";"))),"")</f>
        <v/>
      </c>
    </row>
    <row r="441" spans="1:8" x14ac:dyDescent="0.25">
      <c r="A441" s="577" t="str">
        <f>IF(ISNUMBER(SEARCH(A$206,'12.Partner Involvement'!$G240))=TRUE,(('12.Partner Involvement'!$D240*'12.Partner Involvement'!$E240)/COUNTA(_xlfn.TEXTSPLIT('12.Partner Involvement'!$G240,";"))),"")</f>
        <v/>
      </c>
      <c r="B441" s="576" t="str">
        <f>IF(ISNUMBER(SEARCH(B$206,'12.Partner Involvement'!$G240))=TRUE,(('12.Partner Involvement'!$D240*'12.Partner Involvement'!$E240)/COUNTA(_xlfn.TEXTSPLIT('12.Partner Involvement'!$G240,";"))),"")</f>
        <v/>
      </c>
      <c r="C441" s="578" t="str">
        <f>IF(ISNUMBER(SEARCH(C$206,'12.Partner Involvement'!$G240))=TRUE,(('12.Partner Involvement'!$D240*'12.Partner Involvement'!$E240)/COUNTA(_xlfn.TEXTSPLIT('12.Partner Involvement'!$G240,";"))),"")</f>
        <v/>
      </c>
      <c r="E441" s="577" t="str">
        <f>IF(ISNUMBER(SEARCH(E$206,'12.Partner Involvement'!$H240))=TRUE,(('12.Partner Involvement'!$D240*'12.Partner Involvement'!$E240)/COUNTA(_xlfn.TEXTSPLIT('12.Partner Involvement'!$H240,";"))),"")</f>
        <v/>
      </c>
      <c r="F441" s="576" t="str">
        <f>IF(ISNUMBER(SEARCH(F$206,'12.Partner Involvement'!$H240))=TRUE,(('12.Partner Involvement'!$D240*'12.Partner Involvement'!$E240)/COUNTA(_xlfn.TEXTSPLIT('12.Partner Involvement'!$H240,";"))),"")</f>
        <v/>
      </c>
      <c r="G441" s="576" t="str">
        <f>IF(ISNUMBER(SEARCH(G$206,'12.Partner Involvement'!$H240))=TRUE,(('12.Partner Involvement'!$D240*'12.Partner Involvement'!$E240)/COUNTA(_xlfn.TEXTSPLIT('12.Partner Involvement'!$H240,";"))),"")</f>
        <v/>
      </c>
      <c r="H441" s="578" t="str">
        <f>IF(ISNUMBER(SEARCH(H$206,'12.Partner Involvement'!$H240))=TRUE,(('12.Partner Involvement'!$D240*'12.Partner Involvement'!$E240)/COUNTA(_xlfn.TEXTSPLIT('12.Partner Involvement'!$H240,";"))),"")</f>
        <v/>
      </c>
    </row>
    <row r="442" spans="1:8" x14ac:dyDescent="0.25">
      <c r="A442" s="577" t="str">
        <f>IF(ISNUMBER(SEARCH(A$206,'12.Partner Involvement'!$G241))=TRUE,(('12.Partner Involvement'!$D241*'12.Partner Involvement'!$E241)/COUNTA(_xlfn.TEXTSPLIT('12.Partner Involvement'!$G241,";"))),"")</f>
        <v/>
      </c>
      <c r="B442" s="576" t="str">
        <f>IF(ISNUMBER(SEARCH(B$206,'12.Partner Involvement'!$G241))=TRUE,(('12.Partner Involvement'!$D241*'12.Partner Involvement'!$E241)/COUNTA(_xlfn.TEXTSPLIT('12.Partner Involvement'!$G241,";"))),"")</f>
        <v/>
      </c>
      <c r="C442" s="578" t="str">
        <f>IF(ISNUMBER(SEARCH(C$206,'12.Partner Involvement'!$G241))=TRUE,(('12.Partner Involvement'!$D241*'12.Partner Involvement'!$E241)/COUNTA(_xlfn.TEXTSPLIT('12.Partner Involvement'!$G241,";"))),"")</f>
        <v/>
      </c>
      <c r="E442" s="577" t="str">
        <f>IF(ISNUMBER(SEARCH(E$206,'12.Partner Involvement'!$H241))=TRUE,(('12.Partner Involvement'!$D241*'12.Partner Involvement'!$E241)/COUNTA(_xlfn.TEXTSPLIT('12.Partner Involvement'!$H241,";"))),"")</f>
        <v/>
      </c>
      <c r="F442" s="576" t="str">
        <f>IF(ISNUMBER(SEARCH(F$206,'12.Partner Involvement'!$H241))=TRUE,(('12.Partner Involvement'!$D241*'12.Partner Involvement'!$E241)/COUNTA(_xlfn.TEXTSPLIT('12.Partner Involvement'!$H241,";"))),"")</f>
        <v/>
      </c>
      <c r="G442" s="576" t="str">
        <f>IF(ISNUMBER(SEARCH(G$206,'12.Partner Involvement'!$H241))=TRUE,(('12.Partner Involvement'!$D241*'12.Partner Involvement'!$E241)/COUNTA(_xlfn.TEXTSPLIT('12.Partner Involvement'!$H241,";"))),"")</f>
        <v/>
      </c>
      <c r="H442" s="578" t="str">
        <f>IF(ISNUMBER(SEARCH(H$206,'12.Partner Involvement'!$H241))=TRUE,(('12.Partner Involvement'!$D241*'12.Partner Involvement'!$E241)/COUNTA(_xlfn.TEXTSPLIT('12.Partner Involvement'!$H241,";"))),"")</f>
        <v/>
      </c>
    </row>
    <row r="443" spans="1:8" x14ac:dyDescent="0.25">
      <c r="A443" s="577" t="str">
        <f>IF(ISNUMBER(SEARCH(A$206,'12.Partner Involvement'!$G242))=TRUE,(('12.Partner Involvement'!$D242*'12.Partner Involvement'!$E242)/COUNTA(_xlfn.TEXTSPLIT('12.Partner Involvement'!$G242,";"))),"")</f>
        <v/>
      </c>
      <c r="B443" s="576" t="str">
        <f>IF(ISNUMBER(SEARCH(B$206,'12.Partner Involvement'!$G242))=TRUE,(('12.Partner Involvement'!$D242*'12.Partner Involvement'!$E242)/COUNTA(_xlfn.TEXTSPLIT('12.Partner Involvement'!$G242,";"))),"")</f>
        <v/>
      </c>
      <c r="C443" s="578" t="str">
        <f>IF(ISNUMBER(SEARCH(C$206,'12.Partner Involvement'!$G242))=TRUE,(('12.Partner Involvement'!$D242*'12.Partner Involvement'!$E242)/COUNTA(_xlfn.TEXTSPLIT('12.Partner Involvement'!$G242,";"))),"")</f>
        <v/>
      </c>
      <c r="E443" s="577" t="str">
        <f>IF(ISNUMBER(SEARCH(E$206,'12.Partner Involvement'!$H242))=TRUE,(('12.Partner Involvement'!$D242*'12.Partner Involvement'!$E242)/COUNTA(_xlfn.TEXTSPLIT('12.Partner Involvement'!$H242,";"))),"")</f>
        <v/>
      </c>
      <c r="F443" s="576" t="str">
        <f>IF(ISNUMBER(SEARCH(F$206,'12.Partner Involvement'!$H242))=TRUE,(('12.Partner Involvement'!$D242*'12.Partner Involvement'!$E242)/COUNTA(_xlfn.TEXTSPLIT('12.Partner Involvement'!$H242,";"))),"")</f>
        <v/>
      </c>
      <c r="G443" s="576" t="str">
        <f>IF(ISNUMBER(SEARCH(G$206,'12.Partner Involvement'!$H242))=TRUE,(('12.Partner Involvement'!$D242*'12.Partner Involvement'!$E242)/COUNTA(_xlfn.TEXTSPLIT('12.Partner Involvement'!$H242,";"))),"")</f>
        <v/>
      </c>
      <c r="H443" s="578" t="str">
        <f>IF(ISNUMBER(SEARCH(H$206,'12.Partner Involvement'!$H242))=TRUE,(('12.Partner Involvement'!$D242*'12.Partner Involvement'!$E242)/COUNTA(_xlfn.TEXTSPLIT('12.Partner Involvement'!$H242,";"))),"")</f>
        <v/>
      </c>
    </row>
    <row r="444" spans="1:8" x14ac:dyDescent="0.25">
      <c r="A444" s="577" t="str">
        <f>IF(ISNUMBER(SEARCH(A$206,'12.Partner Involvement'!$G243))=TRUE,(('12.Partner Involvement'!$D243*'12.Partner Involvement'!$E243)/COUNTA(_xlfn.TEXTSPLIT('12.Partner Involvement'!$G243,";"))),"")</f>
        <v/>
      </c>
      <c r="B444" s="576" t="str">
        <f>IF(ISNUMBER(SEARCH(B$206,'12.Partner Involvement'!$G243))=TRUE,(('12.Partner Involvement'!$D243*'12.Partner Involvement'!$E243)/COUNTA(_xlfn.TEXTSPLIT('12.Partner Involvement'!$G243,";"))),"")</f>
        <v/>
      </c>
      <c r="C444" s="578" t="str">
        <f>IF(ISNUMBER(SEARCH(C$206,'12.Partner Involvement'!$G243))=TRUE,(('12.Partner Involvement'!$D243*'12.Partner Involvement'!$E243)/COUNTA(_xlfn.TEXTSPLIT('12.Partner Involvement'!$G243,";"))),"")</f>
        <v/>
      </c>
      <c r="E444" s="577" t="str">
        <f>IF(ISNUMBER(SEARCH(E$206,'12.Partner Involvement'!$H243))=TRUE,(('12.Partner Involvement'!$D243*'12.Partner Involvement'!$E243)/COUNTA(_xlfn.TEXTSPLIT('12.Partner Involvement'!$H243,";"))),"")</f>
        <v/>
      </c>
      <c r="F444" s="576" t="str">
        <f>IF(ISNUMBER(SEARCH(F$206,'12.Partner Involvement'!$H243))=TRUE,(('12.Partner Involvement'!$D243*'12.Partner Involvement'!$E243)/COUNTA(_xlfn.TEXTSPLIT('12.Partner Involvement'!$H243,";"))),"")</f>
        <v/>
      </c>
      <c r="G444" s="576" t="str">
        <f>IF(ISNUMBER(SEARCH(G$206,'12.Partner Involvement'!$H243))=TRUE,(('12.Partner Involvement'!$D243*'12.Partner Involvement'!$E243)/COUNTA(_xlfn.TEXTSPLIT('12.Partner Involvement'!$H243,";"))),"")</f>
        <v/>
      </c>
      <c r="H444" s="578" t="str">
        <f>IF(ISNUMBER(SEARCH(H$206,'12.Partner Involvement'!$H243))=TRUE,(('12.Partner Involvement'!$D243*'12.Partner Involvement'!$E243)/COUNTA(_xlfn.TEXTSPLIT('12.Partner Involvement'!$H243,";"))),"")</f>
        <v/>
      </c>
    </row>
    <row r="445" spans="1:8" x14ac:dyDescent="0.25">
      <c r="A445" s="577" t="str">
        <f>IF(ISNUMBER(SEARCH(A$206,'12.Partner Involvement'!$G244))=TRUE,(('12.Partner Involvement'!$D244*'12.Partner Involvement'!$E244)/COUNTA(_xlfn.TEXTSPLIT('12.Partner Involvement'!$G244,";"))),"")</f>
        <v/>
      </c>
      <c r="B445" s="576" t="str">
        <f>IF(ISNUMBER(SEARCH(B$206,'12.Partner Involvement'!$G244))=TRUE,(('12.Partner Involvement'!$D244*'12.Partner Involvement'!$E244)/COUNTA(_xlfn.TEXTSPLIT('12.Partner Involvement'!$G244,";"))),"")</f>
        <v/>
      </c>
      <c r="C445" s="578" t="str">
        <f>IF(ISNUMBER(SEARCH(C$206,'12.Partner Involvement'!$G244))=TRUE,(('12.Partner Involvement'!$D244*'12.Partner Involvement'!$E244)/COUNTA(_xlfn.TEXTSPLIT('12.Partner Involvement'!$G244,";"))),"")</f>
        <v/>
      </c>
      <c r="E445" s="577" t="str">
        <f>IF(ISNUMBER(SEARCH(E$206,'12.Partner Involvement'!$H244))=TRUE,(('12.Partner Involvement'!$D244*'12.Partner Involvement'!$E244)/COUNTA(_xlfn.TEXTSPLIT('12.Partner Involvement'!$H244,";"))),"")</f>
        <v/>
      </c>
      <c r="F445" s="576" t="str">
        <f>IF(ISNUMBER(SEARCH(F$206,'12.Partner Involvement'!$H244))=TRUE,(('12.Partner Involvement'!$D244*'12.Partner Involvement'!$E244)/COUNTA(_xlfn.TEXTSPLIT('12.Partner Involvement'!$H244,";"))),"")</f>
        <v/>
      </c>
      <c r="G445" s="576" t="str">
        <f>IF(ISNUMBER(SEARCH(G$206,'12.Partner Involvement'!$H244))=TRUE,(('12.Partner Involvement'!$D244*'12.Partner Involvement'!$E244)/COUNTA(_xlfn.TEXTSPLIT('12.Partner Involvement'!$H244,";"))),"")</f>
        <v/>
      </c>
      <c r="H445" s="578" t="str">
        <f>IF(ISNUMBER(SEARCH(H$206,'12.Partner Involvement'!$H244))=TRUE,(('12.Partner Involvement'!$D244*'12.Partner Involvement'!$E244)/COUNTA(_xlfn.TEXTSPLIT('12.Partner Involvement'!$H244,";"))),"")</f>
        <v/>
      </c>
    </row>
    <row r="446" spans="1:8" x14ac:dyDescent="0.25">
      <c r="A446" s="577" t="str">
        <f>IF(ISNUMBER(SEARCH(A$206,'12.Partner Involvement'!$G245))=TRUE,(('12.Partner Involvement'!$D245*'12.Partner Involvement'!$E245)/COUNTA(_xlfn.TEXTSPLIT('12.Partner Involvement'!$G245,";"))),"")</f>
        <v/>
      </c>
      <c r="B446" s="576" t="str">
        <f>IF(ISNUMBER(SEARCH(B$206,'12.Partner Involvement'!$G245))=TRUE,(('12.Partner Involvement'!$D245*'12.Partner Involvement'!$E245)/COUNTA(_xlfn.TEXTSPLIT('12.Partner Involvement'!$G245,";"))),"")</f>
        <v/>
      </c>
      <c r="C446" s="578" t="str">
        <f>IF(ISNUMBER(SEARCH(C$206,'12.Partner Involvement'!$G245))=TRUE,(('12.Partner Involvement'!$D245*'12.Partner Involvement'!$E245)/COUNTA(_xlfn.TEXTSPLIT('12.Partner Involvement'!$G245,";"))),"")</f>
        <v/>
      </c>
      <c r="E446" s="577" t="str">
        <f>IF(ISNUMBER(SEARCH(E$206,'12.Partner Involvement'!$H245))=TRUE,(('12.Partner Involvement'!$D245*'12.Partner Involvement'!$E245)/COUNTA(_xlfn.TEXTSPLIT('12.Partner Involvement'!$H245,";"))),"")</f>
        <v/>
      </c>
      <c r="F446" s="576" t="str">
        <f>IF(ISNUMBER(SEARCH(F$206,'12.Partner Involvement'!$H245))=TRUE,(('12.Partner Involvement'!$D245*'12.Partner Involvement'!$E245)/COUNTA(_xlfn.TEXTSPLIT('12.Partner Involvement'!$H245,";"))),"")</f>
        <v/>
      </c>
      <c r="G446" s="576" t="str">
        <f>IF(ISNUMBER(SEARCH(G$206,'12.Partner Involvement'!$H245))=TRUE,(('12.Partner Involvement'!$D245*'12.Partner Involvement'!$E245)/COUNTA(_xlfn.TEXTSPLIT('12.Partner Involvement'!$H245,";"))),"")</f>
        <v/>
      </c>
      <c r="H446" s="578" t="str">
        <f>IF(ISNUMBER(SEARCH(H$206,'12.Partner Involvement'!$H245))=TRUE,(('12.Partner Involvement'!$D245*'12.Partner Involvement'!$E245)/COUNTA(_xlfn.TEXTSPLIT('12.Partner Involvement'!$H245,";"))),"")</f>
        <v/>
      </c>
    </row>
    <row r="447" spans="1:8" x14ac:dyDescent="0.25">
      <c r="A447" s="577" t="str">
        <f>IF(ISNUMBER(SEARCH(A$206,'12.Partner Involvement'!$G246))=TRUE,(('12.Partner Involvement'!$D246*'12.Partner Involvement'!$E246)/COUNTA(_xlfn.TEXTSPLIT('12.Partner Involvement'!$G246,";"))),"")</f>
        <v/>
      </c>
      <c r="B447" s="576" t="str">
        <f>IF(ISNUMBER(SEARCH(B$206,'12.Partner Involvement'!$G246))=TRUE,(('12.Partner Involvement'!$D246*'12.Partner Involvement'!$E246)/COUNTA(_xlfn.TEXTSPLIT('12.Partner Involvement'!$G246,";"))),"")</f>
        <v/>
      </c>
      <c r="C447" s="578" t="str">
        <f>IF(ISNUMBER(SEARCH(C$206,'12.Partner Involvement'!$G246))=TRUE,(('12.Partner Involvement'!$D246*'12.Partner Involvement'!$E246)/COUNTA(_xlfn.TEXTSPLIT('12.Partner Involvement'!$G246,";"))),"")</f>
        <v/>
      </c>
      <c r="E447" s="577" t="str">
        <f>IF(ISNUMBER(SEARCH(E$206,'12.Partner Involvement'!$H246))=TRUE,(('12.Partner Involvement'!$D246*'12.Partner Involvement'!$E246)/COUNTA(_xlfn.TEXTSPLIT('12.Partner Involvement'!$H246,";"))),"")</f>
        <v/>
      </c>
      <c r="F447" s="576" t="str">
        <f>IF(ISNUMBER(SEARCH(F$206,'12.Partner Involvement'!$H246))=TRUE,(('12.Partner Involvement'!$D246*'12.Partner Involvement'!$E246)/COUNTA(_xlfn.TEXTSPLIT('12.Partner Involvement'!$H246,";"))),"")</f>
        <v/>
      </c>
      <c r="G447" s="576" t="str">
        <f>IF(ISNUMBER(SEARCH(G$206,'12.Partner Involvement'!$H246))=TRUE,(('12.Partner Involvement'!$D246*'12.Partner Involvement'!$E246)/COUNTA(_xlfn.TEXTSPLIT('12.Partner Involvement'!$H246,";"))),"")</f>
        <v/>
      </c>
      <c r="H447" s="578" t="str">
        <f>IF(ISNUMBER(SEARCH(H$206,'12.Partner Involvement'!$H246))=TRUE,(('12.Partner Involvement'!$D246*'12.Partner Involvement'!$E246)/COUNTA(_xlfn.TEXTSPLIT('12.Partner Involvement'!$H246,";"))),"")</f>
        <v/>
      </c>
    </row>
    <row r="448" spans="1:8" x14ac:dyDescent="0.25">
      <c r="A448" s="577" t="str">
        <f>IF(ISNUMBER(SEARCH(A$206,'12.Partner Involvement'!$G247))=TRUE,(('12.Partner Involvement'!$D247*'12.Partner Involvement'!$E247)/COUNTA(_xlfn.TEXTSPLIT('12.Partner Involvement'!$G247,";"))),"")</f>
        <v/>
      </c>
      <c r="B448" s="576" t="str">
        <f>IF(ISNUMBER(SEARCH(B$206,'12.Partner Involvement'!$G247))=TRUE,(('12.Partner Involvement'!$D247*'12.Partner Involvement'!$E247)/COUNTA(_xlfn.TEXTSPLIT('12.Partner Involvement'!$G247,";"))),"")</f>
        <v/>
      </c>
      <c r="C448" s="578" t="str">
        <f>IF(ISNUMBER(SEARCH(C$206,'12.Partner Involvement'!$G247))=TRUE,(('12.Partner Involvement'!$D247*'12.Partner Involvement'!$E247)/COUNTA(_xlfn.TEXTSPLIT('12.Partner Involvement'!$G247,";"))),"")</f>
        <v/>
      </c>
      <c r="E448" s="577" t="str">
        <f>IF(ISNUMBER(SEARCH(E$206,'12.Partner Involvement'!$H247))=TRUE,(('12.Partner Involvement'!$D247*'12.Partner Involvement'!$E247)/COUNTA(_xlfn.TEXTSPLIT('12.Partner Involvement'!$H247,";"))),"")</f>
        <v/>
      </c>
      <c r="F448" s="576" t="str">
        <f>IF(ISNUMBER(SEARCH(F$206,'12.Partner Involvement'!$H247))=TRUE,(('12.Partner Involvement'!$D247*'12.Partner Involvement'!$E247)/COUNTA(_xlfn.TEXTSPLIT('12.Partner Involvement'!$H247,";"))),"")</f>
        <v/>
      </c>
      <c r="G448" s="576" t="str">
        <f>IF(ISNUMBER(SEARCH(G$206,'12.Partner Involvement'!$H247))=TRUE,(('12.Partner Involvement'!$D247*'12.Partner Involvement'!$E247)/COUNTA(_xlfn.TEXTSPLIT('12.Partner Involvement'!$H247,";"))),"")</f>
        <v/>
      </c>
      <c r="H448" s="578" t="str">
        <f>IF(ISNUMBER(SEARCH(H$206,'12.Partner Involvement'!$H247))=TRUE,(('12.Partner Involvement'!$D247*'12.Partner Involvement'!$E247)/COUNTA(_xlfn.TEXTSPLIT('12.Partner Involvement'!$H247,";"))),"")</f>
        <v/>
      </c>
    </row>
    <row r="449" spans="1:8" x14ac:dyDescent="0.25">
      <c r="A449" s="577" t="str">
        <f>IF(ISNUMBER(SEARCH(A$206,'12.Partner Involvement'!$G248))=TRUE,(('12.Partner Involvement'!$D248*'12.Partner Involvement'!$E248)/COUNTA(_xlfn.TEXTSPLIT('12.Partner Involvement'!$G248,";"))),"")</f>
        <v/>
      </c>
      <c r="B449" s="576" t="str">
        <f>IF(ISNUMBER(SEARCH(B$206,'12.Partner Involvement'!$G248))=TRUE,(('12.Partner Involvement'!$D248*'12.Partner Involvement'!$E248)/COUNTA(_xlfn.TEXTSPLIT('12.Partner Involvement'!$G248,";"))),"")</f>
        <v/>
      </c>
      <c r="C449" s="578" t="str">
        <f>IF(ISNUMBER(SEARCH(C$206,'12.Partner Involvement'!$G248))=TRUE,(('12.Partner Involvement'!$D248*'12.Partner Involvement'!$E248)/COUNTA(_xlfn.TEXTSPLIT('12.Partner Involvement'!$G248,";"))),"")</f>
        <v/>
      </c>
      <c r="E449" s="577" t="str">
        <f>IF(ISNUMBER(SEARCH(E$206,'12.Partner Involvement'!$H248))=TRUE,(('12.Partner Involvement'!$D248*'12.Partner Involvement'!$E248)/COUNTA(_xlfn.TEXTSPLIT('12.Partner Involvement'!$H248,";"))),"")</f>
        <v/>
      </c>
      <c r="F449" s="576" t="str">
        <f>IF(ISNUMBER(SEARCH(F$206,'12.Partner Involvement'!$H248))=TRUE,(('12.Partner Involvement'!$D248*'12.Partner Involvement'!$E248)/COUNTA(_xlfn.TEXTSPLIT('12.Partner Involvement'!$H248,";"))),"")</f>
        <v/>
      </c>
      <c r="G449" s="576" t="str">
        <f>IF(ISNUMBER(SEARCH(G$206,'12.Partner Involvement'!$H248))=TRUE,(('12.Partner Involvement'!$D248*'12.Partner Involvement'!$E248)/COUNTA(_xlfn.TEXTSPLIT('12.Partner Involvement'!$H248,";"))),"")</f>
        <v/>
      </c>
      <c r="H449" s="578" t="str">
        <f>IF(ISNUMBER(SEARCH(H$206,'12.Partner Involvement'!$H248))=TRUE,(('12.Partner Involvement'!$D248*'12.Partner Involvement'!$E248)/COUNTA(_xlfn.TEXTSPLIT('12.Partner Involvement'!$H248,";"))),"")</f>
        <v/>
      </c>
    </row>
    <row r="450" spans="1:8" x14ac:dyDescent="0.25">
      <c r="A450" s="577" t="str">
        <f>IF(ISNUMBER(SEARCH(A$206,'12.Partner Involvement'!$G249))=TRUE,(('12.Partner Involvement'!$D249*'12.Partner Involvement'!$E249)/COUNTA(_xlfn.TEXTSPLIT('12.Partner Involvement'!$G249,";"))),"")</f>
        <v/>
      </c>
      <c r="B450" s="576" t="str">
        <f>IF(ISNUMBER(SEARCH(B$206,'12.Partner Involvement'!$G249))=TRUE,(('12.Partner Involvement'!$D249*'12.Partner Involvement'!$E249)/COUNTA(_xlfn.TEXTSPLIT('12.Partner Involvement'!$G249,";"))),"")</f>
        <v/>
      </c>
      <c r="C450" s="578" t="str">
        <f>IF(ISNUMBER(SEARCH(C$206,'12.Partner Involvement'!$G249))=TRUE,(('12.Partner Involvement'!$D249*'12.Partner Involvement'!$E249)/COUNTA(_xlfn.TEXTSPLIT('12.Partner Involvement'!$G249,";"))),"")</f>
        <v/>
      </c>
      <c r="E450" s="577" t="str">
        <f>IF(ISNUMBER(SEARCH(E$206,'12.Partner Involvement'!$H249))=TRUE,(('12.Partner Involvement'!$D249*'12.Partner Involvement'!$E249)/COUNTA(_xlfn.TEXTSPLIT('12.Partner Involvement'!$H249,";"))),"")</f>
        <v/>
      </c>
      <c r="F450" s="576" t="str">
        <f>IF(ISNUMBER(SEARCH(F$206,'12.Partner Involvement'!$H249))=TRUE,(('12.Partner Involvement'!$D249*'12.Partner Involvement'!$E249)/COUNTA(_xlfn.TEXTSPLIT('12.Partner Involvement'!$H249,";"))),"")</f>
        <v/>
      </c>
      <c r="G450" s="576" t="str">
        <f>IF(ISNUMBER(SEARCH(G$206,'12.Partner Involvement'!$H249))=TRUE,(('12.Partner Involvement'!$D249*'12.Partner Involvement'!$E249)/COUNTA(_xlfn.TEXTSPLIT('12.Partner Involvement'!$H249,";"))),"")</f>
        <v/>
      </c>
      <c r="H450" s="578" t="str">
        <f>IF(ISNUMBER(SEARCH(H$206,'12.Partner Involvement'!$H249))=TRUE,(('12.Partner Involvement'!$D249*'12.Partner Involvement'!$E249)/COUNTA(_xlfn.TEXTSPLIT('12.Partner Involvement'!$H249,";"))),"")</f>
        <v/>
      </c>
    </row>
    <row r="451" spans="1:8" x14ac:dyDescent="0.25">
      <c r="A451" s="577" t="str">
        <f>IF(ISNUMBER(SEARCH(A$206,'12.Partner Involvement'!$G250))=TRUE,(('12.Partner Involvement'!$D250*'12.Partner Involvement'!$E250)/COUNTA(_xlfn.TEXTSPLIT('12.Partner Involvement'!$G250,";"))),"")</f>
        <v/>
      </c>
      <c r="B451" s="576" t="str">
        <f>IF(ISNUMBER(SEARCH(B$206,'12.Partner Involvement'!$G250))=TRUE,(('12.Partner Involvement'!$D250*'12.Partner Involvement'!$E250)/COUNTA(_xlfn.TEXTSPLIT('12.Partner Involvement'!$G250,";"))),"")</f>
        <v/>
      </c>
      <c r="C451" s="578" t="str">
        <f>IF(ISNUMBER(SEARCH(C$206,'12.Partner Involvement'!$G250))=TRUE,(('12.Partner Involvement'!$D250*'12.Partner Involvement'!$E250)/COUNTA(_xlfn.TEXTSPLIT('12.Partner Involvement'!$G250,";"))),"")</f>
        <v/>
      </c>
      <c r="E451" s="577" t="str">
        <f>IF(ISNUMBER(SEARCH(E$206,'12.Partner Involvement'!$H250))=TRUE,(('12.Partner Involvement'!$D250*'12.Partner Involvement'!$E250)/COUNTA(_xlfn.TEXTSPLIT('12.Partner Involvement'!$H250,";"))),"")</f>
        <v/>
      </c>
      <c r="F451" s="576" t="str">
        <f>IF(ISNUMBER(SEARCH(F$206,'12.Partner Involvement'!$H250))=TRUE,(('12.Partner Involvement'!$D250*'12.Partner Involvement'!$E250)/COUNTA(_xlfn.TEXTSPLIT('12.Partner Involvement'!$H250,";"))),"")</f>
        <v/>
      </c>
      <c r="G451" s="576" t="str">
        <f>IF(ISNUMBER(SEARCH(G$206,'12.Partner Involvement'!$H250))=TRUE,(('12.Partner Involvement'!$D250*'12.Partner Involvement'!$E250)/COUNTA(_xlfn.TEXTSPLIT('12.Partner Involvement'!$H250,";"))),"")</f>
        <v/>
      </c>
      <c r="H451" s="578" t="str">
        <f>IF(ISNUMBER(SEARCH(H$206,'12.Partner Involvement'!$H250))=TRUE,(('12.Partner Involvement'!$D250*'12.Partner Involvement'!$E250)/COUNTA(_xlfn.TEXTSPLIT('12.Partner Involvement'!$H250,";"))),"")</f>
        <v/>
      </c>
    </row>
    <row r="452" spans="1:8" x14ac:dyDescent="0.25">
      <c r="A452" s="577" t="str">
        <f>IF(ISNUMBER(SEARCH(A$206,'12.Partner Involvement'!$G251))=TRUE,(('12.Partner Involvement'!$D251*'12.Partner Involvement'!$E251)/COUNTA(_xlfn.TEXTSPLIT('12.Partner Involvement'!$G251,";"))),"")</f>
        <v/>
      </c>
      <c r="B452" s="576" t="str">
        <f>IF(ISNUMBER(SEARCH(B$206,'12.Partner Involvement'!$G251))=TRUE,(('12.Partner Involvement'!$D251*'12.Partner Involvement'!$E251)/COUNTA(_xlfn.TEXTSPLIT('12.Partner Involvement'!$G251,";"))),"")</f>
        <v/>
      </c>
      <c r="C452" s="578" t="str">
        <f>IF(ISNUMBER(SEARCH(C$206,'12.Partner Involvement'!$G251))=TRUE,(('12.Partner Involvement'!$D251*'12.Partner Involvement'!$E251)/COUNTA(_xlfn.TEXTSPLIT('12.Partner Involvement'!$G251,";"))),"")</f>
        <v/>
      </c>
      <c r="E452" s="577" t="str">
        <f>IF(ISNUMBER(SEARCH(E$206,'12.Partner Involvement'!$H251))=TRUE,(('12.Partner Involvement'!$D251*'12.Partner Involvement'!$E251)/COUNTA(_xlfn.TEXTSPLIT('12.Partner Involvement'!$H251,";"))),"")</f>
        <v/>
      </c>
      <c r="F452" s="576" t="str">
        <f>IF(ISNUMBER(SEARCH(F$206,'12.Partner Involvement'!$H251))=TRUE,(('12.Partner Involvement'!$D251*'12.Partner Involvement'!$E251)/COUNTA(_xlfn.TEXTSPLIT('12.Partner Involvement'!$H251,";"))),"")</f>
        <v/>
      </c>
      <c r="G452" s="576" t="str">
        <f>IF(ISNUMBER(SEARCH(G$206,'12.Partner Involvement'!$H251))=TRUE,(('12.Partner Involvement'!$D251*'12.Partner Involvement'!$E251)/COUNTA(_xlfn.TEXTSPLIT('12.Partner Involvement'!$H251,";"))),"")</f>
        <v/>
      </c>
      <c r="H452" s="578" t="str">
        <f>IF(ISNUMBER(SEARCH(H$206,'12.Partner Involvement'!$H251))=TRUE,(('12.Partner Involvement'!$D251*'12.Partner Involvement'!$E251)/COUNTA(_xlfn.TEXTSPLIT('12.Partner Involvement'!$H251,";"))),"")</f>
        <v/>
      </c>
    </row>
    <row r="453" spans="1:8" x14ac:dyDescent="0.25">
      <c r="A453" s="577" t="str">
        <f>IF(ISNUMBER(SEARCH(A$206,'12.Partner Involvement'!$G252))=TRUE,(('12.Partner Involvement'!$D252*'12.Partner Involvement'!$E252)/COUNTA(_xlfn.TEXTSPLIT('12.Partner Involvement'!$G252,";"))),"")</f>
        <v/>
      </c>
      <c r="B453" s="576" t="str">
        <f>IF(ISNUMBER(SEARCH(B$206,'12.Partner Involvement'!$G252))=TRUE,(('12.Partner Involvement'!$D252*'12.Partner Involvement'!$E252)/COUNTA(_xlfn.TEXTSPLIT('12.Partner Involvement'!$G252,";"))),"")</f>
        <v/>
      </c>
      <c r="C453" s="578" t="str">
        <f>IF(ISNUMBER(SEARCH(C$206,'12.Partner Involvement'!$G252))=TRUE,(('12.Partner Involvement'!$D252*'12.Partner Involvement'!$E252)/COUNTA(_xlfn.TEXTSPLIT('12.Partner Involvement'!$G252,";"))),"")</f>
        <v/>
      </c>
      <c r="E453" s="577" t="str">
        <f>IF(ISNUMBER(SEARCH(E$206,'12.Partner Involvement'!$H252))=TRUE,(('12.Partner Involvement'!$D252*'12.Partner Involvement'!$E252)/COUNTA(_xlfn.TEXTSPLIT('12.Partner Involvement'!$H252,";"))),"")</f>
        <v/>
      </c>
      <c r="F453" s="576" t="str">
        <f>IF(ISNUMBER(SEARCH(F$206,'12.Partner Involvement'!$H252))=TRUE,(('12.Partner Involvement'!$D252*'12.Partner Involvement'!$E252)/COUNTA(_xlfn.TEXTSPLIT('12.Partner Involvement'!$H252,";"))),"")</f>
        <v/>
      </c>
      <c r="G453" s="576" t="str">
        <f>IF(ISNUMBER(SEARCH(G$206,'12.Partner Involvement'!$H252))=TRUE,(('12.Partner Involvement'!$D252*'12.Partner Involvement'!$E252)/COUNTA(_xlfn.TEXTSPLIT('12.Partner Involvement'!$H252,";"))),"")</f>
        <v/>
      </c>
      <c r="H453" s="578" t="str">
        <f>IF(ISNUMBER(SEARCH(H$206,'12.Partner Involvement'!$H252))=TRUE,(('12.Partner Involvement'!$D252*'12.Partner Involvement'!$E252)/COUNTA(_xlfn.TEXTSPLIT('12.Partner Involvement'!$H252,";"))),"")</f>
        <v/>
      </c>
    </row>
    <row r="454" spans="1:8" x14ac:dyDescent="0.25">
      <c r="A454" s="577" t="str">
        <f>IF(ISNUMBER(SEARCH(A$206,'12.Partner Involvement'!$G253))=TRUE,(('12.Partner Involvement'!$D253*'12.Partner Involvement'!$E253)/COUNTA(_xlfn.TEXTSPLIT('12.Partner Involvement'!$G253,";"))),"")</f>
        <v/>
      </c>
      <c r="B454" s="576" t="str">
        <f>IF(ISNUMBER(SEARCH(B$206,'12.Partner Involvement'!$G253))=TRUE,(('12.Partner Involvement'!$D253*'12.Partner Involvement'!$E253)/COUNTA(_xlfn.TEXTSPLIT('12.Partner Involvement'!$G253,";"))),"")</f>
        <v/>
      </c>
      <c r="C454" s="578" t="str">
        <f>IF(ISNUMBER(SEARCH(C$206,'12.Partner Involvement'!$G253))=TRUE,(('12.Partner Involvement'!$D253*'12.Partner Involvement'!$E253)/COUNTA(_xlfn.TEXTSPLIT('12.Partner Involvement'!$G253,";"))),"")</f>
        <v/>
      </c>
      <c r="E454" s="577" t="str">
        <f>IF(ISNUMBER(SEARCH(E$206,'12.Partner Involvement'!$H253))=TRUE,(('12.Partner Involvement'!$D253*'12.Partner Involvement'!$E253)/COUNTA(_xlfn.TEXTSPLIT('12.Partner Involvement'!$H253,";"))),"")</f>
        <v/>
      </c>
      <c r="F454" s="576" t="str">
        <f>IF(ISNUMBER(SEARCH(F$206,'12.Partner Involvement'!$H253))=TRUE,(('12.Partner Involvement'!$D253*'12.Partner Involvement'!$E253)/COUNTA(_xlfn.TEXTSPLIT('12.Partner Involvement'!$H253,";"))),"")</f>
        <v/>
      </c>
      <c r="G454" s="576" t="str">
        <f>IF(ISNUMBER(SEARCH(G$206,'12.Partner Involvement'!$H253))=TRUE,(('12.Partner Involvement'!$D253*'12.Partner Involvement'!$E253)/COUNTA(_xlfn.TEXTSPLIT('12.Partner Involvement'!$H253,";"))),"")</f>
        <v/>
      </c>
      <c r="H454" s="578" t="str">
        <f>IF(ISNUMBER(SEARCH(H$206,'12.Partner Involvement'!$H253))=TRUE,(('12.Partner Involvement'!$D253*'12.Partner Involvement'!$E253)/COUNTA(_xlfn.TEXTSPLIT('12.Partner Involvement'!$H253,";"))),"")</f>
        <v/>
      </c>
    </row>
    <row r="455" spans="1:8" x14ac:dyDescent="0.25">
      <c r="A455" s="577" t="str">
        <f>IF(ISNUMBER(SEARCH(A$206,'12.Partner Involvement'!$G254))=TRUE,(('12.Partner Involvement'!$D254*'12.Partner Involvement'!$E254)/COUNTA(_xlfn.TEXTSPLIT('12.Partner Involvement'!$G254,";"))),"")</f>
        <v/>
      </c>
      <c r="B455" s="576" t="str">
        <f>IF(ISNUMBER(SEARCH(B$206,'12.Partner Involvement'!$G254))=TRUE,(('12.Partner Involvement'!$D254*'12.Partner Involvement'!$E254)/COUNTA(_xlfn.TEXTSPLIT('12.Partner Involvement'!$G254,";"))),"")</f>
        <v/>
      </c>
      <c r="C455" s="578" t="str">
        <f>IF(ISNUMBER(SEARCH(C$206,'12.Partner Involvement'!$G254))=TRUE,(('12.Partner Involvement'!$D254*'12.Partner Involvement'!$E254)/COUNTA(_xlfn.TEXTSPLIT('12.Partner Involvement'!$G254,";"))),"")</f>
        <v/>
      </c>
      <c r="E455" s="577" t="str">
        <f>IF(ISNUMBER(SEARCH(E$206,'12.Partner Involvement'!$H254))=TRUE,(('12.Partner Involvement'!$D254*'12.Partner Involvement'!$E254)/COUNTA(_xlfn.TEXTSPLIT('12.Partner Involvement'!$H254,";"))),"")</f>
        <v/>
      </c>
      <c r="F455" s="576" t="str">
        <f>IF(ISNUMBER(SEARCH(F$206,'12.Partner Involvement'!$H254))=TRUE,(('12.Partner Involvement'!$D254*'12.Partner Involvement'!$E254)/COUNTA(_xlfn.TEXTSPLIT('12.Partner Involvement'!$H254,";"))),"")</f>
        <v/>
      </c>
      <c r="G455" s="576" t="str">
        <f>IF(ISNUMBER(SEARCH(G$206,'12.Partner Involvement'!$H254))=TRUE,(('12.Partner Involvement'!$D254*'12.Partner Involvement'!$E254)/COUNTA(_xlfn.TEXTSPLIT('12.Partner Involvement'!$H254,";"))),"")</f>
        <v/>
      </c>
      <c r="H455" s="578" t="str">
        <f>IF(ISNUMBER(SEARCH(H$206,'12.Partner Involvement'!$H254))=TRUE,(('12.Partner Involvement'!$D254*'12.Partner Involvement'!$E254)/COUNTA(_xlfn.TEXTSPLIT('12.Partner Involvement'!$H254,";"))),"")</f>
        <v/>
      </c>
    </row>
    <row r="456" spans="1:8" x14ac:dyDescent="0.25">
      <c r="A456" s="577" t="str">
        <f>IF(ISNUMBER(SEARCH(A$206,'12.Partner Involvement'!$G255))=TRUE,(('12.Partner Involvement'!$D255*'12.Partner Involvement'!$E255)/COUNTA(_xlfn.TEXTSPLIT('12.Partner Involvement'!$G255,";"))),"")</f>
        <v/>
      </c>
      <c r="B456" s="576" t="str">
        <f>IF(ISNUMBER(SEARCH(B$206,'12.Partner Involvement'!$G255))=TRUE,(('12.Partner Involvement'!$D255*'12.Partner Involvement'!$E255)/COUNTA(_xlfn.TEXTSPLIT('12.Partner Involvement'!$G255,";"))),"")</f>
        <v/>
      </c>
      <c r="C456" s="578" t="str">
        <f>IF(ISNUMBER(SEARCH(C$206,'12.Partner Involvement'!$G255))=TRUE,(('12.Partner Involvement'!$D255*'12.Partner Involvement'!$E255)/COUNTA(_xlfn.TEXTSPLIT('12.Partner Involvement'!$G255,";"))),"")</f>
        <v/>
      </c>
      <c r="E456" s="577" t="str">
        <f>IF(ISNUMBER(SEARCH(E$206,'12.Partner Involvement'!$H255))=TRUE,(('12.Partner Involvement'!$D255*'12.Partner Involvement'!$E255)/COUNTA(_xlfn.TEXTSPLIT('12.Partner Involvement'!$H255,";"))),"")</f>
        <v/>
      </c>
      <c r="F456" s="576" t="str">
        <f>IF(ISNUMBER(SEARCH(F$206,'12.Partner Involvement'!$H255))=TRUE,(('12.Partner Involvement'!$D255*'12.Partner Involvement'!$E255)/COUNTA(_xlfn.TEXTSPLIT('12.Partner Involvement'!$H255,";"))),"")</f>
        <v/>
      </c>
      <c r="G456" s="576" t="str">
        <f>IF(ISNUMBER(SEARCH(G$206,'12.Partner Involvement'!$H255))=TRUE,(('12.Partner Involvement'!$D255*'12.Partner Involvement'!$E255)/COUNTA(_xlfn.TEXTSPLIT('12.Partner Involvement'!$H255,";"))),"")</f>
        <v/>
      </c>
      <c r="H456" s="578" t="str">
        <f>IF(ISNUMBER(SEARCH(H$206,'12.Partner Involvement'!$H255))=TRUE,(('12.Partner Involvement'!$D255*'12.Partner Involvement'!$E255)/COUNTA(_xlfn.TEXTSPLIT('12.Partner Involvement'!$H255,";"))),"")</f>
        <v/>
      </c>
    </row>
    <row r="457" spans="1:8" x14ac:dyDescent="0.25">
      <c r="A457" s="577" t="str">
        <f>IF(ISNUMBER(SEARCH(A$206,'12.Partner Involvement'!$G256))=TRUE,(('12.Partner Involvement'!$D256*'12.Partner Involvement'!$E256)/COUNTA(_xlfn.TEXTSPLIT('12.Partner Involvement'!$G256,";"))),"")</f>
        <v/>
      </c>
      <c r="B457" s="576" t="str">
        <f>IF(ISNUMBER(SEARCH(B$206,'12.Partner Involvement'!$G256))=TRUE,(('12.Partner Involvement'!$D256*'12.Partner Involvement'!$E256)/COUNTA(_xlfn.TEXTSPLIT('12.Partner Involvement'!$G256,";"))),"")</f>
        <v/>
      </c>
      <c r="C457" s="578" t="str">
        <f>IF(ISNUMBER(SEARCH(C$206,'12.Partner Involvement'!$G256))=TRUE,(('12.Partner Involvement'!$D256*'12.Partner Involvement'!$E256)/COUNTA(_xlfn.TEXTSPLIT('12.Partner Involvement'!$G256,";"))),"")</f>
        <v/>
      </c>
      <c r="E457" s="577" t="str">
        <f>IF(ISNUMBER(SEARCH(E$206,'12.Partner Involvement'!$H256))=TRUE,(('12.Partner Involvement'!$D256*'12.Partner Involvement'!$E256)/COUNTA(_xlfn.TEXTSPLIT('12.Partner Involvement'!$H256,";"))),"")</f>
        <v/>
      </c>
      <c r="F457" s="576" t="str">
        <f>IF(ISNUMBER(SEARCH(F$206,'12.Partner Involvement'!$H256))=TRUE,(('12.Partner Involvement'!$D256*'12.Partner Involvement'!$E256)/COUNTA(_xlfn.TEXTSPLIT('12.Partner Involvement'!$H256,";"))),"")</f>
        <v/>
      </c>
      <c r="G457" s="576" t="str">
        <f>IF(ISNUMBER(SEARCH(G$206,'12.Partner Involvement'!$H256))=TRUE,(('12.Partner Involvement'!$D256*'12.Partner Involvement'!$E256)/COUNTA(_xlfn.TEXTSPLIT('12.Partner Involvement'!$H256,";"))),"")</f>
        <v/>
      </c>
      <c r="H457" s="578" t="str">
        <f>IF(ISNUMBER(SEARCH(H$206,'12.Partner Involvement'!$H256))=TRUE,(('12.Partner Involvement'!$D256*'12.Partner Involvement'!$E256)/COUNTA(_xlfn.TEXTSPLIT('12.Partner Involvement'!$H256,";"))),"")</f>
        <v/>
      </c>
    </row>
    <row r="458" spans="1:8" x14ac:dyDescent="0.25">
      <c r="A458" s="577" t="str">
        <f>IF(ISNUMBER(SEARCH(A$206,'12.Partner Involvement'!$G257))=TRUE,(('12.Partner Involvement'!$D257*'12.Partner Involvement'!$E257)/COUNTA(_xlfn.TEXTSPLIT('12.Partner Involvement'!$G257,";"))),"")</f>
        <v/>
      </c>
      <c r="B458" s="576" t="str">
        <f>IF(ISNUMBER(SEARCH(B$206,'12.Partner Involvement'!$G257))=TRUE,(('12.Partner Involvement'!$D257*'12.Partner Involvement'!$E257)/COUNTA(_xlfn.TEXTSPLIT('12.Partner Involvement'!$G257,";"))),"")</f>
        <v/>
      </c>
      <c r="C458" s="578" t="str">
        <f>IF(ISNUMBER(SEARCH(C$206,'12.Partner Involvement'!$G257))=TRUE,(('12.Partner Involvement'!$D257*'12.Partner Involvement'!$E257)/COUNTA(_xlfn.TEXTSPLIT('12.Partner Involvement'!$G257,";"))),"")</f>
        <v/>
      </c>
      <c r="E458" s="577" t="str">
        <f>IF(ISNUMBER(SEARCH(E$206,'12.Partner Involvement'!$H257))=TRUE,(('12.Partner Involvement'!$D257*'12.Partner Involvement'!$E257)/COUNTA(_xlfn.TEXTSPLIT('12.Partner Involvement'!$H257,";"))),"")</f>
        <v/>
      </c>
      <c r="F458" s="576" t="str">
        <f>IF(ISNUMBER(SEARCH(F$206,'12.Partner Involvement'!$H257))=TRUE,(('12.Partner Involvement'!$D257*'12.Partner Involvement'!$E257)/COUNTA(_xlfn.TEXTSPLIT('12.Partner Involvement'!$H257,";"))),"")</f>
        <v/>
      </c>
      <c r="G458" s="576" t="str">
        <f>IF(ISNUMBER(SEARCH(G$206,'12.Partner Involvement'!$H257))=TRUE,(('12.Partner Involvement'!$D257*'12.Partner Involvement'!$E257)/COUNTA(_xlfn.TEXTSPLIT('12.Partner Involvement'!$H257,";"))),"")</f>
        <v/>
      </c>
      <c r="H458" s="578" t="str">
        <f>IF(ISNUMBER(SEARCH(H$206,'12.Partner Involvement'!$H257))=TRUE,(('12.Partner Involvement'!$D257*'12.Partner Involvement'!$E257)/COUNTA(_xlfn.TEXTSPLIT('12.Partner Involvement'!$H257,";"))),"")</f>
        <v/>
      </c>
    </row>
    <row r="459" spans="1:8" x14ac:dyDescent="0.25">
      <c r="A459" s="577" t="str">
        <f>IF(ISNUMBER(SEARCH(A$206,'12.Partner Involvement'!$G258))=TRUE,(('12.Partner Involvement'!$D258*'12.Partner Involvement'!$E258)/COUNTA(_xlfn.TEXTSPLIT('12.Partner Involvement'!$G258,";"))),"")</f>
        <v/>
      </c>
      <c r="B459" s="576" t="str">
        <f>IF(ISNUMBER(SEARCH(B$206,'12.Partner Involvement'!$G258))=TRUE,(('12.Partner Involvement'!$D258*'12.Partner Involvement'!$E258)/COUNTA(_xlfn.TEXTSPLIT('12.Partner Involvement'!$G258,";"))),"")</f>
        <v/>
      </c>
      <c r="C459" s="578" t="str">
        <f>IF(ISNUMBER(SEARCH(C$206,'12.Partner Involvement'!$G258))=TRUE,(('12.Partner Involvement'!$D258*'12.Partner Involvement'!$E258)/COUNTA(_xlfn.TEXTSPLIT('12.Partner Involvement'!$G258,";"))),"")</f>
        <v/>
      </c>
      <c r="E459" s="577" t="str">
        <f>IF(ISNUMBER(SEARCH(E$206,'12.Partner Involvement'!$H258))=TRUE,(('12.Partner Involvement'!$D258*'12.Partner Involvement'!$E258)/COUNTA(_xlfn.TEXTSPLIT('12.Partner Involvement'!$H258,";"))),"")</f>
        <v/>
      </c>
      <c r="F459" s="576" t="str">
        <f>IF(ISNUMBER(SEARCH(F$206,'12.Partner Involvement'!$H258))=TRUE,(('12.Partner Involvement'!$D258*'12.Partner Involvement'!$E258)/COUNTA(_xlfn.TEXTSPLIT('12.Partner Involvement'!$H258,";"))),"")</f>
        <v/>
      </c>
      <c r="G459" s="576" t="str">
        <f>IF(ISNUMBER(SEARCH(G$206,'12.Partner Involvement'!$H258))=TRUE,(('12.Partner Involvement'!$D258*'12.Partner Involvement'!$E258)/COUNTA(_xlfn.TEXTSPLIT('12.Partner Involvement'!$H258,";"))),"")</f>
        <v/>
      </c>
      <c r="H459" s="578" t="str">
        <f>IF(ISNUMBER(SEARCH(H$206,'12.Partner Involvement'!$H258))=TRUE,(('12.Partner Involvement'!$D258*'12.Partner Involvement'!$E258)/COUNTA(_xlfn.TEXTSPLIT('12.Partner Involvement'!$H258,";"))),"")</f>
        <v/>
      </c>
    </row>
    <row r="460" spans="1:8" x14ac:dyDescent="0.25">
      <c r="A460" s="577" t="str">
        <f>IF(ISNUMBER(SEARCH(A$206,'12.Partner Involvement'!$G259))=TRUE,(('12.Partner Involvement'!$D259*'12.Partner Involvement'!$E259)/COUNTA(_xlfn.TEXTSPLIT('12.Partner Involvement'!$G259,";"))),"")</f>
        <v/>
      </c>
      <c r="B460" s="576" t="str">
        <f>IF(ISNUMBER(SEARCH(B$206,'12.Partner Involvement'!$G259))=TRUE,(('12.Partner Involvement'!$D259*'12.Partner Involvement'!$E259)/COUNTA(_xlfn.TEXTSPLIT('12.Partner Involvement'!$G259,";"))),"")</f>
        <v/>
      </c>
      <c r="C460" s="578" t="str">
        <f>IF(ISNUMBER(SEARCH(C$206,'12.Partner Involvement'!$G259))=TRUE,(('12.Partner Involvement'!$D259*'12.Partner Involvement'!$E259)/COUNTA(_xlfn.TEXTSPLIT('12.Partner Involvement'!$G259,";"))),"")</f>
        <v/>
      </c>
      <c r="E460" s="577" t="str">
        <f>IF(ISNUMBER(SEARCH(E$206,'12.Partner Involvement'!$H259))=TRUE,(('12.Partner Involvement'!$D259*'12.Partner Involvement'!$E259)/COUNTA(_xlfn.TEXTSPLIT('12.Partner Involvement'!$H259,";"))),"")</f>
        <v/>
      </c>
      <c r="F460" s="576" t="str">
        <f>IF(ISNUMBER(SEARCH(F$206,'12.Partner Involvement'!$H259))=TRUE,(('12.Partner Involvement'!$D259*'12.Partner Involvement'!$E259)/COUNTA(_xlfn.TEXTSPLIT('12.Partner Involvement'!$H259,";"))),"")</f>
        <v/>
      </c>
      <c r="G460" s="576" t="str">
        <f>IF(ISNUMBER(SEARCH(G$206,'12.Partner Involvement'!$H259))=TRUE,(('12.Partner Involvement'!$D259*'12.Partner Involvement'!$E259)/COUNTA(_xlfn.TEXTSPLIT('12.Partner Involvement'!$H259,";"))),"")</f>
        <v/>
      </c>
      <c r="H460" s="578" t="str">
        <f>IF(ISNUMBER(SEARCH(H$206,'12.Partner Involvement'!$H259))=TRUE,(('12.Partner Involvement'!$D259*'12.Partner Involvement'!$E259)/COUNTA(_xlfn.TEXTSPLIT('12.Partner Involvement'!$H259,";"))),"")</f>
        <v/>
      </c>
    </row>
    <row r="461" spans="1:8" x14ac:dyDescent="0.25">
      <c r="A461" s="577" t="str">
        <f>IF(ISNUMBER(SEARCH(A$206,'12.Partner Involvement'!$G260))=TRUE,(('12.Partner Involvement'!$D260*'12.Partner Involvement'!$E260)/COUNTA(_xlfn.TEXTSPLIT('12.Partner Involvement'!$G260,";"))),"")</f>
        <v/>
      </c>
      <c r="B461" s="576" t="str">
        <f>IF(ISNUMBER(SEARCH(B$206,'12.Partner Involvement'!$G260))=TRUE,(('12.Partner Involvement'!$D260*'12.Partner Involvement'!$E260)/COUNTA(_xlfn.TEXTSPLIT('12.Partner Involvement'!$G260,";"))),"")</f>
        <v/>
      </c>
      <c r="C461" s="578" t="str">
        <f>IF(ISNUMBER(SEARCH(C$206,'12.Partner Involvement'!$G260))=TRUE,(('12.Partner Involvement'!$D260*'12.Partner Involvement'!$E260)/COUNTA(_xlfn.TEXTSPLIT('12.Partner Involvement'!$G260,";"))),"")</f>
        <v/>
      </c>
      <c r="E461" s="577" t="str">
        <f>IF(ISNUMBER(SEARCH(E$206,'12.Partner Involvement'!$H260))=TRUE,(('12.Partner Involvement'!$D260*'12.Partner Involvement'!$E260)/COUNTA(_xlfn.TEXTSPLIT('12.Partner Involvement'!$H260,";"))),"")</f>
        <v/>
      </c>
      <c r="F461" s="576" t="str">
        <f>IF(ISNUMBER(SEARCH(F$206,'12.Partner Involvement'!$H260))=TRUE,(('12.Partner Involvement'!$D260*'12.Partner Involvement'!$E260)/COUNTA(_xlfn.TEXTSPLIT('12.Partner Involvement'!$H260,";"))),"")</f>
        <v/>
      </c>
      <c r="G461" s="576" t="str">
        <f>IF(ISNUMBER(SEARCH(G$206,'12.Partner Involvement'!$H260))=TRUE,(('12.Partner Involvement'!$D260*'12.Partner Involvement'!$E260)/COUNTA(_xlfn.TEXTSPLIT('12.Partner Involvement'!$H260,";"))),"")</f>
        <v/>
      </c>
      <c r="H461" s="578" t="str">
        <f>IF(ISNUMBER(SEARCH(H$206,'12.Partner Involvement'!$H260))=TRUE,(('12.Partner Involvement'!$D260*'12.Partner Involvement'!$E260)/COUNTA(_xlfn.TEXTSPLIT('12.Partner Involvement'!$H260,";"))),"")</f>
        <v/>
      </c>
    </row>
    <row r="462" spans="1:8" x14ac:dyDescent="0.25">
      <c r="A462" s="577" t="str">
        <f>IF(ISNUMBER(SEARCH(A$206,'12.Partner Involvement'!$G261))=TRUE,(('12.Partner Involvement'!$D261*'12.Partner Involvement'!$E261)/COUNTA(_xlfn.TEXTSPLIT('12.Partner Involvement'!$G261,";"))),"")</f>
        <v/>
      </c>
      <c r="B462" s="576" t="str">
        <f>IF(ISNUMBER(SEARCH(B$206,'12.Partner Involvement'!$G261))=TRUE,(('12.Partner Involvement'!$D261*'12.Partner Involvement'!$E261)/COUNTA(_xlfn.TEXTSPLIT('12.Partner Involvement'!$G261,";"))),"")</f>
        <v/>
      </c>
      <c r="C462" s="578" t="str">
        <f>IF(ISNUMBER(SEARCH(C$206,'12.Partner Involvement'!$G261))=TRUE,(('12.Partner Involvement'!$D261*'12.Partner Involvement'!$E261)/COUNTA(_xlfn.TEXTSPLIT('12.Partner Involvement'!$G261,";"))),"")</f>
        <v/>
      </c>
      <c r="E462" s="577" t="str">
        <f>IF(ISNUMBER(SEARCH(E$206,'12.Partner Involvement'!$H261))=TRUE,(('12.Partner Involvement'!$D261*'12.Partner Involvement'!$E261)/COUNTA(_xlfn.TEXTSPLIT('12.Partner Involvement'!$H261,";"))),"")</f>
        <v/>
      </c>
      <c r="F462" s="576" t="str">
        <f>IF(ISNUMBER(SEARCH(F$206,'12.Partner Involvement'!$H261))=TRUE,(('12.Partner Involvement'!$D261*'12.Partner Involvement'!$E261)/COUNTA(_xlfn.TEXTSPLIT('12.Partner Involvement'!$H261,";"))),"")</f>
        <v/>
      </c>
      <c r="G462" s="576" t="str">
        <f>IF(ISNUMBER(SEARCH(G$206,'12.Partner Involvement'!$H261))=TRUE,(('12.Partner Involvement'!$D261*'12.Partner Involvement'!$E261)/COUNTA(_xlfn.TEXTSPLIT('12.Partner Involvement'!$H261,";"))),"")</f>
        <v/>
      </c>
      <c r="H462" s="578" t="str">
        <f>IF(ISNUMBER(SEARCH(H$206,'12.Partner Involvement'!$H261))=TRUE,(('12.Partner Involvement'!$D261*'12.Partner Involvement'!$E261)/COUNTA(_xlfn.TEXTSPLIT('12.Partner Involvement'!$H261,";"))),"")</f>
        <v/>
      </c>
    </row>
    <row r="463" spans="1:8" x14ac:dyDescent="0.25">
      <c r="A463" s="577" t="str">
        <f>IF(ISNUMBER(SEARCH(A$206,'12.Partner Involvement'!$G262))=TRUE,(('12.Partner Involvement'!$D262*'12.Partner Involvement'!$E262)/COUNTA(_xlfn.TEXTSPLIT('12.Partner Involvement'!$G262,";"))),"")</f>
        <v/>
      </c>
      <c r="B463" s="576" t="str">
        <f>IF(ISNUMBER(SEARCH(B$206,'12.Partner Involvement'!$G262))=TRUE,(('12.Partner Involvement'!$D262*'12.Partner Involvement'!$E262)/COUNTA(_xlfn.TEXTSPLIT('12.Partner Involvement'!$G262,";"))),"")</f>
        <v/>
      </c>
      <c r="C463" s="578" t="str">
        <f>IF(ISNUMBER(SEARCH(C$206,'12.Partner Involvement'!$G262))=TRUE,(('12.Partner Involvement'!$D262*'12.Partner Involvement'!$E262)/COUNTA(_xlfn.TEXTSPLIT('12.Partner Involvement'!$G262,";"))),"")</f>
        <v/>
      </c>
      <c r="E463" s="577" t="str">
        <f>IF(ISNUMBER(SEARCH(E$206,'12.Partner Involvement'!$H262))=TRUE,(('12.Partner Involvement'!$D262*'12.Partner Involvement'!$E262)/COUNTA(_xlfn.TEXTSPLIT('12.Partner Involvement'!$H262,";"))),"")</f>
        <v/>
      </c>
      <c r="F463" s="576" t="str">
        <f>IF(ISNUMBER(SEARCH(F$206,'12.Partner Involvement'!$H262))=TRUE,(('12.Partner Involvement'!$D262*'12.Partner Involvement'!$E262)/COUNTA(_xlfn.TEXTSPLIT('12.Partner Involvement'!$H262,";"))),"")</f>
        <v/>
      </c>
      <c r="G463" s="576" t="str">
        <f>IF(ISNUMBER(SEARCH(G$206,'12.Partner Involvement'!$H262))=TRUE,(('12.Partner Involvement'!$D262*'12.Partner Involvement'!$E262)/COUNTA(_xlfn.TEXTSPLIT('12.Partner Involvement'!$H262,";"))),"")</f>
        <v/>
      </c>
      <c r="H463" s="578" t="str">
        <f>IF(ISNUMBER(SEARCH(H$206,'12.Partner Involvement'!$H262))=TRUE,(('12.Partner Involvement'!$D262*'12.Partner Involvement'!$E262)/COUNTA(_xlfn.TEXTSPLIT('12.Partner Involvement'!$H262,";"))),"")</f>
        <v/>
      </c>
    </row>
    <row r="464" spans="1:8" x14ac:dyDescent="0.25">
      <c r="A464" s="577" t="str">
        <f>IF(ISNUMBER(SEARCH(A$206,'12.Partner Involvement'!$G263))=TRUE,(('12.Partner Involvement'!$D263*'12.Partner Involvement'!$E263)/COUNTA(_xlfn.TEXTSPLIT('12.Partner Involvement'!$G263,";"))),"")</f>
        <v/>
      </c>
      <c r="B464" s="576" t="str">
        <f>IF(ISNUMBER(SEARCH(B$206,'12.Partner Involvement'!$G263))=TRUE,(('12.Partner Involvement'!$D263*'12.Partner Involvement'!$E263)/COUNTA(_xlfn.TEXTSPLIT('12.Partner Involvement'!$G263,";"))),"")</f>
        <v/>
      </c>
      <c r="C464" s="578" t="str">
        <f>IF(ISNUMBER(SEARCH(C$206,'12.Partner Involvement'!$G263))=TRUE,(('12.Partner Involvement'!$D263*'12.Partner Involvement'!$E263)/COUNTA(_xlfn.TEXTSPLIT('12.Partner Involvement'!$G263,";"))),"")</f>
        <v/>
      </c>
      <c r="E464" s="577" t="str">
        <f>IF(ISNUMBER(SEARCH(E$206,'12.Partner Involvement'!$H263))=TRUE,(('12.Partner Involvement'!$D263*'12.Partner Involvement'!$E263)/COUNTA(_xlfn.TEXTSPLIT('12.Partner Involvement'!$H263,";"))),"")</f>
        <v/>
      </c>
      <c r="F464" s="576" t="str">
        <f>IF(ISNUMBER(SEARCH(F$206,'12.Partner Involvement'!$H263))=TRUE,(('12.Partner Involvement'!$D263*'12.Partner Involvement'!$E263)/COUNTA(_xlfn.TEXTSPLIT('12.Partner Involvement'!$H263,";"))),"")</f>
        <v/>
      </c>
      <c r="G464" s="576" t="str">
        <f>IF(ISNUMBER(SEARCH(G$206,'12.Partner Involvement'!$H263))=TRUE,(('12.Partner Involvement'!$D263*'12.Partner Involvement'!$E263)/COUNTA(_xlfn.TEXTSPLIT('12.Partner Involvement'!$H263,";"))),"")</f>
        <v/>
      </c>
      <c r="H464" s="578" t="str">
        <f>IF(ISNUMBER(SEARCH(H$206,'12.Partner Involvement'!$H263))=TRUE,(('12.Partner Involvement'!$D263*'12.Partner Involvement'!$E263)/COUNTA(_xlfn.TEXTSPLIT('12.Partner Involvement'!$H263,";"))),"")</f>
        <v/>
      </c>
    </row>
    <row r="465" spans="1:8" x14ac:dyDescent="0.25">
      <c r="A465" s="577" t="str">
        <f>IF(ISNUMBER(SEARCH(A$206,'12.Partner Involvement'!$G264))=TRUE,(('12.Partner Involvement'!$D264*'12.Partner Involvement'!$E264)/COUNTA(_xlfn.TEXTSPLIT('12.Partner Involvement'!$G264,";"))),"")</f>
        <v/>
      </c>
      <c r="B465" s="576" t="str">
        <f>IF(ISNUMBER(SEARCH(B$206,'12.Partner Involvement'!$G264))=TRUE,(('12.Partner Involvement'!$D264*'12.Partner Involvement'!$E264)/COUNTA(_xlfn.TEXTSPLIT('12.Partner Involvement'!$G264,";"))),"")</f>
        <v/>
      </c>
      <c r="C465" s="578" t="str">
        <f>IF(ISNUMBER(SEARCH(C$206,'12.Partner Involvement'!$G264))=TRUE,(('12.Partner Involvement'!$D264*'12.Partner Involvement'!$E264)/COUNTA(_xlfn.TEXTSPLIT('12.Partner Involvement'!$G264,";"))),"")</f>
        <v/>
      </c>
      <c r="E465" s="577" t="str">
        <f>IF(ISNUMBER(SEARCH(E$206,'12.Partner Involvement'!$H264))=TRUE,(('12.Partner Involvement'!$D264*'12.Partner Involvement'!$E264)/COUNTA(_xlfn.TEXTSPLIT('12.Partner Involvement'!$H264,";"))),"")</f>
        <v/>
      </c>
      <c r="F465" s="576" t="str">
        <f>IF(ISNUMBER(SEARCH(F$206,'12.Partner Involvement'!$H264))=TRUE,(('12.Partner Involvement'!$D264*'12.Partner Involvement'!$E264)/COUNTA(_xlfn.TEXTSPLIT('12.Partner Involvement'!$H264,";"))),"")</f>
        <v/>
      </c>
      <c r="G465" s="576" t="str">
        <f>IF(ISNUMBER(SEARCH(G$206,'12.Partner Involvement'!$H264))=TRUE,(('12.Partner Involvement'!$D264*'12.Partner Involvement'!$E264)/COUNTA(_xlfn.TEXTSPLIT('12.Partner Involvement'!$H264,";"))),"")</f>
        <v/>
      </c>
      <c r="H465" s="578" t="str">
        <f>IF(ISNUMBER(SEARCH(H$206,'12.Partner Involvement'!$H264))=TRUE,(('12.Partner Involvement'!$D264*'12.Partner Involvement'!$E264)/COUNTA(_xlfn.TEXTSPLIT('12.Partner Involvement'!$H264,";"))),"")</f>
        <v/>
      </c>
    </row>
    <row r="466" spans="1:8" x14ac:dyDescent="0.25">
      <c r="A466" s="577" t="str">
        <f>IF(ISNUMBER(SEARCH(A$206,'12.Partner Involvement'!$G265))=TRUE,(('12.Partner Involvement'!$D265*'12.Partner Involvement'!$E265)/COUNTA(_xlfn.TEXTSPLIT('12.Partner Involvement'!$G265,";"))),"")</f>
        <v/>
      </c>
      <c r="B466" s="576" t="str">
        <f>IF(ISNUMBER(SEARCH(B$206,'12.Partner Involvement'!$G265))=TRUE,(('12.Partner Involvement'!$D265*'12.Partner Involvement'!$E265)/COUNTA(_xlfn.TEXTSPLIT('12.Partner Involvement'!$G265,";"))),"")</f>
        <v/>
      </c>
      <c r="C466" s="578" t="str">
        <f>IF(ISNUMBER(SEARCH(C$206,'12.Partner Involvement'!$G265))=TRUE,(('12.Partner Involvement'!$D265*'12.Partner Involvement'!$E265)/COUNTA(_xlfn.TEXTSPLIT('12.Partner Involvement'!$G265,";"))),"")</f>
        <v/>
      </c>
      <c r="E466" s="577" t="str">
        <f>IF(ISNUMBER(SEARCH(E$206,'12.Partner Involvement'!$H265))=TRUE,(('12.Partner Involvement'!$D265*'12.Partner Involvement'!$E265)/COUNTA(_xlfn.TEXTSPLIT('12.Partner Involvement'!$H265,";"))),"")</f>
        <v/>
      </c>
      <c r="F466" s="576" t="str">
        <f>IF(ISNUMBER(SEARCH(F$206,'12.Partner Involvement'!$H265))=TRUE,(('12.Partner Involvement'!$D265*'12.Partner Involvement'!$E265)/COUNTA(_xlfn.TEXTSPLIT('12.Partner Involvement'!$H265,";"))),"")</f>
        <v/>
      </c>
      <c r="G466" s="576" t="str">
        <f>IF(ISNUMBER(SEARCH(G$206,'12.Partner Involvement'!$H265))=TRUE,(('12.Partner Involvement'!$D265*'12.Partner Involvement'!$E265)/COUNTA(_xlfn.TEXTSPLIT('12.Partner Involvement'!$H265,";"))),"")</f>
        <v/>
      </c>
      <c r="H466" s="578" t="str">
        <f>IF(ISNUMBER(SEARCH(H$206,'12.Partner Involvement'!$H265))=TRUE,(('12.Partner Involvement'!$D265*'12.Partner Involvement'!$E265)/COUNTA(_xlfn.TEXTSPLIT('12.Partner Involvement'!$H265,";"))),"")</f>
        <v/>
      </c>
    </row>
    <row r="467" spans="1:8" x14ac:dyDescent="0.25">
      <c r="A467" s="577" t="str">
        <f>IF(ISNUMBER(SEARCH(A$206,'12.Partner Involvement'!$G266))=TRUE,(('12.Partner Involvement'!$D266*'12.Partner Involvement'!$E266)/COUNTA(_xlfn.TEXTSPLIT('12.Partner Involvement'!$G266,";"))),"")</f>
        <v/>
      </c>
      <c r="B467" s="576" t="str">
        <f>IF(ISNUMBER(SEARCH(B$206,'12.Partner Involvement'!$G266))=TRUE,(('12.Partner Involvement'!$D266*'12.Partner Involvement'!$E266)/COUNTA(_xlfn.TEXTSPLIT('12.Partner Involvement'!$G266,";"))),"")</f>
        <v/>
      </c>
      <c r="C467" s="578" t="str">
        <f>IF(ISNUMBER(SEARCH(C$206,'12.Partner Involvement'!$G266))=TRUE,(('12.Partner Involvement'!$D266*'12.Partner Involvement'!$E266)/COUNTA(_xlfn.TEXTSPLIT('12.Partner Involvement'!$G266,";"))),"")</f>
        <v/>
      </c>
      <c r="E467" s="577" t="str">
        <f>IF(ISNUMBER(SEARCH(E$206,'12.Partner Involvement'!$H266))=TRUE,(('12.Partner Involvement'!$D266*'12.Partner Involvement'!$E266)/COUNTA(_xlfn.TEXTSPLIT('12.Partner Involvement'!$H266,";"))),"")</f>
        <v/>
      </c>
      <c r="F467" s="576" t="str">
        <f>IF(ISNUMBER(SEARCH(F$206,'12.Partner Involvement'!$H266))=TRUE,(('12.Partner Involvement'!$D266*'12.Partner Involvement'!$E266)/COUNTA(_xlfn.TEXTSPLIT('12.Partner Involvement'!$H266,";"))),"")</f>
        <v/>
      </c>
      <c r="G467" s="576" t="str">
        <f>IF(ISNUMBER(SEARCH(G$206,'12.Partner Involvement'!$H266))=TRUE,(('12.Partner Involvement'!$D266*'12.Partner Involvement'!$E266)/COUNTA(_xlfn.TEXTSPLIT('12.Partner Involvement'!$H266,";"))),"")</f>
        <v/>
      </c>
      <c r="H467" s="578" t="str">
        <f>IF(ISNUMBER(SEARCH(H$206,'12.Partner Involvement'!$H266))=TRUE,(('12.Partner Involvement'!$D266*'12.Partner Involvement'!$E266)/COUNTA(_xlfn.TEXTSPLIT('12.Partner Involvement'!$H266,";"))),"")</f>
        <v/>
      </c>
    </row>
    <row r="468" spans="1:8" x14ac:dyDescent="0.25">
      <c r="A468" s="577" t="str">
        <f>IF(ISNUMBER(SEARCH(A$206,'12.Partner Involvement'!$G267))=TRUE,(('12.Partner Involvement'!$D267*'12.Partner Involvement'!$E267)/COUNTA(_xlfn.TEXTSPLIT('12.Partner Involvement'!$G267,";"))),"")</f>
        <v/>
      </c>
      <c r="B468" s="576" t="str">
        <f>IF(ISNUMBER(SEARCH(B$206,'12.Partner Involvement'!$G267))=TRUE,(('12.Partner Involvement'!$D267*'12.Partner Involvement'!$E267)/COUNTA(_xlfn.TEXTSPLIT('12.Partner Involvement'!$G267,";"))),"")</f>
        <v/>
      </c>
      <c r="C468" s="578" t="str">
        <f>IF(ISNUMBER(SEARCH(C$206,'12.Partner Involvement'!$G267))=TRUE,(('12.Partner Involvement'!$D267*'12.Partner Involvement'!$E267)/COUNTA(_xlfn.TEXTSPLIT('12.Partner Involvement'!$G267,";"))),"")</f>
        <v/>
      </c>
      <c r="E468" s="577" t="str">
        <f>IF(ISNUMBER(SEARCH(E$206,'12.Partner Involvement'!$H267))=TRUE,(('12.Partner Involvement'!$D267*'12.Partner Involvement'!$E267)/COUNTA(_xlfn.TEXTSPLIT('12.Partner Involvement'!$H267,";"))),"")</f>
        <v/>
      </c>
      <c r="F468" s="576" t="str">
        <f>IF(ISNUMBER(SEARCH(F$206,'12.Partner Involvement'!$H267))=TRUE,(('12.Partner Involvement'!$D267*'12.Partner Involvement'!$E267)/COUNTA(_xlfn.TEXTSPLIT('12.Partner Involvement'!$H267,";"))),"")</f>
        <v/>
      </c>
      <c r="G468" s="576" t="str">
        <f>IF(ISNUMBER(SEARCH(G$206,'12.Partner Involvement'!$H267))=TRUE,(('12.Partner Involvement'!$D267*'12.Partner Involvement'!$E267)/COUNTA(_xlfn.TEXTSPLIT('12.Partner Involvement'!$H267,";"))),"")</f>
        <v/>
      </c>
      <c r="H468" s="578" t="str">
        <f>IF(ISNUMBER(SEARCH(H$206,'12.Partner Involvement'!$H267))=TRUE,(('12.Partner Involvement'!$D267*'12.Partner Involvement'!$E267)/COUNTA(_xlfn.TEXTSPLIT('12.Partner Involvement'!$H267,";"))),"")</f>
        <v/>
      </c>
    </row>
    <row r="469" spans="1:8" x14ac:dyDescent="0.25">
      <c r="A469" s="577" t="str">
        <f>IF(ISNUMBER(SEARCH(A$206,'12.Partner Involvement'!$G268))=TRUE,(('12.Partner Involvement'!$D268*'12.Partner Involvement'!$E268)/COUNTA(_xlfn.TEXTSPLIT('12.Partner Involvement'!$G268,";"))),"")</f>
        <v/>
      </c>
      <c r="B469" s="576" t="str">
        <f>IF(ISNUMBER(SEARCH(B$206,'12.Partner Involvement'!$G268))=TRUE,(('12.Partner Involvement'!$D268*'12.Partner Involvement'!$E268)/COUNTA(_xlfn.TEXTSPLIT('12.Partner Involvement'!$G268,";"))),"")</f>
        <v/>
      </c>
      <c r="C469" s="578" t="str">
        <f>IF(ISNUMBER(SEARCH(C$206,'12.Partner Involvement'!$G268))=TRUE,(('12.Partner Involvement'!$D268*'12.Partner Involvement'!$E268)/COUNTA(_xlfn.TEXTSPLIT('12.Partner Involvement'!$G268,";"))),"")</f>
        <v/>
      </c>
      <c r="E469" s="577" t="str">
        <f>IF(ISNUMBER(SEARCH(E$206,'12.Partner Involvement'!$H268))=TRUE,(('12.Partner Involvement'!$D268*'12.Partner Involvement'!$E268)/COUNTA(_xlfn.TEXTSPLIT('12.Partner Involvement'!$H268,";"))),"")</f>
        <v/>
      </c>
      <c r="F469" s="576" t="str">
        <f>IF(ISNUMBER(SEARCH(F$206,'12.Partner Involvement'!$H268))=TRUE,(('12.Partner Involvement'!$D268*'12.Partner Involvement'!$E268)/COUNTA(_xlfn.TEXTSPLIT('12.Partner Involvement'!$H268,";"))),"")</f>
        <v/>
      </c>
      <c r="G469" s="576" t="str">
        <f>IF(ISNUMBER(SEARCH(G$206,'12.Partner Involvement'!$H268))=TRUE,(('12.Partner Involvement'!$D268*'12.Partner Involvement'!$E268)/COUNTA(_xlfn.TEXTSPLIT('12.Partner Involvement'!$H268,";"))),"")</f>
        <v/>
      </c>
      <c r="H469" s="578" t="str">
        <f>IF(ISNUMBER(SEARCH(H$206,'12.Partner Involvement'!$H268))=TRUE,(('12.Partner Involvement'!$D268*'12.Partner Involvement'!$E268)/COUNTA(_xlfn.TEXTSPLIT('12.Partner Involvement'!$H268,";"))),"")</f>
        <v/>
      </c>
    </row>
    <row r="470" spans="1:8" x14ac:dyDescent="0.25">
      <c r="A470" s="577" t="str">
        <f>IF(ISNUMBER(SEARCH(A$206,'12.Partner Involvement'!$G269))=TRUE,(('12.Partner Involvement'!$D269*'12.Partner Involvement'!$E269)/COUNTA(_xlfn.TEXTSPLIT('12.Partner Involvement'!$G269,";"))),"")</f>
        <v/>
      </c>
      <c r="B470" s="576" t="str">
        <f>IF(ISNUMBER(SEARCH(B$206,'12.Partner Involvement'!$G269))=TRUE,(('12.Partner Involvement'!$D269*'12.Partner Involvement'!$E269)/COUNTA(_xlfn.TEXTSPLIT('12.Partner Involvement'!$G269,";"))),"")</f>
        <v/>
      </c>
      <c r="C470" s="578" t="str">
        <f>IF(ISNUMBER(SEARCH(C$206,'12.Partner Involvement'!$G269))=TRUE,(('12.Partner Involvement'!$D269*'12.Partner Involvement'!$E269)/COUNTA(_xlfn.TEXTSPLIT('12.Partner Involvement'!$G269,";"))),"")</f>
        <v/>
      </c>
      <c r="E470" s="577" t="str">
        <f>IF(ISNUMBER(SEARCH(E$206,'12.Partner Involvement'!$H269))=TRUE,(('12.Partner Involvement'!$D269*'12.Partner Involvement'!$E269)/COUNTA(_xlfn.TEXTSPLIT('12.Partner Involvement'!$H269,";"))),"")</f>
        <v/>
      </c>
      <c r="F470" s="576" t="str">
        <f>IF(ISNUMBER(SEARCH(F$206,'12.Partner Involvement'!$H269))=TRUE,(('12.Partner Involvement'!$D269*'12.Partner Involvement'!$E269)/COUNTA(_xlfn.TEXTSPLIT('12.Partner Involvement'!$H269,";"))),"")</f>
        <v/>
      </c>
      <c r="G470" s="576" t="str">
        <f>IF(ISNUMBER(SEARCH(G$206,'12.Partner Involvement'!$H269))=TRUE,(('12.Partner Involvement'!$D269*'12.Partner Involvement'!$E269)/COUNTA(_xlfn.TEXTSPLIT('12.Partner Involvement'!$H269,";"))),"")</f>
        <v/>
      </c>
      <c r="H470" s="578" t="str">
        <f>IF(ISNUMBER(SEARCH(H$206,'12.Partner Involvement'!$H269))=TRUE,(('12.Partner Involvement'!$D269*'12.Partner Involvement'!$E269)/COUNTA(_xlfn.TEXTSPLIT('12.Partner Involvement'!$H269,";"))),"")</f>
        <v/>
      </c>
    </row>
    <row r="471" spans="1:8" x14ac:dyDescent="0.25">
      <c r="A471" s="577" t="str">
        <f>IF(ISNUMBER(SEARCH(A$206,'12.Partner Involvement'!$G270))=TRUE,(('12.Partner Involvement'!$D270*'12.Partner Involvement'!$E270)/COUNTA(_xlfn.TEXTSPLIT('12.Partner Involvement'!$G270,";"))),"")</f>
        <v/>
      </c>
      <c r="B471" s="576" t="str">
        <f>IF(ISNUMBER(SEARCH(B$206,'12.Partner Involvement'!$G270))=TRUE,(('12.Partner Involvement'!$D270*'12.Partner Involvement'!$E270)/COUNTA(_xlfn.TEXTSPLIT('12.Partner Involvement'!$G270,";"))),"")</f>
        <v/>
      </c>
      <c r="C471" s="578" t="str">
        <f>IF(ISNUMBER(SEARCH(C$206,'12.Partner Involvement'!$G270))=TRUE,(('12.Partner Involvement'!$D270*'12.Partner Involvement'!$E270)/COUNTA(_xlfn.TEXTSPLIT('12.Partner Involvement'!$G270,";"))),"")</f>
        <v/>
      </c>
      <c r="E471" s="577" t="str">
        <f>IF(ISNUMBER(SEARCH(E$206,'12.Partner Involvement'!$H270))=TRUE,(('12.Partner Involvement'!$D270*'12.Partner Involvement'!$E270)/COUNTA(_xlfn.TEXTSPLIT('12.Partner Involvement'!$H270,";"))),"")</f>
        <v/>
      </c>
      <c r="F471" s="576" t="str">
        <f>IF(ISNUMBER(SEARCH(F$206,'12.Partner Involvement'!$H270))=TRUE,(('12.Partner Involvement'!$D270*'12.Partner Involvement'!$E270)/COUNTA(_xlfn.TEXTSPLIT('12.Partner Involvement'!$H270,";"))),"")</f>
        <v/>
      </c>
      <c r="G471" s="576" t="str">
        <f>IF(ISNUMBER(SEARCH(G$206,'12.Partner Involvement'!$H270))=TRUE,(('12.Partner Involvement'!$D270*'12.Partner Involvement'!$E270)/COUNTA(_xlfn.TEXTSPLIT('12.Partner Involvement'!$H270,";"))),"")</f>
        <v/>
      </c>
      <c r="H471" s="578" t="str">
        <f>IF(ISNUMBER(SEARCH(H$206,'12.Partner Involvement'!$H270))=TRUE,(('12.Partner Involvement'!$D270*'12.Partner Involvement'!$E270)/COUNTA(_xlfn.TEXTSPLIT('12.Partner Involvement'!$H270,";"))),"")</f>
        <v/>
      </c>
    </row>
    <row r="472" spans="1:8" x14ac:dyDescent="0.25">
      <c r="A472" s="577" t="str">
        <f>IF(ISNUMBER(SEARCH(A$206,'12.Partner Involvement'!$G271))=TRUE,(('12.Partner Involvement'!$D271*'12.Partner Involvement'!$E271)/COUNTA(_xlfn.TEXTSPLIT('12.Partner Involvement'!$G271,";"))),"")</f>
        <v/>
      </c>
      <c r="B472" s="576" t="str">
        <f>IF(ISNUMBER(SEARCH(B$206,'12.Partner Involvement'!$G271))=TRUE,(('12.Partner Involvement'!$D271*'12.Partner Involvement'!$E271)/COUNTA(_xlfn.TEXTSPLIT('12.Partner Involvement'!$G271,";"))),"")</f>
        <v/>
      </c>
      <c r="C472" s="578" t="str">
        <f>IF(ISNUMBER(SEARCH(C$206,'12.Partner Involvement'!$G271))=TRUE,(('12.Partner Involvement'!$D271*'12.Partner Involvement'!$E271)/COUNTA(_xlfn.TEXTSPLIT('12.Partner Involvement'!$G271,";"))),"")</f>
        <v/>
      </c>
      <c r="E472" s="577" t="str">
        <f>IF(ISNUMBER(SEARCH(E$206,'12.Partner Involvement'!$H271))=TRUE,(('12.Partner Involvement'!$D271*'12.Partner Involvement'!$E271)/COUNTA(_xlfn.TEXTSPLIT('12.Partner Involvement'!$H271,";"))),"")</f>
        <v/>
      </c>
      <c r="F472" s="576" t="str">
        <f>IF(ISNUMBER(SEARCH(F$206,'12.Partner Involvement'!$H271))=TRUE,(('12.Partner Involvement'!$D271*'12.Partner Involvement'!$E271)/COUNTA(_xlfn.TEXTSPLIT('12.Partner Involvement'!$H271,";"))),"")</f>
        <v/>
      </c>
      <c r="G472" s="576" t="str">
        <f>IF(ISNUMBER(SEARCH(G$206,'12.Partner Involvement'!$H271))=TRUE,(('12.Partner Involvement'!$D271*'12.Partner Involvement'!$E271)/COUNTA(_xlfn.TEXTSPLIT('12.Partner Involvement'!$H271,";"))),"")</f>
        <v/>
      </c>
      <c r="H472" s="578" t="str">
        <f>IF(ISNUMBER(SEARCH(H$206,'12.Partner Involvement'!$H271))=TRUE,(('12.Partner Involvement'!$D271*'12.Partner Involvement'!$E271)/COUNTA(_xlfn.TEXTSPLIT('12.Partner Involvement'!$H271,";"))),"")</f>
        <v/>
      </c>
    </row>
    <row r="473" spans="1:8" x14ac:dyDescent="0.25">
      <c r="A473" s="577" t="str">
        <f>IF(ISNUMBER(SEARCH(A$206,'12.Partner Involvement'!$G272))=TRUE,(('12.Partner Involvement'!$D272*'12.Partner Involvement'!$E272)/COUNTA(_xlfn.TEXTSPLIT('12.Partner Involvement'!$G272,";"))),"")</f>
        <v/>
      </c>
      <c r="B473" s="576" t="str">
        <f>IF(ISNUMBER(SEARCH(B$206,'12.Partner Involvement'!$G272))=TRUE,(('12.Partner Involvement'!$D272*'12.Partner Involvement'!$E272)/COUNTA(_xlfn.TEXTSPLIT('12.Partner Involvement'!$G272,";"))),"")</f>
        <v/>
      </c>
      <c r="C473" s="578" t="str">
        <f>IF(ISNUMBER(SEARCH(C$206,'12.Partner Involvement'!$G272))=TRUE,(('12.Partner Involvement'!$D272*'12.Partner Involvement'!$E272)/COUNTA(_xlfn.TEXTSPLIT('12.Partner Involvement'!$G272,";"))),"")</f>
        <v/>
      </c>
      <c r="E473" s="577" t="str">
        <f>IF(ISNUMBER(SEARCH(E$206,'12.Partner Involvement'!$H272))=TRUE,(('12.Partner Involvement'!$D272*'12.Partner Involvement'!$E272)/COUNTA(_xlfn.TEXTSPLIT('12.Partner Involvement'!$H272,";"))),"")</f>
        <v/>
      </c>
      <c r="F473" s="576" t="str">
        <f>IF(ISNUMBER(SEARCH(F$206,'12.Partner Involvement'!$H272))=TRUE,(('12.Partner Involvement'!$D272*'12.Partner Involvement'!$E272)/COUNTA(_xlfn.TEXTSPLIT('12.Partner Involvement'!$H272,";"))),"")</f>
        <v/>
      </c>
      <c r="G473" s="576" t="str">
        <f>IF(ISNUMBER(SEARCH(G$206,'12.Partner Involvement'!$H272))=TRUE,(('12.Partner Involvement'!$D272*'12.Partner Involvement'!$E272)/COUNTA(_xlfn.TEXTSPLIT('12.Partner Involvement'!$H272,";"))),"")</f>
        <v/>
      </c>
      <c r="H473" s="578" t="str">
        <f>IF(ISNUMBER(SEARCH(H$206,'12.Partner Involvement'!$H272))=TRUE,(('12.Partner Involvement'!$D272*'12.Partner Involvement'!$E272)/COUNTA(_xlfn.TEXTSPLIT('12.Partner Involvement'!$H272,";"))),"")</f>
        <v/>
      </c>
    </row>
    <row r="474" spans="1:8" x14ac:dyDescent="0.25">
      <c r="A474" s="577" t="str">
        <f>IF(ISNUMBER(SEARCH(A$206,'12.Partner Involvement'!$G273))=TRUE,(('12.Partner Involvement'!$D273*'12.Partner Involvement'!$E273)/COUNTA(_xlfn.TEXTSPLIT('12.Partner Involvement'!$G273,";"))),"")</f>
        <v/>
      </c>
      <c r="B474" s="576" t="str">
        <f>IF(ISNUMBER(SEARCH(B$206,'12.Partner Involvement'!$G273))=TRUE,(('12.Partner Involvement'!$D273*'12.Partner Involvement'!$E273)/COUNTA(_xlfn.TEXTSPLIT('12.Partner Involvement'!$G273,";"))),"")</f>
        <v/>
      </c>
      <c r="C474" s="578" t="str">
        <f>IF(ISNUMBER(SEARCH(C$206,'12.Partner Involvement'!$G273))=TRUE,(('12.Partner Involvement'!$D273*'12.Partner Involvement'!$E273)/COUNTA(_xlfn.TEXTSPLIT('12.Partner Involvement'!$G273,";"))),"")</f>
        <v/>
      </c>
      <c r="E474" s="577" t="str">
        <f>IF(ISNUMBER(SEARCH(E$206,'12.Partner Involvement'!$H273))=TRUE,(('12.Partner Involvement'!$D273*'12.Partner Involvement'!$E273)/COUNTA(_xlfn.TEXTSPLIT('12.Partner Involvement'!$H273,";"))),"")</f>
        <v/>
      </c>
      <c r="F474" s="576" t="str">
        <f>IF(ISNUMBER(SEARCH(F$206,'12.Partner Involvement'!$H273))=TRUE,(('12.Partner Involvement'!$D273*'12.Partner Involvement'!$E273)/COUNTA(_xlfn.TEXTSPLIT('12.Partner Involvement'!$H273,";"))),"")</f>
        <v/>
      </c>
      <c r="G474" s="576" t="str">
        <f>IF(ISNUMBER(SEARCH(G$206,'12.Partner Involvement'!$H273))=TRUE,(('12.Partner Involvement'!$D273*'12.Partner Involvement'!$E273)/COUNTA(_xlfn.TEXTSPLIT('12.Partner Involvement'!$H273,";"))),"")</f>
        <v/>
      </c>
      <c r="H474" s="578" t="str">
        <f>IF(ISNUMBER(SEARCH(H$206,'12.Partner Involvement'!$H273))=TRUE,(('12.Partner Involvement'!$D273*'12.Partner Involvement'!$E273)/COUNTA(_xlfn.TEXTSPLIT('12.Partner Involvement'!$H273,";"))),"")</f>
        <v/>
      </c>
    </row>
    <row r="475" spans="1:8" x14ac:dyDescent="0.25">
      <c r="A475" s="577" t="str">
        <f>IF(ISNUMBER(SEARCH(A$206,'12.Partner Involvement'!$G274))=TRUE,(('12.Partner Involvement'!$D274*'12.Partner Involvement'!$E274)/COUNTA(_xlfn.TEXTSPLIT('12.Partner Involvement'!$G274,";"))),"")</f>
        <v/>
      </c>
      <c r="B475" s="576" t="str">
        <f>IF(ISNUMBER(SEARCH(B$206,'12.Partner Involvement'!$G274))=TRUE,(('12.Partner Involvement'!$D274*'12.Partner Involvement'!$E274)/COUNTA(_xlfn.TEXTSPLIT('12.Partner Involvement'!$G274,";"))),"")</f>
        <v/>
      </c>
      <c r="C475" s="578" t="str">
        <f>IF(ISNUMBER(SEARCH(C$206,'12.Partner Involvement'!$G274))=TRUE,(('12.Partner Involvement'!$D274*'12.Partner Involvement'!$E274)/COUNTA(_xlfn.TEXTSPLIT('12.Partner Involvement'!$G274,";"))),"")</f>
        <v/>
      </c>
      <c r="E475" s="577" t="str">
        <f>IF(ISNUMBER(SEARCH(E$206,'12.Partner Involvement'!$H274))=TRUE,(('12.Partner Involvement'!$D274*'12.Partner Involvement'!$E274)/COUNTA(_xlfn.TEXTSPLIT('12.Partner Involvement'!$H274,";"))),"")</f>
        <v/>
      </c>
      <c r="F475" s="576" t="str">
        <f>IF(ISNUMBER(SEARCH(F$206,'12.Partner Involvement'!$H274))=TRUE,(('12.Partner Involvement'!$D274*'12.Partner Involvement'!$E274)/COUNTA(_xlfn.TEXTSPLIT('12.Partner Involvement'!$H274,";"))),"")</f>
        <v/>
      </c>
      <c r="G475" s="576" t="str">
        <f>IF(ISNUMBER(SEARCH(G$206,'12.Partner Involvement'!$H274))=TRUE,(('12.Partner Involvement'!$D274*'12.Partner Involvement'!$E274)/COUNTA(_xlfn.TEXTSPLIT('12.Partner Involvement'!$H274,";"))),"")</f>
        <v/>
      </c>
      <c r="H475" s="578" t="str">
        <f>IF(ISNUMBER(SEARCH(H$206,'12.Partner Involvement'!$H274))=TRUE,(('12.Partner Involvement'!$D274*'12.Partner Involvement'!$E274)/COUNTA(_xlfn.TEXTSPLIT('12.Partner Involvement'!$H274,";"))),"")</f>
        <v/>
      </c>
    </row>
    <row r="476" spans="1:8" x14ac:dyDescent="0.25">
      <c r="A476" s="577" t="str">
        <f>IF(ISNUMBER(SEARCH(A$206,'12.Partner Involvement'!$G275))=TRUE,(('12.Partner Involvement'!$D275*'12.Partner Involvement'!$E275)/COUNTA(_xlfn.TEXTSPLIT('12.Partner Involvement'!$G275,";"))),"")</f>
        <v/>
      </c>
      <c r="B476" s="576" t="str">
        <f>IF(ISNUMBER(SEARCH(B$206,'12.Partner Involvement'!$G275))=TRUE,(('12.Partner Involvement'!$D275*'12.Partner Involvement'!$E275)/COUNTA(_xlfn.TEXTSPLIT('12.Partner Involvement'!$G275,";"))),"")</f>
        <v/>
      </c>
      <c r="C476" s="578" t="str">
        <f>IF(ISNUMBER(SEARCH(C$206,'12.Partner Involvement'!$G275))=TRUE,(('12.Partner Involvement'!$D275*'12.Partner Involvement'!$E275)/COUNTA(_xlfn.TEXTSPLIT('12.Partner Involvement'!$G275,";"))),"")</f>
        <v/>
      </c>
      <c r="E476" s="577" t="str">
        <f>IF(ISNUMBER(SEARCH(E$206,'12.Partner Involvement'!$H275))=TRUE,(('12.Partner Involvement'!$D275*'12.Partner Involvement'!$E275)/COUNTA(_xlfn.TEXTSPLIT('12.Partner Involvement'!$H275,";"))),"")</f>
        <v/>
      </c>
      <c r="F476" s="576" t="str">
        <f>IF(ISNUMBER(SEARCH(F$206,'12.Partner Involvement'!$H275))=TRUE,(('12.Partner Involvement'!$D275*'12.Partner Involvement'!$E275)/COUNTA(_xlfn.TEXTSPLIT('12.Partner Involvement'!$H275,";"))),"")</f>
        <v/>
      </c>
      <c r="G476" s="576" t="str">
        <f>IF(ISNUMBER(SEARCH(G$206,'12.Partner Involvement'!$H275))=TRUE,(('12.Partner Involvement'!$D275*'12.Partner Involvement'!$E275)/COUNTA(_xlfn.TEXTSPLIT('12.Partner Involvement'!$H275,";"))),"")</f>
        <v/>
      </c>
      <c r="H476" s="578" t="str">
        <f>IF(ISNUMBER(SEARCH(H$206,'12.Partner Involvement'!$H275))=TRUE,(('12.Partner Involvement'!$D275*'12.Partner Involvement'!$E275)/COUNTA(_xlfn.TEXTSPLIT('12.Partner Involvement'!$H275,";"))),"")</f>
        <v/>
      </c>
    </row>
    <row r="477" spans="1:8" x14ac:dyDescent="0.25">
      <c r="A477" s="577" t="str">
        <f>IF(ISNUMBER(SEARCH(A$206,'12.Partner Involvement'!$G276))=TRUE,(('12.Partner Involvement'!$D276*'12.Partner Involvement'!$E276)/COUNTA(_xlfn.TEXTSPLIT('12.Partner Involvement'!$G276,";"))),"")</f>
        <v/>
      </c>
      <c r="B477" s="576" t="str">
        <f>IF(ISNUMBER(SEARCH(B$206,'12.Partner Involvement'!$G276))=TRUE,(('12.Partner Involvement'!$D276*'12.Partner Involvement'!$E276)/COUNTA(_xlfn.TEXTSPLIT('12.Partner Involvement'!$G276,";"))),"")</f>
        <v/>
      </c>
      <c r="C477" s="578" t="str">
        <f>IF(ISNUMBER(SEARCH(C$206,'12.Partner Involvement'!$G276))=TRUE,(('12.Partner Involvement'!$D276*'12.Partner Involvement'!$E276)/COUNTA(_xlfn.TEXTSPLIT('12.Partner Involvement'!$G276,";"))),"")</f>
        <v/>
      </c>
      <c r="E477" s="577" t="str">
        <f>IF(ISNUMBER(SEARCH(E$206,'12.Partner Involvement'!$H276))=TRUE,(('12.Partner Involvement'!$D276*'12.Partner Involvement'!$E276)/COUNTA(_xlfn.TEXTSPLIT('12.Partner Involvement'!$H276,";"))),"")</f>
        <v/>
      </c>
      <c r="F477" s="576" t="str">
        <f>IF(ISNUMBER(SEARCH(F$206,'12.Partner Involvement'!$H276))=TRUE,(('12.Partner Involvement'!$D276*'12.Partner Involvement'!$E276)/COUNTA(_xlfn.TEXTSPLIT('12.Partner Involvement'!$H276,";"))),"")</f>
        <v/>
      </c>
      <c r="G477" s="576" t="str">
        <f>IF(ISNUMBER(SEARCH(G$206,'12.Partner Involvement'!$H276))=TRUE,(('12.Partner Involvement'!$D276*'12.Partner Involvement'!$E276)/COUNTA(_xlfn.TEXTSPLIT('12.Partner Involvement'!$H276,";"))),"")</f>
        <v/>
      </c>
      <c r="H477" s="578" t="str">
        <f>IF(ISNUMBER(SEARCH(H$206,'12.Partner Involvement'!$H276))=TRUE,(('12.Partner Involvement'!$D276*'12.Partner Involvement'!$E276)/COUNTA(_xlfn.TEXTSPLIT('12.Partner Involvement'!$H276,";"))),"")</f>
        <v/>
      </c>
    </row>
    <row r="478" spans="1:8" x14ac:dyDescent="0.25">
      <c r="A478" s="577" t="str">
        <f>IF(ISNUMBER(SEARCH(A$206,'12.Partner Involvement'!$G277))=TRUE,(('12.Partner Involvement'!$D277*'12.Partner Involvement'!$E277)/COUNTA(_xlfn.TEXTSPLIT('12.Partner Involvement'!$G277,";"))),"")</f>
        <v/>
      </c>
      <c r="B478" s="576" t="str">
        <f>IF(ISNUMBER(SEARCH(B$206,'12.Partner Involvement'!$G277))=TRUE,(('12.Partner Involvement'!$D277*'12.Partner Involvement'!$E277)/COUNTA(_xlfn.TEXTSPLIT('12.Partner Involvement'!$G277,";"))),"")</f>
        <v/>
      </c>
      <c r="C478" s="578" t="str">
        <f>IF(ISNUMBER(SEARCH(C$206,'12.Partner Involvement'!$G277))=TRUE,(('12.Partner Involvement'!$D277*'12.Partner Involvement'!$E277)/COUNTA(_xlfn.TEXTSPLIT('12.Partner Involvement'!$G277,";"))),"")</f>
        <v/>
      </c>
      <c r="E478" s="577" t="str">
        <f>IF(ISNUMBER(SEARCH(E$206,'12.Partner Involvement'!$H277))=TRUE,(('12.Partner Involvement'!$D277*'12.Partner Involvement'!$E277)/COUNTA(_xlfn.TEXTSPLIT('12.Partner Involvement'!$H277,";"))),"")</f>
        <v/>
      </c>
      <c r="F478" s="576" t="str">
        <f>IF(ISNUMBER(SEARCH(F$206,'12.Partner Involvement'!$H277))=TRUE,(('12.Partner Involvement'!$D277*'12.Partner Involvement'!$E277)/COUNTA(_xlfn.TEXTSPLIT('12.Partner Involvement'!$H277,";"))),"")</f>
        <v/>
      </c>
      <c r="G478" s="576" t="str">
        <f>IF(ISNUMBER(SEARCH(G$206,'12.Partner Involvement'!$H277))=TRUE,(('12.Partner Involvement'!$D277*'12.Partner Involvement'!$E277)/COUNTA(_xlfn.TEXTSPLIT('12.Partner Involvement'!$H277,";"))),"")</f>
        <v/>
      </c>
      <c r="H478" s="578" t="str">
        <f>IF(ISNUMBER(SEARCH(H$206,'12.Partner Involvement'!$H277))=TRUE,(('12.Partner Involvement'!$D277*'12.Partner Involvement'!$E277)/COUNTA(_xlfn.TEXTSPLIT('12.Partner Involvement'!$H277,";"))),"")</f>
        <v/>
      </c>
    </row>
    <row r="479" spans="1:8" x14ac:dyDescent="0.25">
      <c r="A479" s="577" t="str">
        <f>IF(ISNUMBER(SEARCH(A$206,'12.Partner Involvement'!$G278))=TRUE,(('12.Partner Involvement'!$D278*'12.Partner Involvement'!$E278)/COUNTA(_xlfn.TEXTSPLIT('12.Partner Involvement'!$G278,";"))),"")</f>
        <v/>
      </c>
      <c r="B479" s="576" t="str">
        <f>IF(ISNUMBER(SEARCH(B$206,'12.Partner Involvement'!$G278))=TRUE,(('12.Partner Involvement'!$D278*'12.Partner Involvement'!$E278)/COUNTA(_xlfn.TEXTSPLIT('12.Partner Involvement'!$G278,";"))),"")</f>
        <v/>
      </c>
      <c r="C479" s="578" t="str">
        <f>IF(ISNUMBER(SEARCH(C$206,'12.Partner Involvement'!$G278))=TRUE,(('12.Partner Involvement'!$D278*'12.Partner Involvement'!$E278)/COUNTA(_xlfn.TEXTSPLIT('12.Partner Involvement'!$G278,";"))),"")</f>
        <v/>
      </c>
      <c r="E479" s="577" t="str">
        <f>IF(ISNUMBER(SEARCH(E$206,'12.Partner Involvement'!$H278))=TRUE,(('12.Partner Involvement'!$D278*'12.Partner Involvement'!$E278)/COUNTA(_xlfn.TEXTSPLIT('12.Partner Involvement'!$H278,";"))),"")</f>
        <v/>
      </c>
      <c r="F479" s="576" t="str">
        <f>IF(ISNUMBER(SEARCH(F$206,'12.Partner Involvement'!$H278))=TRUE,(('12.Partner Involvement'!$D278*'12.Partner Involvement'!$E278)/COUNTA(_xlfn.TEXTSPLIT('12.Partner Involvement'!$H278,";"))),"")</f>
        <v/>
      </c>
      <c r="G479" s="576" t="str">
        <f>IF(ISNUMBER(SEARCH(G$206,'12.Partner Involvement'!$H278))=TRUE,(('12.Partner Involvement'!$D278*'12.Partner Involvement'!$E278)/COUNTA(_xlfn.TEXTSPLIT('12.Partner Involvement'!$H278,";"))),"")</f>
        <v/>
      </c>
      <c r="H479" s="578" t="str">
        <f>IF(ISNUMBER(SEARCH(H$206,'12.Partner Involvement'!$H278))=TRUE,(('12.Partner Involvement'!$D278*'12.Partner Involvement'!$E278)/COUNTA(_xlfn.TEXTSPLIT('12.Partner Involvement'!$H278,";"))),"")</f>
        <v/>
      </c>
    </row>
    <row r="480" spans="1:8" x14ac:dyDescent="0.25">
      <c r="A480" s="577" t="str">
        <f>IF(ISNUMBER(SEARCH(A$206,'12.Partner Involvement'!$G279))=TRUE,(('12.Partner Involvement'!$D279*'12.Partner Involvement'!$E279)/COUNTA(_xlfn.TEXTSPLIT('12.Partner Involvement'!$G279,";"))),"")</f>
        <v/>
      </c>
      <c r="B480" s="576" t="str">
        <f>IF(ISNUMBER(SEARCH(B$206,'12.Partner Involvement'!$G279))=TRUE,(('12.Partner Involvement'!$D279*'12.Partner Involvement'!$E279)/COUNTA(_xlfn.TEXTSPLIT('12.Partner Involvement'!$G279,";"))),"")</f>
        <v/>
      </c>
      <c r="C480" s="578" t="str">
        <f>IF(ISNUMBER(SEARCH(C$206,'12.Partner Involvement'!$G279))=TRUE,(('12.Partner Involvement'!$D279*'12.Partner Involvement'!$E279)/COUNTA(_xlfn.TEXTSPLIT('12.Partner Involvement'!$G279,";"))),"")</f>
        <v/>
      </c>
      <c r="E480" s="577" t="str">
        <f>IF(ISNUMBER(SEARCH(E$206,'12.Partner Involvement'!$H279))=TRUE,(('12.Partner Involvement'!$D279*'12.Partner Involvement'!$E279)/COUNTA(_xlfn.TEXTSPLIT('12.Partner Involvement'!$H279,";"))),"")</f>
        <v/>
      </c>
      <c r="F480" s="576" t="str">
        <f>IF(ISNUMBER(SEARCH(F$206,'12.Partner Involvement'!$H279))=TRUE,(('12.Partner Involvement'!$D279*'12.Partner Involvement'!$E279)/COUNTA(_xlfn.TEXTSPLIT('12.Partner Involvement'!$H279,";"))),"")</f>
        <v/>
      </c>
      <c r="G480" s="576" t="str">
        <f>IF(ISNUMBER(SEARCH(G$206,'12.Partner Involvement'!$H279))=TRUE,(('12.Partner Involvement'!$D279*'12.Partner Involvement'!$E279)/COUNTA(_xlfn.TEXTSPLIT('12.Partner Involvement'!$H279,";"))),"")</f>
        <v/>
      </c>
      <c r="H480" s="578" t="str">
        <f>IF(ISNUMBER(SEARCH(H$206,'12.Partner Involvement'!$H279))=TRUE,(('12.Partner Involvement'!$D279*'12.Partner Involvement'!$E279)/COUNTA(_xlfn.TEXTSPLIT('12.Partner Involvement'!$H279,";"))),"")</f>
        <v/>
      </c>
    </row>
    <row r="481" spans="1:8" x14ac:dyDescent="0.25">
      <c r="A481" s="577" t="str">
        <f>IF(ISNUMBER(SEARCH(A$206,'12.Partner Involvement'!$G280))=TRUE,(('12.Partner Involvement'!$D280*'12.Partner Involvement'!$E280)/COUNTA(_xlfn.TEXTSPLIT('12.Partner Involvement'!$G280,";"))),"")</f>
        <v/>
      </c>
      <c r="B481" s="576" t="str">
        <f>IF(ISNUMBER(SEARCH(B$206,'12.Partner Involvement'!$G280))=TRUE,(('12.Partner Involvement'!$D280*'12.Partner Involvement'!$E280)/COUNTA(_xlfn.TEXTSPLIT('12.Partner Involvement'!$G280,";"))),"")</f>
        <v/>
      </c>
      <c r="C481" s="578" t="str">
        <f>IF(ISNUMBER(SEARCH(C$206,'12.Partner Involvement'!$G280))=TRUE,(('12.Partner Involvement'!$D280*'12.Partner Involvement'!$E280)/COUNTA(_xlfn.TEXTSPLIT('12.Partner Involvement'!$G280,";"))),"")</f>
        <v/>
      </c>
      <c r="E481" s="577" t="str">
        <f>IF(ISNUMBER(SEARCH(E$206,'12.Partner Involvement'!$H280))=TRUE,(('12.Partner Involvement'!$D280*'12.Partner Involvement'!$E280)/COUNTA(_xlfn.TEXTSPLIT('12.Partner Involvement'!$H280,";"))),"")</f>
        <v/>
      </c>
      <c r="F481" s="576" t="str">
        <f>IF(ISNUMBER(SEARCH(F$206,'12.Partner Involvement'!$H280))=TRUE,(('12.Partner Involvement'!$D280*'12.Partner Involvement'!$E280)/COUNTA(_xlfn.TEXTSPLIT('12.Partner Involvement'!$H280,";"))),"")</f>
        <v/>
      </c>
      <c r="G481" s="576" t="str">
        <f>IF(ISNUMBER(SEARCH(G$206,'12.Partner Involvement'!$H280))=TRUE,(('12.Partner Involvement'!$D280*'12.Partner Involvement'!$E280)/COUNTA(_xlfn.TEXTSPLIT('12.Partner Involvement'!$H280,";"))),"")</f>
        <v/>
      </c>
      <c r="H481" s="578" t="str">
        <f>IF(ISNUMBER(SEARCH(H$206,'12.Partner Involvement'!$H280))=TRUE,(('12.Partner Involvement'!$D280*'12.Partner Involvement'!$E280)/COUNTA(_xlfn.TEXTSPLIT('12.Partner Involvement'!$H280,";"))),"")</f>
        <v/>
      </c>
    </row>
    <row r="482" spans="1:8" x14ac:dyDescent="0.25">
      <c r="A482" s="577" t="str">
        <f>IF(ISNUMBER(SEARCH(A$206,'12.Partner Involvement'!$G281))=TRUE,(('12.Partner Involvement'!$D281*'12.Partner Involvement'!$E281)/COUNTA(_xlfn.TEXTSPLIT('12.Partner Involvement'!$G281,";"))),"")</f>
        <v/>
      </c>
      <c r="B482" s="576" t="str">
        <f>IF(ISNUMBER(SEARCH(B$206,'12.Partner Involvement'!$G281))=TRUE,(('12.Partner Involvement'!$D281*'12.Partner Involvement'!$E281)/COUNTA(_xlfn.TEXTSPLIT('12.Partner Involvement'!$G281,";"))),"")</f>
        <v/>
      </c>
      <c r="C482" s="578" t="str">
        <f>IF(ISNUMBER(SEARCH(C$206,'12.Partner Involvement'!$G281))=TRUE,(('12.Partner Involvement'!$D281*'12.Partner Involvement'!$E281)/COUNTA(_xlfn.TEXTSPLIT('12.Partner Involvement'!$G281,";"))),"")</f>
        <v/>
      </c>
      <c r="E482" s="577" t="str">
        <f>IF(ISNUMBER(SEARCH(E$206,'12.Partner Involvement'!$H281))=TRUE,(('12.Partner Involvement'!$D281*'12.Partner Involvement'!$E281)/COUNTA(_xlfn.TEXTSPLIT('12.Partner Involvement'!$H281,";"))),"")</f>
        <v/>
      </c>
      <c r="F482" s="576" t="str">
        <f>IF(ISNUMBER(SEARCH(F$206,'12.Partner Involvement'!$H281))=TRUE,(('12.Partner Involvement'!$D281*'12.Partner Involvement'!$E281)/COUNTA(_xlfn.TEXTSPLIT('12.Partner Involvement'!$H281,";"))),"")</f>
        <v/>
      </c>
      <c r="G482" s="576" t="str">
        <f>IF(ISNUMBER(SEARCH(G$206,'12.Partner Involvement'!$H281))=TRUE,(('12.Partner Involvement'!$D281*'12.Partner Involvement'!$E281)/COUNTA(_xlfn.TEXTSPLIT('12.Partner Involvement'!$H281,";"))),"")</f>
        <v/>
      </c>
      <c r="H482" s="578" t="str">
        <f>IF(ISNUMBER(SEARCH(H$206,'12.Partner Involvement'!$H281))=TRUE,(('12.Partner Involvement'!$D281*'12.Partner Involvement'!$E281)/COUNTA(_xlfn.TEXTSPLIT('12.Partner Involvement'!$H281,";"))),"")</f>
        <v/>
      </c>
    </row>
    <row r="483" spans="1:8" x14ac:dyDescent="0.25">
      <c r="A483" s="577" t="str">
        <f>IF(ISNUMBER(SEARCH(A$206,'12.Partner Involvement'!$G282))=TRUE,(('12.Partner Involvement'!$D282*'12.Partner Involvement'!$E282)/COUNTA(_xlfn.TEXTSPLIT('12.Partner Involvement'!$G282,";"))),"")</f>
        <v/>
      </c>
      <c r="B483" s="576" t="str">
        <f>IF(ISNUMBER(SEARCH(B$206,'12.Partner Involvement'!$G282))=TRUE,(('12.Partner Involvement'!$D282*'12.Partner Involvement'!$E282)/COUNTA(_xlfn.TEXTSPLIT('12.Partner Involvement'!$G282,";"))),"")</f>
        <v/>
      </c>
      <c r="C483" s="578" t="str">
        <f>IF(ISNUMBER(SEARCH(C$206,'12.Partner Involvement'!$G282))=TRUE,(('12.Partner Involvement'!$D282*'12.Partner Involvement'!$E282)/COUNTA(_xlfn.TEXTSPLIT('12.Partner Involvement'!$G282,";"))),"")</f>
        <v/>
      </c>
      <c r="E483" s="577" t="str">
        <f>IF(ISNUMBER(SEARCH(E$206,'12.Partner Involvement'!$H282))=TRUE,(('12.Partner Involvement'!$D282*'12.Partner Involvement'!$E282)/COUNTA(_xlfn.TEXTSPLIT('12.Partner Involvement'!$H282,";"))),"")</f>
        <v/>
      </c>
      <c r="F483" s="576" t="str">
        <f>IF(ISNUMBER(SEARCH(F$206,'12.Partner Involvement'!$H282))=TRUE,(('12.Partner Involvement'!$D282*'12.Partner Involvement'!$E282)/COUNTA(_xlfn.TEXTSPLIT('12.Partner Involvement'!$H282,";"))),"")</f>
        <v/>
      </c>
      <c r="G483" s="576" t="str">
        <f>IF(ISNUMBER(SEARCH(G$206,'12.Partner Involvement'!$H282))=TRUE,(('12.Partner Involvement'!$D282*'12.Partner Involvement'!$E282)/COUNTA(_xlfn.TEXTSPLIT('12.Partner Involvement'!$H282,";"))),"")</f>
        <v/>
      </c>
      <c r="H483" s="578" t="str">
        <f>IF(ISNUMBER(SEARCH(H$206,'12.Partner Involvement'!$H282))=TRUE,(('12.Partner Involvement'!$D282*'12.Partner Involvement'!$E282)/COUNTA(_xlfn.TEXTSPLIT('12.Partner Involvement'!$H282,";"))),"")</f>
        <v/>
      </c>
    </row>
    <row r="484" spans="1:8" x14ac:dyDescent="0.25">
      <c r="A484" s="577" t="str">
        <f>IF(ISNUMBER(SEARCH(A$206,'12.Partner Involvement'!$G283))=TRUE,(('12.Partner Involvement'!$D283*'12.Partner Involvement'!$E283)/COUNTA(_xlfn.TEXTSPLIT('12.Partner Involvement'!$G283,";"))),"")</f>
        <v/>
      </c>
      <c r="B484" s="576" t="str">
        <f>IF(ISNUMBER(SEARCH(B$206,'12.Partner Involvement'!$G283))=TRUE,(('12.Partner Involvement'!$D283*'12.Partner Involvement'!$E283)/COUNTA(_xlfn.TEXTSPLIT('12.Partner Involvement'!$G283,";"))),"")</f>
        <v/>
      </c>
      <c r="C484" s="578" t="str">
        <f>IF(ISNUMBER(SEARCH(C$206,'12.Partner Involvement'!$G283))=TRUE,(('12.Partner Involvement'!$D283*'12.Partner Involvement'!$E283)/COUNTA(_xlfn.TEXTSPLIT('12.Partner Involvement'!$G283,";"))),"")</f>
        <v/>
      </c>
      <c r="E484" s="577" t="str">
        <f>IF(ISNUMBER(SEARCH(E$206,'12.Partner Involvement'!$H283))=TRUE,(('12.Partner Involvement'!$D283*'12.Partner Involvement'!$E283)/COUNTA(_xlfn.TEXTSPLIT('12.Partner Involvement'!$H283,";"))),"")</f>
        <v/>
      </c>
      <c r="F484" s="576" t="str">
        <f>IF(ISNUMBER(SEARCH(F$206,'12.Partner Involvement'!$H283))=TRUE,(('12.Partner Involvement'!$D283*'12.Partner Involvement'!$E283)/COUNTA(_xlfn.TEXTSPLIT('12.Partner Involvement'!$H283,";"))),"")</f>
        <v/>
      </c>
      <c r="G484" s="576" t="str">
        <f>IF(ISNUMBER(SEARCH(G$206,'12.Partner Involvement'!$H283))=TRUE,(('12.Partner Involvement'!$D283*'12.Partner Involvement'!$E283)/COUNTA(_xlfn.TEXTSPLIT('12.Partner Involvement'!$H283,";"))),"")</f>
        <v/>
      </c>
      <c r="H484" s="578" t="str">
        <f>IF(ISNUMBER(SEARCH(H$206,'12.Partner Involvement'!$H283))=TRUE,(('12.Partner Involvement'!$D283*'12.Partner Involvement'!$E283)/COUNTA(_xlfn.TEXTSPLIT('12.Partner Involvement'!$H283,";"))),"")</f>
        <v/>
      </c>
    </row>
    <row r="485" spans="1:8" x14ac:dyDescent="0.25">
      <c r="A485" s="577" t="str">
        <f>IF(ISNUMBER(SEARCH(A$206,'12.Partner Involvement'!$G284))=TRUE,(('12.Partner Involvement'!$D284*'12.Partner Involvement'!$E284)/COUNTA(_xlfn.TEXTSPLIT('12.Partner Involvement'!$G284,";"))),"")</f>
        <v/>
      </c>
      <c r="B485" s="576" t="str">
        <f>IF(ISNUMBER(SEARCH(B$206,'12.Partner Involvement'!$G284))=TRUE,(('12.Partner Involvement'!$D284*'12.Partner Involvement'!$E284)/COUNTA(_xlfn.TEXTSPLIT('12.Partner Involvement'!$G284,";"))),"")</f>
        <v/>
      </c>
      <c r="C485" s="578" t="str">
        <f>IF(ISNUMBER(SEARCH(C$206,'12.Partner Involvement'!$G284))=TRUE,(('12.Partner Involvement'!$D284*'12.Partner Involvement'!$E284)/COUNTA(_xlfn.TEXTSPLIT('12.Partner Involvement'!$G284,";"))),"")</f>
        <v/>
      </c>
      <c r="E485" s="577" t="str">
        <f>IF(ISNUMBER(SEARCH(E$206,'12.Partner Involvement'!$H284))=TRUE,(('12.Partner Involvement'!$D284*'12.Partner Involvement'!$E284)/COUNTA(_xlfn.TEXTSPLIT('12.Partner Involvement'!$H284,";"))),"")</f>
        <v/>
      </c>
      <c r="F485" s="576" t="str">
        <f>IF(ISNUMBER(SEARCH(F$206,'12.Partner Involvement'!$H284))=TRUE,(('12.Partner Involvement'!$D284*'12.Partner Involvement'!$E284)/COUNTA(_xlfn.TEXTSPLIT('12.Partner Involvement'!$H284,";"))),"")</f>
        <v/>
      </c>
      <c r="G485" s="576" t="str">
        <f>IF(ISNUMBER(SEARCH(G$206,'12.Partner Involvement'!$H284))=TRUE,(('12.Partner Involvement'!$D284*'12.Partner Involvement'!$E284)/COUNTA(_xlfn.TEXTSPLIT('12.Partner Involvement'!$H284,";"))),"")</f>
        <v/>
      </c>
      <c r="H485" s="578" t="str">
        <f>IF(ISNUMBER(SEARCH(H$206,'12.Partner Involvement'!$H284))=TRUE,(('12.Partner Involvement'!$D284*'12.Partner Involvement'!$E284)/COUNTA(_xlfn.TEXTSPLIT('12.Partner Involvement'!$H284,";"))),"")</f>
        <v/>
      </c>
    </row>
    <row r="486" spans="1:8" x14ac:dyDescent="0.25">
      <c r="A486" s="577" t="str">
        <f>IF(ISNUMBER(SEARCH(A$206,'12.Partner Involvement'!$G285))=TRUE,(('12.Partner Involvement'!$D285*'12.Partner Involvement'!$E285)/COUNTA(_xlfn.TEXTSPLIT('12.Partner Involvement'!$G285,";"))),"")</f>
        <v/>
      </c>
      <c r="B486" s="576" t="str">
        <f>IF(ISNUMBER(SEARCH(B$206,'12.Partner Involvement'!$G285))=TRUE,(('12.Partner Involvement'!$D285*'12.Partner Involvement'!$E285)/COUNTA(_xlfn.TEXTSPLIT('12.Partner Involvement'!$G285,";"))),"")</f>
        <v/>
      </c>
      <c r="C486" s="578" t="str">
        <f>IF(ISNUMBER(SEARCH(C$206,'12.Partner Involvement'!$G285))=TRUE,(('12.Partner Involvement'!$D285*'12.Partner Involvement'!$E285)/COUNTA(_xlfn.TEXTSPLIT('12.Partner Involvement'!$G285,";"))),"")</f>
        <v/>
      </c>
      <c r="E486" s="577" t="str">
        <f>IF(ISNUMBER(SEARCH(E$206,'12.Partner Involvement'!$H285))=TRUE,(('12.Partner Involvement'!$D285*'12.Partner Involvement'!$E285)/COUNTA(_xlfn.TEXTSPLIT('12.Partner Involvement'!$H285,";"))),"")</f>
        <v/>
      </c>
      <c r="F486" s="576" t="str">
        <f>IF(ISNUMBER(SEARCH(F$206,'12.Partner Involvement'!$H285))=TRUE,(('12.Partner Involvement'!$D285*'12.Partner Involvement'!$E285)/COUNTA(_xlfn.TEXTSPLIT('12.Partner Involvement'!$H285,";"))),"")</f>
        <v/>
      </c>
      <c r="G486" s="576" t="str">
        <f>IF(ISNUMBER(SEARCH(G$206,'12.Partner Involvement'!$H285))=TRUE,(('12.Partner Involvement'!$D285*'12.Partner Involvement'!$E285)/COUNTA(_xlfn.TEXTSPLIT('12.Partner Involvement'!$H285,";"))),"")</f>
        <v/>
      </c>
      <c r="H486" s="578" t="str">
        <f>IF(ISNUMBER(SEARCH(H$206,'12.Partner Involvement'!$H285))=TRUE,(('12.Partner Involvement'!$D285*'12.Partner Involvement'!$E285)/COUNTA(_xlfn.TEXTSPLIT('12.Partner Involvement'!$H285,";"))),"")</f>
        <v/>
      </c>
    </row>
    <row r="487" spans="1:8" x14ac:dyDescent="0.25">
      <c r="A487" s="577" t="str">
        <f>IF(ISNUMBER(SEARCH(A$206,'12.Partner Involvement'!$G286))=TRUE,(('12.Partner Involvement'!$D286*'12.Partner Involvement'!$E286)/COUNTA(_xlfn.TEXTSPLIT('12.Partner Involvement'!$G286,";"))),"")</f>
        <v/>
      </c>
      <c r="B487" s="576" t="str">
        <f>IF(ISNUMBER(SEARCH(B$206,'12.Partner Involvement'!$G286))=TRUE,(('12.Partner Involvement'!$D286*'12.Partner Involvement'!$E286)/COUNTA(_xlfn.TEXTSPLIT('12.Partner Involvement'!$G286,";"))),"")</f>
        <v/>
      </c>
      <c r="C487" s="578" t="str">
        <f>IF(ISNUMBER(SEARCH(C$206,'12.Partner Involvement'!$G286))=TRUE,(('12.Partner Involvement'!$D286*'12.Partner Involvement'!$E286)/COUNTA(_xlfn.TEXTSPLIT('12.Partner Involvement'!$G286,";"))),"")</f>
        <v/>
      </c>
      <c r="E487" s="577" t="str">
        <f>IF(ISNUMBER(SEARCH(E$206,'12.Partner Involvement'!$H286))=TRUE,(('12.Partner Involvement'!$D286*'12.Partner Involvement'!$E286)/COUNTA(_xlfn.TEXTSPLIT('12.Partner Involvement'!$H286,";"))),"")</f>
        <v/>
      </c>
      <c r="F487" s="576" t="str">
        <f>IF(ISNUMBER(SEARCH(F$206,'12.Partner Involvement'!$H286))=TRUE,(('12.Partner Involvement'!$D286*'12.Partner Involvement'!$E286)/COUNTA(_xlfn.TEXTSPLIT('12.Partner Involvement'!$H286,";"))),"")</f>
        <v/>
      </c>
      <c r="G487" s="576" t="str">
        <f>IF(ISNUMBER(SEARCH(G$206,'12.Partner Involvement'!$H286))=TRUE,(('12.Partner Involvement'!$D286*'12.Partner Involvement'!$E286)/COUNTA(_xlfn.TEXTSPLIT('12.Partner Involvement'!$H286,";"))),"")</f>
        <v/>
      </c>
      <c r="H487" s="578" t="str">
        <f>IF(ISNUMBER(SEARCH(H$206,'12.Partner Involvement'!$H286))=TRUE,(('12.Partner Involvement'!$D286*'12.Partner Involvement'!$E286)/COUNTA(_xlfn.TEXTSPLIT('12.Partner Involvement'!$H286,";"))),"")</f>
        <v/>
      </c>
    </row>
    <row r="488" spans="1:8" x14ac:dyDescent="0.25">
      <c r="A488" s="577" t="str">
        <f>IF(ISNUMBER(SEARCH(A$206,'12.Partner Involvement'!$G287))=TRUE,(('12.Partner Involvement'!$D287*'12.Partner Involvement'!$E287)/COUNTA(_xlfn.TEXTSPLIT('12.Partner Involvement'!$G287,";"))),"")</f>
        <v/>
      </c>
      <c r="B488" s="576" t="str">
        <f>IF(ISNUMBER(SEARCH(B$206,'12.Partner Involvement'!$G287))=TRUE,(('12.Partner Involvement'!$D287*'12.Partner Involvement'!$E287)/COUNTA(_xlfn.TEXTSPLIT('12.Partner Involvement'!$G287,";"))),"")</f>
        <v/>
      </c>
      <c r="C488" s="578" t="str">
        <f>IF(ISNUMBER(SEARCH(C$206,'12.Partner Involvement'!$G287))=TRUE,(('12.Partner Involvement'!$D287*'12.Partner Involvement'!$E287)/COUNTA(_xlfn.TEXTSPLIT('12.Partner Involvement'!$G287,";"))),"")</f>
        <v/>
      </c>
      <c r="E488" s="577" t="str">
        <f>IF(ISNUMBER(SEARCH(E$206,'12.Partner Involvement'!$H287))=TRUE,(('12.Partner Involvement'!$D287*'12.Partner Involvement'!$E287)/COUNTA(_xlfn.TEXTSPLIT('12.Partner Involvement'!$H287,";"))),"")</f>
        <v/>
      </c>
      <c r="F488" s="576" t="str">
        <f>IF(ISNUMBER(SEARCH(F$206,'12.Partner Involvement'!$H287))=TRUE,(('12.Partner Involvement'!$D287*'12.Partner Involvement'!$E287)/COUNTA(_xlfn.TEXTSPLIT('12.Partner Involvement'!$H287,";"))),"")</f>
        <v/>
      </c>
      <c r="G488" s="576" t="str">
        <f>IF(ISNUMBER(SEARCH(G$206,'12.Partner Involvement'!$H287))=TRUE,(('12.Partner Involvement'!$D287*'12.Partner Involvement'!$E287)/COUNTA(_xlfn.TEXTSPLIT('12.Partner Involvement'!$H287,";"))),"")</f>
        <v/>
      </c>
      <c r="H488" s="578" t="str">
        <f>IF(ISNUMBER(SEARCH(H$206,'12.Partner Involvement'!$H287))=TRUE,(('12.Partner Involvement'!$D287*'12.Partner Involvement'!$E287)/COUNTA(_xlfn.TEXTSPLIT('12.Partner Involvement'!$H287,";"))),"")</f>
        <v/>
      </c>
    </row>
    <row r="489" spans="1:8" x14ac:dyDescent="0.25">
      <c r="A489" s="577" t="str">
        <f>IF(ISNUMBER(SEARCH(A$206,'12.Partner Involvement'!$G288))=TRUE,(('12.Partner Involvement'!$D288*'12.Partner Involvement'!$E288)/COUNTA(_xlfn.TEXTSPLIT('12.Partner Involvement'!$G288,";"))),"")</f>
        <v/>
      </c>
      <c r="B489" s="576" t="str">
        <f>IF(ISNUMBER(SEARCH(B$206,'12.Partner Involvement'!$G288))=TRUE,(('12.Partner Involvement'!$D288*'12.Partner Involvement'!$E288)/COUNTA(_xlfn.TEXTSPLIT('12.Partner Involvement'!$G288,";"))),"")</f>
        <v/>
      </c>
      <c r="C489" s="578" t="str">
        <f>IF(ISNUMBER(SEARCH(C$206,'12.Partner Involvement'!$G288))=TRUE,(('12.Partner Involvement'!$D288*'12.Partner Involvement'!$E288)/COUNTA(_xlfn.TEXTSPLIT('12.Partner Involvement'!$G288,";"))),"")</f>
        <v/>
      </c>
      <c r="E489" s="577" t="str">
        <f>IF(ISNUMBER(SEARCH(E$206,'12.Partner Involvement'!$H288))=TRUE,(('12.Partner Involvement'!$D288*'12.Partner Involvement'!$E288)/COUNTA(_xlfn.TEXTSPLIT('12.Partner Involvement'!$H288,";"))),"")</f>
        <v/>
      </c>
      <c r="F489" s="576" t="str">
        <f>IF(ISNUMBER(SEARCH(F$206,'12.Partner Involvement'!$H288))=TRUE,(('12.Partner Involvement'!$D288*'12.Partner Involvement'!$E288)/COUNTA(_xlfn.TEXTSPLIT('12.Partner Involvement'!$H288,";"))),"")</f>
        <v/>
      </c>
      <c r="G489" s="576" t="str">
        <f>IF(ISNUMBER(SEARCH(G$206,'12.Partner Involvement'!$H288))=TRUE,(('12.Partner Involvement'!$D288*'12.Partner Involvement'!$E288)/COUNTA(_xlfn.TEXTSPLIT('12.Partner Involvement'!$H288,";"))),"")</f>
        <v/>
      </c>
      <c r="H489" s="578" t="str">
        <f>IF(ISNUMBER(SEARCH(H$206,'12.Partner Involvement'!$H288))=TRUE,(('12.Partner Involvement'!$D288*'12.Partner Involvement'!$E288)/COUNTA(_xlfn.TEXTSPLIT('12.Partner Involvement'!$H288,";"))),"")</f>
        <v/>
      </c>
    </row>
    <row r="490" spans="1:8" x14ac:dyDescent="0.25">
      <c r="A490" s="577" t="str">
        <f>IF(ISNUMBER(SEARCH(A$206,'12.Partner Involvement'!$G289))=TRUE,(('12.Partner Involvement'!$D289*'12.Partner Involvement'!$E289)/COUNTA(_xlfn.TEXTSPLIT('12.Partner Involvement'!$G289,";"))),"")</f>
        <v/>
      </c>
      <c r="B490" s="576" t="str">
        <f>IF(ISNUMBER(SEARCH(B$206,'12.Partner Involvement'!$G289))=TRUE,(('12.Partner Involvement'!$D289*'12.Partner Involvement'!$E289)/COUNTA(_xlfn.TEXTSPLIT('12.Partner Involvement'!$G289,";"))),"")</f>
        <v/>
      </c>
      <c r="C490" s="578" t="str">
        <f>IF(ISNUMBER(SEARCH(C$206,'12.Partner Involvement'!$G289))=TRUE,(('12.Partner Involvement'!$D289*'12.Partner Involvement'!$E289)/COUNTA(_xlfn.TEXTSPLIT('12.Partner Involvement'!$G289,";"))),"")</f>
        <v/>
      </c>
      <c r="E490" s="577" t="str">
        <f>IF(ISNUMBER(SEARCH(E$206,'12.Partner Involvement'!$H289))=TRUE,(('12.Partner Involvement'!$D289*'12.Partner Involvement'!$E289)/COUNTA(_xlfn.TEXTSPLIT('12.Partner Involvement'!$H289,";"))),"")</f>
        <v/>
      </c>
      <c r="F490" s="576" t="str">
        <f>IF(ISNUMBER(SEARCH(F$206,'12.Partner Involvement'!$H289))=TRUE,(('12.Partner Involvement'!$D289*'12.Partner Involvement'!$E289)/COUNTA(_xlfn.TEXTSPLIT('12.Partner Involvement'!$H289,";"))),"")</f>
        <v/>
      </c>
      <c r="G490" s="576" t="str">
        <f>IF(ISNUMBER(SEARCH(G$206,'12.Partner Involvement'!$H289))=TRUE,(('12.Partner Involvement'!$D289*'12.Partner Involvement'!$E289)/COUNTA(_xlfn.TEXTSPLIT('12.Partner Involvement'!$H289,";"))),"")</f>
        <v/>
      </c>
      <c r="H490" s="578" t="str">
        <f>IF(ISNUMBER(SEARCH(H$206,'12.Partner Involvement'!$H289))=TRUE,(('12.Partner Involvement'!$D289*'12.Partner Involvement'!$E289)/COUNTA(_xlfn.TEXTSPLIT('12.Partner Involvement'!$H289,";"))),"")</f>
        <v/>
      </c>
    </row>
    <row r="491" spans="1:8" x14ac:dyDescent="0.25">
      <c r="A491" s="577" t="str">
        <f>IF(ISNUMBER(SEARCH(A$206,'12.Partner Involvement'!$G290))=TRUE,(('12.Partner Involvement'!$D290*'12.Partner Involvement'!$E290)/COUNTA(_xlfn.TEXTSPLIT('12.Partner Involvement'!$G290,";"))),"")</f>
        <v/>
      </c>
      <c r="B491" s="576" t="str">
        <f>IF(ISNUMBER(SEARCH(B$206,'12.Partner Involvement'!$G290))=TRUE,(('12.Partner Involvement'!$D290*'12.Partner Involvement'!$E290)/COUNTA(_xlfn.TEXTSPLIT('12.Partner Involvement'!$G290,";"))),"")</f>
        <v/>
      </c>
      <c r="C491" s="578" t="str">
        <f>IF(ISNUMBER(SEARCH(C$206,'12.Partner Involvement'!$G290))=TRUE,(('12.Partner Involvement'!$D290*'12.Partner Involvement'!$E290)/COUNTA(_xlfn.TEXTSPLIT('12.Partner Involvement'!$G290,";"))),"")</f>
        <v/>
      </c>
      <c r="E491" s="577" t="str">
        <f>IF(ISNUMBER(SEARCH(E$206,'12.Partner Involvement'!$H290))=TRUE,(('12.Partner Involvement'!$D290*'12.Partner Involvement'!$E290)/COUNTA(_xlfn.TEXTSPLIT('12.Partner Involvement'!$H290,";"))),"")</f>
        <v/>
      </c>
      <c r="F491" s="576" t="str">
        <f>IF(ISNUMBER(SEARCH(F$206,'12.Partner Involvement'!$H290))=TRUE,(('12.Partner Involvement'!$D290*'12.Partner Involvement'!$E290)/COUNTA(_xlfn.TEXTSPLIT('12.Partner Involvement'!$H290,";"))),"")</f>
        <v/>
      </c>
      <c r="G491" s="576" t="str">
        <f>IF(ISNUMBER(SEARCH(G$206,'12.Partner Involvement'!$H290))=TRUE,(('12.Partner Involvement'!$D290*'12.Partner Involvement'!$E290)/COUNTA(_xlfn.TEXTSPLIT('12.Partner Involvement'!$H290,";"))),"")</f>
        <v/>
      </c>
      <c r="H491" s="578" t="str">
        <f>IF(ISNUMBER(SEARCH(H$206,'12.Partner Involvement'!$H290))=TRUE,(('12.Partner Involvement'!$D290*'12.Partner Involvement'!$E290)/COUNTA(_xlfn.TEXTSPLIT('12.Partner Involvement'!$H290,";"))),"")</f>
        <v/>
      </c>
    </row>
    <row r="492" spans="1:8" x14ac:dyDescent="0.25">
      <c r="A492" s="577" t="str">
        <f>IF(ISNUMBER(SEARCH(A$206,'12.Partner Involvement'!$G291))=TRUE,(('12.Partner Involvement'!$D291*'12.Partner Involvement'!$E291)/COUNTA(_xlfn.TEXTSPLIT('12.Partner Involvement'!$G291,";"))),"")</f>
        <v/>
      </c>
      <c r="B492" s="576" t="str">
        <f>IF(ISNUMBER(SEARCH(B$206,'12.Partner Involvement'!$G291))=TRUE,(('12.Partner Involvement'!$D291*'12.Partner Involvement'!$E291)/COUNTA(_xlfn.TEXTSPLIT('12.Partner Involvement'!$G291,";"))),"")</f>
        <v/>
      </c>
      <c r="C492" s="578" t="str">
        <f>IF(ISNUMBER(SEARCH(C$206,'12.Partner Involvement'!$G291))=TRUE,(('12.Partner Involvement'!$D291*'12.Partner Involvement'!$E291)/COUNTA(_xlfn.TEXTSPLIT('12.Partner Involvement'!$G291,";"))),"")</f>
        <v/>
      </c>
      <c r="E492" s="577" t="str">
        <f>IF(ISNUMBER(SEARCH(E$206,'12.Partner Involvement'!$H291))=TRUE,(('12.Partner Involvement'!$D291*'12.Partner Involvement'!$E291)/COUNTA(_xlfn.TEXTSPLIT('12.Partner Involvement'!$H291,";"))),"")</f>
        <v/>
      </c>
      <c r="F492" s="576" t="str">
        <f>IF(ISNUMBER(SEARCH(F$206,'12.Partner Involvement'!$H291))=TRUE,(('12.Partner Involvement'!$D291*'12.Partner Involvement'!$E291)/COUNTA(_xlfn.TEXTSPLIT('12.Partner Involvement'!$H291,";"))),"")</f>
        <v/>
      </c>
      <c r="G492" s="576" t="str">
        <f>IF(ISNUMBER(SEARCH(G$206,'12.Partner Involvement'!$H291))=TRUE,(('12.Partner Involvement'!$D291*'12.Partner Involvement'!$E291)/COUNTA(_xlfn.TEXTSPLIT('12.Partner Involvement'!$H291,";"))),"")</f>
        <v/>
      </c>
      <c r="H492" s="578" t="str">
        <f>IF(ISNUMBER(SEARCH(H$206,'12.Partner Involvement'!$H291))=TRUE,(('12.Partner Involvement'!$D291*'12.Partner Involvement'!$E291)/COUNTA(_xlfn.TEXTSPLIT('12.Partner Involvement'!$H291,";"))),"")</f>
        <v/>
      </c>
    </row>
    <row r="493" spans="1:8" x14ac:dyDescent="0.25">
      <c r="A493" s="577" t="str">
        <f>IF(ISNUMBER(SEARCH(A$206,'12.Partner Involvement'!$G292))=TRUE,(('12.Partner Involvement'!$D292*'12.Partner Involvement'!$E292)/COUNTA(_xlfn.TEXTSPLIT('12.Partner Involvement'!$G292,";"))),"")</f>
        <v/>
      </c>
      <c r="B493" s="576" t="str">
        <f>IF(ISNUMBER(SEARCH(B$206,'12.Partner Involvement'!$G292))=TRUE,(('12.Partner Involvement'!$D292*'12.Partner Involvement'!$E292)/COUNTA(_xlfn.TEXTSPLIT('12.Partner Involvement'!$G292,";"))),"")</f>
        <v/>
      </c>
      <c r="C493" s="578" t="str">
        <f>IF(ISNUMBER(SEARCH(C$206,'12.Partner Involvement'!$G292))=TRUE,(('12.Partner Involvement'!$D292*'12.Partner Involvement'!$E292)/COUNTA(_xlfn.TEXTSPLIT('12.Partner Involvement'!$G292,";"))),"")</f>
        <v/>
      </c>
      <c r="E493" s="577" t="str">
        <f>IF(ISNUMBER(SEARCH(E$206,'12.Partner Involvement'!$H292))=TRUE,(('12.Partner Involvement'!$D292*'12.Partner Involvement'!$E292)/COUNTA(_xlfn.TEXTSPLIT('12.Partner Involvement'!$H292,";"))),"")</f>
        <v/>
      </c>
      <c r="F493" s="576" t="str">
        <f>IF(ISNUMBER(SEARCH(F$206,'12.Partner Involvement'!$H292))=TRUE,(('12.Partner Involvement'!$D292*'12.Partner Involvement'!$E292)/COUNTA(_xlfn.TEXTSPLIT('12.Partner Involvement'!$H292,";"))),"")</f>
        <v/>
      </c>
      <c r="G493" s="576" t="str">
        <f>IF(ISNUMBER(SEARCH(G$206,'12.Partner Involvement'!$H292))=TRUE,(('12.Partner Involvement'!$D292*'12.Partner Involvement'!$E292)/COUNTA(_xlfn.TEXTSPLIT('12.Partner Involvement'!$H292,";"))),"")</f>
        <v/>
      </c>
      <c r="H493" s="578" t="str">
        <f>IF(ISNUMBER(SEARCH(H$206,'12.Partner Involvement'!$H292))=TRUE,(('12.Partner Involvement'!$D292*'12.Partner Involvement'!$E292)/COUNTA(_xlfn.TEXTSPLIT('12.Partner Involvement'!$H292,";"))),"")</f>
        <v/>
      </c>
    </row>
    <row r="494" spans="1:8" x14ac:dyDescent="0.25">
      <c r="A494" s="577" t="str">
        <f>IF(ISNUMBER(SEARCH(A$206,'12.Partner Involvement'!$G293))=TRUE,(('12.Partner Involvement'!$D293*'12.Partner Involvement'!$E293)/COUNTA(_xlfn.TEXTSPLIT('12.Partner Involvement'!$G293,";"))),"")</f>
        <v/>
      </c>
      <c r="B494" s="576" t="str">
        <f>IF(ISNUMBER(SEARCH(B$206,'12.Partner Involvement'!$G293))=TRUE,(('12.Partner Involvement'!$D293*'12.Partner Involvement'!$E293)/COUNTA(_xlfn.TEXTSPLIT('12.Partner Involvement'!$G293,";"))),"")</f>
        <v/>
      </c>
      <c r="C494" s="578" t="str">
        <f>IF(ISNUMBER(SEARCH(C$206,'12.Partner Involvement'!$G293))=TRUE,(('12.Partner Involvement'!$D293*'12.Partner Involvement'!$E293)/COUNTA(_xlfn.TEXTSPLIT('12.Partner Involvement'!$G293,";"))),"")</f>
        <v/>
      </c>
      <c r="E494" s="577" t="str">
        <f>IF(ISNUMBER(SEARCH(E$206,'12.Partner Involvement'!$H293))=TRUE,(('12.Partner Involvement'!$D293*'12.Partner Involvement'!$E293)/COUNTA(_xlfn.TEXTSPLIT('12.Partner Involvement'!$H293,";"))),"")</f>
        <v/>
      </c>
      <c r="F494" s="576" t="str">
        <f>IF(ISNUMBER(SEARCH(F$206,'12.Partner Involvement'!$H293))=TRUE,(('12.Partner Involvement'!$D293*'12.Partner Involvement'!$E293)/COUNTA(_xlfn.TEXTSPLIT('12.Partner Involvement'!$H293,";"))),"")</f>
        <v/>
      </c>
      <c r="G494" s="576" t="str">
        <f>IF(ISNUMBER(SEARCH(G$206,'12.Partner Involvement'!$H293))=TRUE,(('12.Partner Involvement'!$D293*'12.Partner Involvement'!$E293)/COUNTA(_xlfn.TEXTSPLIT('12.Partner Involvement'!$H293,";"))),"")</f>
        <v/>
      </c>
      <c r="H494" s="578" t="str">
        <f>IF(ISNUMBER(SEARCH(H$206,'12.Partner Involvement'!$H293))=TRUE,(('12.Partner Involvement'!$D293*'12.Partner Involvement'!$E293)/COUNTA(_xlfn.TEXTSPLIT('12.Partner Involvement'!$H293,";"))),"")</f>
        <v/>
      </c>
    </row>
    <row r="495" spans="1:8" x14ac:dyDescent="0.25">
      <c r="A495" s="577" t="str">
        <f>IF(ISNUMBER(SEARCH(A$206,'12.Partner Involvement'!$G294))=TRUE,(('12.Partner Involvement'!$D294*'12.Partner Involvement'!$E294)/COUNTA(_xlfn.TEXTSPLIT('12.Partner Involvement'!$G294,";"))),"")</f>
        <v/>
      </c>
      <c r="B495" s="576" t="str">
        <f>IF(ISNUMBER(SEARCH(B$206,'12.Partner Involvement'!$G294))=TRUE,(('12.Partner Involvement'!$D294*'12.Partner Involvement'!$E294)/COUNTA(_xlfn.TEXTSPLIT('12.Partner Involvement'!$G294,";"))),"")</f>
        <v/>
      </c>
      <c r="C495" s="578" t="str">
        <f>IF(ISNUMBER(SEARCH(C$206,'12.Partner Involvement'!$G294))=TRUE,(('12.Partner Involvement'!$D294*'12.Partner Involvement'!$E294)/COUNTA(_xlfn.TEXTSPLIT('12.Partner Involvement'!$G294,";"))),"")</f>
        <v/>
      </c>
      <c r="E495" s="577" t="str">
        <f>IF(ISNUMBER(SEARCH(E$206,'12.Partner Involvement'!$H294))=TRUE,(('12.Partner Involvement'!$D294*'12.Partner Involvement'!$E294)/COUNTA(_xlfn.TEXTSPLIT('12.Partner Involvement'!$H294,";"))),"")</f>
        <v/>
      </c>
      <c r="F495" s="576" t="str">
        <f>IF(ISNUMBER(SEARCH(F$206,'12.Partner Involvement'!$H294))=TRUE,(('12.Partner Involvement'!$D294*'12.Partner Involvement'!$E294)/COUNTA(_xlfn.TEXTSPLIT('12.Partner Involvement'!$H294,";"))),"")</f>
        <v/>
      </c>
      <c r="G495" s="576" t="str">
        <f>IF(ISNUMBER(SEARCH(G$206,'12.Partner Involvement'!$H294))=TRUE,(('12.Partner Involvement'!$D294*'12.Partner Involvement'!$E294)/COUNTA(_xlfn.TEXTSPLIT('12.Partner Involvement'!$H294,";"))),"")</f>
        <v/>
      </c>
      <c r="H495" s="578" t="str">
        <f>IF(ISNUMBER(SEARCH(H$206,'12.Partner Involvement'!$H294))=TRUE,(('12.Partner Involvement'!$D294*'12.Partner Involvement'!$E294)/COUNTA(_xlfn.TEXTSPLIT('12.Partner Involvement'!$H294,";"))),"")</f>
        <v/>
      </c>
    </row>
    <row r="496" spans="1:8" x14ac:dyDescent="0.25">
      <c r="A496" s="577" t="str">
        <f>IF(ISNUMBER(SEARCH(A$206,'12.Partner Involvement'!$G295))=TRUE,(('12.Partner Involvement'!$D295*'12.Partner Involvement'!$E295)/COUNTA(_xlfn.TEXTSPLIT('12.Partner Involvement'!$G295,";"))),"")</f>
        <v/>
      </c>
      <c r="B496" s="576" t="str">
        <f>IF(ISNUMBER(SEARCH(B$206,'12.Partner Involvement'!$G295))=TRUE,(('12.Partner Involvement'!$D295*'12.Partner Involvement'!$E295)/COUNTA(_xlfn.TEXTSPLIT('12.Partner Involvement'!$G295,";"))),"")</f>
        <v/>
      </c>
      <c r="C496" s="578" t="str">
        <f>IF(ISNUMBER(SEARCH(C$206,'12.Partner Involvement'!$G295))=TRUE,(('12.Partner Involvement'!$D295*'12.Partner Involvement'!$E295)/COUNTA(_xlfn.TEXTSPLIT('12.Partner Involvement'!$G295,";"))),"")</f>
        <v/>
      </c>
      <c r="E496" s="577" t="str">
        <f>IF(ISNUMBER(SEARCH(E$206,'12.Partner Involvement'!$H295))=TRUE,(('12.Partner Involvement'!$D295*'12.Partner Involvement'!$E295)/COUNTA(_xlfn.TEXTSPLIT('12.Partner Involvement'!$H295,";"))),"")</f>
        <v/>
      </c>
      <c r="F496" s="576" t="str">
        <f>IF(ISNUMBER(SEARCH(F$206,'12.Partner Involvement'!$H295))=TRUE,(('12.Partner Involvement'!$D295*'12.Partner Involvement'!$E295)/COUNTA(_xlfn.TEXTSPLIT('12.Partner Involvement'!$H295,";"))),"")</f>
        <v/>
      </c>
      <c r="G496" s="576" t="str">
        <f>IF(ISNUMBER(SEARCH(G$206,'12.Partner Involvement'!$H295))=TRUE,(('12.Partner Involvement'!$D295*'12.Partner Involvement'!$E295)/COUNTA(_xlfn.TEXTSPLIT('12.Partner Involvement'!$H295,";"))),"")</f>
        <v/>
      </c>
      <c r="H496" s="578" t="str">
        <f>IF(ISNUMBER(SEARCH(H$206,'12.Partner Involvement'!$H295))=TRUE,(('12.Partner Involvement'!$D295*'12.Partner Involvement'!$E295)/COUNTA(_xlfn.TEXTSPLIT('12.Partner Involvement'!$H295,";"))),"")</f>
        <v/>
      </c>
    </row>
    <row r="497" spans="1:8" x14ac:dyDescent="0.25">
      <c r="A497" s="577" t="str">
        <f>IF(ISNUMBER(SEARCH(A$206,'12.Partner Involvement'!$G296))=TRUE,(('12.Partner Involvement'!$D296*'12.Partner Involvement'!$E296)/COUNTA(_xlfn.TEXTSPLIT('12.Partner Involvement'!$G296,";"))),"")</f>
        <v/>
      </c>
      <c r="B497" s="576" t="str">
        <f>IF(ISNUMBER(SEARCH(B$206,'12.Partner Involvement'!$G296))=TRUE,(('12.Partner Involvement'!$D296*'12.Partner Involvement'!$E296)/COUNTA(_xlfn.TEXTSPLIT('12.Partner Involvement'!$G296,";"))),"")</f>
        <v/>
      </c>
      <c r="C497" s="578" t="str">
        <f>IF(ISNUMBER(SEARCH(C$206,'12.Partner Involvement'!$G296))=TRUE,(('12.Partner Involvement'!$D296*'12.Partner Involvement'!$E296)/COUNTA(_xlfn.TEXTSPLIT('12.Partner Involvement'!$G296,";"))),"")</f>
        <v/>
      </c>
      <c r="E497" s="577" t="str">
        <f>IF(ISNUMBER(SEARCH(E$206,'12.Partner Involvement'!$H296))=TRUE,(('12.Partner Involvement'!$D296*'12.Partner Involvement'!$E296)/COUNTA(_xlfn.TEXTSPLIT('12.Partner Involvement'!$H296,";"))),"")</f>
        <v/>
      </c>
      <c r="F497" s="576" t="str">
        <f>IF(ISNUMBER(SEARCH(F$206,'12.Partner Involvement'!$H296))=TRUE,(('12.Partner Involvement'!$D296*'12.Partner Involvement'!$E296)/COUNTA(_xlfn.TEXTSPLIT('12.Partner Involvement'!$H296,";"))),"")</f>
        <v/>
      </c>
      <c r="G497" s="576" t="str">
        <f>IF(ISNUMBER(SEARCH(G$206,'12.Partner Involvement'!$H296))=TRUE,(('12.Partner Involvement'!$D296*'12.Partner Involvement'!$E296)/COUNTA(_xlfn.TEXTSPLIT('12.Partner Involvement'!$H296,";"))),"")</f>
        <v/>
      </c>
      <c r="H497" s="578" t="str">
        <f>IF(ISNUMBER(SEARCH(H$206,'12.Partner Involvement'!$H296))=TRUE,(('12.Partner Involvement'!$D296*'12.Partner Involvement'!$E296)/COUNTA(_xlfn.TEXTSPLIT('12.Partner Involvement'!$H296,";"))),"")</f>
        <v/>
      </c>
    </row>
    <row r="498" spans="1:8" x14ac:dyDescent="0.25">
      <c r="A498" s="577" t="str">
        <f>IF(ISNUMBER(SEARCH(A$206,'12.Partner Involvement'!$G297))=TRUE,(('12.Partner Involvement'!$D297*'12.Partner Involvement'!$E297)/COUNTA(_xlfn.TEXTSPLIT('12.Partner Involvement'!$G297,";"))),"")</f>
        <v/>
      </c>
      <c r="B498" s="576" t="str">
        <f>IF(ISNUMBER(SEARCH(B$206,'12.Partner Involvement'!$G297))=TRUE,(('12.Partner Involvement'!$D297*'12.Partner Involvement'!$E297)/COUNTA(_xlfn.TEXTSPLIT('12.Partner Involvement'!$G297,";"))),"")</f>
        <v/>
      </c>
      <c r="C498" s="578" t="str">
        <f>IF(ISNUMBER(SEARCH(C$206,'12.Partner Involvement'!$G297))=TRUE,(('12.Partner Involvement'!$D297*'12.Partner Involvement'!$E297)/COUNTA(_xlfn.TEXTSPLIT('12.Partner Involvement'!$G297,";"))),"")</f>
        <v/>
      </c>
      <c r="E498" s="577" t="str">
        <f>IF(ISNUMBER(SEARCH(E$206,'12.Partner Involvement'!$H297))=TRUE,(('12.Partner Involvement'!$D297*'12.Partner Involvement'!$E297)/COUNTA(_xlfn.TEXTSPLIT('12.Partner Involvement'!$H297,";"))),"")</f>
        <v/>
      </c>
      <c r="F498" s="576" t="str">
        <f>IF(ISNUMBER(SEARCH(F$206,'12.Partner Involvement'!$H297))=TRUE,(('12.Partner Involvement'!$D297*'12.Partner Involvement'!$E297)/COUNTA(_xlfn.TEXTSPLIT('12.Partner Involvement'!$H297,";"))),"")</f>
        <v/>
      </c>
      <c r="G498" s="576" t="str">
        <f>IF(ISNUMBER(SEARCH(G$206,'12.Partner Involvement'!$H297))=TRUE,(('12.Partner Involvement'!$D297*'12.Partner Involvement'!$E297)/COUNTA(_xlfn.TEXTSPLIT('12.Partner Involvement'!$H297,";"))),"")</f>
        <v/>
      </c>
      <c r="H498" s="578" t="str">
        <f>IF(ISNUMBER(SEARCH(H$206,'12.Partner Involvement'!$H297))=TRUE,(('12.Partner Involvement'!$D297*'12.Partner Involvement'!$E297)/COUNTA(_xlfn.TEXTSPLIT('12.Partner Involvement'!$H297,";"))),"")</f>
        <v/>
      </c>
    </row>
    <row r="499" spans="1:8" x14ac:dyDescent="0.25">
      <c r="A499" s="577" t="str">
        <f>IF(ISNUMBER(SEARCH(A$206,'12.Partner Involvement'!$G298))=TRUE,(('12.Partner Involvement'!$D298*'12.Partner Involvement'!$E298)/COUNTA(_xlfn.TEXTSPLIT('12.Partner Involvement'!$G298,";"))),"")</f>
        <v/>
      </c>
      <c r="B499" s="576" t="str">
        <f>IF(ISNUMBER(SEARCH(B$206,'12.Partner Involvement'!$G298))=TRUE,(('12.Partner Involvement'!$D298*'12.Partner Involvement'!$E298)/COUNTA(_xlfn.TEXTSPLIT('12.Partner Involvement'!$G298,";"))),"")</f>
        <v/>
      </c>
      <c r="C499" s="578" t="str">
        <f>IF(ISNUMBER(SEARCH(C$206,'12.Partner Involvement'!$G298))=TRUE,(('12.Partner Involvement'!$D298*'12.Partner Involvement'!$E298)/COUNTA(_xlfn.TEXTSPLIT('12.Partner Involvement'!$G298,";"))),"")</f>
        <v/>
      </c>
      <c r="E499" s="577" t="str">
        <f>IF(ISNUMBER(SEARCH(E$206,'12.Partner Involvement'!$H298))=TRUE,(('12.Partner Involvement'!$D298*'12.Partner Involvement'!$E298)/COUNTA(_xlfn.TEXTSPLIT('12.Partner Involvement'!$H298,";"))),"")</f>
        <v/>
      </c>
      <c r="F499" s="576" t="str">
        <f>IF(ISNUMBER(SEARCH(F$206,'12.Partner Involvement'!$H298))=TRUE,(('12.Partner Involvement'!$D298*'12.Partner Involvement'!$E298)/COUNTA(_xlfn.TEXTSPLIT('12.Partner Involvement'!$H298,";"))),"")</f>
        <v/>
      </c>
      <c r="G499" s="576" t="str">
        <f>IF(ISNUMBER(SEARCH(G$206,'12.Partner Involvement'!$H298))=TRUE,(('12.Partner Involvement'!$D298*'12.Partner Involvement'!$E298)/COUNTA(_xlfn.TEXTSPLIT('12.Partner Involvement'!$H298,";"))),"")</f>
        <v/>
      </c>
      <c r="H499" s="578" t="str">
        <f>IF(ISNUMBER(SEARCH(H$206,'12.Partner Involvement'!$H298))=TRUE,(('12.Partner Involvement'!$D298*'12.Partner Involvement'!$E298)/COUNTA(_xlfn.TEXTSPLIT('12.Partner Involvement'!$H298,";"))),"")</f>
        <v/>
      </c>
    </row>
    <row r="500" spans="1:8" x14ac:dyDescent="0.25">
      <c r="A500" s="577" t="str">
        <f>IF(ISNUMBER(SEARCH(A$206,'12.Partner Involvement'!$G299))=TRUE,(('12.Partner Involvement'!$D299*'12.Partner Involvement'!$E299)/COUNTA(_xlfn.TEXTSPLIT('12.Partner Involvement'!$G299,";"))),"")</f>
        <v/>
      </c>
      <c r="B500" s="576" t="str">
        <f>IF(ISNUMBER(SEARCH(B$206,'12.Partner Involvement'!$G299))=TRUE,(('12.Partner Involvement'!$D299*'12.Partner Involvement'!$E299)/COUNTA(_xlfn.TEXTSPLIT('12.Partner Involvement'!$G299,";"))),"")</f>
        <v/>
      </c>
      <c r="C500" s="578" t="str">
        <f>IF(ISNUMBER(SEARCH(C$206,'12.Partner Involvement'!$G299))=TRUE,(('12.Partner Involvement'!$D299*'12.Partner Involvement'!$E299)/COUNTA(_xlfn.TEXTSPLIT('12.Partner Involvement'!$G299,";"))),"")</f>
        <v/>
      </c>
      <c r="E500" s="577" t="str">
        <f>IF(ISNUMBER(SEARCH(E$206,'12.Partner Involvement'!$H299))=TRUE,(('12.Partner Involvement'!$D299*'12.Partner Involvement'!$E299)/COUNTA(_xlfn.TEXTSPLIT('12.Partner Involvement'!$H299,";"))),"")</f>
        <v/>
      </c>
      <c r="F500" s="576" t="str">
        <f>IF(ISNUMBER(SEARCH(F$206,'12.Partner Involvement'!$H299))=TRUE,(('12.Partner Involvement'!$D299*'12.Partner Involvement'!$E299)/COUNTA(_xlfn.TEXTSPLIT('12.Partner Involvement'!$H299,";"))),"")</f>
        <v/>
      </c>
      <c r="G500" s="576" t="str">
        <f>IF(ISNUMBER(SEARCH(G$206,'12.Partner Involvement'!$H299))=TRUE,(('12.Partner Involvement'!$D299*'12.Partner Involvement'!$E299)/COUNTA(_xlfn.TEXTSPLIT('12.Partner Involvement'!$H299,";"))),"")</f>
        <v/>
      </c>
      <c r="H500" s="578" t="str">
        <f>IF(ISNUMBER(SEARCH(H$206,'12.Partner Involvement'!$H299))=TRUE,(('12.Partner Involvement'!$D299*'12.Partner Involvement'!$E299)/COUNTA(_xlfn.TEXTSPLIT('12.Partner Involvement'!$H299,";"))),"")</f>
        <v/>
      </c>
    </row>
    <row r="501" spans="1:8" x14ac:dyDescent="0.25">
      <c r="A501" s="577" t="str">
        <f>IF(ISNUMBER(SEARCH(A$206,'12.Partner Involvement'!$G300))=TRUE,(('12.Partner Involvement'!$D300*'12.Partner Involvement'!$E300)/COUNTA(_xlfn.TEXTSPLIT('12.Partner Involvement'!$G300,";"))),"")</f>
        <v/>
      </c>
      <c r="B501" s="576" t="str">
        <f>IF(ISNUMBER(SEARCH(B$206,'12.Partner Involvement'!$G300))=TRUE,(('12.Partner Involvement'!$D300*'12.Partner Involvement'!$E300)/COUNTA(_xlfn.TEXTSPLIT('12.Partner Involvement'!$G300,";"))),"")</f>
        <v/>
      </c>
      <c r="C501" s="578" t="str">
        <f>IF(ISNUMBER(SEARCH(C$206,'12.Partner Involvement'!$G300))=TRUE,(('12.Partner Involvement'!$D300*'12.Partner Involvement'!$E300)/COUNTA(_xlfn.TEXTSPLIT('12.Partner Involvement'!$G300,";"))),"")</f>
        <v/>
      </c>
      <c r="E501" s="577" t="str">
        <f>IF(ISNUMBER(SEARCH(E$206,'12.Partner Involvement'!$H300))=TRUE,(('12.Partner Involvement'!$D300*'12.Partner Involvement'!$E300)/COUNTA(_xlfn.TEXTSPLIT('12.Partner Involvement'!$H300,";"))),"")</f>
        <v/>
      </c>
      <c r="F501" s="576" t="str">
        <f>IF(ISNUMBER(SEARCH(F$206,'12.Partner Involvement'!$H300))=TRUE,(('12.Partner Involvement'!$D300*'12.Partner Involvement'!$E300)/COUNTA(_xlfn.TEXTSPLIT('12.Partner Involvement'!$H300,";"))),"")</f>
        <v/>
      </c>
      <c r="G501" s="576" t="str">
        <f>IF(ISNUMBER(SEARCH(G$206,'12.Partner Involvement'!$H300))=TRUE,(('12.Partner Involvement'!$D300*'12.Partner Involvement'!$E300)/COUNTA(_xlfn.TEXTSPLIT('12.Partner Involvement'!$H300,";"))),"")</f>
        <v/>
      </c>
      <c r="H501" s="578" t="str">
        <f>IF(ISNUMBER(SEARCH(H$206,'12.Partner Involvement'!$H300))=TRUE,(('12.Partner Involvement'!$D300*'12.Partner Involvement'!$E300)/COUNTA(_xlfn.TEXTSPLIT('12.Partner Involvement'!$H300,";"))),"")</f>
        <v/>
      </c>
    </row>
    <row r="502" spans="1:8" x14ac:dyDescent="0.25">
      <c r="A502" s="577" t="str">
        <f>IF(ISNUMBER(SEARCH(A$206,'12.Partner Involvement'!$G301))=TRUE,(('12.Partner Involvement'!$D301*'12.Partner Involvement'!$E301)/COUNTA(_xlfn.TEXTSPLIT('12.Partner Involvement'!$G301,";"))),"")</f>
        <v/>
      </c>
      <c r="B502" s="576" t="str">
        <f>IF(ISNUMBER(SEARCH(B$206,'12.Partner Involvement'!$G301))=TRUE,(('12.Partner Involvement'!$D301*'12.Partner Involvement'!$E301)/COUNTA(_xlfn.TEXTSPLIT('12.Partner Involvement'!$G301,";"))),"")</f>
        <v/>
      </c>
      <c r="C502" s="578" t="str">
        <f>IF(ISNUMBER(SEARCH(C$206,'12.Partner Involvement'!$G301))=TRUE,(('12.Partner Involvement'!$D301*'12.Partner Involvement'!$E301)/COUNTA(_xlfn.TEXTSPLIT('12.Partner Involvement'!$G301,";"))),"")</f>
        <v/>
      </c>
      <c r="E502" s="577" t="str">
        <f>IF(ISNUMBER(SEARCH(E$206,'12.Partner Involvement'!$H301))=TRUE,(('12.Partner Involvement'!$D301*'12.Partner Involvement'!$E301)/COUNTA(_xlfn.TEXTSPLIT('12.Partner Involvement'!$H301,";"))),"")</f>
        <v/>
      </c>
      <c r="F502" s="576" t="str">
        <f>IF(ISNUMBER(SEARCH(F$206,'12.Partner Involvement'!$H301))=TRUE,(('12.Partner Involvement'!$D301*'12.Partner Involvement'!$E301)/COUNTA(_xlfn.TEXTSPLIT('12.Partner Involvement'!$H301,";"))),"")</f>
        <v/>
      </c>
      <c r="G502" s="576" t="str">
        <f>IF(ISNUMBER(SEARCH(G$206,'12.Partner Involvement'!$H301))=TRUE,(('12.Partner Involvement'!$D301*'12.Partner Involvement'!$E301)/COUNTA(_xlfn.TEXTSPLIT('12.Partner Involvement'!$H301,";"))),"")</f>
        <v/>
      </c>
      <c r="H502" s="578" t="str">
        <f>IF(ISNUMBER(SEARCH(H$206,'12.Partner Involvement'!$H301))=TRUE,(('12.Partner Involvement'!$D301*'12.Partner Involvement'!$E301)/COUNTA(_xlfn.TEXTSPLIT('12.Partner Involvement'!$H301,";"))),"")</f>
        <v/>
      </c>
    </row>
    <row r="503" spans="1:8" x14ac:dyDescent="0.25">
      <c r="A503" s="577" t="str">
        <f>IF(ISNUMBER(SEARCH(A$206,'12.Partner Involvement'!$G302))=TRUE,(('12.Partner Involvement'!$D302*'12.Partner Involvement'!$E302)/COUNTA(_xlfn.TEXTSPLIT('12.Partner Involvement'!$G302,";"))),"")</f>
        <v/>
      </c>
      <c r="B503" s="576" t="str">
        <f>IF(ISNUMBER(SEARCH(B$206,'12.Partner Involvement'!$G302))=TRUE,(('12.Partner Involvement'!$D302*'12.Partner Involvement'!$E302)/COUNTA(_xlfn.TEXTSPLIT('12.Partner Involvement'!$G302,";"))),"")</f>
        <v/>
      </c>
      <c r="C503" s="578" t="str">
        <f>IF(ISNUMBER(SEARCH(C$206,'12.Partner Involvement'!$G302))=TRUE,(('12.Partner Involvement'!$D302*'12.Partner Involvement'!$E302)/COUNTA(_xlfn.TEXTSPLIT('12.Partner Involvement'!$G302,";"))),"")</f>
        <v/>
      </c>
      <c r="E503" s="577" t="str">
        <f>IF(ISNUMBER(SEARCH(E$206,'12.Partner Involvement'!$H302))=TRUE,(('12.Partner Involvement'!$D302*'12.Partner Involvement'!$E302)/COUNTA(_xlfn.TEXTSPLIT('12.Partner Involvement'!$H302,";"))),"")</f>
        <v/>
      </c>
      <c r="F503" s="576" t="str">
        <f>IF(ISNUMBER(SEARCH(F$206,'12.Partner Involvement'!$H302))=TRUE,(('12.Partner Involvement'!$D302*'12.Partner Involvement'!$E302)/COUNTA(_xlfn.TEXTSPLIT('12.Partner Involvement'!$H302,";"))),"")</f>
        <v/>
      </c>
      <c r="G503" s="576" t="str">
        <f>IF(ISNUMBER(SEARCH(G$206,'12.Partner Involvement'!$H302))=TRUE,(('12.Partner Involvement'!$D302*'12.Partner Involvement'!$E302)/COUNTA(_xlfn.TEXTSPLIT('12.Partner Involvement'!$H302,";"))),"")</f>
        <v/>
      </c>
      <c r="H503" s="578" t="str">
        <f>IF(ISNUMBER(SEARCH(H$206,'12.Partner Involvement'!$H302))=TRUE,(('12.Partner Involvement'!$D302*'12.Partner Involvement'!$E302)/COUNTA(_xlfn.TEXTSPLIT('12.Partner Involvement'!$H302,";"))),"")</f>
        <v/>
      </c>
    </row>
    <row r="504" spans="1:8" x14ac:dyDescent="0.25">
      <c r="A504" s="577" t="str">
        <f>IF(ISNUMBER(SEARCH(A$206,'12.Partner Involvement'!$G303))=TRUE,(('12.Partner Involvement'!$D303*'12.Partner Involvement'!$E303)/COUNTA(_xlfn.TEXTSPLIT('12.Partner Involvement'!$G303,";"))),"")</f>
        <v/>
      </c>
      <c r="B504" s="576" t="str">
        <f>IF(ISNUMBER(SEARCH(B$206,'12.Partner Involvement'!$G303))=TRUE,(('12.Partner Involvement'!$D303*'12.Partner Involvement'!$E303)/COUNTA(_xlfn.TEXTSPLIT('12.Partner Involvement'!$G303,";"))),"")</f>
        <v/>
      </c>
      <c r="C504" s="578" t="str">
        <f>IF(ISNUMBER(SEARCH(C$206,'12.Partner Involvement'!$G303))=TRUE,(('12.Partner Involvement'!$D303*'12.Partner Involvement'!$E303)/COUNTA(_xlfn.TEXTSPLIT('12.Partner Involvement'!$G303,";"))),"")</f>
        <v/>
      </c>
      <c r="E504" s="577" t="str">
        <f>IF(ISNUMBER(SEARCH(E$206,'12.Partner Involvement'!$H303))=TRUE,(('12.Partner Involvement'!$D303*'12.Partner Involvement'!$E303)/COUNTA(_xlfn.TEXTSPLIT('12.Partner Involvement'!$H303,";"))),"")</f>
        <v/>
      </c>
      <c r="F504" s="576" t="str">
        <f>IF(ISNUMBER(SEARCH(F$206,'12.Partner Involvement'!$H303))=TRUE,(('12.Partner Involvement'!$D303*'12.Partner Involvement'!$E303)/COUNTA(_xlfn.TEXTSPLIT('12.Partner Involvement'!$H303,";"))),"")</f>
        <v/>
      </c>
      <c r="G504" s="576" t="str">
        <f>IF(ISNUMBER(SEARCH(G$206,'12.Partner Involvement'!$H303))=TRUE,(('12.Partner Involvement'!$D303*'12.Partner Involvement'!$E303)/COUNTA(_xlfn.TEXTSPLIT('12.Partner Involvement'!$H303,";"))),"")</f>
        <v/>
      </c>
      <c r="H504" s="578" t="str">
        <f>IF(ISNUMBER(SEARCH(H$206,'12.Partner Involvement'!$H303))=TRUE,(('12.Partner Involvement'!$D303*'12.Partner Involvement'!$E303)/COUNTA(_xlfn.TEXTSPLIT('12.Partner Involvement'!$H303,";"))),"")</f>
        <v/>
      </c>
    </row>
    <row r="505" spans="1:8" x14ac:dyDescent="0.25">
      <c r="A505" s="577" t="str">
        <f>IF(ISNUMBER(SEARCH(A$206,'12.Partner Involvement'!$G304))=TRUE,(('12.Partner Involvement'!$D304*'12.Partner Involvement'!$E304)/COUNTA(_xlfn.TEXTSPLIT('12.Partner Involvement'!$G304,";"))),"")</f>
        <v/>
      </c>
      <c r="B505" s="576" t="str">
        <f>IF(ISNUMBER(SEARCH(B$206,'12.Partner Involvement'!$G304))=TRUE,(('12.Partner Involvement'!$D304*'12.Partner Involvement'!$E304)/COUNTA(_xlfn.TEXTSPLIT('12.Partner Involvement'!$G304,";"))),"")</f>
        <v/>
      </c>
      <c r="C505" s="578" t="str">
        <f>IF(ISNUMBER(SEARCH(C$206,'12.Partner Involvement'!$G304))=TRUE,(('12.Partner Involvement'!$D304*'12.Partner Involvement'!$E304)/COUNTA(_xlfn.TEXTSPLIT('12.Partner Involvement'!$G304,";"))),"")</f>
        <v/>
      </c>
      <c r="E505" s="577" t="str">
        <f>IF(ISNUMBER(SEARCH(E$206,'12.Partner Involvement'!$H304))=TRUE,(('12.Partner Involvement'!$D304*'12.Partner Involvement'!$E304)/COUNTA(_xlfn.TEXTSPLIT('12.Partner Involvement'!$H304,";"))),"")</f>
        <v/>
      </c>
      <c r="F505" s="576" t="str">
        <f>IF(ISNUMBER(SEARCH(F$206,'12.Partner Involvement'!$H304))=TRUE,(('12.Partner Involvement'!$D304*'12.Partner Involvement'!$E304)/COUNTA(_xlfn.TEXTSPLIT('12.Partner Involvement'!$H304,";"))),"")</f>
        <v/>
      </c>
      <c r="G505" s="576" t="str">
        <f>IF(ISNUMBER(SEARCH(G$206,'12.Partner Involvement'!$H304))=TRUE,(('12.Partner Involvement'!$D304*'12.Partner Involvement'!$E304)/COUNTA(_xlfn.TEXTSPLIT('12.Partner Involvement'!$H304,";"))),"")</f>
        <v/>
      </c>
      <c r="H505" s="578" t="str">
        <f>IF(ISNUMBER(SEARCH(H$206,'12.Partner Involvement'!$H304))=TRUE,(('12.Partner Involvement'!$D304*'12.Partner Involvement'!$E304)/COUNTA(_xlfn.TEXTSPLIT('12.Partner Involvement'!$H304,";"))),"")</f>
        <v/>
      </c>
    </row>
    <row r="506" spans="1:8" x14ac:dyDescent="0.25">
      <c r="A506" s="577" t="str">
        <f>IF(ISNUMBER(SEARCH(A$206,'12.Partner Involvement'!$G305))=TRUE,(('12.Partner Involvement'!$D305*'12.Partner Involvement'!$E305)/COUNTA(_xlfn.TEXTSPLIT('12.Partner Involvement'!$G305,";"))),"")</f>
        <v/>
      </c>
      <c r="B506" s="576" t="str">
        <f>IF(ISNUMBER(SEARCH(B$206,'12.Partner Involvement'!$G305))=TRUE,(('12.Partner Involvement'!$D305*'12.Partner Involvement'!$E305)/COUNTA(_xlfn.TEXTSPLIT('12.Partner Involvement'!$G305,";"))),"")</f>
        <v/>
      </c>
      <c r="C506" s="578" t="str">
        <f>IF(ISNUMBER(SEARCH(C$206,'12.Partner Involvement'!$G305))=TRUE,(('12.Partner Involvement'!$D305*'12.Partner Involvement'!$E305)/COUNTA(_xlfn.TEXTSPLIT('12.Partner Involvement'!$G305,";"))),"")</f>
        <v/>
      </c>
      <c r="E506" s="577" t="str">
        <f>IF(ISNUMBER(SEARCH(E$206,'12.Partner Involvement'!$H305))=TRUE,(('12.Partner Involvement'!$D305*'12.Partner Involvement'!$E305)/COUNTA(_xlfn.TEXTSPLIT('12.Partner Involvement'!$H305,";"))),"")</f>
        <v/>
      </c>
      <c r="F506" s="576" t="str">
        <f>IF(ISNUMBER(SEARCH(F$206,'12.Partner Involvement'!$H305))=TRUE,(('12.Partner Involvement'!$D305*'12.Partner Involvement'!$E305)/COUNTA(_xlfn.TEXTSPLIT('12.Partner Involvement'!$H305,";"))),"")</f>
        <v/>
      </c>
      <c r="G506" s="576" t="str">
        <f>IF(ISNUMBER(SEARCH(G$206,'12.Partner Involvement'!$H305))=TRUE,(('12.Partner Involvement'!$D305*'12.Partner Involvement'!$E305)/COUNTA(_xlfn.TEXTSPLIT('12.Partner Involvement'!$H305,";"))),"")</f>
        <v/>
      </c>
      <c r="H506" s="578" t="str">
        <f>IF(ISNUMBER(SEARCH(H$206,'12.Partner Involvement'!$H305))=TRUE,(('12.Partner Involvement'!$D305*'12.Partner Involvement'!$E305)/COUNTA(_xlfn.TEXTSPLIT('12.Partner Involvement'!$H305,";"))),"")</f>
        <v/>
      </c>
    </row>
    <row r="507" spans="1:8" x14ac:dyDescent="0.25">
      <c r="A507" s="577" t="str">
        <f>IF(ISNUMBER(SEARCH(A$206,'12.Partner Involvement'!$G306))=TRUE,(('12.Partner Involvement'!$D306*'12.Partner Involvement'!$E306)/COUNTA(_xlfn.TEXTSPLIT('12.Partner Involvement'!$G306,";"))),"")</f>
        <v/>
      </c>
      <c r="B507" s="576" t="str">
        <f>IF(ISNUMBER(SEARCH(B$206,'12.Partner Involvement'!$G306))=TRUE,(('12.Partner Involvement'!$D306*'12.Partner Involvement'!$E306)/COUNTA(_xlfn.TEXTSPLIT('12.Partner Involvement'!$G306,";"))),"")</f>
        <v/>
      </c>
      <c r="C507" s="578" t="str">
        <f>IF(ISNUMBER(SEARCH(C$206,'12.Partner Involvement'!$G306))=TRUE,(('12.Partner Involvement'!$D306*'12.Partner Involvement'!$E306)/COUNTA(_xlfn.TEXTSPLIT('12.Partner Involvement'!$G306,";"))),"")</f>
        <v/>
      </c>
      <c r="E507" s="577" t="str">
        <f>IF(ISNUMBER(SEARCH(E$206,'12.Partner Involvement'!$H306))=TRUE,(('12.Partner Involvement'!$D306*'12.Partner Involvement'!$E306)/COUNTA(_xlfn.TEXTSPLIT('12.Partner Involvement'!$H306,";"))),"")</f>
        <v/>
      </c>
      <c r="F507" s="576" t="str">
        <f>IF(ISNUMBER(SEARCH(F$206,'12.Partner Involvement'!$H306))=TRUE,(('12.Partner Involvement'!$D306*'12.Partner Involvement'!$E306)/COUNTA(_xlfn.TEXTSPLIT('12.Partner Involvement'!$H306,";"))),"")</f>
        <v/>
      </c>
      <c r="G507" s="576" t="str">
        <f>IF(ISNUMBER(SEARCH(G$206,'12.Partner Involvement'!$H306))=TRUE,(('12.Partner Involvement'!$D306*'12.Partner Involvement'!$E306)/COUNTA(_xlfn.TEXTSPLIT('12.Partner Involvement'!$H306,";"))),"")</f>
        <v/>
      </c>
      <c r="H507" s="578" t="str">
        <f>IF(ISNUMBER(SEARCH(H$206,'12.Partner Involvement'!$H306))=TRUE,(('12.Partner Involvement'!$D306*'12.Partner Involvement'!$E306)/COUNTA(_xlfn.TEXTSPLIT('12.Partner Involvement'!$H306,";"))),"")</f>
        <v/>
      </c>
    </row>
    <row r="508" spans="1:8" x14ac:dyDescent="0.25">
      <c r="A508" s="577" t="str">
        <f>IF(ISNUMBER(SEARCH(A$206,'12.Partner Involvement'!$G307))=TRUE,(('12.Partner Involvement'!$D307*'12.Partner Involvement'!$E307)/COUNTA(_xlfn.TEXTSPLIT('12.Partner Involvement'!$G307,";"))),"")</f>
        <v/>
      </c>
      <c r="B508" s="576" t="str">
        <f>IF(ISNUMBER(SEARCH(B$206,'12.Partner Involvement'!$G307))=TRUE,(('12.Partner Involvement'!$D307*'12.Partner Involvement'!$E307)/COUNTA(_xlfn.TEXTSPLIT('12.Partner Involvement'!$G307,";"))),"")</f>
        <v/>
      </c>
      <c r="C508" s="578" t="str">
        <f>IF(ISNUMBER(SEARCH(C$206,'12.Partner Involvement'!$G307))=TRUE,(('12.Partner Involvement'!$D307*'12.Partner Involvement'!$E307)/COUNTA(_xlfn.TEXTSPLIT('12.Partner Involvement'!$G307,";"))),"")</f>
        <v/>
      </c>
      <c r="E508" s="577" t="str">
        <f>IF(ISNUMBER(SEARCH(E$206,'12.Partner Involvement'!$H307))=TRUE,(('12.Partner Involvement'!$D307*'12.Partner Involvement'!$E307)/COUNTA(_xlfn.TEXTSPLIT('12.Partner Involvement'!$H307,";"))),"")</f>
        <v/>
      </c>
      <c r="F508" s="576" t="str">
        <f>IF(ISNUMBER(SEARCH(F$206,'12.Partner Involvement'!$H307))=TRUE,(('12.Partner Involvement'!$D307*'12.Partner Involvement'!$E307)/COUNTA(_xlfn.TEXTSPLIT('12.Partner Involvement'!$H307,";"))),"")</f>
        <v/>
      </c>
      <c r="G508" s="576" t="str">
        <f>IF(ISNUMBER(SEARCH(G$206,'12.Partner Involvement'!$H307))=TRUE,(('12.Partner Involvement'!$D307*'12.Partner Involvement'!$E307)/COUNTA(_xlfn.TEXTSPLIT('12.Partner Involvement'!$H307,";"))),"")</f>
        <v/>
      </c>
      <c r="H508" s="578" t="str">
        <f>IF(ISNUMBER(SEARCH(H$206,'12.Partner Involvement'!$H307))=TRUE,(('12.Partner Involvement'!$D307*'12.Partner Involvement'!$E307)/COUNTA(_xlfn.TEXTSPLIT('12.Partner Involvement'!$H307,";"))),"")</f>
        <v/>
      </c>
    </row>
    <row r="509" spans="1:8" x14ac:dyDescent="0.25">
      <c r="A509" s="577" t="str">
        <f>IF(ISNUMBER(SEARCH(A$206,'12.Partner Involvement'!$G308))=TRUE,(('12.Partner Involvement'!$D308*'12.Partner Involvement'!$E308)/COUNTA(_xlfn.TEXTSPLIT('12.Partner Involvement'!$G308,";"))),"")</f>
        <v/>
      </c>
      <c r="B509" s="576" t="str">
        <f>IF(ISNUMBER(SEARCH(B$206,'12.Partner Involvement'!$G308))=TRUE,(('12.Partner Involvement'!$D308*'12.Partner Involvement'!$E308)/COUNTA(_xlfn.TEXTSPLIT('12.Partner Involvement'!$G308,";"))),"")</f>
        <v/>
      </c>
      <c r="C509" s="578" t="str">
        <f>IF(ISNUMBER(SEARCH(C$206,'12.Partner Involvement'!$G308))=TRUE,(('12.Partner Involvement'!$D308*'12.Partner Involvement'!$E308)/COUNTA(_xlfn.TEXTSPLIT('12.Partner Involvement'!$G308,";"))),"")</f>
        <v/>
      </c>
      <c r="E509" s="577" t="str">
        <f>IF(ISNUMBER(SEARCH(E$206,'12.Partner Involvement'!$H308))=TRUE,(('12.Partner Involvement'!$D308*'12.Partner Involvement'!$E308)/COUNTA(_xlfn.TEXTSPLIT('12.Partner Involvement'!$H308,";"))),"")</f>
        <v/>
      </c>
      <c r="F509" s="576" t="str">
        <f>IF(ISNUMBER(SEARCH(F$206,'12.Partner Involvement'!$H308))=TRUE,(('12.Partner Involvement'!$D308*'12.Partner Involvement'!$E308)/COUNTA(_xlfn.TEXTSPLIT('12.Partner Involvement'!$H308,";"))),"")</f>
        <v/>
      </c>
      <c r="G509" s="576" t="str">
        <f>IF(ISNUMBER(SEARCH(G$206,'12.Partner Involvement'!$H308))=TRUE,(('12.Partner Involvement'!$D308*'12.Partner Involvement'!$E308)/COUNTA(_xlfn.TEXTSPLIT('12.Partner Involvement'!$H308,";"))),"")</f>
        <v/>
      </c>
      <c r="H509" s="578" t="str">
        <f>IF(ISNUMBER(SEARCH(H$206,'12.Partner Involvement'!$H308))=TRUE,(('12.Partner Involvement'!$D308*'12.Partner Involvement'!$E308)/COUNTA(_xlfn.TEXTSPLIT('12.Partner Involvement'!$H308,";"))),"")</f>
        <v/>
      </c>
    </row>
    <row r="510" spans="1:8" x14ac:dyDescent="0.25">
      <c r="A510" s="577" t="str">
        <f>IF(ISNUMBER(SEARCH(A$206,'12.Partner Involvement'!$G309))=TRUE,(('12.Partner Involvement'!$D309*'12.Partner Involvement'!$E309)/COUNTA(_xlfn.TEXTSPLIT('12.Partner Involvement'!$G309,";"))),"")</f>
        <v/>
      </c>
      <c r="B510" s="576" t="str">
        <f>IF(ISNUMBER(SEARCH(B$206,'12.Partner Involvement'!$G309))=TRUE,(('12.Partner Involvement'!$D309*'12.Partner Involvement'!$E309)/COUNTA(_xlfn.TEXTSPLIT('12.Partner Involvement'!$G309,";"))),"")</f>
        <v/>
      </c>
      <c r="C510" s="578" t="str">
        <f>IF(ISNUMBER(SEARCH(C$206,'12.Partner Involvement'!$G309))=TRUE,(('12.Partner Involvement'!$D309*'12.Partner Involvement'!$E309)/COUNTA(_xlfn.TEXTSPLIT('12.Partner Involvement'!$G309,";"))),"")</f>
        <v/>
      </c>
      <c r="E510" s="577" t="str">
        <f>IF(ISNUMBER(SEARCH(E$206,'12.Partner Involvement'!$H309))=TRUE,(('12.Partner Involvement'!$D309*'12.Partner Involvement'!$E309)/COUNTA(_xlfn.TEXTSPLIT('12.Partner Involvement'!$H309,";"))),"")</f>
        <v/>
      </c>
      <c r="F510" s="576" t="str">
        <f>IF(ISNUMBER(SEARCH(F$206,'12.Partner Involvement'!$H309))=TRUE,(('12.Partner Involvement'!$D309*'12.Partner Involvement'!$E309)/COUNTA(_xlfn.TEXTSPLIT('12.Partner Involvement'!$H309,";"))),"")</f>
        <v/>
      </c>
      <c r="G510" s="576" t="str">
        <f>IF(ISNUMBER(SEARCH(G$206,'12.Partner Involvement'!$H309))=TRUE,(('12.Partner Involvement'!$D309*'12.Partner Involvement'!$E309)/COUNTA(_xlfn.TEXTSPLIT('12.Partner Involvement'!$H309,";"))),"")</f>
        <v/>
      </c>
      <c r="H510" s="578" t="str">
        <f>IF(ISNUMBER(SEARCH(H$206,'12.Partner Involvement'!$H309))=TRUE,(('12.Partner Involvement'!$D309*'12.Partner Involvement'!$E309)/COUNTA(_xlfn.TEXTSPLIT('12.Partner Involvement'!$H309,";"))),"")</f>
        <v/>
      </c>
    </row>
    <row r="511" spans="1:8" x14ac:dyDescent="0.25">
      <c r="A511" s="577" t="str">
        <f>IF(ISNUMBER(SEARCH(A$206,'12.Partner Involvement'!$G310))=TRUE,(('12.Partner Involvement'!$D310*'12.Partner Involvement'!$E310)/COUNTA(_xlfn.TEXTSPLIT('12.Partner Involvement'!$G310,";"))),"")</f>
        <v/>
      </c>
      <c r="B511" s="576" t="str">
        <f>IF(ISNUMBER(SEARCH(B$206,'12.Partner Involvement'!$G310))=TRUE,(('12.Partner Involvement'!$D310*'12.Partner Involvement'!$E310)/COUNTA(_xlfn.TEXTSPLIT('12.Partner Involvement'!$G310,";"))),"")</f>
        <v/>
      </c>
      <c r="C511" s="578" t="str">
        <f>IF(ISNUMBER(SEARCH(C$206,'12.Partner Involvement'!$G310))=TRUE,(('12.Partner Involvement'!$D310*'12.Partner Involvement'!$E310)/COUNTA(_xlfn.TEXTSPLIT('12.Partner Involvement'!$G310,";"))),"")</f>
        <v/>
      </c>
      <c r="E511" s="577" t="str">
        <f>IF(ISNUMBER(SEARCH(E$206,'12.Partner Involvement'!$H310))=TRUE,(('12.Partner Involvement'!$D310*'12.Partner Involvement'!$E310)/COUNTA(_xlfn.TEXTSPLIT('12.Partner Involvement'!$H310,";"))),"")</f>
        <v/>
      </c>
      <c r="F511" s="576" t="str">
        <f>IF(ISNUMBER(SEARCH(F$206,'12.Partner Involvement'!$H310))=TRUE,(('12.Partner Involvement'!$D310*'12.Partner Involvement'!$E310)/COUNTA(_xlfn.TEXTSPLIT('12.Partner Involvement'!$H310,";"))),"")</f>
        <v/>
      </c>
      <c r="G511" s="576" t="str">
        <f>IF(ISNUMBER(SEARCH(G$206,'12.Partner Involvement'!$H310))=TRUE,(('12.Partner Involvement'!$D310*'12.Partner Involvement'!$E310)/COUNTA(_xlfn.TEXTSPLIT('12.Partner Involvement'!$H310,";"))),"")</f>
        <v/>
      </c>
      <c r="H511" s="578" t="str">
        <f>IF(ISNUMBER(SEARCH(H$206,'12.Partner Involvement'!$H310))=TRUE,(('12.Partner Involvement'!$D310*'12.Partner Involvement'!$E310)/COUNTA(_xlfn.TEXTSPLIT('12.Partner Involvement'!$H310,";"))),"")</f>
        <v/>
      </c>
    </row>
    <row r="512" spans="1:8" x14ac:dyDescent="0.25">
      <c r="A512" s="577" t="str">
        <f>IF(ISNUMBER(SEARCH(A$206,'12.Partner Involvement'!$G311))=TRUE,(('12.Partner Involvement'!$D311*'12.Partner Involvement'!$E311)/COUNTA(_xlfn.TEXTSPLIT('12.Partner Involvement'!$G311,";"))),"")</f>
        <v/>
      </c>
      <c r="B512" s="576" t="str">
        <f>IF(ISNUMBER(SEARCH(B$206,'12.Partner Involvement'!$G311))=TRUE,(('12.Partner Involvement'!$D311*'12.Partner Involvement'!$E311)/COUNTA(_xlfn.TEXTSPLIT('12.Partner Involvement'!$G311,";"))),"")</f>
        <v/>
      </c>
      <c r="C512" s="578" t="str">
        <f>IF(ISNUMBER(SEARCH(C$206,'12.Partner Involvement'!$G311))=TRUE,(('12.Partner Involvement'!$D311*'12.Partner Involvement'!$E311)/COUNTA(_xlfn.TEXTSPLIT('12.Partner Involvement'!$G311,";"))),"")</f>
        <v/>
      </c>
      <c r="E512" s="577" t="str">
        <f>IF(ISNUMBER(SEARCH(E$206,'12.Partner Involvement'!$H311))=TRUE,(('12.Partner Involvement'!$D311*'12.Partner Involvement'!$E311)/COUNTA(_xlfn.TEXTSPLIT('12.Partner Involvement'!$H311,";"))),"")</f>
        <v/>
      </c>
      <c r="F512" s="576" t="str">
        <f>IF(ISNUMBER(SEARCH(F$206,'12.Partner Involvement'!$H311))=TRUE,(('12.Partner Involvement'!$D311*'12.Partner Involvement'!$E311)/COUNTA(_xlfn.TEXTSPLIT('12.Partner Involvement'!$H311,";"))),"")</f>
        <v/>
      </c>
      <c r="G512" s="576" t="str">
        <f>IF(ISNUMBER(SEARCH(G$206,'12.Partner Involvement'!$H311))=TRUE,(('12.Partner Involvement'!$D311*'12.Partner Involvement'!$E311)/COUNTA(_xlfn.TEXTSPLIT('12.Partner Involvement'!$H311,";"))),"")</f>
        <v/>
      </c>
      <c r="H512" s="578" t="str">
        <f>IF(ISNUMBER(SEARCH(H$206,'12.Partner Involvement'!$H311))=TRUE,(('12.Partner Involvement'!$D311*'12.Partner Involvement'!$E311)/COUNTA(_xlfn.TEXTSPLIT('12.Partner Involvement'!$H311,";"))),"")</f>
        <v/>
      </c>
    </row>
    <row r="513" spans="1:8" x14ac:dyDescent="0.25">
      <c r="A513" s="577" t="str">
        <f>IF(ISNUMBER(SEARCH(A$206,'12.Partner Involvement'!$G312))=TRUE,(('12.Partner Involvement'!$D312*'12.Partner Involvement'!$E312)/COUNTA(_xlfn.TEXTSPLIT('12.Partner Involvement'!$G312,";"))),"")</f>
        <v/>
      </c>
      <c r="B513" s="576" t="str">
        <f>IF(ISNUMBER(SEARCH(B$206,'12.Partner Involvement'!$G312))=TRUE,(('12.Partner Involvement'!$D312*'12.Partner Involvement'!$E312)/COUNTA(_xlfn.TEXTSPLIT('12.Partner Involvement'!$G312,";"))),"")</f>
        <v/>
      </c>
      <c r="C513" s="578" t="str">
        <f>IF(ISNUMBER(SEARCH(C$206,'12.Partner Involvement'!$G312))=TRUE,(('12.Partner Involvement'!$D312*'12.Partner Involvement'!$E312)/COUNTA(_xlfn.TEXTSPLIT('12.Partner Involvement'!$G312,";"))),"")</f>
        <v/>
      </c>
      <c r="E513" s="577" t="str">
        <f>IF(ISNUMBER(SEARCH(E$206,'12.Partner Involvement'!$H312))=TRUE,(('12.Partner Involvement'!$D312*'12.Partner Involvement'!$E312)/COUNTA(_xlfn.TEXTSPLIT('12.Partner Involvement'!$H312,";"))),"")</f>
        <v/>
      </c>
      <c r="F513" s="576" t="str">
        <f>IF(ISNUMBER(SEARCH(F$206,'12.Partner Involvement'!$H312))=TRUE,(('12.Partner Involvement'!$D312*'12.Partner Involvement'!$E312)/COUNTA(_xlfn.TEXTSPLIT('12.Partner Involvement'!$H312,";"))),"")</f>
        <v/>
      </c>
      <c r="G513" s="576" t="str">
        <f>IF(ISNUMBER(SEARCH(G$206,'12.Partner Involvement'!$H312))=TRUE,(('12.Partner Involvement'!$D312*'12.Partner Involvement'!$E312)/COUNTA(_xlfn.TEXTSPLIT('12.Partner Involvement'!$H312,";"))),"")</f>
        <v/>
      </c>
      <c r="H513" s="578" t="str">
        <f>IF(ISNUMBER(SEARCH(H$206,'12.Partner Involvement'!$H312))=TRUE,(('12.Partner Involvement'!$D312*'12.Partner Involvement'!$E312)/COUNTA(_xlfn.TEXTSPLIT('12.Partner Involvement'!$H312,";"))),"")</f>
        <v/>
      </c>
    </row>
    <row r="514" spans="1:8" x14ac:dyDescent="0.25">
      <c r="A514" s="577" t="str">
        <f>IF(ISNUMBER(SEARCH(A$206,'12.Partner Involvement'!$G313))=TRUE,(('12.Partner Involvement'!$D313*'12.Partner Involvement'!$E313)/COUNTA(_xlfn.TEXTSPLIT('12.Partner Involvement'!$G313,";"))),"")</f>
        <v/>
      </c>
      <c r="B514" s="576" t="str">
        <f>IF(ISNUMBER(SEARCH(B$206,'12.Partner Involvement'!$G313))=TRUE,(('12.Partner Involvement'!$D313*'12.Partner Involvement'!$E313)/COUNTA(_xlfn.TEXTSPLIT('12.Partner Involvement'!$G313,";"))),"")</f>
        <v/>
      </c>
      <c r="C514" s="578" t="str">
        <f>IF(ISNUMBER(SEARCH(C$206,'12.Partner Involvement'!$G313))=TRUE,(('12.Partner Involvement'!$D313*'12.Partner Involvement'!$E313)/COUNTA(_xlfn.TEXTSPLIT('12.Partner Involvement'!$G313,";"))),"")</f>
        <v/>
      </c>
      <c r="E514" s="577" t="str">
        <f>IF(ISNUMBER(SEARCH(E$206,'12.Partner Involvement'!$H313))=TRUE,(('12.Partner Involvement'!$D313*'12.Partner Involvement'!$E313)/COUNTA(_xlfn.TEXTSPLIT('12.Partner Involvement'!$H313,";"))),"")</f>
        <v/>
      </c>
      <c r="F514" s="576" t="str">
        <f>IF(ISNUMBER(SEARCH(F$206,'12.Partner Involvement'!$H313))=TRUE,(('12.Partner Involvement'!$D313*'12.Partner Involvement'!$E313)/COUNTA(_xlfn.TEXTSPLIT('12.Partner Involvement'!$H313,";"))),"")</f>
        <v/>
      </c>
      <c r="G514" s="576" t="str">
        <f>IF(ISNUMBER(SEARCH(G$206,'12.Partner Involvement'!$H313))=TRUE,(('12.Partner Involvement'!$D313*'12.Partner Involvement'!$E313)/COUNTA(_xlfn.TEXTSPLIT('12.Partner Involvement'!$H313,";"))),"")</f>
        <v/>
      </c>
      <c r="H514" s="578" t="str">
        <f>IF(ISNUMBER(SEARCH(H$206,'12.Partner Involvement'!$H313))=TRUE,(('12.Partner Involvement'!$D313*'12.Partner Involvement'!$E313)/COUNTA(_xlfn.TEXTSPLIT('12.Partner Involvement'!$H313,";"))),"")</f>
        <v/>
      </c>
    </row>
    <row r="515" spans="1:8" x14ac:dyDescent="0.25">
      <c r="A515" s="577" t="str">
        <f>IF(ISNUMBER(SEARCH(A$206,'12.Partner Involvement'!$G314))=TRUE,(('12.Partner Involvement'!$D314*'12.Partner Involvement'!$E314)/COUNTA(_xlfn.TEXTSPLIT('12.Partner Involvement'!$G314,";"))),"")</f>
        <v/>
      </c>
      <c r="B515" s="576" t="str">
        <f>IF(ISNUMBER(SEARCH(B$206,'12.Partner Involvement'!$G314))=TRUE,(('12.Partner Involvement'!$D314*'12.Partner Involvement'!$E314)/COUNTA(_xlfn.TEXTSPLIT('12.Partner Involvement'!$G314,";"))),"")</f>
        <v/>
      </c>
      <c r="C515" s="578" t="str">
        <f>IF(ISNUMBER(SEARCH(C$206,'12.Partner Involvement'!$G314))=TRUE,(('12.Partner Involvement'!$D314*'12.Partner Involvement'!$E314)/COUNTA(_xlfn.TEXTSPLIT('12.Partner Involvement'!$G314,";"))),"")</f>
        <v/>
      </c>
      <c r="E515" s="577" t="str">
        <f>IF(ISNUMBER(SEARCH(E$206,'12.Partner Involvement'!$H314))=TRUE,(('12.Partner Involvement'!$D314*'12.Partner Involvement'!$E314)/COUNTA(_xlfn.TEXTSPLIT('12.Partner Involvement'!$H314,";"))),"")</f>
        <v/>
      </c>
      <c r="F515" s="576" t="str">
        <f>IF(ISNUMBER(SEARCH(F$206,'12.Partner Involvement'!$H314))=TRUE,(('12.Partner Involvement'!$D314*'12.Partner Involvement'!$E314)/COUNTA(_xlfn.TEXTSPLIT('12.Partner Involvement'!$H314,";"))),"")</f>
        <v/>
      </c>
      <c r="G515" s="576" t="str">
        <f>IF(ISNUMBER(SEARCH(G$206,'12.Partner Involvement'!$H314))=TRUE,(('12.Partner Involvement'!$D314*'12.Partner Involvement'!$E314)/COUNTA(_xlfn.TEXTSPLIT('12.Partner Involvement'!$H314,";"))),"")</f>
        <v/>
      </c>
      <c r="H515" s="578" t="str">
        <f>IF(ISNUMBER(SEARCH(H$206,'12.Partner Involvement'!$H314))=TRUE,(('12.Partner Involvement'!$D314*'12.Partner Involvement'!$E314)/COUNTA(_xlfn.TEXTSPLIT('12.Partner Involvement'!$H314,";"))),"")</f>
        <v/>
      </c>
    </row>
    <row r="516" spans="1:8" x14ac:dyDescent="0.25">
      <c r="A516" s="577" t="str">
        <f>IF(ISNUMBER(SEARCH(A$206,'12.Partner Involvement'!$G315))=TRUE,(('12.Partner Involvement'!$D315*'12.Partner Involvement'!$E315)/COUNTA(_xlfn.TEXTSPLIT('12.Partner Involvement'!$G315,";"))),"")</f>
        <v/>
      </c>
      <c r="B516" s="576" t="str">
        <f>IF(ISNUMBER(SEARCH(B$206,'12.Partner Involvement'!$G315))=TRUE,(('12.Partner Involvement'!$D315*'12.Partner Involvement'!$E315)/COUNTA(_xlfn.TEXTSPLIT('12.Partner Involvement'!$G315,";"))),"")</f>
        <v/>
      </c>
      <c r="C516" s="578" t="str">
        <f>IF(ISNUMBER(SEARCH(C$206,'12.Partner Involvement'!$G315))=TRUE,(('12.Partner Involvement'!$D315*'12.Partner Involvement'!$E315)/COUNTA(_xlfn.TEXTSPLIT('12.Partner Involvement'!$G315,";"))),"")</f>
        <v/>
      </c>
      <c r="E516" s="577" t="str">
        <f>IF(ISNUMBER(SEARCH(E$206,'12.Partner Involvement'!$H315))=TRUE,(('12.Partner Involvement'!$D315*'12.Partner Involvement'!$E315)/COUNTA(_xlfn.TEXTSPLIT('12.Partner Involvement'!$H315,";"))),"")</f>
        <v/>
      </c>
      <c r="F516" s="576" t="str">
        <f>IF(ISNUMBER(SEARCH(F$206,'12.Partner Involvement'!$H315))=TRUE,(('12.Partner Involvement'!$D315*'12.Partner Involvement'!$E315)/COUNTA(_xlfn.TEXTSPLIT('12.Partner Involvement'!$H315,";"))),"")</f>
        <v/>
      </c>
      <c r="G516" s="576" t="str">
        <f>IF(ISNUMBER(SEARCH(G$206,'12.Partner Involvement'!$H315))=TRUE,(('12.Partner Involvement'!$D315*'12.Partner Involvement'!$E315)/COUNTA(_xlfn.TEXTSPLIT('12.Partner Involvement'!$H315,";"))),"")</f>
        <v/>
      </c>
      <c r="H516" s="578" t="str">
        <f>IF(ISNUMBER(SEARCH(H$206,'12.Partner Involvement'!$H315))=TRUE,(('12.Partner Involvement'!$D315*'12.Partner Involvement'!$E315)/COUNTA(_xlfn.TEXTSPLIT('12.Partner Involvement'!$H315,";"))),"")</f>
        <v/>
      </c>
    </row>
    <row r="517" spans="1:8" x14ac:dyDescent="0.25">
      <c r="A517" s="577" t="str">
        <f>IF(ISNUMBER(SEARCH(A$206,'12.Partner Involvement'!$G316))=TRUE,(('12.Partner Involvement'!$D316*'12.Partner Involvement'!$E316)/COUNTA(_xlfn.TEXTSPLIT('12.Partner Involvement'!$G316,";"))),"")</f>
        <v/>
      </c>
      <c r="B517" s="576" t="str">
        <f>IF(ISNUMBER(SEARCH(B$206,'12.Partner Involvement'!$G316))=TRUE,(('12.Partner Involvement'!$D316*'12.Partner Involvement'!$E316)/COUNTA(_xlfn.TEXTSPLIT('12.Partner Involvement'!$G316,";"))),"")</f>
        <v/>
      </c>
      <c r="C517" s="578" t="str">
        <f>IF(ISNUMBER(SEARCH(C$206,'12.Partner Involvement'!$G316))=TRUE,(('12.Partner Involvement'!$D316*'12.Partner Involvement'!$E316)/COUNTA(_xlfn.TEXTSPLIT('12.Partner Involvement'!$G316,";"))),"")</f>
        <v/>
      </c>
      <c r="E517" s="577" t="str">
        <f>IF(ISNUMBER(SEARCH(E$206,'12.Partner Involvement'!$H316))=TRUE,(('12.Partner Involvement'!$D316*'12.Partner Involvement'!$E316)/COUNTA(_xlfn.TEXTSPLIT('12.Partner Involvement'!$H316,";"))),"")</f>
        <v/>
      </c>
      <c r="F517" s="576" t="str">
        <f>IF(ISNUMBER(SEARCH(F$206,'12.Partner Involvement'!$H316))=TRUE,(('12.Partner Involvement'!$D316*'12.Partner Involvement'!$E316)/COUNTA(_xlfn.TEXTSPLIT('12.Partner Involvement'!$H316,";"))),"")</f>
        <v/>
      </c>
      <c r="G517" s="576" t="str">
        <f>IF(ISNUMBER(SEARCH(G$206,'12.Partner Involvement'!$H316))=TRUE,(('12.Partner Involvement'!$D316*'12.Partner Involvement'!$E316)/COUNTA(_xlfn.TEXTSPLIT('12.Partner Involvement'!$H316,";"))),"")</f>
        <v/>
      </c>
      <c r="H517" s="578" t="str">
        <f>IF(ISNUMBER(SEARCH(H$206,'12.Partner Involvement'!$H316))=TRUE,(('12.Partner Involvement'!$D316*'12.Partner Involvement'!$E316)/COUNTA(_xlfn.TEXTSPLIT('12.Partner Involvement'!$H316,";"))),"")</f>
        <v/>
      </c>
    </row>
    <row r="518" spans="1:8" x14ac:dyDescent="0.25">
      <c r="A518" s="577" t="str">
        <f>IF(ISNUMBER(SEARCH(A$206,'12.Partner Involvement'!$G317))=TRUE,(('12.Partner Involvement'!$D317*'12.Partner Involvement'!$E317)/COUNTA(_xlfn.TEXTSPLIT('12.Partner Involvement'!$G317,";"))),"")</f>
        <v/>
      </c>
      <c r="B518" s="576" t="str">
        <f>IF(ISNUMBER(SEARCH(B$206,'12.Partner Involvement'!$G317))=TRUE,(('12.Partner Involvement'!$D317*'12.Partner Involvement'!$E317)/COUNTA(_xlfn.TEXTSPLIT('12.Partner Involvement'!$G317,";"))),"")</f>
        <v/>
      </c>
      <c r="C518" s="578" t="str">
        <f>IF(ISNUMBER(SEARCH(C$206,'12.Partner Involvement'!$G317))=TRUE,(('12.Partner Involvement'!$D317*'12.Partner Involvement'!$E317)/COUNTA(_xlfn.TEXTSPLIT('12.Partner Involvement'!$G317,";"))),"")</f>
        <v/>
      </c>
      <c r="E518" s="577" t="str">
        <f>IF(ISNUMBER(SEARCH(E$206,'12.Partner Involvement'!$H317))=TRUE,(('12.Partner Involvement'!$D317*'12.Partner Involvement'!$E317)/COUNTA(_xlfn.TEXTSPLIT('12.Partner Involvement'!$H317,";"))),"")</f>
        <v/>
      </c>
      <c r="F518" s="576" t="str">
        <f>IF(ISNUMBER(SEARCH(F$206,'12.Partner Involvement'!$H317))=TRUE,(('12.Partner Involvement'!$D317*'12.Partner Involvement'!$E317)/COUNTA(_xlfn.TEXTSPLIT('12.Partner Involvement'!$H317,";"))),"")</f>
        <v/>
      </c>
      <c r="G518" s="576" t="str">
        <f>IF(ISNUMBER(SEARCH(G$206,'12.Partner Involvement'!$H317))=TRUE,(('12.Partner Involvement'!$D317*'12.Partner Involvement'!$E317)/COUNTA(_xlfn.TEXTSPLIT('12.Partner Involvement'!$H317,";"))),"")</f>
        <v/>
      </c>
      <c r="H518" s="578" t="str">
        <f>IF(ISNUMBER(SEARCH(H$206,'12.Partner Involvement'!$H317))=TRUE,(('12.Partner Involvement'!$D317*'12.Partner Involvement'!$E317)/COUNTA(_xlfn.TEXTSPLIT('12.Partner Involvement'!$H317,";"))),"")</f>
        <v/>
      </c>
    </row>
    <row r="519" spans="1:8" x14ac:dyDescent="0.25">
      <c r="A519" s="577" t="str">
        <f>IF(ISNUMBER(SEARCH(A$206,'12.Partner Involvement'!$G318))=TRUE,(('12.Partner Involvement'!$D318*'12.Partner Involvement'!$E318)/COUNTA(_xlfn.TEXTSPLIT('12.Partner Involvement'!$G318,";"))),"")</f>
        <v/>
      </c>
      <c r="B519" s="576" t="str">
        <f>IF(ISNUMBER(SEARCH(B$206,'12.Partner Involvement'!$G318))=TRUE,(('12.Partner Involvement'!$D318*'12.Partner Involvement'!$E318)/COUNTA(_xlfn.TEXTSPLIT('12.Partner Involvement'!$G318,";"))),"")</f>
        <v/>
      </c>
      <c r="C519" s="578" t="str">
        <f>IF(ISNUMBER(SEARCH(C$206,'12.Partner Involvement'!$G318))=TRUE,(('12.Partner Involvement'!$D318*'12.Partner Involvement'!$E318)/COUNTA(_xlfn.TEXTSPLIT('12.Partner Involvement'!$G318,";"))),"")</f>
        <v/>
      </c>
      <c r="E519" s="577" t="str">
        <f>IF(ISNUMBER(SEARCH(E$206,'12.Partner Involvement'!$H318))=TRUE,(('12.Partner Involvement'!$D318*'12.Partner Involvement'!$E318)/COUNTA(_xlfn.TEXTSPLIT('12.Partner Involvement'!$H318,";"))),"")</f>
        <v/>
      </c>
      <c r="F519" s="576" t="str">
        <f>IF(ISNUMBER(SEARCH(F$206,'12.Partner Involvement'!$H318))=TRUE,(('12.Partner Involvement'!$D318*'12.Partner Involvement'!$E318)/COUNTA(_xlfn.TEXTSPLIT('12.Partner Involvement'!$H318,";"))),"")</f>
        <v/>
      </c>
      <c r="G519" s="576" t="str">
        <f>IF(ISNUMBER(SEARCH(G$206,'12.Partner Involvement'!$H318))=TRUE,(('12.Partner Involvement'!$D318*'12.Partner Involvement'!$E318)/COUNTA(_xlfn.TEXTSPLIT('12.Partner Involvement'!$H318,";"))),"")</f>
        <v/>
      </c>
      <c r="H519" s="578" t="str">
        <f>IF(ISNUMBER(SEARCH(H$206,'12.Partner Involvement'!$H318))=TRUE,(('12.Partner Involvement'!$D318*'12.Partner Involvement'!$E318)/COUNTA(_xlfn.TEXTSPLIT('12.Partner Involvement'!$H318,";"))),"")</f>
        <v/>
      </c>
    </row>
    <row r="520" spans="1:8" x14ac:dyDescent="0.25">
      <c r="A520" s="577" t="str">
        <f>IF(ISNUMBER(SEARCH(A$206,'12.Partner Involvement'!$G319))=TRUE,(('12.Partner Involvement'!$D319*'12.Partner Involvement'!$E319)/COUNTA(_xlfn.TEXTSPLIT('12.Partner Involvement'!$G319,";"))),"")</f>
        <v/>
      </c>
      <c r="B520" s="576" t="str">
        <f>IF(ISNUMBER(SEARCH(B$206,'12.Partner Involvement'!$G319))=TRUE,(('12.Partner Involvement'!$D319*'12.Partner Involvement'!$E319)/COUNTA(_xlfn.TEXTSPLIT('12.Partner Involvement'!$G319,";"))),"")</f>
        <v/>
      </c>
      <c r="C520" s="578" t="str">
        <f>IF(ISNUMBER(SEARCH(C$206,'12.Partner Involvement'!$G319))=TRUE,(('12.Partner Involvement'!$D319*'12.Partner Involvement'!$E319)/COUNTA(_xlfn.TEXTSPLIT('12.Partner Involvement'!$G319,";"))),"")</f>
        <v/>
      </c>
      <c r="E520" s="577" t="str">
        <f>IF(ISNUMBER(SEARCH(E$206,'12.Partner Involvement'!$H319))=TRUE,(('12.Partner Involvement'!$D319*'12.Partner Involvement'!$E319)/COUNTA(_xlfn.TEXTSPLIT('12.Partner Involvement'!$H319,";"))),"")</f>
        <v/>
      </c>
      <c r="F520" s="576" t="str">
        <f>IF(ISNUMBER(SEARCH(F$206,'12.Partner Involvement'!$H319))=TRUE,(('12.Partner Involvement'!$D319*'12.Partner Involvement'!$E319)/COUNTA(_xlfn.TEXTSPLIT('12.Partner Involvement'!$H319,";"))),"")</f>
        <v/>
      </c>
      <c r="G520" s="576" t="str">
        <f>IF(ISNUMBER(SEARCH(G$206,'12.Partner Involvement'!$H319))=TRUE,(('12.Partner Involvement'!$D319*'12.Partner Involvement'!$E319)/COUNTA(_xlfn.TEXTSPLIT('12.Partner Involvement'!$H319,";"))),"")</f>
        <v/>
      </c>
      <c r="H520" s="578" t="str">
        <f>IF(ISNUMBER(SEARCH(H$206,'12.Partner Involvement'!$H319))=TRUE,(('12.Partner Involvement'!$D319*'12.Partner Involvement'!$E319)/COUNTA(_xlfn.TEXTSPLIT('12.Partner Involvement'!$H319,";"))),"")</f>
        <v/>
      </c>
    </row>
    <row r="521" spans="1:8" x14ac:dyDescent="0.25">
      <c r="A521" s="577" t="str">
        <f>IF(ISNUMBER(SEARCH(A$206,'12.Partner Involvement'!$G320))=TRUE,(('12.Partner Involvement'!$D320*'12.Partner Involvement'!$E320)/COUNTA(_xlfn.TEXTSPLIT('12.Partner Involvement'!$G320,";"))),"")</f>
        <v/>
      </c>
      <c r="B521" s="576" t="str">
        <f>IF(ISNUMBER(SEARCH(B$206,'12.Partner Involvement'!$G320))=TRUE,(('12.Partner Involvement'!$D320*'12.Partner Involvement'!$E320)/COUNTA(_xlfn.TEXTSPLIT('12.Partner Involvement'!$G320,";"))),"")</f>
        <v/>
      </c>
      <c r="C521" s="578" t="str">
        <f>IF(ISNUMBER(SEARCH(C$206,'12.Partner Involvement'!$G320))=TRUE,(('12.Partner Involvement'!$D320*'12.Partner Involvement'!$E320)/COUNTA(_xlfn.TEXTSPLIT('12.Partner Involvement'!$G320,";"))),"")</f>
        <v/>
      </c>
      <c r="E521" s="577" t="str">
        <f>IF(ISNUMBER(SEARCH(E$206,'12.Partner Involvement'!$H320))=TRUE,(('12.Partner Involvement'!$D320*'12.Partner Involvement'!$E320)/COUNTA(_xlfn.TEXTSPLIT('12.Partner Involvement'!$H320,";"))),"")</f>
        <v/>
      </c>
      <c r="F521" s="576" t="str">
        <f>IF(ISNUMBER(SEARCH(F$206,'12.Partner Involvement'!$H320))=TRUE,(('12.Partner Involvement'!$D320*'12.Partner Involvement'!$E320)/COUNTA(_xlfn.TEXTSPLIT('12.Partner Involvement'!$H320,";"))),"")</f>
        <v/>
      </c>
      <c r="G521" s="576" t="str">
        <f>IF(ISNUMBER(SEARCH(G$206,'12.Partner Involvement'!$H320))=TRUE,(('12.Partner Involvement'!$D320*'12.Partner Involvement'!$E320)/COUNTA(_xlfn.TEXTSPLIT('12.Partner Involvement'!$H320,";"))),"")</f>
        <v/>
      </c>
      <c r="H521" s="578" t="str">
        <f>IF(ISNUMBER(SEARCH(H$206,'12.Partner Involvement'!$H320))=TRUE,(('12.Partner Involvement'!$D320*'12.Partner Involvement'!$E320)/COUNTA(_xlfn.TEXTSPLIT('12.Partner Involvement'!$H320,";"))),"")</f>
        <v/>
      </c>
    </row>
    <row r="522" spans="1:8" x14ac:dyDescent="0.25">
      <c r="A522" s="577" t="str">
        <f>IF(ISNUMBER(SEARCH(A$206,'12.Partner Involvement'!$G321))=TRUE,(('12.Partner Involvement'!$D321*'12.Partner Involvement'!$E321)/COUNTA(_xlfn.TEXTSPLIT('12.Partner Involvement'!$G321,";"))),"")</f>
        <v/>
      </c>
      <c r="B522" s="576" t="str">
        <f>IF(ISNUMBER(SEARCH(B$206,'12.Partner Involvement'!$G321))=TRUE,(('12.Partner Involvement'!$D321*'12.Partner Involvement'!$E321)/COUNTA(_xlfn.TEXTSPLIT('12.Partner Involvement'!$G321,";"))),"")</f>
        <v/>
      </c>
      <c r="C522" s="578" t="str">
        <f>IF(ISNUMBER(SEARCH(C$206,'12.Partner Involvement'!$G321))=TRUE,(('12.Partner Involvement'!$D321*'12.Partner Involvement'!$E321)/COUNTA(_xlfn.TEXTSPLIT('12.Partner Involvement'!$G321,";"))),"")</f>
        <v/>
      </c>
      <c r="E522" s="577" t="str">
        <f>IF(ISNUMBER(SEARCH(E$206,'12.Partner Involvement'!$H321))=TRUE,(('12.Partner Involvement'!$D321*'12.Partner Involvement'!$E321)/COUNTA(_xlfn.TEXTSPLIT('12.Partner Involvement'!$H321,";"))),"")</f>
        <v/>
      </c>
      <c r="F522" s="576" t="str">
        <f>IF(ISNUMBER(SEARCH(F$206,'12.Partner Involvement'!$H321))=TRUE,(('12.Partner Involvement'!$D321*'12.Partner Involvement'!$E321)/COUNTA(_xlfn.TEXTSPLIT('12.Partner Involvement'!$H321,";"))),"")</f>
        <v/>
      </c>
      <c r="G522" s="576" t="str">
        <f>IF(ISNUMBER(SEARCH(G$206,'12.Partner Involvement'!$H321))=TRUE,(('12.Partner Involvement'!$D321*'12.Partner Involvement'!$E321)/COUNTA(_xlfn.TEXTSPLIT('12.Partner Involvement'!$H321,";"))),"")</f>
        <v/>
      </c>
      <c r="H522" s="578" t="str">
        <f>IF(ISNUMBER(SEARCH(H$206,'12.Partner Involvement'!$H321))=TRUE,(('12.Partner Involvement'!$D321*'12.Partner Involvement'!$E321)/COUNTA(_xlfn.TEXTSPLIT('12.Partner Involvement'!$H321,";"))),"")</f>
        <v/>
      </c>
    </row>
    <row r="523" spans="1:8" x14ac:dyDescent="0.25">
      <c r="A523" s="577" t="str">
        <f>IF(ISNUMBER(SEARCH(A$206,'12.Partner Involvement'!$G322))=TRUE,(('12.Partner Involvement'!$D322*'12.Partner Involvement'!$E322)/COUNTA(_xlfn.TEXTSPLIT('12.Partner Involvement'!$G322,";"))),"")</f>
        <v/>
      </c>
      <c r="B523" s="576" t="str">
        <f>IF(ISNUMBER(SEARCH(B$206,'12.Partner Involvement'!$G322))=TRUE,(('12.Partner Involvement'!$D322*'12.Partner Involvement'!$E322)/COUNTA(_xlfn.TEXTSPLIT('12.Partner Involvement'!$G322,";"))),"")</f>
        <v/>
      </c>
      <c r="C523" s="578" t="str">
        <f>IF(ISNUMBER(SEARCH(C$206,'12.Partner Involvement'!$G322))=TRUE,(('12.Partner Involvement'!$D322*'12.Partner Involvement'!$E322)/COUNTA(_xlfn.TEXTSPLIT('12.Partner Involvement'!$G322,";"))),"")</f>
        <v/>
      </c>
      <c r="E523" s="577" t="str">
        <f>IF(ISNUMBER(SEARCH(E$206,'12.Partner Involvement'!$H322))=TRUE,(('12.Partner Involvement'!$D322*'12.Partner Involvement'!$E322)/COUNTA(_xlfn.TEXTSPLIT('12.Partner Involvement'!$H322,";"))),"")</f>
        <v/>
      </c>
      <c r="F523" s="576" t="str">
        <f>IF(ISNUMBER(SEARCH(F$206,'12.Partner Involvement'!$H322))=TRUE,(('12.Partner Involvement'!$D322*'12.Partner Involvement'!$E322)/COUNTA(_xlfn.TEXTSPLIT('12.Partner Involvement'!$H322,";"))),"")</f>
        <v/>
      </c>
      <c r="G523" s="576" t="str">
        <f>IF(ISNUMBER(SEARCH(G$206,'12.Partner Involvement'!$H322))=TRUE,(('12.Partner Involvement'!$D322*'12.Partner Involvement'!$E322)/COUNTA(_xlfn.TEXTSPLIT('12.Partner Involvement'!$H322,";"))),"")</f>
        <v/>
      </c>
      <c r="H523" s="578" t="str">
        <f>IF(ISNUMBER(SEARCH(H$206,'12.Partner Involvement'!$H322))=TRUE,(('12.Partner Involvement'!$D322*'12.Partner Involvement'!$E322)/COUNTA(_xlfn.TEXTSPLIT('12.Partner Involvement'!$H322,";"))),"")</f>
        <v/>
      </c>
    </row>
    <row r="524" spans="1:8" x14ac:dyDescent="0.25">
      <c r="A524" s="577" t="str">
        <f>IF(ISNUMBER(SEARCH(A$206,'12.Partner Involvement'!$G323))=TRUE,(('12.Partner Involvement'!$D323*'12.Partner Involvement'!$E323)/COUNTA(_xlfn.TEXTSPLIT('12.Partner Involvement'!$G323,";"))),"")</f>
        <v/>
      </c>
      <c r="B524" s="576" t="str">
        <f>IF(ISNUMBER(SEARCH(B$206,'12.Partner Involvement'!$G323))=TRUE,(('12.Partner Involvement'!$D323*'12.Partner Involvement'!$E323)/COUNTA(_xlfn.TEXTSPLIT('12.Partner Involvement'!$G323,";"))),"")</f>
        <v/>
      </c>
      <c r="C524" s="578" t="str">
        <f>IF(ISNUMBER(SEARCH(C$206,'12.Partner Involvement'!$G323))=TRUE,(('12.Partner Involvement'!$D323*'12.Partner Involvement'!$E323)/COUNTA(_xlfn.TEXTSPLIT('12.Partner Involvement'!$G323,";"))),"")</f>
        <v/>
      </c>
      <c r="E524" s="577" t="str">
        <f>IF(ISNUMBER(SEARCH(E$206,'12.Partner Involvement'!$H323))=TRUE,(('12.Partner Involvement'!$D323*'12.Partner Involvement'!$E323)/COUNTA(_xlfn.TEXTSPLIT('12.Partner Involvement'!$H323,";"))),"")</f>
        <v/>
      </c>
      <c r="F524" s="576" t="str">
        <f>IF(ISNUMBER(SEARCH(F$206,'12.Partner Involvement'!$H323))=TRUE,(('12.Partner Involvement'!$D323*'12.Partner Involvement'!$E323)/COUNTA(_xlfn.TEXTSPLIT('12.Partner Involvement'!$H323,";"))),"")</f>
        <v/>
      </c>
      <c r="G524" s="576" t="str">
        <f>IF(ISNUMBER(SEARCH(G$206,'12.Partner Involvement'!$H323))=TRUE,(('12.Partner Involvement'!$D323*'12.Partner Involvement'!$E323)/COUNTA(_xlfn.TEXTSPLIT('12.Partner Involvement'!$H323,";"))),"")</f>
        <v/>
      </c>
      <c r="H524" s="578" t="str">
        <f>IF(ISNUMBER(SEARCH(H$206,'12.Partner Involvement'!$H323))=TRUE,(('12.Partner Involvement'!$D323*'12.Partner Involvement'!$E323)/COUNTA(_xlfn.TEXTSPLIT('12.Partner Involvement'!$H323,";"))),"")</f>
        <v/>
      </c>
    </row>
    <row r="525" spans="1:8" x14ac:dyDescent="0.25">
      <c r="A525" s="577" t="str">
        <f>IF(ISNUMBER(SEARCH(A$206,'12.Partner Involvement'!$G324))=TRUE,(('12.Partner Involvement'!$D324*'12.Partner Involvement'!$E324)/COUNTA(_xlfn.TEXTSPLIT('12.Partner Involvement'!$G324,";"))),"")</f>
        <v/>
      </c>
      <c r="B525" s="576" t="str">
        <f>IF(ISNUMBER(SEARCH(B$206,'12.Partner Involvement'!$G324))=TRUE,(('12.Partner Involvement'!$D324*'12.Partner Involvement'!$E324)/COUNTA(_xlfn.TEXTSPLIT('12.Partner Involvement'!$G324,";"))),"")</f>
        <v/>
      </c>
      <c r="C525" s="578" t="str">
        <f>IF(ISNUMBER(SEARCH(C$206,'12.Partner Involvement'!$G324))=TRUE,(('12.Partner Involvement'!$D324*'12.Partner Involvement'!$E324)/COUNTA(_xlfn.TEXTSPLIT('12.Partner Involvement'!$G324,";"))),"")</f>
        <v/>
      </c>
      <c r="E525" s="577" t="str">
        <f>IF(ISNUMBER(SEARCH(E$206,'12.Partner Involvement'!$H324))=TRUE,(('12.Partner Involvement'!$D324*'12.Partner Involvement'!$E324)/COUNTA(_xlfn.TEXTSPLIT('12.Partner Involvement'!$H324,";"))),"")</f>
        <v/>
      </c>
      <c r="F525" s="576" t="str">
        <f>IF(ISNUMBER(SEARCH(F$206,'12.Partner Involvement'!$H324))=TRUE,(('12.Partner Involvement'!$D324*'12.Partner Involvement'!$E324)/COUNTA(_xlfn.TEXTSPLIT('12.Partner Involvement'!$H324,";"))),"")</f>
        <v/>
      </c>
      <c r="G525" s="576" t="str">
        <f>IF(ISNUMBER(SEARCH(G$206,'12.Partner Involvement'!$H324))=TRUE,(('12.Partner Involvement'!$D324*'12.Partner Involvement'!$E324)/COUNTA(_xlfn.TEXTSPLIT('12.Partner Involvement'!$H324,";"))),"")</f>
        <v/>
      </c>
      <c r="H525" s="578" t="str">
        <f>IF(ISNUMBER(SEARCH(H$206,'12.Partner Involvement'!$H324))=TRUE,(('12.Partner Involvement'!$D324*'12.Partner Involvement'!$E324)/COUNTA(_xlfn.TEXTSPLIT('12.Partner Involvement'!$H324,";"))),"")</f>
        <v/>
      </c>
    </row>
    <row r="526" spans="1:8" x14ac:dyDescent="0.25">
      <c r="A526" s="577" t="str">
        <f>IF(ISNUMBER(SEARCH(A$206,'12.Partner Involvement'!$G325))=TRUE,(('12.Partner Involvement'!$D325*'12.Partner Involvement'!$E325)/COUNTA(_xlfn.TEXTSPLIT('12.Partner Involvement'!$G325,";"))),"")</f>
        <v/>
      </c>
      <c r="B526" s="576" t="str">
        <f>IF(ISNUMBER(SEARCH(B$206,'12.Partner Involvement'!$G325))=TRUE,(('12.Partner Involvement'!$D325*'12.Partner Involvement'!$E325)/COUNTA(_xlfn.TEXTSPLIT('12.Partner Involvement'!$G325,";"))),"")</f>
        <v/>
      </c>
      <c r="C526" s="578" t="str">
        <f>IF(ISNUMBER(SEARCH(C$206,'12.Partner Involvement'!$G325))=TRUE,(('12.Partner Involvement'!$D325*'12.Partner Involvement'!$E325)/COUNTA(_xlfn.TEXTSPLIT('12.Partner Involvement'!$G325,";"))),"")</f>
        <v/>
      </c>
      <c r="E526" s="577" t="str">
        <f>IF(ISNUMBER(SEARCH(E$206,'12.Partner Involvement'!$H325))=TRUE,(('12.Partner Involvement'!$D325*'12.Partner Involvement'!$E325)/COUNTA(_xlfn.TEXTSPLIT('12.Partner Involvement'!$H325,";"))),"")</f>
        <v/>
      </c>
      <c r="F526" s="576" t="str">
        <f>IF(ISNUMBER(SEARCH(F$206,'12.Partner Involvement'!$H325))=TRUE,(('12.Partner Involvement'!$D325*'12.Partner Involvement'!$E325)/COUNTA(_xlfn.TEXTSPLIT('12.Partner Involvement'!$H325,";"))),"")</f>
        <v/>
      </c>
      <c r="G526" s="576" t="str">
        <f>IF(ISNUMBER(SEARCH(G$206,'12.Partner Involvement'!$H325))=TRUE,(('12.Partner Involvement'!$D325*'12.Partner Involvement'!$E325)/COUNTA(_xlfn.TEXTSPLIT('12.Partner Involvement'!$H325,";"))),"")</f>
        <v/>
      </c>
      <c r="H526" s="578" t="str">
        <f>IF(ISNUMBER(SEARCH(H$206,'12.Partner Involvement'!$H325))=TRUE,(('12.Partner Involvement'!$D325*'12.Partner Involvement'!$E325)/COUNTA(_xlfn.TEXTSPLIT('12.Partner Involvement'!$H325,";"))),"")</f>
        <v/>
      </c>
    </row>
    <row r="527" spans="1:8" x14ac:dyDescent="0.25">
      <c r="A527" s="577" t="str">
        <f>IF(ISNUMBER(SEARCH(A$206,'12.Partner Involvement'!$G326))=TRUE,(('12.Partner Involvement'!$D326*'12.Partner Involvement'!$E326)/COUNTA(_xlfn.TEXTSPLIT('12.Partner Involvement'!$G326,";"))),"")</f>
        <v/>
      </c>
      <c r="B527" s="576" t="str">
        <f>IF(ISNUMBER(SEARCH(B$206,'12.Partner Involvement'!$G326))=TRUE,(('12.Partner Involvement'!$D326*'12.Partner Involvement'!$E326)/COUNTA(_xlfn.TEXTSPLIT('12.Partner Involvement'!$G326,";"))),"")</f>
        <v/>
      </c>
      <c r="C527" s="578" t="str">
        <f>IF(ISNUMBER(SEARCH(C$206,'12.Partner Involvement'!$G326))=TRUE,(('12.Partner Involvement'!$D326*'12.Partner Involvement'!$E326)/COUNTA(_xlfn.TEXTSPLIT('12.Partner Involvement'!$G326,";"))),"")</f>
        <v/>
      </c>
      <c r="E527" s="577" t="str">
        <f>IF(ISNUMBER(SEARCH(E$206,'12.Partner Involvement'!$H326))=TRUE,(('12.Partner Involvement'!$D326*'12.Partner Involvement'!$E326)/COUNTA(_xlfn.TEXTSPLIT('12.Partner Involvement'!$H326,";"))),"")</f>
        <v/>
      </c>
      <c r="F527" s="576" t="str">
        <f>IF(ISNUMBER(SEARCH(F$206,'12.Partner Involvement'!$H326))=TRUE,(('12.Partner Involvement'!$D326*'12.Partner Involvement'!$E326)/COUNTA(_xlfn.TEXTSPLIT('12.Partner Involvement'!$H326,";"))),"")</f>
        <v/>
      </c>
      <c r="G527" s="576" t="str">
        <f>IF(ISNUMBER(SEARCH(G$206,'12.Partner Involvement'!$H326))=TRUE,(('12.Partner Involvement'!$D326*'12.Partner Involvement'!$E326)/COUNTA(_xlfn.TEXTSPLIT('12.Partner Involvement'!$H326,";"))),"")</f>
        <v/>
      </c>
      <c r="H527" s="578" t="str">
        <f>IF(ISNUMBER(SEARCH(H$206,'12.Partner Involvement'!$H326))=TRUE,(('12.Partner Involvement'!$D326*'12.Partner Involvement'!$E326)/COUNTA(_xlfn.TEXTSPLIT('12.Partner Involvement'!$H326,";"))),"")</f>
        <v/>
      </c>
    </row>
    <row r="528" spans="1:8" x14ac:dyDescent="0.25">
      <c r="A528" s="577" t="str">
        <f>IF(ISNUMBER(SEARCH(A$206,'12.Partner Involvement'!$G327))=TRUE,(('12.Partner Involvement'!$D327*'12.Partner Involvement'!$E327)/COUNTA(_xlfn.TEXTSPLIT('12.Partner Involvement'!$G327,";"))),"")</f>
        <v/>
      </c>
      <c r="B528" s="576" t="str">
        <f>IF(ISNUMBER(SEARCH(B$206,'12.Partner Involvement'!$G327))=TRUE,(('12.Partner Involvement'!$D327*'12.Partner Involvement'!$E327)/COUNTA(_xlfn.TEXTSPLIT('12.Partner Involvement'!$G327,";"))),"")</f>
        <v/>
      </c>
      <c r="C528" s="578" t="str">
        <f>IF(ISNUMBER(SEARCH(C$206,'12.Partner Involvement'!$G327))=TRUE,(('12.Partner Involvement'!$D327*'12.Partner Involvement'!$E327)/COUNTA(_xlfn.TEXTSPLIT('12.Partner Involvement'!$G327,";"))),"")</f>
        <v/>
      </c>
      <c r="E528" s="577" t="str">
        <f>IF(ISNUMBER(SEARCH(E$206,'12.Partner Involvement'!$H327))=TRUE,(('12.Partner Involvement'!$D327*'12.Partner Involvement'!$E327)/COUNTA(_xlfn.TEXTSPLIT('12.Partner Involvement'!$H327,";"))),"")</f>
        <v/>
      </c>
      <c r="F528" s="576" t="str">
        <f>IF(ISNUMBER(SEARCH(F$206,'12.Partner Involvement'!$H327))=TRUE,(('12.Partner Involvement'!$D327*'12.Partner Involvement'!$E327)/COUNTA(_xlfn.TEXTSPLIT('12.Partner Involvement'!$H327,";"))),"")</f>
        <v/>
      </c>
      <c r="G528" s="576" t="str">
        <f>IF(ISNUMBER(SEARCH(G$206,'12.Partner Involvement'!$H327))=TRUE,(('12.Partner Involvement'!$D327*'12.Partner Involvement'!$E327)/COUNTA(_xlfn.TEXTSPLIT('12.Partner Involvement'!$H327,";"))),"")</f>
        <v/>
      </c>
      <c r="H528" s="578" t="str">
        <f>IF(ISNUMBER(SEARCH(H$206,'12.Partner Involvement'!$H327))=TRUE,(('12.Partner Involvement'!$D327*'12.Partner Involvement'!$E327)/COUNTA(_xlfn.TEXTSPLIT('12.Partner Involvement'!$H327,";"))),"")</f>
        <v/>
      </c>
    </row>
    <row r="529" spans="1:8" x14ac:dyDescent="0.25">
      <c r="A529" s="577" t="str">
        <f>IF(ISNUMBER(SEARCH(A$206,'12.Partner Involvement'!$G328))=TRUE,(('12.Partner Involvement'!$D328*'12.Partner Involvement'!$E328)/COUNTA(_xlfn.TEXTSPLIT('12.Partner Involvement'!$G328,";"))),"")</f>
        <v/>
      </c>
      <c r="B529" s="576" t="str">
        <f>IF(ISNUMBER(SEARCH(B$206,'12.Partner Involvement'!$G328))=TRUE,(('12.Partner Involvement'!$D328*'12.Partner Involvement'!$E328)/COUNTA(_xlfn.TEXTSPLIT('12.Partner Involvement'!$G328,";"))),"")</f>
        <v/>
      </c>
      <c r="C529" s="578" t="str">
        <f>IF(ISNUMBER(SEARCH(C$206,'12.Partner Involvement'!$G328))=TRUE,(('12.Partner Involvement'!$D328*'12.Partner Involvement'!$E328)/COUNTA(_xlfn.TEXTSPLIT('12.Partner Involvement'!$G328,";"))),"")</f>
        <v/>
      </c>
      <c r="E529" s="577" t="str">
        <f>IF(ISNUMBER(SEARCH(E$206,'12.Partner Involvement'!$H328))=TRUE,(('12.Partner Involvement'!$D328*'12.Partner Involvement'!$E328)/COUNTA(_xlfn.TEXTSPLIT('12.Partner Involvement'!$H328,";"))),"")</f>
        <v/>
      </c>
      <c r="F529" s="576" t="str">
        <f>IF(ISNUMBER(SEARCH(F$206,'12.Partner Involvement'!$H328))=TRUE,(('12.Partner Involvement'!$D328*'12.Partner Involvement'!$E328)/COUNTA(_xlfn.TEXTSPLIT('12.Partner Involvement'!$H328,";"))),"")</f>
        <v/>
      </c>
      <c r="G529" s="576" t="str">
        <f>IF(ISNUMBER(SEARCH(G$206,'12.Partner Involvement'!$H328))=TRUE,(('12.Partner Involvement'!$D328*'12.Partner Involvement'!$E328)/COUNTA(_xlfn.TEXTSPLIT('12.Partner Involvement'!$H328,";"))),"")</f>
        <v/>
      </c>
      <c r="H529" s="578" t="str">
        <f>IF(ISNUMBER(SEARCH(H$206,'12.Partner Involvement'!$H328))=TRUE,(('12.Partner Involvement'!$D328*'12.Partner Involvement'!$E328)/COUNTA(_xlfn.TEXTSPLIT('12.Partner Involvement'!$H328,";"))),"")</f>
        <v/>
      </c>
    </row>
    <row r="530" spans="1:8" x14ac:dyDescent="0.25">
      <c r="A530" s="577" t="str">
        <f>IF(ISNUMBER(SEARCH(A$206,'12.Partner Involvement'!$G329))=TRUE,(('12.Partner Involvement'!$D329*'12.Partner Involvement'!$E329)/COUNTA(_xlfn.TEXTSPLIT('12.Partner Involvement'!$G329,";"))),"")</f>
        <v/>
      </c>
      <c r="B530" s="576" t="str">
        <f>IF(ISNUMBER(SEARCH(B$206,'12.Partner Involvement'!$G329))=TRUE,(('12.Partner Involvement'!$D329*'12.Partner Involvement'!$E329)/COUNTA(_xlfn.TEXTSPLIT('12.Partner Involvement'!$G329,";"))),"")</f>
        <v/>
      </c>
      <c r="C530" s="578" t="str">
        <f>IF(ISNUMBER(SEARCH(C$206,'12.Partner Involvement'!$G329))=TRUE,(('12.Partner Involvement'!$D329*'12.Partner Involvement'!$E329)/COUNTA(_xlfn.TEXTSPLIT('12.Partner Involvement'!$G329,";"))),"")</f>
        <v/>
      </c>
      <c r="E530" s="577" t="str">
        <f>IF(ISNUMBER(SEARCH(E$206,'12.Partner Involvement'!$H329))=TRUE,(('12.Partner Involvement'!$D329*'12.Partner Involvement'!$E329)/COUNTA(_xlfn.TEXTSPLIT('12.Partner Involvement'!$H329,";"))),"")</f>
        <v/>
      </c>
      <c r="F530" s="576" t="str">
        <f>IF(ISNUMBER(SEARCH(F$206,'12.Partner Involvement'!$H329))=TRUE,(('12.Partner Involvement'!$D329*'12.Partner Involvement'!$E329)/COUNTA(_xlfn.TEXTSPLIT('12.Partner Involvement'!$H329,";"))),"")</f>
        <v/>
      </c>
      <c r="G530" s="576" t="str">
        <f>IF(ISNUMBER(SEARCH(G$206,'12.Partner Involvement'!$H329))=TRUE,(('12.Partner Involvement'!$D329*'12.Partner Involvement'!$E329)/COUNTA(_xlfn.TEXTSPLIT('12.Partner Involvement'!$H329,";"))),"")</f>
        <v/>
      </c>
      <c r="H530" s="578" t="str">
        <f>IF(ISNUMBER(SEARCH(H$206,'12.Partner Involvement'!$H329))=TRUE,(('12.Partner Involvement'!$D329*'12.Partner Involvement'!$E329)/COUNTA(_xlfn.TEXTSPLIT('12.Partner Involvement'!$H329,";"))),"")</f>
        <v/>
      </c>
    </row>
    <row r="531" spans="1:8" x14ac:dyDescent="0.25">
      <c r="A531" s="577" t="str">
        <f>IF(ISNUMBER(SEARCH(A$206,'12.Partner Involvement'!$G330))=TRUE,(('12.Partner Involvement'!$D330*'12.Partner Involvement'!$E330)/COUNTA(_xlfn.TEXTSPLIT('12.Partner Involvement'!$G330,";"))),"")</f>
        <v/>
      </c>
      <c r="B531" s="576" t="str">
        <f>IF(ISNUMBER(SEARCH(B$206,'12.Partner Involvement'!$G330))=TRUE,(('12.Partner Involvement'!$D330*'12.Partner Involvement'!$E330)/COUNTA(_xlfn.TEXTSPLIT('12.Partner Involvement'!$G330,";"))),"")</f>
        <v/>
      </c>
      <c r="C531" s="578" t="str">
        <f>IF(ISNUMBER(SEARCH(C$206,'12.Partner Involvement'!$G330))=TRUE,(('12.Partner Involvement'!$D330*'12.Partner Involvement'!$E330)/COUNTA(_xlfn.TEXTSPLIT('12.Partner Involvement'!$G330,";"))),"")</f>
        <v/>
      </c>
      <c r="E531" s="577" t="str">
        <f>IF(ISNUMBER(SEARCH(E$206,'12.Partner Involvement'!$H330))=TRUE,(('12.Partner Involvement'!$D330*'12.Partner Involvement'!$E330)/COUNTA(_xlfn.TEXTSPLIT('12.Partner Involvement'!$H330,";"))),"")</f>
        <v/>
      </c>
      <c r="F531" s="576" t="str">
        <f>IF(ISNUMBER(SEARCH(F$206,'12.Partner Involvement'!$H330))=TRUE,(('12.Partner Involvement'!$D330*'12.Partner Involvement'!$E330)/COUNTA(_xlfn.TEXTSPLIT('12.Partner Involvement'!$H330,";"))),"")</f>
        <v/>
      </c>
      <c r="G531" s="576" t="str">
        <f>IF(ISNUMBER(SEARCH(G$206,'12.Partner Involvement'!$H330))=TRUE,(('12.Partner Involvement'!$D330*'12.Partner Involvement'!$E330)/COUNTA(_xlfn.TEXTSPLIT('12.Partner Involvement'!$H330,";"))),"")</f>
        <v/>
      </c>
      <c r="H531" s="578" t="str">
        <f>IF(ISNUMBER(SEARCH(H$206,'12.Partner Involvement'!$H330))=TRUE,(('12.Partner Involvement'!$D330*'12.Partner Involvement'!$E330)/COUNTA(_xlfn.TEXTSPLIT('12.Partner Involvement'!$H330,";"))),"")</f>
        <v/>
      </c>
    </row>
    <row r="532" spans="1:8" x14ac:dyDescent="0.25">
      <c r="A532" s="577" t="str">
        <f>IF(ISNUMBER(SEARCH(A$206,'12.Partner Involvement'!$G331))=TRUE,(('12.Partner Involvement'!$D331*'12.Partner Involvement'!$E331)/COUNTA(_xlfn.TEXTSPLIT('12.Partner Involvement'!$G331,";"))),"")</f>
        <v/>
      </c>
      <c r="B532" s="576" t="str">
        <f>IF(ISNUMBER(SEARCH(B$206,'12.Partner Involvement'!$G331))=TRUE,(('12.Partner Involvement'!$D331*'12.Partner Involvement'!$E331)/COUNTA(_xlfn.TEXTSPLIT('12.Partner Involvement'!$G331,";"))),"")</f>
        <v/>
      </c>
      <c r="C532" s="578" t="str">
        <f>IF(ISNUMBER(SEARCH(C$206,'12.Partner Involvement'!$G331))=TRUE,(('12.Partner Involvement'!$D331*'12.Partner Involvement'!$E331)/COUNTA(_xlfn.TEXTSPLIT('12.Partner Involvement'!$G331,";"))),"")</f>
        <v/>
      </c>
      <c r="E532" s="577" t="str">
        <f>IF(ISNUMBER(SEARCH(E$206,'12.Partner Involvement'!$H331))=TRUE,(('12.Partner Involvement'!$D331*'12.Partner Involvement'!$E331)/COUNTA(_xlfn.TEXTSPLIT('12.Partner Involvement'!$H331,";"))),"")</f>
        <v/>
      </c>
      <c r="F532" s="576" t="str">
        <f>IF(ISNUMBER(SEARCH(F$206,'12.Partner Involvement'!$H331))=TRUE,(('12.Partner Involvement'!$D331*'12.Partner Involvement'!$E331)/COUNTA(_xlfn.TEXTSPLIT('12.Partner Involvement'!$H331,";"))),"")</f>
        <v/>
      </c>
      <c r="G532" s="576" t="str">
        <f>IF(ISNUMBER(SEARCH(G$206,'12.Partner Involvement'!$H331))=TRUE,(('12.Partner Involvement'!$D331*'12.Partner Involvement'!$E331)/COUNTA(_xlfn.TEXTSPLIT('12.Partner Involvement'!$H331,";"))),"")</f>
        <v/>
      </c>
      <c r="H532" s="578" t="str">
        <f>IF(ISNUMBER(SEARCH(H$206,'12.Partner Involvement'!$H331))=TRUE,(('12.Partner Involvement'!$D331*'12.Partner Involvement'!$E331)/COUNTA(_xlfn.TEXTSPLIT('12.Partner Involvement'!$H331,";"))),"")</f>
        <v/>
      </c>
    </row>
    <row r="533" spans="1:8" x14ac:dyDescent="0.25">
      <c r="A533" s="577" t="str">
        <f>IF(ISNUMBER(SEARCH(A$206,'12.Partner Involvement'!$G332))=TRUE,(('12.Partner Involvement'!$D332*'12.Partner Involvement'!$E332)/COUNTA(_xlfn.TEXTSPLIT('12.Partner Involvement'!$G332,";"))),"")</f>
        <v/>
      </c>
      <c r="B533" s="576" t="str">
        <f>IF(ISNUMBER(SEARCH(B$206,'12.Partner Involvement'!$G332))=TRUE,(('12.Partner Involvement'!$D332*'12.Partner Involvement'!$E332)/COUNTA(_xlfn.TEXTSPLIT('12.Partner Involvement'!$G332,";"))),"")</f>
        <v/>
      </c>
      <c r="C533" s="578" t="str">
        <f>IF(ISNUMBER(SEARCH(C$206,'12.Partner Involvement'!$G332))=TRUE,(('12.Partner Involvement'!$D332*'12.Partner Involvement'!$E332)/COUNTA(_xlfn.TEXTSPLIT('12.Partner Involvement'!$G332,";"))),"")</f>
        <v/>
      </c>
      <c r="E533" s="577" t="str">
        <f>IF(ISNUMBER(SEARCH(E$206,'12.Partner Involvement'!$H332))=TRUE,(('12.Partner Involvement'!$D332*'12.Partner Involvement'!$E332)/COUNTA(_xlfn.TEXTSPLIT('12.Partner Involvement'!$H332,";"))),"")</f>
        <v/>
      </c>
      <c r="F533" s="576" t="str">
        <f>IF(ISNUMBER(SEARCH(F$206,'12.Partner Involvement'!$H332))=TRUE,(('12.Partner Involvement'!$D332*'12.Partner Involvement'!$E332)/COUNTA(_xlfn.TEXTSPLIT('12.Partner Involvement'!$H332,";"))),"")</f>
        <v/>
      </c>
      <c r="G533" s="576" t="str">
        <f>IF(ISNUMBER(SEARCH(G$206,'12.Partner Involvement'!$H332))=TRUE,(('12.Partner Involvement'!$D332*'12.Partner Involvement'!$E332)/COUNTA(_xlfn.TEXTSPLIT('12.Partner Involvement'!$H332,";"))),"")</f>
        <v/>
      </c>
      <c r="H533" s="578" t="str">
        <f>IF(ISNUMBER(SEARCH(H$206,'12.Partner Involvement'!$H332))=TRUE,(('12.Partner Involvement'!$D332*'12.Partner Involvement'!$E332)/COUNTA(_xlfn.TEXTSPLIT('12.Partner Involvement'!$H332,";"))),"")</f>
        <v/>
      </c>
    </row>
    <row r="534" spans="1:8" x14ac:dyDescent="0.25">
      <c r="A534" s="577" t="str">
        <f>IF(ISNUMBER(SEARCH(A$206,'12.Partner Involvement'!$G333))=TRUE,(('12.Partner Involvement'!$D333*'12.Partner Involvement'!$E333)/COUNTA(_xlfn.TEXTSPLIT('12.Partner Involvement'!$G333,";"))),"")</f>
        <v/>
      </c>
      <c r="B534" s="576" t="str">
        <f>IF(ISNUMBER(SEARCH(B$206,'12.Partner Involvement'!$G333))=TRUE,(('12.Partner Involvement'!$D333*'12.Partner Involvement'!$E333)/COUNTA(_xlfn.TEXTSPLIT('12.Partner Involvement'!$G333,";"))),"")</f>
        <v/>
      </c>
      <c r="C534" s="578" t="str">
        <f>IF(ISNUMBER(SEARCH(C$206,'12.Partner Involvement'!$G333))=TRUE,(('12.Partner Involvement'!$D333*'12.Partner Involvement'!$E333)/COUNTA(_xlfn.TEXTSPLIT('12.Partner Involvement'!$G333,";"))),"")</f>
        <v/>
      </c>
      <c r="E534" s="577" t="str">
        <f>IF(ISNUMBER(SEARCH(E$206,'12.Partner Involvement'!$H333))=TRUE,(('12.Partner Involvement'!$D333*'12.Partner Involvement'!$E333)/COUNTA(_xlfn.TEXTSPLIT('12.Partner Involvement'!$H333,";"))),"")</f>
        <v/>
      </c>
      <c r="F534" s="576" t="str">
        <f>IF(ISNUMBER(SEARCH(F$206,'12.Partner Involvement'!$H333))=TRUE,(('12.Partner Involvement'!$D333*'12.Partner Involvement'!$E333)/COUNTA(_xlfn.TEXTSPLIT('12.Partner Involvement'!$H333,";"))),"")</f>
        <v/>
      </c>
      <c r="G534" s="576" t="str">
        <f>IF(ISNUMBER(SEARCH(G$206,'12.Partner Involvement'!$H333))=TRUE,(('12.Partner Involvement'!$D333*'12.Partner Involvement'!$E333)/COUNTA(_xlfn.TEXTSPLIT('12.Partner Involvement'!$H333,";"))),"")</f>
        <v/>
      </c>
      <c r="H534" s="578" t="str">
        <f>IF(ISNUMBER(SEARCH(H$206,'12.Partner Involvement'!$H333))=TRUE,(('12.Partner Involvement'!$D333*'12.Partner Involvement'!$E333)/COUNTA(_xlfn.TEXTSPLIT('12.Partner Involvement'!$H333,";"))),"")</f>
        <v/>
      </c>
    </row>
    <row r="535" spans="1:8" x14ac:dyDescent="0.25">
      <c r="A535" s="577" t="str">
        <f>IF(ISNUMBER(SEARCH(A$206,'12.Partner Involvement'!$G334))=TRUE,(('12.Partner Involvement'!$D334*'12.Partner Involvement'!$E334)/COUNTA(_xlfn.TEXTSPLIT('12.Partner Involvement'!$G334,";"))),"")</f>
        <v/>
      </c>
      <c r="B535" s="576" t="str">
        <f>IF(ISNUMBER(SEARCH(B$206,'12.Partner Involvement'!$G334))=TRUE,(('12.Partner Involvement'!$D334*'12.Partner Involvement'!$E334)/COUNTA(_xlfn.TEXTSPLIT('12.Partner Involvement'!$G334,";"))),"")</f>
        <v/>
      </c>
      <c r="C535" s="578" t="str">
        <f>IF(ISNUMBER(SEARCH(C$206,'12.Partner Involvement'!$G334))=TRUE,(('12.Partner Involvement'!$D334*'12.Partner Involvement'!$E334)/COUNTA(_xlfn.TEXTSPLIT('12.Partner Involvement'!$G334,";"))),"")</f>
        <v/>
      </c>
      <c r="E535" s="577" t="str">
        <f>IF(ISNUMBER(SEARCH(E$206,'12.Partner Involvement'!$H334))=TRUE,(('12.Partner Involvement'!$D334*'12.Partner Involvement'!$E334)/COUNTA(_xlfn.TEXTSPLIT('12.Partner Involvement'!$H334,";"))),"")</f>
        <v/>
      </c>
      <c r="F535" s="576" t="str">
        <f>IF(ISNUMBER(SEARCH(F$206,'12.Partner Involvement'!$H334))=TRUE,(('12.Partner Involvement'!$D334*'12.Partner Involvement'!$E334)/COUNTA(_xlfn.TEXTSPLIT('12.Partner Involvement'!$H334,";"))),"")</f>
        <v/>
      </c>
      <c r="G535" s="576" t="str">
        <f>IF(ISNUMBER(SEARCH(G$206,'12.Partner Involvement'!$H334))=TRUE,(('12.Partner Involvement'!$D334*'12.Partner Involvement'!$E334)/COUNTA(_xlfn.TEXTSPLIT('12.Partner Involvement'!$H334,";"))),"")</f>
        <v/>
      </c>
      <c r="H535" s="578" t="str">
        <f>IF(ISNUMBER(SEARCH(H$206,'12.Partner Involvement'!$H334))=TRUE,(('12.Partner Involvement'!$D334*'12.Partner Involvement'!$E334)/COUNTA(_xlfn.TEXTSPLIT('12.Partner Involvement'!$H334,";"))),"")</f>
        <v/>
      </c>
    </row>
    <row r="536" spans="1:8" x14ac:dyDescent="0.25">
      <c r="A536" s="577" t="str">
        <f>IF(ISNUMBER(SEARCH(A$206,'12.Partner Involvement'!$G335))=TRUE,(('12.Partner Involvement'!$D335*'12.Partner Involvement'!$E335)/COUNTA(_xlfn.TEXTSPLIT('12.Partner Involvement'!$G335,";"))),"")</f>
        <v/>
      </c>
      <c r="B536" s="576" t="str">
        <f>IF(ISNUMBER(SEARCH(B$206,'12.Partner Involvement'!$G335))=TRUE,(('12.Partner Involvement'!$D335*'12.Partner Involvement'!$E335)/COUNTA(_xlfn.TEXTSPLIT('12.Partner Involvement'!$G335,";"))),"")</f>
        <v/>
      </c>
      <c r="C536" s="578" t="str">
        <f>IF(ISNUMBER(SEARCH(C$206,'12.Partner Involvement'!$G335))=TRUE,(('12.Partner Involvement'!$D335*'12.Partner Involvement'!$E335)/COUNTA(_xlfn.TEXTSPLIT('12.Partner Involvement'!$G335,";"))),"")</f>
        <v/>
      </c>
      <c r="E536" s="577" t="str">
        <f>IF(ISNUMBER(SEARCH(E$206,'12.Partner Involvement'!$H335))=TRUE,(('12.Partner Involvement'!$D335*'12.Partner Involvement'!$E335)/COUNTA(_xlfn.TEXTSPLIT('12.Partner Involvement'!$H335,";"))),"")</f>
        <v/>
      </c>
      <c r="F536" s="576" t="str">
        <f>IF(ISNUMBER(SEARCH(F$206,'12.Partner Involvement'!$H335))=TRUE,(('12.Partner Involvement'!$D335*'12.Partner Involvement'!$E335)/COUNTA(_xlfn.TEXTSPLIT('12.Partner Involvement'!$H335,";"))),"")</f>
        <v/>
      </c>
      <c r="G536" s="576" t="str">
        <f>IF(ISNUMBER(SEARCH(G$206,'12.Partner Involvement'!$H335))=TRUE,(('12.Partner Involvement'!$D335*'12.Partner Involvement'!$E335)/COUNTA(_xlfn.TEXTSPLIT('12.Partner Involvement'!$H335,";"))),"")</f>
        <v/>
      </c>
      <c r="H536" s="578" t="str">
        <f>IF(ISNUMBER(SEARCH(H$206,'12.Partner Involvement'!$H335))=TRUE,(('12.Partner Involvement'!$D335*'12.Partner Involvement'!$E335)/COUNTA(_xlfn.TEXTSPLIT('12.Partner Involvement'!$H335,";"))),"")</f>
        <v/>
      </c>
    </row>
    <row r="537" spans="1:8" x14ac:dyDescent="0.25">
      <c r="A537" s="577" t="str">
        <f>IF(ISNUMBER(SEARCH(A$206,'12.Partner Involvement'!$G336))=TRUE,(('12.Partner Involvement'!$D336*'12.Partner Involvement'!$E336)/COUNTA(_xlfn.TEXTSPLIT('12.Partner Involvement'!$G336,";"))),"")</f>
        <v/>
      </c>
      <c r="B537" s="576" t="str">
        <f>IF(ISNUMBER(SEARCH(B$206,'12.Partner Involvement'!$G336))=TRUE,(('12.Partner Involvement'!$D336*'12.Partner Involvement'!$E336)/COUNTA(_xlfn.TEXTSPLIT('12.Partner Involvement'!$G336,";"))),"")</f>
        <v/>
      </c>
      <c r="C537" s="578" t="str">
        <f>IF(ISNUMBER(SEARCH(C$206,'12.Partner Involvement'!$G336))=TRUE,(('12.Partner Involvement'!$D336*'12.Partner Involvement'!$E336)/COUNTA(_xlfn.TEXTSPLIT('12.Partner Involvement'!$G336,";"))),"")</f>
        <v/>
      </c>
      <c r="E537" s="577" t="str">
        <f>IF(ISNUMBER(SEARCH(E$206,'12.Partner Involvement'!$H336))=TRUE,(('12.Partner Involvement'!$D336*'12.Partner Involvement'!$E336)/COUNTA(_xlfn.TEXTSPLIT('12.Partner Involvement'!$H336,";"))),"")</f>
        <v/>
      </c>
      <c r="F537" s="576" t="str">
        <f>IF(ISNUMBER(SEARCH(F$206,'12.Partner Involvement'!$H336))=TRUE,(('12.Partner Involvement'!$D336*'12.Partner Involvement'!$E336)/COUNTA(_xlfn.TEXTSPLIT('12.Partner Involvement'!$H336,";"))),"")</f>
        <v/>
      </c>
      <c r="G537" s="576" t="str">
        <f>IF(ISNUMBER(SEARCH(G$206,'12.Partner Involvement'!$H336))=TRUE,(('12.Partner Involvement'!$D336*'12.Partner Involvement'!$E336)/COUNTA(_xlfn.TEXTSPLIT('12.Partner Involvement'!$H336,";"))),"")</f>
        <v/>
      </c>
      <c r="H537" s="578" t="str">
        <f>IF(ISNUMBER(SEARCH(H$206,'12.Partner Involvement'!$H336))=TRUE,(('12.Partner Involvement'!$D336*'12.Partner Involvement'!$E336)/COUNTA(_xlfn.TEXTSPLIT('12.Partner Involvement'!$H336,";"))),"")</f>
        <v/>
      </c>
    </row>
    <row r="538" spans="1:8" x14ac:dyDescent="0.25">
      <c r="A538" s="577" t="str">
        <f>IF(ISNUMBER(SEARCH(A$206,'12.Partner Involvement'!$G337))=TRUE,(('12.Partner Involvement'!$D337*'12.Partner Involvement'!$E337)/COUNTA(_xlfn.TEXTSPLIT('12.Partner Involvement'!$G337,";"))),"")</f>
        <v/>
      </c>
      <c r="B538" s="576" t="str">
        <f>IF(ISNUMBER(SEARCH(B$206,'12.Partner Involvement'!$G337))=TRUE,(('12.Partner Involvement'!$D337*'12.Partner Involvement'!$E337)/COUNTA(_xlfn.TEXTSPLIT('12.Partner Involvement'!$G337,";"))),"")</f>
        <v/>
      </c>
      <c r="C538" s="578" t="str">
        <f>IF(ISNUMBER(SEARCH(C$206,'12.Partner Involvement'!$G337))=TRUE,(('12.Partner Involvement'!$D337*'12.Partner Involvement'!$E337)/COUNTA(_xlfn.TEXTSPLIT('12.Partner Involvement'!$G337,";"))),"")</f>
        <v/>
      </c>
      <c r="E538" s="577" t="str">
        <f>IF(ISNUMBER(SEARCH(E$206,'12.Partner Involvement'!$H337))=TRUE,(('12.Partner Involvement'!$D337*'12.Partner Involvement'!$E337)/COUNTA(_xlfn.TEXTSPLIT('12.Partner Involvement'!$H337,";"))),"")</f>
        <v/>
      </c>
      <c r="F538" s="576" t="str">
        <f>IF(ISNUMBER(SEARCH(F$206,'12.Partner Involvement'!$H337))=TRUE,(('12.Partner Involvement'!$D337*'12.Partner Involvement'!$E337)/COUNTA(_xlfn.TEXTSPLIT('12.Partner Involvement'!$H337,";"))),"")</f>
        <v/>
      </c>
      <c r="G538" s="576" t="str">
        <f>IF(ISNUMBER(SEARCH(G$206,'12.Partner Involvement'!$H337))=TRUE,(('12.Partner Involvement'!$D337*'12.Partner Involvement'!$E337)/COUNTA(_xlfn.TEXTSPLIT('12.Partner Involvement'!$H337,";"))),"")</f>
        <v/>
      </c>
      <c r="H538" s="578" t="str">
        <f>IF(ISNUMBER(SEARCH(H$206,'12.Partner Involvement'!$H337))=TRUE,(('12.Partner Involvement'!$D337*'12.Partner Involvement'!$E337)/COUNTA(_xlfn.TEXTSPLIT('12.Partner Involvement'!$H337,";"))),"")</f>
        <v/>
      </c>
    </row>
    <row r="539" spans="1:8" x14ac:dyDescent="0.25">
      <c r="A539" s="577" t="str">
        <f>IF(ISNUMBER(SEARCH(A$206,'12.Partner Involvement'!$G338))=TRUE,(('12.Partner Involvement'!$D338*'12.Partner Involvement'!$E338)/COUNTA(_xlfn.TEXTSPLIT('12.Partner Involvement'!$G338,";"))),"")</f>
        <v/>
      </c>
      <c r="B539" s="576" t="str">
        <f>IF(ISNUMBER(SEARCH(B$206,'12.Partner Involvement'!$G338))=TRUE,(('12.Partner Involvement'!$D338*'12.Partner Involvement'!$E338)/COUNTA(_xlfn.TEXTSPLIT('12.Partner Involvement'!$G338,";"))),"")</f>
        <v/>
      </c>
      <c r="C539" s="578" t="str">
        <f>IF(ISNUMBER(SEARCH(C$206,'12.Partner Involvement'!$G338))=TRUE,(('12.Partner Involvement'!$D338*'12.Partner Involvement'!$E338)/COUNTA(_xlfn.TEXTSPLIT('12.Partner Involvement'!$G338,";"))),"")</f>
        <v/>
      </c>
      <c r="E539" s="577" t="str">
        <f>IF(ISNUMBER(SEARCH(E$206,'12.Partner Involvement'!$H338))=TRUE,(('12.Partner Involvement'!$D338*'12.Partner Involvement'!$E338)/COUNTA(_xlfn.TEXTSPLIT('12.Partner Involvement'!$H338,";"))),"")</f>
        <v/>
      </c>
      <c r="F539" s="576" t="str">
        <f>IF(ISNUMBER(SEARCH(F$206,'12.Partner Involvement'!$H338))=TRUE,(('12.Partner Involvement'!$D338*'12.Partner Involvement'!$E338)/COUNTA(_xlfn.TEXTSPLIT('12.Partner Involvement'!$H338,";"))),"")</f>
        <v/>
      </c>
      <c r="G539" s="576" t="str">
        <f>IF(ISNUMBER(SEARCH(G$206,'12.Partner Involvement'!$H338))=TRUE,(('12.Partner Involvement'!$D338*'12.Partner Involvement'!$E338)/COUNTA(_xlfn.TEXTSPLIT('12.Partner Involvement'!$H338,";"))),"")</f>
        <v/>
      </c>
      <c r="H539" s="578" t="str">
        <f>IF(ISNUMBER(SEARCH(H$206,'12.Partner Involvement'!$H338))=TRUE,(('12.Partner Involvement'!$D338*'12.Partner Involvement'!$E338)/COUNTA(_xlfn.TEXTSPLIT('12.Partner Involvement'!$H338,";"))),"")</f>
        <v/>
      </c>
    </row>
    <row r="540" spans="1:8" x14ac:dyDescent="0.25">
      <c r="A540" s="577" t="str">
        <f>IF(ISNUMBER(SEARCH(A$206,'12.Partner Involvement'!$G339))=TRUE,(('12.Partner Involvement'!$D339*'12.Partner Involvement'!$E339)/COUNTA(_xlfn.TEXTSPLIT('12.Partner Involvement'!$G339,";"))),"")</f>
        <v/>
      </c>
      <c r="B540" s="576" t="str">
        <f>IF(ISNUMBER(SEARCH(B$206,'12.Partner Involvement'!$G339))=TRUE,(('12.Partner Involvement'!$D339*'12.Partner Involvement'!$E339)/COUNTA(_xlfn.TEXTSPLIT('12.Partner Involvement'!$G339,";"))),"")</f>
        <v/>
      </c>
      <c r="C540" s="578" t="str">
        <f>IF(ISNUMBER(SEARCH(C$206,'12.Partner Involvement'!$G339))=TRUE,(('12.Partner Involvement'!$D339*'12.Partner Involvement'!$E339)/COUNTA(_xlfn.TEXTSPLIT('12.Partner Involvement'!$G339,";"))),"")</f>
        <v/>
      </c>
      <c r="E540" s="577" t="str">
        <f>IF(ISNUMBER(SEARCH(E$206,'12.Partner Involvement'!$H339))=TRUE,(('12.Partner Involvement'!$D339*'12.Partner Involvement'!$E339)/COUNTA(_xlfn.TEXTSPLIT('12.Partner Involvement'!$H339,";"))),"")</f>
        <v/>
      </c>
      <c r="F540" s="576" t="str">
        <f>IF(ISNUMBER(SEARCH(F$206,'12.Partner Involvement'!$H339))=TRUE,(('12.Partner Involvement'!$D339*'12.Partner Involvement'!$E339)/COUNTA(_xlfn.TEXTSPLIT('12.Partner Involvement'!$H339,";"))),"")</f>
        <v/>
      </c>
      <c r="G540" s="576" t="str">
        <f>IF(ISNUMBER(SEARCH(G$206,'12.Partner Involvement'!$H339))=TRUE,(('12.Partner Involvement'!$D339*'12.Partner Involvement'!$E339)/COUNTA(_xlfn.TEXTSPLIT('12.Partner Involvement'!$H339,";"))),"")</f>
        <v/>
      </c>
      <c r="H540" s="578" t="str">
        <f>IF(ISNUMBER(SEARCH(H$206,'12.Partner Involvement'!$H339))=TRUE,(('12.Partner Involvement'!$D339*'12.Partner Involvement'!$E339)/COUNTA(_xlfn.TEXTSPLIT('12.Partner Involvement'!$H339,";"))),"")</f>
        <v/>
      </c>
    </row>
    <row r="541" spans="1:8" x14ac:dyDescent="0.25">
      <c r="A541" s="577" t="str">
        <f>IF(ISNUMBER(SEARCH(A$206,'12.Partner Involvement'!$G340))=TRUE,(('12.Partner Involvement'!$D340*'12.Partner Involvement'!$E340)/COUNTA(_xlfn.TEXTSPLIT('12.Partner Involvement'!$G340,";"))),"")</f>
        <v/>
      </c>
      <c r="B541" s="576" t="str">
        <f>IF(ISNUMBER(SEARCH(B$206,'12.Partner Involvement'!$G340))=TRUE,(('12.Partner Involvement'!$D340*'12.Partner Involvement'!$E340)/COUNTA(_xlfn.TEXTSPLIT('12.Partner Involvement'!$G340,";"))),"")</f>
        <v/>
      </c>
      <c r="C541" s="578" t="str">
        <f>IF(ISNUMBER(SEARCH(C$206,'12.Partner Involvement'!$G340))=TRUE,(('12.Partner Involvement'!$D340*'12.Partner Involvement'!$E340)/COUNTA(_xlfn.TEXTSPLIT('12.Partner Involvement'!$G340,";"))),"")</f>
        <v/>
      </c>
      <c r="E541" s="577" t="str">
        <f>IF(ISNUMBER(SEARCH(E$206,'12.Partner Involvement'!$H340))=TRUE,(('12.Partner Involvement'!$D340*'12.Partner Involvement'!$E340)/COUNTA(_xlfn.TEXTSPLIT('12.Partner Involvement'!$H340,";"))),"")</f>
        <v/>
      </c>
      <c r="F541" s="576" t="str">
        <f>IF(ISNUMBER(SEARCH(F$206,'12.Partner Involvement'!$H340))=TRUE,(('12.Partner Involvement'!$D340*'12.Partner Involvement'!$E340)/COUNTA(_xlfn.TEXTSPLIT('12.Partner Involvement'!$H340,";"))),"")</f>
        <v/>
      </c>
      <c r="G541" s="576" t="str">
        <f>IF(ISNUMBER(SEARCH(G$206,'12.Partner Involvement'!$H340))=TRUE,(('12.Partner Involvement'!$D340*'12.Partner Involvement'!$E340)/COUNTA(_xlfn.TEXTSPLIT('12.Partner Involvement'!$H340,";"))),"")</f>
        <v/>
      </c>
      <c r="H541" s="578" t="str">
        <f>IF(ISNUMBER(SEARCH(H$206,'12.Partner Involvement'!$H340))=TRUE,(('12.Partner Involvement'!$D340*'12.Partner Involvement'!$E340)/COUNTA(_xlfn.TEXTSPLIT('12.Partner Involvement'!$H340,";"))),"")</f>
        <v/>
      </c>
    </row>
    <row r="542" spans="1:8" x14ac:dyDescent="0.25">
      <c r="A542" s="577" t="str">
        <f>IF(ISNUMBER(SEARCH(A$206,'12.Partner Involvement'!$G341))=TRUE,(('12.Partner Involvement'!$D341*'12.Partner Involvement'!$E341)/COUNTA(_xlfn.TEXTSPLIT('12.Partner Involvement'!$G341,";"))),"")</f>
        <v/>
      </c>
      <c r="B542" s="576" t="str">
        <f>IF(ISNUMBER(SEARCH(B$206,'12.Partner Involvement'!$G341))=TRUE,(('12.Partner Involvement'!$D341*'12.Partner Involvement'!$E341)/COUNTA(_xlfn.TEXTSPLIT('12.Partner Involvement'!$G341,";"))),"")</f>
        <v/>
      </c>
      <c r="C542" s="578" t="str">
        <f>IF(ISNUMBER(SEARCH(C$206,'12.Partner Involvement'!$G341))=TRUE,(('12.Partner Involvement'!$D341*'12.Partner Involvement'!$E341)/COUNTA(_xlfn.TEXTSPLIT('12.Partner Involvement'!$G341,";"))),"")</f>
        <v/>
      </c>
      <c r="E542" s="577" t="str">
        <f>IF(ISNUMBER(SEARCH(E$206,'12.Partner Involvement'!$H341))=TRUE,(('12.Partner Involvement'!$D341*'12.Partner Involvement'!$E341)/COUNTA(_xlfn.TEXTSPLIT('12.Partner Involvement'!$H341,";"))),"")</f>
        <v/>
      </c>
      <c r="F542" s="576" t="str">
        <f>IF(ISNUMBER(SEARCH(F$206,'12.Partner Involvement'!$H341))=TRUE,(('12.Partner Involvement'!$D341*'12.Partner Involvement'!$E341)/COUNTA(_xlfn.TEXTSPLIT('12.Partner Involvement'!$H341,";"))),"")</f>
        <v/>
      </c>
      <c r="G542" s="576" t="str">
        <f>IF(ISNUMBER(SEARCH(G$206,'12.Partner Involvement'!$H341))=TRUE,(('12.Partner Involvement'!$D341*'12.Partner Involvement'!$E341)/COUNTA(_xlfn.TEXTSPLIT('12.Partner Involvement'!$H341,";"))),"")</f>
        <v/>
      </c>
      <c r="H542" s="578" t="str">
        <f>IF(ISNUMBER(SEARCH(H$206,'12.Partner Involvement'!$H341))=TRUE,(('12.Partner Involvement'!$D341*'12.Partner Involvement'!$E341)/COUNTA(_xlfn.TEXTSPLIT('12.Partner Involvement'!$H341,";"))),"")</f>
        <v/>
      </c>
    </row>
    <row r="543" spans="1:8" x14ac:dyDescent="0.25">
      <c r="A543" s="577" t="str">
        <f>IF(ISNUMBER(SEARCH(A$206,'12.Partner Involvement'!$G342))=TRUE,(('12.Partner Involvement'!$D342*'12.Partner Involvement'!$E342)/COUNTA(_xlfn.TEXTSPLIT('12.Partner Involvement'!$G342,";"))),"")</f>
        <v/>
      </c>
      <c r="B543" s="576" t="str">
        <f>IF(ISNUMBER(SEARCH(B$206,'12.Partner Involvement'!$G342))=TRUE,(('12.Partner Involvement'!$D342*'12.Partner Involvement'!$E342)/COUNTA(_xlfn.TEXTSPLIT('12.Partner Involvement'!$G342,";"))),"")</f>
        <v/>
      </c>
      <c r="C543" s="578" t="str">
        <f>IF(ISNUMBER(SEARCH(C$206,'12.Partner Involvement'!$G342))=TRUE,(('12.Partner Involvement'!$D342*'12.Partner Involvement'!$E342)/COUNTA(_xlfn.TEXTSPLIT('12.Partner Involvement'!$G342,";"))),"")</f>
        <v/>
      </c>
      <c r="E543" s="577" t="str">
        <f>IF(ISNUMBER(SEARCH(E$206,'12.Partner Involvement'!$H342))=TRUE,(('12.Partner Involvement'!$D342*'12.Partner Involvement'!$E342)/COUNTA(_xlfn.TEXTSPLIT('12.Partner Involvement'!$H342,";"))),"")</f>
        <v/>
      </c>
      <c r="F543" s="576" t="str">
        <f>IF(ISNUMBER(SEARCH(F$206,'12.Partner Involvement'!$H342))=TRUE,(('12.Partner Involvement'!$D342*'12.Partner Involvement'!$E342)/COUNTA(_xlfn.TEXTSPLIT('12.Partner Involvement'!$H342,";"))),"")</f>
        <v/>
      </c>
      <c r="G543" s="576" t="str">
        <f>IF(ISNUMBER(SEARCH(G$206,'12.Partner Involvement'!$H342))=TRUE,(('12.Partner Involvement'!$D342*'12.Partner Involvement'!$E342)/COUNTA(_xlfn.TEXTSPLIT('12.Partner Involvement'!$H342,";"))),"")</f>
        <v/>
      </c>
      <c r="H543" s="578" t="str">
        <f>IF(ISNUMBER(SEARCH(H$206,'12.Partner Involvement'!$H342))=TRUE,(('12.Partner Involvement'!$D342*'12.Partner Involvement'!$E342)/COUNTA(_xlfn.TEXTSPLIT('12.Partner Involvement'!$H342,";"))),"")</f>
        <v/>
      </c>
    </row>
    <row r="544" spans="1:8" x14ac:dyDescent="0.25">
      <c r="A544" s="577" t="str">
        <f>IF(ISNUMBER(SEARCH(A$206,'12.Partner Involvement'!$G343))=TRUE,(('12.Partner Involvement'!$D343*'12.Partner Involvement'!$E343)/COUNTA(_xlfn.TEXTSPLIT('12.Partner Involvement'!$G343,";"))),"")</f>
        <v/>
      </c>
      <c r="B544" s="576" t="str">
        <f>IF(ISNUMBER(SEARCH(B$206,'12.Partner Involvement'!$G343))=TRUE,(('12.Partner Involvement'!$D343*'12.Partner Involvement'!$E343)/COUNTA(_xlfn.TEXTSPLIT('12.Partner Involvement'!$G343,";"))),"")</f>
        <v/>
      </c>
      <c r="C544" s="578" t="str">
        <f>IF(ISNUMBER(SEARCH(C$206,'12.Partner Involvement'!$G343))=TRUE,(('12.Partner Involvement'!$D343*'12.Partner Involvement'!$E343)/COUNTA(_xlfn.TEXTSPLIT('12.Partner Involvement'!$G343,";"))),"")</f>
        <v/>
      </c>
      <c r="E544" s="577" t="str">
        <f>IF(ISNUMBER(SEARCH(E$206,'12.Partner Involvement'!$H343))=TRUE,(('12.Partner Involvement'!$D343*'12.Partner Involvement'!$E343)/COUNTA(_xlfn.TEXTSPLIT('12.Partner Involvement'!$H343,";"))),"")</f>
        <v/>
      </c>
      <c r="F544" s="576" t="str">
        <f>IF(ISNUMBER(SEARCH(F$206,'12.Partner Involvement'!$H343))=TRUE,(('12.Partner Involvement'!$D343*'12.Partner Involvement'!$E343)/COUNTA(_xlfn.TEXTSPLIT('12.Partner Involvement'!$H343,";"))),"")</f>
        <v/>
      </c>
      <c r="G544" s="576" t="str">
        <f>IF(ISNUMBER(SEARCH(G$206,'12.Partner Involvement'!$H343))=TRUE,(('12.Partner Involvement'!$D343*'12.Partner Involvement'!$E343)/COUNTA(_xlfn.TEXTSPLIT('12.Partner Involvement'!$H343,";"))),"")</f>
        <v/>
      </c>
      <c r="H544" s="578" t="str">
        <f>IF(ISNUMBER(SEARCH(H$206,'12.Partner Involvement'!$H343))=TRUE,(('12.Partner Involvement'!$D343*'12.Partner Involvement'!$E343)/COUNTA(_xlfn.TEXTSPLIT('12.Partner Involvement'!$H343,";"))),"")</f>
        <v/>
      </c>
    </row>
    <row r="545" spans="1:8" x14ac:dyDescent="0.25">
      <c r="A545" s="577" t="str">
        <f>IF(ISNUMBER(SEARCH(A$206,'12.Partner Involvement'!$G344))=TRUE,(('12.Partner Involvement'!$D344*'12.Partner Involvement'!$E344)/COUNTA(_xlfn.TEXTSPLIT('12.Partner Involvement'!$G344,";"))),"")</f>
        <v/>
      </c>
      <c r="B545" s="576" t="str">
        <f>IF(ISNUMBER(SEARCH(B$206,'12.Partner Involvement'!$G344))=TRUE,(('12.Partner Involvement'!$D344*'12.Partner Involvement'!$E344)/COUNTA(_xlfn.TEXTSPLIT('12.Partner Involvement'!$G344,";"))),"")</f>
        <v/>
      </c>
      <c r="C545" s="578" t="str">
        <f>IF(ISNUMBER(SEARCH(C$206,'12.Partner Involvement'!$G344))=TRUE,(('12.Partner Involvement'!$D344*'12.Partner Involvement'!$E344)/COUNTA(_xlfn.TEXTSPLIT('12.Partner Involvement'!$G344,";"))),"")</f>
        <v/>
      </c>
      <c r="E545" s="577" t="str">
        <f>IF(ISNUMBER(SEARCH(E$206,'12.Partner Involvement'!$H344))=TRUE,(('12.Partner Involvement'!$D344*'12.Partner Involvement'!$E344)/COUNTA(_xlfn.TEXTSPLIT('12.Partner Involvement'!$H344,";"))),"")</f>
        <v/>
      </c>
      <c r="F545" s="576" t="str">
        <f>IF(ISNUMBER(SEARCH(F$206,'12.Partner Involvement'!$H344))=TRUE,(('12.Partner Involvement'!$D344*'12.Partner Involvement'!$E344)/COUNTA(_xlfn.TEXTSPLIT('12.Partner Involvement'!$H344,";"))),"")</f>
        <v/>
      </c>
      <c r="G545" s="576" t="str">
        <f>IF(ISNUMBER(SEARCH(G$206,'12.Partner Involvement'!$H344))=TRUE,(('12.Partner Involvement'!$D344*'12.Partner Involvement'!$E344)/COUNTA(_xlfn.TEXTSPLIT('12.Partner Involvement'!$H344,";"))),"")</f>
        <v/>
      </c>
      <c r="H545" s="578" t="str">
        <f>IF(ISNUMBER(SEARCH(H$206,'12.Partner Involvement'!$H344))=TRUE,(('12.Partner Involvement'!$D344*'12.Partner Involvement'!$E344)/COUNTA(_xlfn.TEXTSPLIT('12.Partner Involvement'!$H344,";"))),"")</f>
        <v/>
      </c>
    </row>
    <row r="546" spans="1:8" x14ac:dyDescent="0.25">
      <c r="A546" s="577" t="str">
        <f>IF(ISNUMBER(SEARCH(A$206,'12.Partner Involvement'!$G345))=TRUE,(('12.Partner Involvement'!$D345*'12.Partner Involvement'!$E345)/COUNTA(_xlfn.TEXTSPLIT('12.Partner Involvement'!$G345,";"))),"")</f>
        <v/>
      </c>
      <c r="B546" s="576" t="str">
        <f>IF(ISNUMBER(SEARCH(B$206,'12.Partner Involvement'!$G345))=TRUE,(('12.Partner Involvement'!$D345*'12.Partner Involvement'!$E345)/COUNTA(_xlfn.TEXTSPLIT('12.Partner Involvement'!$G345,";"))),"")</f>
        <v/>
      </c>
      <c r="C546" s="578" t="str">
        <f>IF(ISNUMBER(SEARCH(C$206,'12.Partner Involvement'!$G345))=TRUE,(('12.Partner Involvement'!$D345*'12.Partner Involvement'!$E345)/COUNTA(_xlfn.TEXTSPLIT('12.Partner Involvement'!$G345,";"))),"")</f>
        <v/>
      </c>
      <c r="E546" s="577" t="str">
        <f>IF(ISNUMBER(SEARCH(E$206,'12.Partner Involvement'!$H345))=TRUE,(('12.Partner Involvement'!$D345*'12.Partner Involvement'!$E345)/COUNTA(_xlfn.TEXTSPLIT('12.Partner Involvement'!$H345,";"))),"")</f>
        <v/>
      </c>
      <c r="F546" s="576" t="str">
        <f>IF(ISNUMBER(SEARCH(F$206,'12.Partner Involvement'!$H345))=TRUE,(('12.Partner Involvement'!$D345*'12.Partner Involvement'!$E345)/COUNTA(_xlfn.TEXTSPLIT('12.Partner Involvement'!$H345,";"))),"")</f>
        <v/>
      </c>
      <c r="G546" s="576" t="str">
        <f>IF(ISNUMBER(SEARCH(G$206,'12.Partner Involvement'!$H345))=TRUE,(('12.Partner Involvement'!$D345*'12.Partner Involvement'!$E345)/COUNTA(_xlfn.TEXTSPLIT('12.Partner Involvement'!$H345,";"))),"")</f>
        <v/>
      </c>
      <c r="H546" s="578" t="str">
        <f>IF(ISNUMBER(SEARCH(H$206,'12.Partner Involvement'!$H345))=TRUE,(('12.Partner Involvement'!$D345*'12.Partner Involvement'!$E345)/COUNTA(_xlfn.TEXTSPLIT('12.Partner Involvement'!$H345,";"))),"")</f>
        <v/>
      </c>
    </row>
    <row r="547" spans="1:8" x14ac:dyDescent="0.25">
      <c r="A547" s="577" t="str">
        <f>IF(ISNUMBER(SEARCH(A$206,'12.Partner Involvement'!$G346))=TRUE,(('12.Partner Involvement'!$D346*'12.Partner Involvement'!$E346)/COUNTA(_xlfn.TEXTSPLIT('12.Partner Involvement'!$G346,";"))),"")</f>
        <v/>
      </c>
      <c r="B547" s="576" t="str">
        <f>IF(ISNUMBER(SEARCH(B$206,'12.Partner Involvement'!$G346))=TRUE,(('12.Partner Involvement'!$D346*'12.Partner Involvement'!$E346)/COUNTA(_xlfn.TEXTSPLIT('12.Partner Involvement'!$G346,";"))),"")</f>
        <v/>
      </c>
      <c r="C547" s="578" t="str">
        <f>IF(ISNUMBER(SEARCH(C$206,'12.Partner Involvement'!$G346))=TRUE,(('12.Partner Involvement'!$D346*'12.Partner Involvement'!$E346)/COUNTA(_xlfn.TEXTSPLIT('12.Partner Involvement'!$G346,";"))),"")</f>
        <v/>
      </c>
      <c r="E547" s="577" t="str">
        <f>IF(ISNUMBER(SEARCH(E$206,'12.Partner Involvement'!$H346))=TRUE,(('12.Partner Involvement'!$D346*'12.Partner Involvement'!$E346)/COUNTA(_xlfn.TEXTSPLIT('12.Partner Involvement'!$H346,";"))),"")</f>
        <v/>
      </c>
      <c r="F547" s="576" t="str">
        <f>IF(ISNUMBER(SEARCH(F$206,'12.Partner Involvement'!$H346))=TRUE,(('12.Partner Involvement'!$D346*'12.Partner Involvement'!$E346)/COUNTA(_xlfn.TEXTSPLIT('12.Partner Involvement'!$H346,";"))),"")</f>
        <v/>
      </c>
      <c r="G547" s="576" t="str">
        <f>IF(ISNUMBER(SEARCH(G$206,'12.Partner Involvement'!$H346))=TRUE,(('12.Partner Involvement'!$D346*'12.Partner Involvement'!$E346)/COUNTA(_xlfn.TEXTSPLIT('12.Partner Involvement'!$H346,";"))),"")</f>
        <v/>
      </c>
      <c r="H547" s="578" t="str">
        <f>IF(ISNUMBER(SEARCH(H$206,'12.Partner Involvement'!$H346))=TRUE,(('12.Partner Involvement'!$D346*'12.Partner Involvement'!$E346)/COUNTA(_xlfn.TEXTSPLIT('12.Partner Involvement'!$H346,";"))),"")</f>
        <v/>
      </c>
    </row>
    <row r="548" spans="1:8" x14ac:dyDescent="0.25">
      <c r="A548" s="577" t="str">
        <f>IF(ISNUMBER(SEARCH(A$206,'12.Partner Involvement'!$G347))=TRUE,(('12.Partner Involvement'!$D347*'12.Partner Involvement'!$E347)/COUNTA(_xlfn.TEXTSPLIT('12.Partner Involvement'!$G347,";"))),"")</f>
        <v/>
      </c>
      <c r="B548" s="576" t="str">
        <f>IF(ISNUMBER(SEARCH(B$206,'12.Partner Involvement'!$G347))=TRUE,(('12.Partner Involvement'!$D347*'12.Partner Involvement'!$E347)/COUNTA(_xlfn.TEXTSPLIT('12.Partner Involvement'!$G347,";"))),"")</f>
        <v/>
      </c>
      <c r="C548" s="578" t="str">
        <f>IF(ISNUMBER(SEARCH(C$206,'12.Partner Involvement'!$G347))=TRUE,(('12.Partner Involvement'!$D347*'12.Partner Involvement'!$E347)/COUNTA(_xlfn.TEXTSPLIT('12.Partner Involvement'!$G347,";"))),"")</f>
        <v/>
      </c>
      <c r="E548" s="577" t="str">
        <f>IF(ISNUMBER(SEARCH(E$206,'12.Partner Involvement'!$H347))=TRUE,(('12.Partner Involvement'!$D347*'12.Partner Involvement'!$E347)/COUNTA(_xlfn.TEXTSPLIT('12.Partner Involvement'!$H347,";"))),"")</f>
        <v/>
      </c>
      <c r="F548" s="576" t="str">
        <f>IF(ISNUMBER(SEARCH(F$206,'12.Partner Involvement'!$H347))=TRUE,(('12.Partner Involvement'!$D347*'12.Partner Involvement'!$E347)/COUNTA(_xlfn.TEXTSPLIT('12.Partner Involvement'!$H347,";"))),"")</f>
        <v/>
      </c>
      <c r="G548" s="576" t="str">
        <f>IF(ISNUMBER(SEARCH(G$206,'12.Partner Involvement'!$H347))=TRUE,(('12.Partner Involvement'!$D347*'12.Partner Involvement'!$E347)/COUNTA(_xlfn.TEXTSPLIT('12.Partner Involvement'!$H347,";"))),"")</f>
        <v/>
      </c>
      <c r="H548" s="578" t="str">
        <f>IF(ISNUMBER(SEARCH(H$206,'12.Partner Involvement'!$H347))=TRUE,(('12.Partner Involvement'!$D347*'12.Partner Involvement'!$E347)/COUNTA(_xlfn.TEXTSPLIT('12.Partner Involvement'!$H347,";"))),"")</f>
        <v/>
      </c>
    </row>
    <row r="549" spans="1:8" x14ac:dyDescent="0.25">
      <c r="A549" s="577" t="str">
        <f>IF(ISNUMBER(SEARCH(A$206,'12.Partner Involvement'!$G348))=TRUE,(('12.Partner Involvement'!$D348*'12.Partner Involvement'!$E348)/COUNTA(_xlfn.TEXTSPLIT('12.Partner Involvement'!$G348,";"))),"")</f>
        <v/>
      </c>
      <c r="B549" s="576" t="str">
        <f>IF(ISNUMBER(SEARCH(B$206,'12.Partner Involvement'!$G348))=TRUE,(('12.Partner Involvement'!$D348*'12.Partner Involvement'!$E348)/COUNTA(_xlfn.TEXTSPLIT('12.Partner Involvement'!$G348,";"))),"")</f>
        <v/>
      </c>
      <c r="C549" s="578" t="str">
        <f>IF(ISNUMBER(SEARCH(C$206,'12.Partner Involvement'!$G348))=TRUE,(('12.Partner Involvement'!$D348*'12.Partner Involvement'!$E348)/COUNTA(_xlfn.TEXTSPLIT('12.Partner Involvement'!$G348,";"))),"")</f>
        <v/>
      </c>
      <c r="E549" s="577" t="str">
        <f>IF(ISNUMBER(SEARCH(E$206,'12.Partner Involvement'!$H348))=TRUE,(('12.Partner Involvement'!$D348*'12.Partner Involvement'!$E348)/COUNTA(_xlfn.TEXTSPLIT('12.Partner Involvement'!$H348,";"))),"")</f>
        <v/>
      </c>
      <c r="F549" s="576" t="str">
        <f>IF(ISNUMBER(SEARCH(F$206,'12.Partner Involvement'!$H348))=TRUE,(('12.Partner Involvement'!$D348*'12.Partner Involvement'!$E348)/COUNTA(_xlfn.TEXTSPLIT('12.Partner Involvement'!$H348,";"))),"")</f>
        <v/>
      </c>
      <c r="G549" s="576" t="str">
        <f>IF(ISNUMBER(SEARCH(G$206,'12.Partner Involvement'!$H348))=TRUE,(('12.Partner Involvement'!$D348*'12.Partner Involvement'!$E348)/COUNTA(_xlfn.TEXTSPLIT('12.Partner Involvement'!$H348,";"))),"")</f>
        <v/>
      </c>
      <c r="H549" s="578" t="str">
        <f>IF(ISNUMBER(SEARCH(H$206,'12.Partner Involvement'!$H348))=TRUE,(('12.Partner Involvement'!$D348*'12.Partner Involvement'!$E348)/COUNTA(_xlfn.TEXTSPLIT('12.Partner Involvement'!$H348,";"))),"")</f>
        <v/>
      </c>
    </row>
    <row r="550" spans="1:8" x14ac:dyDescent="0.25">
      <c r="A550" s="577" t="str">
        <f>IF(ISNUMBER(SEARCH(A$206,'12.Partner Involvement'!$G349))=TRUE,(('12.Partner Involvement'!$D349*'12.Partner Involvement'!$E349)/COUNTA(_xlfn.TEXTSPLIT('12.Partner Involvement'!$G349,";"))),"")</f>
        <v/>
      </c>
      <c r="B550" s="576" t="str">
        <f>IF(ISNUMBER(SEARCH(B$206,'12.Partner Involvement'!$G349))=TRUE,(('12.Partner Involvement'!$D349*'12.Partner Involvement'!$E349)/COUNTA(_xlfn.TEXTSPLIT('12.Partner Involvement'!$G349,";"))),"")</f>
        <v/>
      </c>
      <c r="C550" s="578" t="str">
        <f>IF(ISNUMBER(SEARCH(C$206,'12.Partner Involvement'!$G349))=TRUE,(('12.Partner Involvement'!$D349*'12.Partner Involvement'!$E349)/COUNTA(_xlfn.TEXTSPLIT('12.Partner Involvement'!$G349,";"))),"")</f>
        <v/>
      </c>
      <c r="E550" s="577" t="str">
        <f>IF(ISNUMBER(SEARCH(E$206,'12.Partner Involvement'!$H349))=TRUE,(('12.Partner Involvement'!$D349*'12.Partner Involvement'!$E349)/COUNTA(_xlfn.TEXTSPLIT('12.Partner Involvement'!$H349,";"))),"")</f>
        <v/>
      </c>
      <c r="F550" s="576" t="str">
        <f>IF(ISNUMBER(SEARCH(F$206,'12.Partner Involvement'!$H349))=TRUE,(('12.Partner Involvement'!$D349*'12.Partner Involvement'!$E349)/COUNTA(_xlfn.TEXTSPLIT('12.Partner Involvement'!$H349,";"))),"")</f>
        <v/>
      </c>
      <c r="G550" s="576" t="str">
        <f>IF(ISNUMBER(SEARCH(G$206,'12.Partner Involvement'!$H349))=TRUE,(('12.Partner Involvement'!$D349*'12.Partner Involvement'!$E349)/COUNTA(_xlfn.TEXTSPLIT('12.Partner Involvement'!$H349,";"))),"")</f>
        <v/>
      </c>
      <c r="H550" s="578" t="str">
        <f>IF(ISNUMBER(SEARCH(H$206,'12.Partner Involvement'!$H349))=TRUE,(('12.Partner Involvement'!$D349*'12.Partner Involvement'!$E349)/COUNTA(_xlfn.TEXTSPLIT('12.Partner Involvement'!$H349,";"))),"")</f>
        <v/>
      </c>
    </row>
    <row r="551" spans="1:8" x14ac:dyDescent="0.25">
      <c r="A551" s="577" t="str">
        <f>IF(ISNUMBER(SEARCH(A$206,'12.Partner Involvement'!$G350))=TRUE,(('12.Partner Involvement'!$D350*'12.Partner Involvement'!$E350)/COUNTA(_xlfn.TEXTSPLIT('12.Partner Involvement'!$G350,";"))),"")</f>
        <v/>
      </c>
      <c r="B551" s="576" t="str">
        <f>IF(ISNUMBER(SEARCH(B$206,'12.Partner Involvement'!$G350))=TRUE,(('12.Partner Involvement'!$D350*'12.Partner Involvement'!$E350)/COUNTA(_xlfn.TEXTSPLIT('12.Partner Involvement'!$G350,";"))),"")</f>
        <v/>
      </c>
      <c r="C551" s="578" t="str">
        <f>IF(ISNUMBER(SEARCH(C$206,'12.Partner Involvement'!$G350))=TRUE,(('12.Partner Involvement'!$D350*'12.Partner Involvement'!$E350)/COUNTA(_xlfn.TEXTSPLIT('12.Partner Involvement'!$G350,";"))),"")</f>
        <v/>
      </c>
      <c r="E551" s="577" t="str">
        <f>IF(ISNUMBER(SEARCH(E$206,'12.Partner Involvement'!$H350))=TRUE,(('12.Partner Involvement'!$D350*'12.Partner Involvement'!$E350)/COUNTA(_xlfn.TEXTSPLIT('12.Partner Involvement'!$H350,";"))),"")</f>
        <v/>
      </c>
      <c r="F551" s="576" t="str">
        <f>IF(ISNUMBER(SEARCH(F$206,'12.Partner Involvement'!$H350))=TRUE,(('12.Partner Involvement'!$D350*'12.Partner Involvement'!$E350)/COUNTA(_xlfn.TEXTSPLIT('12.Partner Involvement'!$H350,";"))),"")</f>
        <v/>
      </c>
      <c r="G551" s="576" t="str">
        <f>IF(ISNUMBER(SEARCH(G$206,'12.Partner Involvement'!$H350))=TRUE,(('12.Partner Involvement'!$D350*'12.Partner Involvement'!$E350)/COUNTA(_xlfn.TEXTSPLIT('12.Partner Involvement'!$H350,";"))),"")</f>
        <v/>
      </c>
      <c r="H551" s="578" t="str">
        <f>IF(ISNUMBER(SEARCH(H$206,'12.Partner Involvement'!$H350))=TRUE,(('12.Partner Involvement'!$D350*'12.Partner Involvement'!$E350)/COUNTA(_xlfn.TEXTSPLIT('12.Partner Involvement'!$H350,";"))),"")</f>
        <v/>
      </c>
    </row>
    <row r="552" spans="1:8" x14ac:dyDescent="0.25">
      <c r="A552" s="577" t="str">
        <f>IF(ISNUMBER(SEARCH(A$206,'12.Partner Involvement'!$G351))=TRUE,(('12.Partner Involvement'!$D351*'12.Partner Involvement'!$E351)/COUNTA(_xlfn.TEXTSPLIT('12.Partner Involvement'!$G351,";"))),"")</f>
        <v/>
      </c>
      <c r="B552" s="576" t="str">
        <f>IF(ISNUMBER(SEARCH(B$206,'12.Partner Involvement'!$G351))=TRUE,(('12.Partner Involvement'!$D351*'12.Partner Involvement'!$E351)/COUNTA(_xlfn.TEXTSPLIT('12.Partner Involvement'!$G351,";"))),"")</f>
        <v/>
      </c>
      <c r="C552" s="578" t="str">
        <f>IF(ISNUMBER(SEARCH(C$206,'12.Partner Involvement'!$G351))=TRUE,(('12.Partner Involvement'!$D351*'12.Partner Involvement'!$E351)/COUNTA(_xlfn.TEXTSPLIT('12.Partner Involvement'!$G351,";"))),"")</f>
        <v/>
      </c>
      <c r="E552" s="577" t="str">
        <f>IF(ISNUMBER(SEARCH(E$206,'12.Partner Involvement'!$H351))=TRUE,(('12.Partner Involvement'!$D351*'12.Partner Involvement'!$E351)/COUNTA(_xlfn.TEXTSPLIT('12.Partner Involvement'!$H351,";"))),"")</f>
        <v/>
      </c>
      <c r="F552" s="576" t="str">
        <f>IF(ISNUMBER(SEARCH(F$206,'12.Partner Involvement'!$H351))=TRUE,(('12.Partner Involvement'!$D351*'12.Partner Involvement'!$E351)/COUNTA(_xlfn.TEXTSPLIT('12.Partner Involvement'!$H351,";"))),"")</f>
        <v/>
      </c>
      <c r="G552" s="576" t="str">
        <f>IF(ISNUMBER(SEARCH(G$206,'12.Partner Involvement'!$H351))=TRUE,(('12.Partner Involvement'!$D351*'12.Partner Involvement'!$E351)/COUNTA(_xlfn.TEXTSPLIT('12.Partner Involvement'!$H351,";"))),"")</f>
        <v/>
      </c>
      <c r="H552" s="578" t="str">
        <f>IF(ISNUMBER(SEARCH(H$206,'12.Partner Involvement'!$H351))=TRUE,(('12.Partner Involvement'!$D351*'12.Partner Involvement'!$E351)/COUNTA(_xlfn.TEXTSPLIT('12.Partner Involvement'!$H351,";"))),"")</f>
        <v/>
      </c>
    </row>
    <row r="553" spans="1:8" x14ac:dyDescent="0.25">
      <c r="A553" s="577" t="str">
        <f>IF(ISNUMBER(SEARCH(A$206,'12.Partner Involvement'!$G352))=TRUE,(('12.Partner Involvement'!$D352*'12.Partner Involvement'!$E352)/COUNTA(_xlfn.TEXTSPLIT('12.Partner Involvement'!$G352,";"))),"")</f>
        <v/>
      </c>
      <c r="B553" s="576" t="str">
        <f>IF(ISNUMBER(SEARCH(B$206,'12.Partner Involvement'!$G352))=TRUE,(('12.Partner Involvement'!$D352*'12.Partner Involvement'!$E352)/COUNTA(_xlfn.TEXTSPLIT('12.Partner Involvement'!$G352,";"))),"")</f>
        <v/>
      </c>
      <c r="C553" s="578" t="str">
        <f>IF(ISNUMBER(SEARCH(C$206,'12.Partner Involvement'!$G352))=TRUE,(('12.Partner Involvement'!$D352*'12.Partner Involvement'!$E352)/COUNTA(_xlfn.TEXTSPLIT('12.Partner Involvement'!$G352,";"))),"")</f>
        <v/>
      </c>
      <c r="E553" s="577" t="str">
        <f>IF(ISNUMBER(SEARCH(E$206,'12.Partner Involvement'!$H352))=TRUE,(('12.Partner Involvement'!$D352*'12.Partner Involvement'!$E352)/COUNTA(_xlfn.TEXTSPLIT('12.Partner Involvement'!$H352,";"))),"")</f>
        <v/>
      </c>
      <c r="F553" s="576" t="str">
        <f>IF(ISNUMBER(SEARCH(F$206,'12.Partner Involvement'!$H352))=TRUE,(('12.Partner Involvement'!$D352*'12.Partner Involvement'!$E352)/COUNTA(_xlfn.TEXTSPLIT('12.Partner Involvement'!$H352,";"))),"")</f>
        <v/>
      </c>
      <c r="G553" s="576" t="str">
        <f>IF(ISNUMBER(SEARCH(G$206,'12.Partner Involvement'!$H352))=TRUE,(('12.Partner Involvement'!$D352*'12.Partner Involvement'!$E352)/COUNTA(_xlfn.TEXTSPLIT('12.Partner Involvement'!$H352,";"))),"")</f>
        <v/>
      </c>
      <c r="H553" s="578" t="str">
        <f>IF(ISNUMBER(SEARCH(H$206,'12.Partner Involvement'!$H352))=TRUE,(('12.Partner Involvement'!$D352*'12.Partner Involvement'!$E352)/COUNTA(_xlfn.TEXTSPLIT('12.Partner Involvement'!$H352,";"))),"")</f>
        <v/>
      </c>
    </row>
    <row r="554" spans="1:8" x14ac:dyDescent="0.25">
      <c r="A554" s="577" t="str">
        <f>IF(ISNUMBER(SEARCH(A$206,'12.Partner Involvement'!$G353))=TRUE,(('12.Partner Involvement'!$D353*'12.Partner Involvement'!$E353)/COUNTA(_xlfn.TEXTSPLIT('12.Partner Involvement'!$G353,";"))),"")</f>
        <v/>
      </c>
      <c r="B554" s="576" t="str">
        <f>IF(ISNUMBER(SEARCH(B$206,'12.Partner Involvement'!$G353))=TRUE,(('12.Partner Involvement'!$D353*'12.Partner Involvement'!$E353)/COUNTA(_xlfn.TEXTSPLIT('12.Partner Involvement'!$G353,";"))),"")</f>
        <v/>
      </c>
      <c r="C554" s="578" t="str">
        <f>IF(ISNUMBER(SEARCH(C$206,'12.Partner Involvement'!$G353))=TRUE,(('12.Partner Involvement'!$D353*'12.Partner Involvement'!$E353)/COUNTA(_xlfn.TEXTSPLIT('12.Partner Involvement'!$G353,";"))),"")</f>
        <v/>
      </c>
      <c r="E554" s="577" t="str">
        <f>IF(ISNUMBER(SEARCH(E$206,'12.Partner Involvement'!$H353))=TRUE,(('12.Partner Involvement'!$D353*'12.Partner Involvement'!$E353)/COUNTA(_xlfn.TEXTSPLIT('12.Partner Involvement'!$H353,";"))),"")</f>
        <v/>
      </c>
      <c r="F554" s="576" t="str">
        <f>IF(ISNUMBER(SEARCH(F$206,'12.Partner Involvement'!$H353))=TRUE,(('12.Partner Involvement'!$D353*'12.Partner Involvement'!$E353)/COUNTA(_xlfn.TEXTSPLIT('12.Partner Involvement'!$H353,";"))),"")</f>
        <v/>
      </c>
      <c r="G554" s="576" t="str">
        <f>IF(ISNUMBER(SEARCH(G$206,'12.Partner Involvement'!$H353))=TRUE,(('12.Partner Involvement'!$D353*'12.Partner Involvement'!$E353)/COUNTA(_xlfn.TEXTSPLIT('12.Partner Involvement'!$H353,";"))),"")</f>
        <v/>
      </c>
      <c r="H554" s="578" t="str">
        <f>IF(ISNUMBER(SEARCH(H$206,'12.Partner Involvement'!$H353))=TRUE,(('12.Partner Involvement'!$D353*'12.Partner Involvement'!$E353)/COUNTA(_xlfn.TEXTSPLIT('12.Partner Involvement'!$H353,";"))),"")</f>
        <v/>
      </c>
    </row>
    <row r="555" spans="1:8" x14ac:dyDescent="0.25">
      <c r="A555" s="577" t="str">
        <f>IF(ISNUMBER(SEARCH(A$206,'12.Partner Involvement'!$G354))=TRUE,(('12.Partner Involvement'!$D354*'12.Partner Involvement'!$E354)/COUNTA(_xlfn.TEXTSPLIT('12.Partner Involvement'!$G354,";"))),"")</f>
        <v/>
      </c>
      <c r="B555" s="576" t="str">
        <f>IF(ISNUMBER(SEARCH(B$206,'12.Partner Involvement'!$G354))=TRUE,(('12.Partner Involvement'!$D354*'12.Partner Involvement'!$E354)/COUNTA(_xlfn.TEXTSPLIT('12.Partner Involvement'!$G354,";"))),"")</f>
        <v/>
      </c>
      <c r="C555" s="578" t="str">
        <f>IF(ISNUMBER(SEARCH(C$206,'12.Partner Involvement'!$G354))=TRUE,(('12.Partner Involvement'!$D354*'12.Partner Involvement'!$E354)/COUNTA(_xlfn.TEXTSPLIT('12.Partner Involvement'!$G354,";"))),"")</f>
        <v/>
      </c>
      <c r="E555" s="577" t="str">
        <f>IF(ISNUMBER(SEARCH(E$206,'12.Partner Involvement'!$H354))=TRUE,(('12.Partner Involvement'!$D354*'12.Partner Involvement'!$E354)/COUNTA(_xlfn.TEXTSPLIT('12.Partner Involvement'!$H354,";"))),"")</f>
        <v/>
      </c>
      <c r="F555" s="576" t="str">
        <f>IF(ISNUMBER(SEARCH(F$206,'12.Partner Involvement'!$H354))=TRUE,(('12.Partner Involvement'!$D354*'12.Partner Involvement'!$E354)/COUNTA(_xlfn.TEXTSPLIT('12.Partner Involvement'!$H354,";"))),"")</f>
        <v/>
      </c>
      <c r="G555" s="576" t="str">
        <f>IF(ISNUMBER(SEARCH(G$206,'12.Partner Involvement'!$H354))=TRUE,(('12.Partner Involvement'!$D354*'12.Partner Involvement'!$E354)/COUNTA(_xlfn.TEXTSPLIT('12.Partner Involvement'!$H354,";"))),"")</f>
        <v/>
      </c>
      <c r="H555" s="578" t="str">
        <f>IF(ISNUMBER(SEARCH(H$206,'12.Partner Involvement'!$H354))=TRUE,(('12.Partner Involvement'!$D354*'12.Partner Involvement'!$E354)/COUNTA(_xlfn.TEXTSPLIT('12.Partner Involvement'!$H354,";"))),"")</f>
        <v/>
      </c>
    </row>
    <row r="556" spans="1:8" x14ac:dyDescent="0.25">
      <c r="A556" s="577" t="str">
        <f>IF(ISNUMBER(SEARCH(A$206,'12.Partner Involvement'!$G355))=TRUE,(('12.Partner Involvement'!$D355*'12.Partner Involvement'!$E355)/COUNTA(_xlfn.TEXTSPLIT('12.Partner Involvement'!$G355,";"))),"")</f>
        <v/>
      </c>
      <c r="B556" s="576" t="str">
        <f>IF(ISNUMBER(SEARCH(B$206,'12.Partner Involvement'!$G355))=TRUE,(('12.Partner Involvement'!$D355*'12.Partner Involvement'!$E355)/COUNTA(_xlfn.TEXTSPLIT('12.Partner Involvement'!$G355,";"))),"")</f>
        <v/>
      </c>
      <c r="C556" s="578" t="str">
        <f>IF(ISNUMBER(SEARCH(C$206,'12.Partner Involvement'!$G355))=TRUE,(('12.Partner Involvement'!$D355*'12.Partner Involvement'!$E355)/COUNTA(_xlfn.TEXTSPLIT('12.Partner Involvement'!$G355,";"))),"")</f>
        <v/>
      </c>
      <c r="E556" s="577" t="str">
        <f>IF(ISNUMBER(SEARCH(E$206,'12.Partner Involvement'!$H355))=TRUE,(('12.Partner Involvement'!$D355*'12.Partner Involvement'!$E355)/COUNTA(_xlfn.TEXTSPLIT('12.Partner Involvement'!$H355,";"))),"")</f>
        <v/>
      </c>
      <c r="F556" s="576" t="str">
        <f>IF(ISNUMBER(SEARCH(F$206,'12.Partner Involvement'!$H355))=TRUE,(('12.Partner Involvement'!$D355*'12.Partner Involvement'!$E355)/COUNTA(_xlfn.TEXTSPLIT('12.Partner Involvement'!$H355,";"))),"")</f>
        <v/>
      </c>
      <c r="G556" s="576" t="str">
        <f>IF(ISNUMBER(SEARCH(G$206,'12.Partner Involvement'!$H355))=TRUE,(('12.Partner Involvement'!$D355*'12.Partner Involvement'!$E355)/COUNTA(_xlfn.TEXTSPLIT('12.Partner Involvement'!$H355,";"))),"")</f>
        <v/>
      </c>
      <c r="H556" s="578" t="str">
        <f>IF(ISNUMBER(SEARCH(H$206,'12.Partner Involvement'!$H355))=TRUE,(('12.Partner Involvement'!$D355*'12.Partner Involvement'!$E355)/COUNTA(_xlfn.TEXTSPLIT('12.Partner Involvement'!$H355,";"))),"")</f>
        <v/>
      </c>
    </row>
    <row r="557" spans="1:8" x14ac:dyDescent="0.25">
      <c r="A557" s="577" t="str">
        <f>IF(ISNUMBER(SEARCH(A$206,'12.Partner Involvement'!$G356))=TRUE,(('12.Partner Involvement'!$D356*'12.Partner Involvement'!$E356)/COUNTA(_xlfn.TEXTSPLIT('12.Partner Involvement'!$G356,";"))),"")</f>
        <v/>
      </c>
      <c r="B557" s="576" t="str">
        <f>IF(ISNUMBER(SEARCH(B$206,'12.Partner Involvement'!$G356))=TRUE,(('12.Partner Involvement'!$D356*'12.Partner Involvement'!$E356)/COUNTA(_xlfn.TEXTSPLIT('12.Partner Involvement'!$G356,";"))),"")</f>
        <v/>
      </c>
      <c r="C557" s="578" t="str">
        <f>IF(ISNUMBER(SEARCH(C$206,'12.Partner Involvement'!$G356))=TRUE,(('12.Partner Involvement'!$D356*'12.Partner Involvement'!$E356)/COUNTA(_xlfn.TEXTSPLIT('12.Partner Involvement'!$G356,";"))),"")</f>
        <v/>
      </c>
      <c r="E557" s="577" t="str">
        <f>IF(ISNUMBER(SEARCH(E$206,'12.Partner Involvement'!$H356))=TRUE,(('12.Partner Involvement'!$D356*'12.Partner Involvement'!$E356)/COUNTA(_xlfn.TEXTSPLIT('12.Partner Involvement'!$H356,";"))),"")</f>
        <v/>
      </c>
      <c r="F557" s="576" t="str">
        <f>IF(ISNUMBER(SEARCH(F$206,'12.Partner Involvement'!$H356))=TRUE,(('12.Partner Involvement'!$D356*'12.Partner Involvement'!$E356)/COUNTA(_xlfn.TEXTSPLIT('12.Partner Involvement'!$H356,";"))),"")</f>
        <v/>
      </c>
      <c r="G557" s="576" t="str">
        <f>IF(ISNUMBER(SEARCH(G$206,'12.Partner Involvement'!$H356))=TRUE,(('12.Partner Involvement'!$D356*'12.Partner Involvement'!$E356)/COUNTA(_xlfn.TEXTSPLIT('12.Partner Involvement'!$H356,";"))),"")</f>
        <v/>
      </c>
      <c r="H557" s="578" t="str">
        <f>IF(ISNUMBER(SEARCH(H$206,'12.Partner Involvement'!$H356))=TRUE,(('12.Partner Involvement'!$D356*'12.Partner Involvement'!$E356)/COUNTA(_xlfn.TEXTSPLIT('12.Partner Involvement'!$H356,";"))),"")</f>
        <v/>
      </c>
    </row>
    <row r="558" spans="1:8" x14ac:dyDescent="0.25">
      <c r="A558" s="577" t="str">
        <f>IF(ISNUMBER(SEARCH(A$206,'12.Partner Involvement'!$G357))=TRUE,(('12.Partner Involvement'!$D357*'12.Partner Involvement'!$E357)/COUNTA(_xlfn.TEXTSPLIT('12.Partner Involvement'!$G357,";"))),"")</f>
        <v/>
      </c>
      <c r="B558" s="576" t="str">
        <f>IF(ISNUMBER(SEARCH(B$206,'12.Partner Involvement'!$G357))=TRUE,(('12.Partner Involvement'!$D357*'12.Partner Involvement'!$E357)/COUNTA(_xlfn.TEXTSPLIT('12.Partner Involvement'!$G357,";"))),"")</f>
        <v/>
      </c>
      <c r="C558" s="578" t="str">
        <f>IF(ISNUMBER(SEARCH(C$206,'12.Partner Involvement'!$G357))=TRUE,(('12.Partner Involvement'!$D357*'12.Partner Involvement'!$E357)/COUNTA(_xlfn.TEXTSPLIT('12.Partner Involvement'!$G357,";"))),"")</f>
        <v/>
      </c>
      <c r="E558" s="577" t="str">
        <f>IF(ISNUMBER(SEARCH(E$206,'12.Partner Involvement'!$H357))=TRUE,(('12.Partner Involvement'!$D357*'12.Partner Involvement'!$E357)/COUNTA(_xlfn.TEXTSPLIT('12.Partner Involvement'!$H357,";"))),"")</f>
        <v/>
      </c>
      <c r="F558" s="576" t="str">
        <f>IF(ISNUMBER(SEARCH(F$206,'12.Partner Involvement'!$H357))=TRUE,(('12.Partner Involvement'!$D357*'12.Partner Involvement'!$E357)/COUNTA(_xlfn.TEXTSPLIT('12.Partner Involvement'!$H357,";"))),"")</f>
        <v/>
      </c>
      <c r="G558" s="576" t="str">
        <f>IF(ISNUMBER(SEARCH(G$206,'12.Partner Involvement'!$H357))=TRUE,(('12.Partner Involvement'!$D357*'12.Partner Involvement'!$E357)/COUNTA(_xlfn.TEXTSPLIT('12.Partner Involvement'!$H357,";"))),"")</f>
        <v/>
      </c>
      <c r="H558" s="578" t="str">
        <f>IF(ISNUMBER(SEARCH(H$206,'12.Partner Involvement'!$H357))=TRUE,(('12.Partner Involvement'!$D357*'12.Partner Involvement'!$E357)/COUNTA(_xlfn.TEXTSPLIT('12.Partner Involvement'!$H357,";"))),"")</f>
        <v/>
      </c>
    </row>
    <row r="559" spans="1:8" x14ac:dyDescent="0.25">
      <c r="A559" s="577" t="str">
        <f>IF(ISNUMBER(SEARCH(A$206,'12.Partner Involvement'!$G358))=TRUE,(('12.Partner Involvement'!$D358*'12.Partner Involvement'!$E358)/COUNTA(_xlfn.TEXTSPLIT('12.Partner Involvement'!$G358,";"))),"")</f>
        <v/>
      </c>
      <c r="B559" s="576" t="str">
        <f>IF(ISNUMBER(SEARCH(B$206,'12.Partner Involvement'!$G358))=TRUE,(('12.Partner Involvement'!$D358*'12.Partner Involvement'!$E358)/COUNTA(_xlfn.TEXTSPLIT('12.Partner Involvement'!$G358,";"))),"")</f>
        <v/>
      </c>
      <c r="C559" s="578" t="str">
        <f>IF(ISNUMBER(SEARCH(C$206,'12.Partner Involvement'!$G358))=TRUE,(('12.Partner Involvement'!$D358*'12.Partner Involvement'!$E358)/COUNTA(_xlfn.TEXTSPLIT('12.Partner Involvement'!$G358,";"))),"")</f>
        <v/>
      </c>
      <c r="E559" s="577" t="str">
        <f>IF(ISNUMBER(SEARCH(E$206,'12.Partner Involvement'!$H358))=TRUE,(('12.Partner Involvement'!$D358*'12.Partner Involvement'!$E358)/COUNTA(_xlfn.TEXTSPLIT('12.Partner Involvement'!$H358,";"))),"")</f>
        <v/>
      </c>
      <c r="F559" s="576" t="str">
        <f>IF(ISNUMBER(SEARCH(F$206,'12.Partner Involvement'!$H358))=TRUE,(('12.Partner Involvement'!$D358*'12.Partner Involvement'!$E358)/COUNTA(_xlfn.TEXTSPLIT('12.Partner Involvement'!$H358,";"))),"")</f>
        <v/>
      </c>
      <c r="G559" s="576" t="str">
        <f>IF(ISNUMBER(SEARCH(G$206,'12.Partner Involvement'!$H358))=TRUE,(('12.Partner Involvement'!$D358*'12.Partner Involvement'!$E358)/COUNTA(_xlfn.TEXTSPLIT('12.Partner Involvement'!$H358,";"))),"")</f>
        <v/>
      </c>
      <c r="H559" s="578" t="str">
        <f>IF(ISNUMBER(SEARCH(H$206,'12.Partner Involvement'!$H358))=TRUE,(('12.Partner Involvement'!$D358*'12.Partner Involvement'!$E358)/COUNTA(_xlfn.TEXTSPLIT('12.Partner Involvement'!$H358,";"))),"")</f>
        <v/>
      </c>
    </row>
    <row r="560" spans="1:8" x14ac:dyDescent="0.25">
      <c r="A560" s="577" t="str">
        <f>IF(ISNUMBER(SEARCH(A$206,'12.Partner Involvement'!$G359))=TRUE,(('12.Partner Involvement'!$D359*'12.Partner Involvement'!$E359)/COUNTA(_xlfn.TEXTSPLIT('12.Partner Involvement'!$G359,";"))),"")</f>
        <v/>
      </c>
      <c r="B560" s="576" t="str">
        <f>IF(ISNUMBER(SEARCH(B$206,'12.Partner Involvement'!$G359))=TRUE,(('12.Partner Involvement'!$D359*'12.Partner Involvement'!$E359)/COUNTA(_xlfn.TEXTSPLIT('12.Partner Involvement'!$G359,";"))),"")</f>
        <v/>
      </c>
      <c r="C560" s="578" t="str">
        <f>IF(ISNUMBER(SEARCH(C$206,'12.Partner Involvement'!$G359))=TRUE,(('12.Partner Involvement'!$D359*'12.Partner Involvement'!$E359)/COUNTA(_xlfn.TEXTSPLIT('12.Partner Involvement'!$G359,";"))),"")</f>
        <v/>
      </c>
      <c r="E560" s="577" t="str">
        <f>IF(ISNUMBER(SEARCH(E$206,'12.Partner Involvement'!$H359))=TRUE,(('12.Partner Involvement'!$D359*'12.Partner Involvement'!$E359)/COUNTA(_xlfn.TEXTSPLIT('12.Partner Involvement'!$H359,";"))),"")</f>
        <v/>
      </c>
      <c r="F560" s="576" t="str">
        <f>IF(ISNUMBER(SEARCH(F$206,'12.Partner Involvement'!$H359))=TRUE,(('12.Partner Involvement'!$D359*'12.Partner Involvement'!$E359)/COUNTA(_xlfn.TEXTSPLIT('12.Partner Involvement'!$H359,";"))),"")</f>
        <v/>
      </c>
      <c r="G560" s="576" t="str">
        <f>IF(ISNUMBER(SEARCH(G$206,'12.Partner Involvement'!$H359))=TRUE,(('12.Partner Involvement'!$D359*'12.Partner Involvement'!$E359)/COUNTA(_xlfn.TEXTSPLIT('12.Partner Involvement'!$H359,";"))),"")</f>
        <v/>
      </c>
      <c r="H560" s="578" t="str">
        <f>IF(ISNUMBER(SEARCH(H$206,'12.Partner Involvement'!$H359))=TRUE,(('12.Partner Involvement'!$D359*'12.Partner Involvement'!$E359)/COUNTA(_xlfn.TEXTSPLIT('12.Partner Involvement'!$H359,";"))),"")</f>
        <v/>
      </c>
    </row>
    <row r="561" spans="1:8" x14ac:dyDescent="0.25">
      <c r="A561" s="577" t="str">
        <f>IF(ISNUMBER(SEARCH(A$206,'12.Partner Involvement'!$G360))=TRUE,(('12.Partner Involvement'!$D360*'12.Partner Involvement'!$E360)/COUNTA(_xlfn.TEXTSPLIT('12.Partner Involvement'!$G360,";"))),"")</f>
        <v/>
      </c>
      <c r="B561" s="576" t="str">
        <f>IF(ISNUMBER(SEARCH(B$206,'12.Partner Involvement'!$G360))=TRUE,(('12.Partner Involvement'!$D360*'12.Partner Involvement'!$E360)/COUNTA(_xlfn.TEXTSPLIT('12.Partner Involvement'!$G360,";"))),"")</f>
        <v/>
      </c>
      <c r="C561" s="578" t="str">
        <f>IF(ISNUMBER(SEARCH(C$206,'12.Partner Involvement'!$G360))=TRUE,(('12.Partner Involvement'!$D360*'12.Partner Involvement'!$E360)/COUNTA(_xlfn.TEXTSPLIT('12.Partner Involvement'!$G360,";"))),"")</f>
        <v/>
      </c>
      <c r="E561" s="577" t="str">
        <f>IF(ISNUMBER(SEARCH(E$206,'12.Partner Involvement'!$H360))=TRUE,(('12.Partner Involvement'!$D360*'12.Partner Involvement'!$E360)/COUNTA(_xlfn.TEXTSPLIT('12.Partner Involvement'!$H360,";"))),"")</f>
        <v/>
      </c>
      <c r="F561" s="576" t="str">
        <f>IF(ISNUMBER(SEARCH(F$206,'12.Partner Involvement'!$H360))=TRUE,(('12.Partner Involvement'!$D360*'12.Partner Involvement'!$E360)/COUNTA(_xlfn.TEXTSPLIT('12.Partner Involvement'!$H360,";"))),"")</f>
        <v/>
      </c>
      <c r="G561" s="576" t="str">
        <f>IF(ISNUMBER(SEARCH(G$206,'12.Partner Involvement'!$H360))=TRUE,(('12.Partner Involvement'!$D360*'12.Partner Involvement'!$E360)/COUNTA(_xlfn.TEXTSPLIT('12.Partner Involvement'!$H360,";"))),"")</f>
        <v/>
      </c>
      <c r="H561" s="578" t="str">
        <f>IF(ISNUMBER(SEARCH(H$206,'12.Partner Involvement'!$H360))=TRUE,(('12.Partner Involvement'!$D360*'12.Partner Involvement'!$E360)/COUNTA(_xlfn.TEXTSPLIT('12.Partner Involvement'!$H360,";"))),"")</f>
        <v/>
      </c>
    </row>
    <row r="562" spans="1:8" x14ac:dyDescent="0.25">
      <c r="A562" s="577" t="str">
        <f>IF(ISNUMBER(SEARCH(A$206,'12.Partner Involvement'!$G361))=TRUE,(('12.Partner Involvement'!$D361*'12.Partner Involvement'!$E361)/COUNTA(_xlfn.TEXTSPLIT('12.Partner Involvement'!$G361,";"))),"")</f>
        <v/>
      </c>
      <c r="B562" s="576" t="str">
        <f>IF(ISNUMBER(SEARCH(B$206,'12.Partner Involvement'!$G361))=TRUE,(('12.Partner Involvement'!$D361*'12.Partner Involvement'!$E361)/COUNTA(_xlfn.TEXTSPLIT('12.Partner Involvement'!$G361,";"))),"")</f>
        <v/>
      </c>
      <c r="C562" s="578" t="str">
        <f>IF(ISNUMBER(SEARCH(C$206,'12.Partner Involvement'!$G361))=TRUE,(('12.Partner Involvement'!$D361*'12.Partner Involvement'!$E361)/COUNTA(_xlfn.TEXTSPLIT('12.Partner Involvement'!$G361,";"))),"")</f>
        <v/>
      </c>
      <c r="E562" s="577" t="str">
        <f>IF(ISNUMBER(SEARCH(E$206,'12.Partner Involvement'!$H361))=TRUE,(('12.Partner Involvement'!$D361*'12.Partner Involvement'!$E361)/COUNTA(_xlfn.TEXTSPLIT('12.Partner Involvement'!$H361,";"))),"")</f>
        <v/>
      </c>
      <c r="F562" s="576" t="str">
        <f>IF(ISNUMBER(SEARCH(F$206,'12.Partner Involvement'!$H361))=TRUE,(('12.Partner Involvement'!$D361*'12.Partner Involvement'!$E361)/COUNTA(_xlfn.TEXTSPLIT('12.Partner Involvement'!$H361,";"))),"")</f>
        <v/>
      </c>
      <c r="G562" s="576" t="str">
        <f>IF(ISNUMBER(SEARCH(G$206,'12.Partner Involvement'!$H361))=TRUE,(('12.Partner Involvement'!$D361*'12.Partner Involvement'!$E361)/COUNTA(_xlfn.TEXTSPLIT('12.Partner Involvement'!$H361,";"))),"")</f>
        <v/>
      </c>
      <c r="H562" s="578" t="str">
        <f>IF(ISNUMBER(SEARCH(H$206,'12.Partner Involvement'!$H361))=TRUE,(('12.Partner Involvement'!$D361*'12.Partner Involvement'!$E361)/COUNTA(_xlfn.TEXTSPLIT('12.Partner Involvement'!$H361,";"))),"")</f>
        <v/>
      </c>
    </row>
    <row r="563" spans="1:8" x14ac:dyDescent="0.25">
      <c r="A563" s="577" t="str">
        <f>IF(ISNUMBER(SEARCH(A$206,'12.Partner Involvement'!$G362))=TRUE,(('12.Partner Involvement'!$D362*'12.Partner Involvement'!$E362)/COUNTA(_xlfn.TEXTSPLIT('12.Partner Involvement'!$G362,";"))),"")</f>
        <v/>
      </c>
      <c r="B563" s="576" t="str">
        <f>IF(ISNUMBER(SEARCH(B$206,'12.Partner Involvement'!$G362))=TRUE,(('12.Partner Involvement'!$D362*'12.Partner Involvement'!$E362)/COUNTA(_xlfn.TEXTSPLIT('12.Partner Involvement'!$G362,";"))),"")</f>
        <v/>
      </c>
      <c r="C563" s="578" t="str">
        <f>IF(ISNUMBER(SEARCH(C$206,'12.Partner Involvement'!$G362))=TRUE,(('12.Partner Involvement'!$D362*'12.Partner Involvement'!$E362)/COUNTA(_xlfn.TEXTSPLIT('12.Partner Involvement'!$G362,";"))),"")</f>
        <v/>
      </c>
      <c r="E563" s="577" t="str">
        <f>IF(ISNUMBER(SEARCH(E$206,'12.Partner Involvement'!$H362))=TRUE,(('12.Partner Involvement'!$D362*'12.Partner Involvement'!$E362)/COUNTA(_xlfn.TEXTSPLIT('12.Partner Involvement'!$H362,";"))),"")</f>
        <v/>
      </c>
      <c r="F563" s="576" t="str">
        <f>IF(ISNUMBER(SEARCH(F$206,'12.Partner Involvement'!$H362))=TRUE,(('12.Partner Involvement'!$D362*'12.Partner Involvement'!$E362)/COUNTA(_xlfn.TEXTSPLIT('12.Partner Involvement'!$H362,";"))),"")</f>
        <v/>
      </c>
      <c r="G563" s="576" t="str">
        <f>IF(ISNUMBER(SEARCH(G$206,'12.Partner Involvement'!$H362))=TRUE,(('12.Partner Involvement'!$D362*'12.Partner Involvement'!$E362)/COUNTA(_xlfn.TEXTSPLIT('12.Partner Involvement'!$H362,";"))),"")</f>
        <v/>
      </c>
      <c r="H563" s="578" t="str">
        <f>IF(ISNUMBER(SEARCH(H$206,'12.Partner Involvement'!$H362))=TRUE,(('12.Partner Involvement'!$D362*'12.Partner Involvement'!$E362)/COUNTA(_xlfn.TEXTSPLIT('12.Partner Involvement'!$H362,";"))),"")</f>
        <v/>
      </c>
    </row>
    <row r="564" spans="1:8" x14ac:dyDescent="0.25">
      <c r="A564" s="577" t="str">
        <f>IF(ISNUMBER(SEARCH(A$206,'12.Partner Involvement'!$G363))=TRUE,(('12.Partner Involvement'!$D363*'12.Partner Involvement'!$E363)/COUNTA(_xlfn.TEXTSPLIT('12.Partner Involvement'!$G363,";"))),"")</f>
        <v/>
      </c>
      <c r="B564" s="576" t="str">
        <f>IF(ISNUMBER(SEARCH(B$206,'12.Partner Involvement'!$G363))=TRUE,(('12.Partner Involvement'!$D363*'12.Partner Involvement'!$E363)/COUNTA(_xlfn.TEXTSPLIT('12.Partner Involvement'!$G363,";"))),"")</f>
        <v/>
      </c>
      <c r="C564" s="578" t="str">
        <f>IF(ISNUMBER(SEARCH(C$206,'12.Partner Involvement'!$G363))=TRUE,(('12.Partner Involvement'!$D363*'12.Partner Involvement'!$E363)/COUNTA(_xlfn.TEXTSPLIT('12.Partner Involvement'!$G363,";"))),"")</f>
        <v/>
      </c>
      <c r="E564" s="577" t="str">
        <f>IF(ISNUMBER(SEARCH(E$206,'12.Partner Involvement'!$H363))=TRUE,(('12.Partner Involvement'!$D363*'12.Partner Involvement'!$E363)/COUNTA(_xlfn.TEXTSPLIT('12.Partner Involvement'!$H363,";"))),"")</f>
        <v/>
      </c>
      <c r="F564" s="576" t="str">
        <f>IF(ISNUMBER(SEARCH(F$206,'12.Partner Involvement'!$H363))=TRUE,(('12.Partner Involvement'!$D363*'12.Partner Involvement'!$E363)/COUNTA(_xlfn.TEXTSPLIT('12.Partner Involvement'!$H363,";"))),"")</f>
        <v/>
      </c>
      <c r="G564" s="576" t="str">
        <f>IF(ISNUMBER(SEARCH(G$206,'12.Partner Involvement'!$H363))=TRUE,(('12.Partner Involvement'!$D363*'12.Partner Involvement'!$E363)/COUNTA(_xlfn.TEXTSPLIT('12.Partner Involvement'!$H363,";"))),"")</f>
        <v/>
      </c>
      <c r="H564" s="578" t="str">
        <f>IF(ISNUMBER(SEARCH(H$206,'12.Partner Involvement'!$H363))=TRUE,(('12.Partner Involvement'!$D363*'12.Partner Involvement'!$E363)/COUNTA(_xlfn.TEXTSPLIT('12.Partner Involvement'!$H363,";"))),"")</f>
        <v/>
      </c>
    </row>
    <row r="565" spans="1:8" x14ac:dyDescent="0.25">
      <c r="A565" s="577" t="str">
        <f>IF(ISNUMBER(SEARCH(A$206,'12.Partner Involvement'!$G364))=TRUE,(('12.Partner Involvement'!$D364*'12.Partner Involvement'!$E364)/COUNTA(_xlfn.TEXTSPLIT('12.Partner Involvement'!$G364,";"))),"")</f>
        <v/>
      </c>
      <c r="B565" s="576" t="str">
        <f>IF(ISNUMBER(SEARCH(B$206,'12.Partner Involvement'!$G364))=TRUE,(('12.Partner Involvement'!$D364*'12.Partner Involvement'!$E364)/COUNTA(_xlfn.TEXTSPLIT('12.Partner Involvement'!$G364,";"))),"")</f>
        <v/>
      </c>
      <c r="C565" s="578" t="str">
        <f>IF(ISNUMBER(SEARCH(C$206,'12.Partner Involvement'!$G364))=TRUE,(('12.Partner Involvement'!$D364*'12.Partner Involvement'!$E364)/COUNTA(_xlfn.TEXTSPLIT('12.Partner Involvement'!$G364,";"))),"")</f>
        <v/>
      </c>
      <c r="E565" s="577" t="str">
        <f>IF(ISNUMBER(SEARCH(E$206,'12.Partner Involvement'!$H364))=TRUE,(('12.Partner Involvement'!$D364*'12.Partner Involvement'!$E364)/COUNTA(_xlfn.TEXTSPLIT('12.Partner Involvement'!$H364,";"))),"")</f>
        <v/>
      </c>
      <c r="F565" s="576" t="str">
        <f>IF(ISNUMBER(SEARCH(F$206,'12.Partner Involvement'!$H364))=TRUE,(('12.Partner Involvement'!$D364*'12.Partner Involvement'!$E364)/COUNTA(_xlfn.TEXTSPLIT('12.Partner Involvement'!$H364,";"))),"")</f>
        <v/>
      </c>
      <c r="G565" s="576" t="str">
        <f>IF(ISNUMBER(SEARCH(G$206,'12.Partner Involvement'!$H364))=TRUE,(('12.Partner Involvement'!$D364*'12.Partner Involvement'!$E364)/COUNTA(_xlfn.TEXTSPLIT('12.Partner Involvement'!$H364,";"))),"")</f>
        <v/>
      </c>
      <c r="H565" s="578" t="str">
        <f>IF(ISNUMBER(SEARCH(H$206,'12.Partner Involvement'!$H364))=TRUE,(('12.Partner Involvement'!$D364*'12.Partner Involvement'!$E364)/COUNTA(_xlfn.TEXTSPLIT('12.Partner Involvement'!$H364,";"))),"")</f>
        <v/>
      </c>
    </row>
    <row r="566" spans="1:8" x14ac:dyDescent="0.25">
      <c r="A566" s="577" t="str">
        <f>IF(ISNUMBER(SEARCH(A$206,'12.Partner Involvement'!$G365))=TRUE,(('12.Partner Involvement'!$D365*'12.Partner Involvement'!$E365)/COUNTA(_xlfn.TEXTSPLIT('12.Partner Involvement'!$G365,";"))),"")</f>
        <v/>
      </c>
      <c r="B566" s="576" t="str">
        <f>IF(ISNUMBER(SEARCH(B$206,'12.Partner Involvement'!$G365))=TRUE,(('12.Partner Involvement'!$D365*'12.Partner Involvement'!$E365)/COUNTA(_xlfn.TEXTSPLIT('12.Partner Involvement'!$G365,";"))),"")</f>
        <v/>
      </c>
      <c r="C566" s="578" t="str">
        <f>IF(ISNUMBER(SEARCH(C$206,'12.Partner Involvement'!$G365))=TRUE,(('12.Partner Involvement'!$D365*'12.Partner Involvement'!$E365)/COUNTA(_xlfn.TEXTSPLIT('12.Partner Involvement'!$G365,";"))),"")</f>
        <v/>
      </c>
      <c r="E566" s="577" t="str">
        <f>IF(ISNUMBER(SEARCH(E$206,'12.Partner Involvement'!$H365))=TRUE,(('12.Partner Involvement'!$D365*'12.Partner Involvement'!$E365)/COUNTA(_xlfn.TEXTSPLIT('12.Partner Involvement'!$H365,";"))),"")</f>
        <v/>
      </c>
      <c r="F566" s="576" t="str">
        <f>IF(ISNUMBER(SEARCH(F$206,'12.Partner Involvement'!$H365))=TRUE,(('12.Partner Involvement'!$D365*'12.Partner Involvement'!$E365)/COUNTA(_xlfn.TEXTSPLIT('12.Partner Involvement'!$H365,";"))),"")</f>
        <v/>
      </c>
      <c r="G566" s="576" t="str">
        <f>IF(ISNUMBER(SEARCH(G$206,'12.Partner Involvement'!$H365))=TRUE,(('12.Partner Involvement'!$D365*'12.Partner Involvement'!$E365)/COUNTA(_xlfn.TEXTSPLIT('12.Partner Involvement'!$H365,";"))),"")</f>
        <v/>
      </c>
      <c r="H566" s="578" t="str">
        <f>IF(ISNUMBER(SEARCH(H$206,'12.Partner Involvement'!$H365))=TRUE,(('12.Partner Involvement'!$D365*'12.Partner Involvement'!$E365)/COUNTA(_xlfn.TEXTSPLIT('12.Partner Involvement'!$H365,";"))),"")</f>
        <v/>
      </c>
    </row>
    <row r="567" spans="1:8" x14ac:dyDescent="0.25">
      <c r="A567" s="577" t="str">
        <f>IF(ISNUMBER(SEARCH(A$206,'12.Partner Involvement'!$G366))=TRUE,(('12.Partner Involvement'!$D366*'12.Partner Involvement'!$E366)/COUNTA(_xlfn.TEXTSPLIT('12.Partner Involvement'!$G366,";"))),"")</f>
        <v/>
      </c>
      <c r="B567" s="576" t="str">
        <f>IF(ISNUMBER(SEARCH(B$206,'12.Partner Involvement'!$G366))=TRUE,(('12.Partner Involvement'!$D366*'12.Partner Involvement'!$E366)/COUNTA(_xlfn.TEXTSPLIT('12.Partner Involvement'!$G366,";"))),"")</f>
        <v/>
      </c>
      <c r="C567" s="578" t="str">
        <f>IF(ISNUMBER(SEARCH(C$206,'12.Partner Involvement'!$G366))=TRUE,(('12.Partner Involvement'!$D366*'12.Partner Involvement'!$E366)/COUNTA(_xlfn.TEXTSPLIT('12.Partner Involvement'!$G366,";"))),"")</f>
        <v/>
      </c>
      <c r="E567" s="577" t="str">
        <f>IF(ISNUMBER(SEARCH(E$206,'12.Partner Involvement'!$H366))=TRUE,(('12.Partner Involvement'!$D366*'12.Partner Involvement'!$E366)/COUNTA(_xlfn.TEXTSPLIT('12.Partner Involvement'!$H366,";"))),"")</f>
        <v/>
      </c>
      <c r="F567" s="576" t="str">
        <f>IF(ISNUMBER(SEARCH(F$206,'12.Partner Involvement'!$H366))=TRUE,(('12.Partner Involvement'!$D366*'12.Partner Involvement'!$E366)/COUNTA(_xlfn.TEXTSPLIT('12.Partner Involvement'!$H366,";"))),"")</f>
        <v/>
      </c>
      <c r="G567" s="576" t="str">
        <f>IF(ISNUMBER(SEARCH(G$206,'12.Partner Involvement'!$H366))=TRUE,(('12.Partner Involvement'!$D366*'12.Partner Involvement'!$E366)/COUNTA(_xlfn.TEXTSPLIT('12.Partner Involvement'!$H366,";"))),"")</f>
        <v/>
      </c>
      <c r="H567" s="578" t="str">
        <f>IF(ISNUMBER(SEARCH(H$206,'12.Partner Involvement'!$H366))=TRUE,(('12.Partner Involvement'!$D366*'12.Partner Involvement'!$E366)/COUNTA(_xlfn.TEXTSPLIT('12.Partner Involvement'!$H366,";"))),"")</f>
        <v/>
      </c>
    </row>
    <row r="568" spans="1:8" x14ac:dyDescent="0.25">
      <c r="A568" s="577" t="str">
        <f>IF(ISNUMBER(SEARCH(A$206,'12.Partner Involvement'!$G367))=TRUE,(('12.Partner Involvement'!$D367*'12.Partner Involvement'!$E367)/COUNTA(_xlfn.TEXTSPLIT('12.Partner Involvement'!$G367,";"))),"")</f>
        <v/>
      </c>
      <c r="B568" s="576" t="str">
        <f>IF(ISNUMBER(SEARCH(B$206,'12.Partner Involvement'!$G367))=TRUE,(('12.Partner Involvement'!$D367*'12.Partner Involvement'!$E367)/COUNTA(_xlfn.TEXTSPLIT('12.Partner Involvement'!$G367,";"))),"")</f>
        <v/>
      </c>
      <c r="C568" s="578" t="str">
        <f>IF(ISNUMBER(SEARCH(C$206,'12.Partner Involvement'!$G367))=TRUE,(('12.Partner Involvement'!$D367*'12.Partner Involvement'!$E367)/COUNTA(_xlfn.TEXTSPLIT('12.Partner Involvement'!$G367,";"))),"")</f>
        <v/>
      </c>
      <c r="E568" s="577" t="str">
        <f>IF(ISNUMBER(SEARCH(E$206,'12.Partner Involvement'!$H367))=TRUE,(('12.Partner Involvement'!$D367*'12.Partner Involvement'!$E367)/COUNTA(_xlfn.TEXTSPLIT('12.Partner Involvement'!$H367,";"))),"")</f>
        <v/>
      </c>
      <c r="F568" s="576" t="str">
        <f>IF(ISNUMBER(SEARCH(F$206,'12.Partner Involvement'!$H367))=TRUE,(('12.Partner Involvement'!$D367*'12.Partner Involvement'!$E367)/COUNTA(_xlfn.TEXTSPLIT('12.Partner Involvement'!$H367,";"))),"")</f>
        <v/>
      </c>
      <c r="G568" s="576" t="str">
        <f>IF(ISNUMBER(SEARCH(G$206,'12.Partner Involvement'!$H367))=TRUE,(('12.Partner Involvement'!$D367*'12.Partner Involvement'!$E367)/COUNTA(_xlfn.TEXTSPLIT('12.Partner Involvement'!$H367,";"))),"")</f>
        <v/>
      </c>
      <c r="H568" s="578" t="str">
        <f>IF(ISNUMBER(SEARCH(H$206,'12.Partner Involvement'!$H367))=TRUE,(('12.Partner Involvement'!$D367*'12.Partner Involvement'!$E367)/COUNTA(_xlfn.TEXTSPLIT('12.Partner Involvement'!$H367,";"))),"")</f>
        <v/>
      </c>
    </row>
    <row r="569" spans="1:8" x14ac:dyDescent="0.25">
      <c r="A569" s="577" t="str">
        <f>IF(ISNUMBER(SEARCH(A$206,'12.Partner Involvement'!$G368))=TRUE,(('12.Partner Involvement'!$D368*'12.Partner Involvement'!$E368)/COUNTA(_xlfn.TEXTSPLIT('12.Partner Involvement'!$G368,";"))),"")</f>
        <v/>
      </c>
      <c r="B569" s="576" t="str">
        <f>IF(ISNUMBER(SEARCH(B$206,'12.Partner Involvement'!$G368))=TRUE,(('12.Partner Involvement'!$D368*'12.Partner Involvement'!$E368)/COUNTA(_xlfn.TEXTSPLIT('12.Partner Involvement'!$G368,";"))),"")</f>
        <v/>
      </c>
      <c r="C569" s="578" t="str">
        <f>IF(ISNUMBER(SEARCH(C$206,'12.Partner Involvement'!$G368))=TRUE,(('12.Partner Involvement'!$D368*'12.Partner Involvement'!$E368)/COUNTA(_xlfn.TEXTSPLIT('12.Partner Involvement'!$G368,";"))),"")</f>
        <v/>
      </c>
      <c r="E569" s="577" t="str">
        <f>IF(ISNUMBER(SEARCH(E$206,'12.Partner Involvement'!$H368))=TRUE,(('12.Partner Involvement'!$D368*'12.Partner Involvement'!$E368)/COUNTA(_xlfn.TEXTSPLIT('12.Partner Involvement'!$H368,";"))),"")</f>
        <v/>
      </c>
      <c r="F569" s="576" t="str">
        <f>IF(ISNUMBER(SEARCH(F$206,'12.Partner Involvement'!$H368))=TRUE,(('12.Partner Involvement'!$D368*'12.Partner Involvement'!$E368)/COUNTA(_xlfn.TEXTSPLIT('12.Partner Involvement'!$H368,";"))),"")</f>
        <v/>
      </c>
      <c r="G569" s="576" t="str">
        <f>IF(ISNUMBER(SEARCH(G$206,'12.Partner Involvement'!$H368))=TRUE,(('12.Partner Involvement'!$D368*'12.Partner Involvement'!$E368)/COUNTA(_xlfn.TEXTSPLIT('12.Partner Involvement'!$H368,";"))),"")</f>
        <v/>
      </c>
      <c r="H569" s="578" t="str">
        <f>IF(ISNUMBER(SEARCH(H$206,'12.Partner Involvement'!$H368))=TRUE,(('12.Partner Involvement'!$D368*'12.Partner Involvement'!$E368)/COUNTA(_xlfn.TEXTSPLIT('12.Partner Involvement'!$H368,";"))),"")</f>
        <v/>
      </c>
    </row>
    <row r="570" spans="1:8" x14ac:dyDescent="0.25">
      <c r="A570" s="577" t="str">
        <f>IF(ISNUMBER(SEARCH(A$206,'12.Partner Involvement'!$G369))=TRUE,(('12.Partner Involvement'!$D369*'12.Partner Involvement'!$E369)/COUNTA(_xlfn.TEXTSPLIT('12.Partner Involvement'!$G369,";"))),"")</f>
        <v/>
      </c>
      <c r="B570" s="576" t="str">
        <f>IF(ISNUMBER(SEARCH(B$206,'12.Partner Involvement'!$G369))=TRUE,(('12.Partner Involvement'!$D369*'12.Partner Involvement'!$E369)/COUNTA(_xlfn.TEXTSPLIT('12.Partner Involvement'!$G369,";"))),"")</f>
        <v/>
      </c>
      <c r="C570" s="578" t="str">
        <f>IF(ISNUMBER(SEARCH(C$206,'12.Partner Involvement'!$G369))=TRUE,(('12.Partner Involvement'!$D369*'12.Partner Involvement'!$E369)/COUNTA(_xlfn.TEXTSPLIT('12.Partner Involvement'!$G369,";"))),"")</f>
        <v/>
      </c>
      <c r="E570" s="577" t="str">
        <f>IF(ISNUMBER(SEARCH(E$206,'12.Partner Involvement'!$H369))=TRUE,(('12.Partner Involvement'!$D369*'12.Partner Involvement'!$E369)/COUNTA(_xlfn.TEXTSPLIT('12.Partner Involvement'!$H369,";"))),"")</f>
        <v/>
      </c>
      <c r="F570" s="576" t="str">
        <f>IF(ISNUMBER(SEARCH(F$206,'12.Partner Involvement'!$H369))=TRUE,(('12.Partner Involvement'!$D369*'12.Partner Involvement'!$E369)/COUNTA(_xlfn.TEXTSPLIT('12.Partner Involvement'!$H369,";"))),"")</f>
        <v/>
      </c>
      <c r="G570" s="576" t="str">
        <f>IF(ISNUMBER(SEARCH(G$206,'12.Partner Involvement'!$H369))=TRUE,(('12.Partner Involvement'!$D369*'12.Partner Involvement'!$E369)/COUNTA(_xlfn.TEXTSPLIT('12.Partner Involvement'!$H369,";"))),"")</f>
        <v/>
      </c>
      <c r="H570" s="578" t="str">
        <f>IF(ISNUMBER(SEARCH(H$206,'12.Partner Involvement'!$H369))=TRUE,(('12.Partner Involvement'!$D369*'12.Partner Involvement'!$E369)/COUNTA(_xlfn.TEXTSPLIT('12.Partner Involvement'!$H369,";"))),"")</f>
        <v/>
      </c>
    </row>
    <row r="571" spans="1:8" x14ac:dyDescent="0.25">
      <c r="A571" s="577" t="str">
        <f>IF(ISNUMBER(SEARCH(A$206,'12.Partner Involvement'!$G370))=TRUE,(('12.Partner Involvement'!$D370*'12.Partner Involvement'!$E370)/COUNTA(_xlfn.TEXTSPLIT('12.Partner Involvement'!$G370,";"))),"")</f>
        <v/>
      </c>
      <c r="B571" s="576" t="str">
        <f>IF(ISNUMBER(SEARCH(B$206,'12.Partner Involvement'!$G370))=TRUE,(('12.Partner Involvement'!$D370*'12.Partner Involvement'!$E370)/COUNTA(_xlfn.TEXTSPLIT('12.Partner Involvement'!$G370,";"))),"")</f>
        <v/>
      </c>
      <c r="C571" s="578" t="str">
        <f>IF(ISNUMBER(SEARCH(C$206,'12.Partner Involvement'!$G370))=TRUE,(('12.Partner Involvement'!$D370*'12.Partner Involvement'!$E370)/COUNTA(_xlfn.TEXTSPLIT('12.Partner Involvement'!$G370,";"))),"")</f>
        <v/>
      </c>
      <c r="E571" s="577" t="str">
        <f>IF(ISNUMBER(SEARCH(E$206,'12.Partner Involvement'!$H370))=TRUE,(('12.Partner Involvement'!$D370*'12.Partner Involvement'!$E370)/COUNTA(_xlfn.TEXTSPLIT('12.Partner Involvement'!$H370,";"))),"")</f>
        <v/>
      </c>
      <c r="F571" s="576" t="str">
        <f>IF(ISNUMBER(SEARCH(F$206,'12.Partner Involvement'!$H370))=TRUE,(('12.Partner Involvement'!$D370*'12.Partner Involvement'!$E370)/COUNTA(_xlfn.TEXTSPLIT('12.Partner Involvement'!$H370,";"))),"")</f>
        <v/>
      </c>
      <c r="G571" s="576" t="str">
        <f>IF(ISNUMBER(SEARCH(G$206,'12.Partner Involvement'!$H370))=TRUE,(('12.Partner Involvement'!$D370*'12.Partner Involvement'!$E370)/COUNTA(_xlfn.TEXTSPLIT('12.Partner Involvement'!$H370,";"))),"")</f>
        <v/>
      </c>
      <c r="H571" s="578" t="str">
        <f>IF(ISNUMBER(SEARCH(H$206,'12.Partner Involvement'!$H370))=TRUE,(('12.Partner Involvement'!$D370*'12.Partner Involvement'!$E370)/COUNTA(_xlfn.TEXTSPLIT('12.Partner Involvement'!$H370,";"))),"")</f>
        <v/>
      </c>
    </row>
    <row r="572" spans="1:8" x14ac:dyDescent="0.25">
      <c r="A572" s="577" t="str">
        <f>IF(ISNUMBER(SEARCH(A$206,'12.Partner Involvement'!$G371))=TRUE,(('12.Partner Involvement'!$D371*'12.Partner Involvement'!$E371)/COUNTA(_xlfn.TEXTSPLIT('12.Partner Involvement'!$G371,";"))),"")</f>
        <v/>
      </c>
      <c r="B572" s="576" t="str">
        <f>IF(ISNUMBER(SEARCH(B$206,'12.Partner Involvement'!$G371))=TRUE,(('12.Partner Involvement'!$D371*'12.Partner Involvement'!$E371)/COUNTA(_xlfn.TEXTSPLIT('12.Partner Involvement'!$G371,";"))),"")</f>
        <v/>
      </c>
      <c r="C572" s="578" t="str">
        <f>IF(ISNUMBER(SEARCH(C$206,'12.Partner Involvement'!$G371))=TRUE,(('12.Partner Involvement'!$D371*'12.Partner Involvement'!$E371)/COUNTA(_xlfn.TEXTSPLIT('12.Partner Involvement'!$G371,";"))),"")</f>
        <v/>
      </c>
      <c r="E572" s="577" t="str">
        <f>IF(ISNUMBER(SEARCH(E$206,'12.Partner Involvement'!$H371))=TRUE,(('12.Partner Involvement'!$D371*'12.Partner Involvement'!$E371)/COUNTA(_xlfn.TEXTSPLIT('12.Partner Involvement'!$H371,";"))),"")</f>
        <v/>
      </c>
      <c r="F572" s="576" t="str">
        <f>IF(ISNUMBER(SEARCH(F$206,'12.Partner Involvement'!$H371))=TRUE,(('12.Partner Involvement'!$D371*'12.Partner Involvement'!$E371)/COUNTA(_xlfn.TEXTSPLIT('12.Partner Involvement'!$H371,";"))),"")</f>
        <v/>
      </c>
      <c r="G572" s="576" t="str">
        <f>IF(ISNUMBER(SEARCH(G$206,'12.Partner Involvement'!$H371))=TRUE,(('12.Partner Involvement'!$D371*'12.Partner Involvement'!$E371)/COUNTA(_xlfn.TEXTSPLIT('12.Partner Involvement'!$H371,";"))),"")</f>
        <v/>
      </c>
      <c r="H572" s="578" t="str">
        <f>IF(ISNUMBER(SEARCH(H$206,'12.Partner Involvement'!$H371))=TRUE,(('12.Partner Involvement'!$D371*'12.Partner Involvement'!$E371)/COUNTA(_xlfn.TEXTSPLIT('12.Partner Involvement'!$H371,";"))),"")</f>
        <v/>
      </c>
    </row>
    <row r="573" spans="1:8" x14ac:dyDescent="0.25">
      <c r="A573" s="577" t="str">
        <f>IF(ISNUMBER(SEARCH(A$206,'12.Partner Involvement'!$G372))=TRUE,(('12.Partner Involvement'!$D372*'12.Partner Involvement'!$E372)/COUNTA(_xlfn.TEXTSPLIT('12.Partner Involvement'!$G372,";"))),"")</f>
        <v/>
      </c>
      <c r="B573" s="576" t="str">
        <f>IF(ISNUMBER(SEARCH(B$206,'12.Partner Involvement'!$G372))=TRUE,(('12.Partner Involvement'!$D372*'12.Partner Involvement'!$E372)/COUNTA(_xlfn.TEXTSPLIT('12.Partner Involvement'!$G372,";"))),"")</f>
        <v/>
      </c>
      <c r="C573" s="578" t="str">
        <f>IF(ISNUMBER(SEARCH(C$206,'12.Partner Involvement'!$G372))=TRUE,(('12.Partner Involvement'!$D372*'12.Partner Involvement'!$E372)/COUNTA(_xlfn.TEXTSPLIT('12.Partner Involvement'!$G372,";"))),"")</f>
        <v/>
      </c>
      <c r="E573" s="577" t="str">
        <f>IF(ISNUMBER(SEARCH(E$206,'12.Partner Involvement'!$H372))=TRUE,(('12.Partner Involvement'!$D372*'12.Partner Involvement'!$E372)/COUNTA(_xlfn.TEXTSPLIT('12.Partner Involvement'!$H372,";"))),"")</f>
        <v/>
      </c>
      <c r="F573" s="576" t="str">
        <f>IF(ISNUMBER(SEARCH(F$206,'12.Partner Involvement'!$H372))=TRUE,(('12.Partner Involvement'!$D372*'12.Partner Involvement'!$E372)/COUNTA(_xlfn.TEXTSPLIT('12.Partner Involvement'!$H372,";"))),"")</f>
        <v/>
      </c>
      <c r="G573" s="576" t="str">
        <f>IF(ISNUMBER(SEARCH(G$206,'12.Partner Involvement'!$H372))=TRUE,(('12.Partner Involvement'!$D372*'12.Partner Involvement'!$E372)/COUNTA(_xlfn.TEXTSPLIT('12.Partner Involvement'!$H372,";"))),"")</f>
        <v/>
      </c>
      <c r="H573" s="578" t="str">
        <f>IF(ISNUMBER(SEARCH(H$206,'12.Partner Involvement'!$H372))=TRUE,(('12.Partner Involvement'!$D372*'12.Partner Involvement'!$E372)/COUNTA(_xlfn.TEXTSPLIT('12.Partner Involvement'!$H372,";"))),"")</f>
        <v/>
      </c>
    </row>
    <row r="574" spans="1:8" x14ac:dyDescent="0.25">
      <c r="A574" s="577" t="str">
        <f>IF(ISNUMBER(SEARCH(A$206,'12.Partner Involvement'!$G373))=TRUE,(('12.Partner Involvement'!$D373*'12.Partner Involvement'!$E373)/COUNTA(_xlfn.TEXTSPLIT('12.Partner Involvement'!$G373,";"))),"")</f>
        <v/>
      </c>
      <c r="B574" s="576" t="str">
        <f>IF(ISNUMBER(SEARCH(B$206,'12.Partner Involvement'!$G373))=TRUE,(('12.Partner Involvement'!$D373*'12.Partner Involvement'!$E373)/COUNTA(_xlfn.TEXTSPLIT('12.Partner Involvement'!$G373,";"))),"")</f>
        <v/>
      </c>
      <c r="C574" s="578" t="str">
        <f>IF(ISNUMBER(SEARCH(C$206,'12.Partner Involvement'!$G373))=TRUE,(('12.Partner Involvement'!$D373*'12.Partner Involvement'!$E373)/COUNTA(_xlfn.TEXTSPLIT('12.Partner Involvement'!$G373,";"))),"")</f>
        <v/>
      </c>
      <c r="E574" s="577" t="str">
        <f>IF(ISNUMBER(SEARCH(E$206,'12.Partner Involvement'!$H373))=TRUE,(('12.Partner Involvement'!$D373*'12.Partner Involvement'!$E373)/COUNTA(_xlfn.TEXTSPLIT('12.Partner Involvement'!$H373,";"))),"")</f>
        <v/>
      </c>
      <c r="F574" s="576" t="str">
        <f>IF(ISNUMBER(SEARCH(F$206,'12.Partner Involvement'!$H373))=TRUE,(('12.Partner Involvement'!$D373*'12.Partner Involvement'!$E373)/COUNTA(_xlfn.TEXTSPLIT('12.Partner Involvement'!$H373,";"))),"")</f>
        <v/>
      </c>
      <c r="G574" s="576" t="str">
        <f>IF(ISNUMBER(SEARCH(G$206,'12.Partner Involvement'!$H373))=TRUE,(('12.Partner Involvement'!$D373*'12.Partner Involvement'!$E373)/COUNTA(_xlfn.TEXTSPLIT('12.Partner Involvement'!$H373,";"))),"")</f>
        <v/>
      </c>
      <c r="H574" s="578" t="str">
        <f>IF(ISNUMBER(SEARCH(H$206,'12.Partner Involvement'!$H373))=TRUE,(('12.Partner Involvement'!$D373*'12.Partner Involvement'!$E373)/COUNTA(_xlfn.TEXTSPLIT('12.Partner Involvement'!$H373,";"))),"")</f>
        <v/>
      </c>
    </row>
    <row r="575" spans="1:8" x14ac:dyDescent="0.25">
      <c r="A575" s="577" t="str">
        <f>IF(ISNUMBER(SEARCH(A$206,'12.Partner Involvement'!$G374))=TRUE,(('12.Partner Involvement'!$D374*'12.Partner Involvement'!$E374)/COUNTA(_xlfn.TEXTSPLIT('12.Partner Involvement'!$G374,";"))),"")</f>
        <v/>
      </c>
      <c r="B575" s="576" t="str">
        <f>IF(ISNUMBER(SEARCH(B$206,'12.Partner Involvement'!$G374))=TRUE,(('12.Partner Involvement'!$D374*'12.Partner Involvement'!$E374)/COUNTA(_xlfn.TEXTSPLIT('12.Partner Involvement'!$G374,";"))),"")</f>
        <v/>
      </c>
      <c r="C575" s="578" t="str">
        <f>IF(ISNUMBER(SEARCH(C$206,'12.Partner Involvement'!$G374))=TRUE,(('12.Partner Involvement'!$D374*'12.Partner Involvement'!$E374)/COUNTA(_xlfn.TEXTSPLIT('12.Partner Involvement'!$G374,";"))),"")</f>
        <v/>
      </c>
      <c r="E575" s="577" t="str">
        <f>IF(ISNUMBER(SEARCH(E$206,'12.Partner Involvement'!$H374))=TRUE,(('12.Partner Involvement'!$D374*'12.Partner Involvement'!$E374)/COUNTA(_xlfn.TEXTSPLIT('12.Partner Involvement'!$H374,";"))),"")</f>
        <v/>
      </c>
      <c r="F575" s="576" t="str">
        <f>IF(ISNUMBER(SEARCH(F$206,'12.Partner Involvement'!$H374))=TRUE,(('12.Partner Involvement'!$D374*'12.Partner Involvement'!$E374)/COUNTA(_xlfn.TEXTSPLIT('12.Partner Involvement'!$H374,";"))),"")</f>
        <v/>
      </c>
      <c r="G575" s="576" t="str">
        <f>IF(ISNUMBER(SEARCH(G$206,'12.Partner Involvement'!$H374))=TRUE,(('12.Partner Involvement'!$D374*'12.Partner Involvement'!$E374)/COUNTA(_xlfn.TEXTSPLIT('12.Partner Involvement'!$H374,";"))),"")</f>
        <v/>
      </c>
      <c r="H575" s="578" t="str">
        <f>IF(ISNUMBER(SEARCH(H$206,'12.Partner Involvement'!$H374))=TRUE,(('12.Partner Involvement'!$D374*'12.Partner Involvement'!$E374)/COUNTA(_xlfn.TEXTSPLIT('12.Partner Involvement'!$H374,";"))),"")</f>
        <v/>
      </c>
    </row>
    <row r="576" spans="1:8" x14ac:dyDescent="0.25">
      <c r="A576" s="577" t="str">
        <f>IF(ISNUMBER(SEARCH(A$206,'12.Partner Involvement'!$G375))=TRUE,(('12.Partner Involvement'!$D375*'12.Partner Involvement'!$E375)/COUNTA(_xlfn.TEXTSPLIT('12.Partner Involvement'!$G375,";"))),"")</f>
        <v/>
      </c>
      <c r="B576" s="576" t="str">
        <f>IF(ISNUMBER(SEARCH(B$206,'12.Partner Involvement'!$G375))=TRUE,(('12.Partner Involvement'!$D375*'12.Partner Involvement'!$E375)/COUNTA(_xlfn.TEXTSPLIT('12.Partner Involvement'!$G375,";"))),"")</f>
        <v/>
      </c>
      <c r="C576" s="578" t="str">
        <f>IF(ISNUMBER(SEARCH(C$206,'12.Partner Involvement'!$G375))=TRUE,(('12.Partner Involvement'!$D375*'12.Partner Involvement'!$E375)/COUNTA(_xlfn.TEXTSPLIT('12.Partner Involvement'!$G375,";"))),"")</f>
        <v/>
      </c>
      <c r="E576" s="577" t="str">
        <f>IF(ISNUMBER(SEARCH(E$206,'12.Partner Involvement'!$H375))=TRUE,(('12.Partner Involvement'!$D375*'12.Partner Involvement'!$E375)/COUNTA(_xlfn.TEXTSPLIT('12.Partner Involvement'!$H375,";"))),"")</f>
        <v/>
      </c>
      <c r="F576" s="576" t="str">
        <f>IF(ISNUMBER(SEARCH(F$206,'12.Partner Involvement'!$H375))=TRUE,(('12.Partner Involvement'!$D375*'12.Partner Involvement'!$E375)/COUNTA(_xlfn.TEXTSPLIT('12.Partner Involvement'!$H375,";"))),"")</f>
        <v/>
      </c>
      <c r="G576" s="576" t="str">
        <f>IF(ISNUMBER(SEARCH(G$206,'12.Partner Involvement'!$H375))=TRUE,(('12.Partner Involvement'!$D375*'12.Partner Involvement'!$E375)/COUNTA(_xlfn.TEXTSPLIT('12.Partner Involvement'!$H375,";"))),"")</f>
        <v/>
      </c>
      <c r="H576" s="578" t="str">
        <f>IF(ISNUMBER(SEARCH(H$206,'12.Partner Involvement'!$H375))=TRUE,(('12.Partner Involvement'!$D375*'12.Partner Involvement'!$E375)/COUNTA(_xlfn.TEXTSPLIT('12.Partner Involvement'!$H375,";"))),"")</f>
        <v/>
      </c>
    </row>
    <row r="577" spans="1:8" x14ac:dyDescent="0.25">
      <c r="A577" s="577" t="str">
        <f>IF(ISNUMBER(SEARCH(A$206,'12.Partner Involvement'!$G376))=TRUE,(('12.Partner Involvement'!$D376*'12.Partner Involvement'!$E376)/COUNTA(_xlfn.TEXTSPLIT('12.Partner Involvement'!$G376,";"))),"")</f>
        <v/>
      </c>
      <c r="B577" s="576" t="str">
        <f>IF(ISNUMBER(SEARCH(B$206,'12.Partner Involvement'!$G376))=TRUE,(('12.Partner Involvement'!$D376*'12.Partner Involvement'!$E376)/COUNTA(_xlfn.TEXTSPLIT('12.Partner Involvement'!$G376,";"))),"")</f>
        <v/>
      </c>
      <c r="C577" s="578" t="str">
        <f>IF(ISNUMBER(SEARCH(C$206,'12.Partner Involvement'!$G376))=TRUE,(('12.Partner Involvement'!$D376*'12.Partner Involvement'!$E376)/COUNTA(_xlfn.TEXTSPLIT('12.Partner Involvement'!$G376,";"))),"")</f>
        <v/>
      </c>
      <c r="E577" s="577" t="str">
        <f>IF(ISNUMBER(SEARCH(E$206,'12.Partner Involvement'!$H376))=TRUE,(('12.Partner Involvement'!$D376*'12.Partner Involvement'!$E376)/COUNTA(_xlfn.TEXTSPLIT('12.Partner Involvement'!$H376,";"))),"")</f>
        <v/>
      </c>
      <c r="F577" s="576" t="str">
        <f>IF(ISNUMBER(SEARCH(F$206,'12.Partner Involvement'!$H376))=TRUE,(('12.Partner Involvement'!$D376*'12.Partner Involvement'!$E376)/COUNTA(_xlfn.TEXTSPLIT('12.Partner Involvement'!$H376,";"))),"")</f>
        <v/>
      </c>
      <c r="G577" s="576" t="str">
        <f>IF(ISNUMBER(SEARCH(G$206,'12.Partner Involvement'!$H376))=TRUE,(('12.Partner Involvement'!$D376*'12.Partner Involvement'!$E376)/COUNTA(_xlfn.TEXTSPLIT('12.Partner Involvement'!$H376,";"))),"")</f>
        <v/>
      </c>
      <c r="H577" s="578" t="str">
        <f>IF(ISNUMBER(SEARCH(H$206,'12.Partner Involvement'!$H376))=TRUE,(('12.Partner Involvement'!$D376*'12.Partner Involvement'!$E376)/COUNTA(_xlfn.TEXTSPLIT('12.Partner Involvement'!$H376,";"))),"")</f>
        <v/>
      </c>
    </row>
    <row r="578" spans="1:8" x14ac:dyDescent="0.25">
      <c r="A578" s="577" t="str">
        <f>IF(ISNUMBER(SEARCH(A$206,'12.Partner Involvement'!$G377))=TRUE,(('12.Partner Involvement'!$D377*'12.Partner Involvement'!$E377)/COUNTA(_xlfn.TEXTSPLIT('12.Partner Involvement'!$G377,";"))),"")</f>
        <v/>
      </c>
      <c r="B578" s="576" t="str">
        <f>IF(ISNUMBER(SEARCH(B$206,'12.Partner Involvement'!$G377))=TRUE,(('12.Partner Involvement'!$D377*'12.Partner Involvement'!$E377)/COUNTA(_xlfn.TEXTSPLIT('12.Partner Involvement'!$G377,";"))),"")</f>
        <v/>
      </c>
      <c r="C578" s="578" t="str">
        <f>IF(ISNUMBER(SEARCH(C$206,'12.Partner Involvement'!$G377))=TRUE,(('12.Partner Involvement'!$D377*'12.Partner Involvement'!$E377)/COUNTA(_xlfn.TEXTSPLIT('12.Partner Involvement'!$G377,";"))),"")</f>
        <v/>
      </c>
      <c r="E578" s="577" t="str">
        <f>IF(ISNUMBER(SEARCH(E$206,'12.Partner Involvement'!$H377))=TRUE,(('12.Partner Involvement'!$D377*'12.Partner Involvement'!$E377)/COUNTA(_xlfn.TEXTSPLIT('12.Partner Involvement'!$H377,";"))),"")</f>
        <v/>
      </c>
      <c r="F578" s="576" t="str">
        <f>IF(ISNUMBER(SEARCH(F$206,'12.Partner Involvement'!$H377))=TRUE,(('12.Partner Involvement'!$D377*'12.Partner Involvement'!$E377)/COUNTA(_xlfn.TEXTSPLIT('12.Partner Involvement'!$H377,";"))),"")</f>
        <v/>
      </c>
      <c r="G578" s="576" t="str">
        <f>IF(ISNUMBER(SEARCH(G$206,'12.Partner Involvement'!$H377))=TRUE,(('12.Partner Involvement'!$D377*'12.Partner Involvement'!$E377)/COUNTA(_xlfn.TEXTSPLIT('12.Partner Involvement'!$H377,";"))),"")</f>
        <v/>
      </c>
      <c r="H578" s="578" t="str">
        <f>IF(ISNUMBER(SEARCH(H$206,'12.Partner Involvement'!$H377))=TRUE,(('12.Partner Involvement'!$D377*'12.Partner Involvement'!$E377)/COUNTA(_xlfn.TEXTSPLIT('12.Partner Involvement'!$H377,";"))),"")</f>
        <v/>
      </c>
    </row>
    <row r="579" spans="1:8" x14ac:dyDescent="0.25">
      <c r="A579" s="577" t="str">
        <f>IF(ISNUMBER(SEARCH(A$206,'12.Partner Involvement'!$G378))=TRUE,(('12.Partner Involvement'!$D378*'12.Partner Involvement'!$E378)/COUNTA(_xlfn.TEXTSPLIT('12.Partner Involvement'!$G378,";"))),"")</f>
        <v/>
      </c>
      <c r="B579" s="576" t="str">
        <f>IF(ISNUMBER(SEARCH(B$206,'12.Partner Involvement'!$G378))=TRUE,(('12.Partner Involvement'!$D378*'12.Partner Involvement'!$E378)/COUNTA(_xlfn.TEXTSPLIT('12.Partner Involvement'!$G378,";"))),"")</f>
        <v/>
      </c>
      <c r="C579" s="578" t="str">
        <f>IF(ISNUMBER(SEARCH(C$206,'12.Partner Involvement'!$G378))=TRUE,(('12.Partner Involvement'!$D378*'12.Partner Involvement'!$E378)/COUNTA(_xlfn.TEXTSPLIT('12.Partner Involvement'!$G378,";"))),"")</f>
        <v/>
      </c>
      <c r="E579" s="577" t="str">
        <f>IF(ISNUMBER(SEARCH(E$206,'12.Partner Involvement'!$H378))=TRUE,(('12.Partner Involvement'!$D378*'12.Partner Involvement'!$E378)/COUNTA(_xlfn.TEXTSPLIT('12.Partner Involvement'!$H378,";"))),"")</f>
        <v/>
      </c>
      <c r="F579" s="576" t="str">
        <f>IF(ISNUMBER(SEARCH(F$206,'12.Partner Involvement'!$H378))=TRUE,(('12.Partner Involvement'!$D378*'12.Partner Involvement'!$E378)/COUNTA(_xlfn.TEXTSPLIT('12.Partner Involvement'!$H378,";"))),"")</f>
        <v/>
      </c>
      <c r="G579" s="576" t="str">
        <f>IF(ISNUMBER(SEARCH(G$206,'12.Partner Involvement'!$H378))=TRUE,(('12.Partner Involvement'!$D378*'12.Partner Involvement'!$E378)/COUNTA(_xlfn.TEXTSPLIT('12.Partner Involvement'!$H378,";"))),"")</f>
        <v/>
      </c>
      <c r="H579" s="578" t="str">
        <f>IF(ISNUMBER(SEARCH(H$206,'12.Partner Involvement'!$H378))=TRUE,(('12.Partner Involvement'!$D378*'12.Partner Involvement'!$E378)/COUNTA(_xlfn.TEXTSPLIT('12.Partner Involvement'!$H378,";"))),"")</f>
        <v/>
      </c>
    </row>
    <row r="580" spans="1:8" x14ac:dyDescent="0.25">
      <c r="A580" s="577" t="str">
        <f>IF(ISNUMBER(SEARCH(A$206,'12.Partner Involvement'!$G379))=TRUE,(('12.Partner Involvement'!$D379*'12.Partner Involvement'!$E379)/COUNTA(_xlfn.TEXTSPLIT('12.Partner Involvement'!$G379,";"))),"")</f>
        <v/>
      </c>
      <c r="B580" s="576" t="str">
        <f>IF(ISNUMBER(SEARCH(B$206,'12.Partner Involvement'!$G379))=TRUE,(('12.Partner Involvement'!$D379*'12.Partner Involvement'!$E379)/COUNTA(_xlfn.TEXTSPLIT('12.Partner Involvement'!$G379,";"))),"")</f>
        <v/>
      </c>
      <c r="C580" s="578" t="str">
        <f>IF(ISNUMBER(SEARCH(C$206,'12.Partner Involvement'!$G379))=TRUE,(('12.Partner Involvement'!$D379*'12.Partner Involvement'!$E379)/COUNTA(_xlfn.TEXTSPLIT('12.Partner Involvement'!$G379,";"))),"")</f>
        <v/>
      </c>
      <c r="E580" s="577" t="str">
        <f>IF(ISNUMBER(SEARCH(E$206,'12.Partner Involvement'!$H379))=TRUE,(('12.Partner Involvement'!$D379*'12.Partner Involvement'!$E379)/COUNTA(_xlfn.TEXTSPLIT('12.Partner Involvement'!$H379,";"))),"")</f>
        <v/>
      </c>
      <c r="F580" s="576" t="str">
        <f>IF(ISNUMBER(SEARCH(F$206,'12.Partner Involvement'!$H379))=TRUE,(('12.Partner Involvement'!$D379*'12.Partner Involvement'!$E379)/COUNTA(_xlfn.TEXTSPLIT('12.Partner Involvement'!$H379,";"))),"")</f>
        <v/>
      </c>
      <c r="G580" s="576" t="str">
        <f>IF(ISNUMBER(SEARCH(G$206,'12.Partner Involvement'!$H379))=TRUE,(('12.Partner Involvement'!$D379*'12.Partner Involvement'!$E379)/COUNTA(_xlfn.TEXTSPLIT('12.Partner Involvement'!$H379,";"))),"")</f>
        <v/>
      </c>
      <c r="H580" s="578" t="str">
        <f>IF(ISNUMBER(SEARCH(H$206,'12.Partner Involvement'!$H379))=TRUE,(('12.Partner Involvement'!$D379*'12.Partner Involvement'!$E379)/COUNTA(_xlfn.TEXTSPLIT('12.Partner Involvement'!$H379,";"))),"")</f>
        <v/>
      </c>
    </row>
    <row r="581" spans="1:8" x14ac:dyDescent="0.25">
      <c r="A581" s="577" t="str">
        <f>IF(ISNUMBER(SEARCH(A$206,'12.Partner Involvement'!$G380))=TRUE,(('12.Partner Involvement'!$D380*'12.Partner Involvement'!$E380)/COUNTA(_xlfn.TEXTSPLIT('12.Partner Involvement'!$G380,";"))),"")</f>
        <v/>
      </c>
      <c r="B581" s="576" t="str">
        <f>IF(ISNUMBER(SEARCH(B$206,'12.Partner Involvement'!$G380))=TRUE,(('12.Partner Involvement'!$D380*'12.Partner Involvement'!$E380)/COUNTA(_xlfn.TEXTSPLIT('12.Partner Involvement'!$G380,";"))),"")</f>
        <v/>
      </c>
      <c r="C581" s="578" t="str">
        <f>IF(ISNUMBER(SEARCH(C$206,'12.Partner Involvement'!$G380))=TRUE,(('12.Partner Involvement'!$D380*'12.Partner Involvement'!$E380)/COUNTA(_xlfn.TEXTSPLIT('12.Partner Involvement'!$G380,";"))),"")</f>
        <v/>
      </c>
      <c r="E581" s="577" t="str">
        <f>IF(ISNUMBER(SEARCH(E$206,'12.Partner Involvement'!$H380))=TRUE,(('12.Partner Involvement'!$D380*'12.Partner Involvement'!$E380)/COUNTA(_xlfn.TEXTSPLIT('12.Partner Involvement'!$H380,";"))),"")</f>
        <v/>
      </c>
      <c r="F581" s="576" t="str">
        <f>IF(ISNUMBER(SEARCH(F$206,'12.Partner Involvement'!$H380))=TRUE,(('12.Partner Involvement'!$D380*'12.Partner Involvement'!$E380)/COUNTA(_xlfn.TEXTSPLIT('12.Partner Involvement'!$H380,";"))),"")</f>
        <v/>
      </c>
      <c r="G581" s="576" t="str">
        <f>IF(ISNUMBER(SEARCH(G$206,'12.Partner Involvement'!$H380))=TRUE,(('12.Partner Involvement'!$D380*'12.Partner Involvement'!$E380)/COUNTA(_xlfn.TEXTSPLIT('12.Partner Involvement'!$H380,";"))),"")</f>
        <v/>
      </c>
      <c r="H581" s="578" t="str">
        <f>IF(ISNUMBER(SEARCH(H$206,'12.Partner Involvement'!$H380))=TRUE,(('12.Partner Involvement'!$D380*'12.Partner Involvement'!$E380)/COUNTA(_xlfn.TEXTSPLIT('12.Partner Involvement'!$H380,";"))),"")</f>
        <v/>
      </c>
    </row>
    <row r="582" spans="1:8" x14ac:dyDescent="0.25">
      <c r="A582" s="577" t="str">
        <f>IF(ISNUMBER(SEARCH(A$206,'12.Partner Involvement'!$G381))=TRUE,(('12.Partner Involvement'!$D381*'12.Partner Involvement'!$E381)/COUNTA(_xlfn.TEXTSPLIT('12.Partner Involvement'!$G381,";"))),"")</f>
        <v/>
      </c>
      <c r="B582" s="576" t="str">
        <f>IF(ISNUMBER(SEARCH(B$206,'12.Partner Involvement'!$G381))=TRUE,(('12.Partner Involvement'!$D381*'12.Partner Involvement'!$E381)/COUNTA(_xlfn.TEXTSPLIT('12.Partner Involvement'!$G381,";"))),"")</f>
        <v/>
      </c>
      <c r="C582" s="578" t="str">
        <f>IF(ISNUMBER(SEARCH(C$206,'12.Partner Involvement'!$G381))=TRUE,(('12.Partner Involvement'!$D381*'12.Partner Involvement'!$E381)/COUNTA(_xlfn.TEXTSPLIT('12.Partner Involvement'!$G381,";"))),"")</f>
        <v/>
      </c>
      <c r="E582" s="577" t="str">
        <f>IF(ISNUMBER(SEARCH(E$206,'12.Partner Involvement'!$H381))=TRUE,(('12.Partner Involvement'!$D381*'12.Partner Involvement'!$E381)/COUNTA(_xlfn.TEXTSPLIT('12.Partner Involvement'!$H381,";"))),"")</f>
        <v/>
      </c>
      <c r="F582" s="576" t="str">
        <f>IF(ISNUMBER(SEARCH(F$206,'12.Partner Involvement'!$H381))=TRUE,(('12.Partner Involvement'!$D381*'12.Partner Involvement'!$E381)/COUNTA(_xlfn.TEXTSPLIT('12.Partner Involvement'!$H381,";"))),"")</f>
        <v/>
      </c>
      <c r="G582" s="576" t="str">
        <f>IF(ISNUMBER(SEARCH(G$206,'12.Partner Involvement'!$H381))=TRUE,(('12.Partner Involvement'!$D381*'12.Partner Involvement'!$E381)/COUNTA(_xlfn.TEXTSPLIT('12.Partner Involvement'!$H381,";"))),"")</f>
        <v/>
      </c>
      <c r="H582" s="578" t="str">
        <f>IF(ISNUMBER(SEARCH(H$206,'12.Partner Involvement'!$H381))=TRUE,(('12.Partner Involvement'!$D381*'12.Partner Involvement'!$E381)/COUNTA(_xlfn.TEXTSPLIT('12.Partner Involvement'!$H381,";"))),"")</f>
        <v/>
      </c>
    </row>
    <row r="583" spans="1:8" x14ac:dyDescent="0.25">
      <c r="A583" s="577" t="str">
        <f>IF(ISNUMBER(SEARCH(A$206,'12.Partner Involvement'!$G382))=TRUE,(('12.Partner Involvement'!$D382*'12.Partner Involvement'!$E382)/COUNTA(_xlfn.TEXTSPLIT('12.Partner Involvement'!$G382,";"))),"")</f>
        <v/>
      </c>
      <c r="B583" s="576" t="str">
        <f>IF(ISNUMBER(SEARCH(B$206,'12.Partner Involvement'!$G382))=TRUE,(('12.Partner Involvement'!$D382*'12.Partner Involvement'!$E382)/COUNTA(_xlfn.TEXTSPLIT('12.Partner Involvement'!$G382,";"))),"")</f>
        <v/>
      </c>
      <c r="C583" s="578" t="str">
        <f>IF(ISNUMBER(SEARCH(C$206,'12.Partner Involvement'!$G382))=TRUE,(('12.Partner Involvement'!$D382*'12.Partner Involvement'!$E382)/COUNTA(_xlfn.TEXTSPLIT('12.Partner Involvement'!$G382,";"))),"")</f>
        <v/>
      </c>
      <c r="E583" s="577" t="str">
        <f>IF(ISNUMBER(SEARCH(E$206,'12.Partner Involvement'!$H382))=TRUE,(('12.Partner Involvement'!$D382*'12.Partner Involvement'!$E382)/COUNTA(_xlfn.TEXTSPLIT('12.Partner Involvement'!$H382,";"))),"")</f>
        <v/>
      </c>
      <c r="F583" s="576" t="str">
        <f>IF(ISNUMBER(SEARCH(F$206,'12.Partner Involvement'!$H382))=TRUE,(('12.Partner Involvement'!$D382*'12.Partner Involvement'!$E382)/COUNTA(_xlfn.TEXTSPLIT('12.Partner Involvement'!$H382,";"))),"")</f>
        <v/>
      </c>
      <c r="G583" s="576" t="str">
        <f>IF(ISNUMBER(SEARCH(G$206,'12.Partner Involvement'!$H382))=TRUE,(('12.Partner Involvement'!$D382*'12.Partner Involvement'!$E382)/COUNTA(_xlfn.TEXTSPLIT('12.Partner Involvement'!$H382,";"))),"")</f>
        <v/>
      </c>
      <c r="H583" s="578" t="str">
        <f>IF(ISNUMBER(SEARCH(H$206,'12.Partner Involvement'!$H382))=TRUE,(('12.Partner Involvement'!$D382*'12.Partner Involvement'!$E382)/COUNTA(_xlfn.TEXTSPLIT('12.Partner Involvement'!$H382,";"))),"")</f>
        <v/>
      </c>
    </row>
    <row r="584" spans="1:8" x14ac:dyDescent="0.25">
      <c r="A584" s="577" t="str">
        <f>IF(ISNUMBER(SEARCH(A$206,'12.Partner Involvement'!$G383))=TRUE,(('12.Partner Involvement'!$D383*'12.Partner Involvement'!$E383)/COUNTA(_xlfn.TEXTSPLIT('12.Partner Involvement'!$G383,";"))),"")</f>
        <v/>
      </c>
      <c r="B584" s="576" t="str">
        <f>IF(ISNUMBER(SEARCH(B$206,'12.Partner Involvement'!$G383))=TRUE,(('12.Partner Involvement'!$D383*'12.Partner Involvement'!$E383)/COUNTA(_xlfn.TEXTSPLIT('12.Partner Involvement'!$G383,";"))),"")</f>
        <v/>
      </c>
      <c r="C584" s="578" t="str">
        <f>IF(ISNUMBER(SEARCH(C$206,'12.Partner Involvement'!$G383))=TRUE,(('12.Partner Involvement'!$D383*'12.Partner Involvement'!$E383)/COUNTA(_xlfn.TEXTSPLIT('12.Partner Involvement'!$G383,";"))),"")</f>
        <v/>
      </c>
      <c r="E584" s="577" t="str">
        <f>IF(ISNUMBER(SEARCH(E$206,'12.Partner Involvement'!$H383))=TRUE,(('12.Partner Involvement'!$D383*'12.Partner Involvement'!$E383)/COUNTA(_xlfn.TEXTSPLIT('12.Partner Involvement'!$H383,";"))),"")</f>
        <v/>
      </c>
      <c r="F584" s="576" t="str">
        <f>IF(ISNUMBER(SEARCH(F$206,'12.Partner Involvement'!$H383))=TRUE,(('12.Partner Involvement'!$D383*'12.Partner Involvement'!$E383)/COUNTA(_xlfn.TEXTSPLIT('12.Partner Involvement'!$H383,";"))),"")</f>
        <v/>
      </c>
      <c r="G584" s="576" t="str">
        <f>IF(ISNUMBER(SEARCH(G$206,'12.Partner Involvement'!$H383))=TRUE,(('12.Partner Involvement'!$D383*'12.Partner Involvement'!$E383)/COUNTA(_xlfn.TEXTSPLIT('12.Partner Involvement'!$H383,";"))),"")</f>
        <v/>
      </c>
      <c r="H584" s="578" t="str">
        <f>IF(ISNUMBER(SEARCH(H$206,'12.Partner Involvement'!$H383))=TRUE,(('12.Partner Involvement'!$D383*'12.Partner Involvement'!$E383)/COUNTA(_xlfn.TEXTSPLIT('12.Partner Involvement'!$H383,";"))),"")</f>
        <v/>
      </c>
    </row>
    <row r="585" spans="1:8" x14ac:dyDescent="0.25">
      <c r="A585" s="577" t="str">
        <f>IF(ISNUMBER(SEARCH(A$206,'12.Partner Involvement'!$G384))=TRUE,(('12.Partner Involvement'!$D384*'12.Partner Involvement'!$E384)/COUNTA(_xlfn.TEXTSPLIT('12.Partner Involvement'!$G384,";"))),"")</f>
        <v/>
      </c>
      <c r="B585" s="576" t="str">
        <f>IF(ISNUMBER(SEARCH(B$206,'12.Partner Involvement'!$G384))=TRUE,(('12.Partner Involvement'!$D384*'12.Partner Involvement'!$E384)/COUNTA(_xlfn.TEXTSPLIT('12.Partner Involvement'!$G384,";"))),"")</f>
        <v/>
      </c>
      <c r="C585" s="578" t="str">
        <f>IF(ISNUMBER(SEARCH(C$206,'12.Partner Involvement'!$G384))=TRUE,(('12.Partner Involvement'!$D384*'12.Partner Involvement'!$E384)/COUNTA(_xlfn.TEXTSPLIT('12.Partner Involvement'!$G384,";"))),"")</f>
        <v/>
      </c>
      <c r="E585" s="577" t="str">
        <f>IF(ISNUMBER(SEARCH(E$206,'12.Partner Involvement'!$H384))=TRUE,(('12.Partner Involvement'!$D384*'12.Partner Involvement'!$E384)/COUNTA(_xlfn.TEXTSPLIT('12.Partner Involvement'!$H384,";"))),"")</f>
        <v/>
      </c>
      <c r="F585" s="576" t="str">
        <f>IF(ISNUMBER(SEARCH(F$206,'12.Partner Involvement'!$H384))=TRUE,(('12.Partner Involvement'!$D384*'12.Partner Involvement'!$E384)/COUNTA(_xlfn.TEXTSPLIT('12.Partner Involvement'!$H384,";"))),"")</f>
        <v/>
      </c>
      <c r="G585" s="576" t="str">
        <f>IF(ISNUMBER(SEARCH(G$206,'12.Partner Involvement'!$H384))=TRUE,(('12.Partner Involvement'!$D384*'12.Partner Involvement'!$E384)/COUNTA(_xlfn.TEXTSPLIT('12.Partner Involvement'!$H384,";"))),"")</f>
        <v/>
      </c>
      <c r="H585" s="578" t="str">
        <f>IF(ISNUMBER(SEARCH(H$206,'12.Partner Involvement'!$H384))=TRUE,(('12.Partner Involvement'!$D384*'12.Partner Involvement'!$E384)/COUNTA(_xlfn.TEXTSPLIT('12.Partner Involvement'!$H384,";"))),"")</f>
        <v/>
      </c>
    </row>
    <row r="586" spans="1:8" x14ac:dyDescent="0.25">
      <c r="A586" s="577" t="str">
        <f>IF(ISNUMBER(SEARCH(A$206,'12.Partner Involvement'!$G385))=TRUE,(('12.Partner Involvement'!$D385*'12.Partner Involvement'!$E385)/COUNTA(_xlfn.TEXTSPLIT('12.Partner Involvement'!$G385,";"))),"")</f>
        <v/>
      </c>
      <c r="B586" s="576" t="str">
        <f>IF(ISNUMBER(SEARCH(B$206,'12.Partner Involvement'!$G385))=TRUE,(('12.Partner Involvement'!$D385*'12.Partner Involvement'!$E385)/COUNTA(_xlfn.TEXTSPLIT('12.Partner Involvement'!$G385,";"))),"")</f>
        <v/>
      </c>
      <c r="C586" s="578" t="str">
        <f>IF(ISNUMBER(SEARCH(C$206,'12.Partner Involvement'!$G385))=TRUE,(('12.Partner Involvement'!$D385*'12.Partner Involvement'!$E385)/COUNTA(_xlfn.TEXTSPLIT('12.Partner Involvement'!$G385,";"))),"")</f>
        <v/>
      </c>
      <c r="E586" s="577" t="str">
        <f>IF(ISNUMBER(SEARCH(E$206,'12.Partner Involvement'!$H385))=TRUE,(('12.Partner Involvement'!$D385*'12.Partner Involvement'!$E385)/COUNTA(_xlfn.TEXTSPLIT('12.Partner Involvement'!$H385,";"))),"")</f>
        <v/>
      </c>
      <c r="F586" s="576" t="str">
        <f>IF(ISNUMBER(SEARCH(F$206,'12.Partner Involvement'!$H385))=TRUE,(('12.Partner Involvement'!$D385*'12.Partner Involvement'!$E385)/COUNTA(_xlfn.TEXTSPLIT('12.Partner Involvement'!$H385,";"))),"")</f>
        <v/>
      </c>
      <c r="G586" s="576" t="str">
        <f>IF(ISNUMBER(SEARCH(G$206,'12.Partner Involvement'!$H385))=TRUE,(('12.Partner Involvement'!$D385*'12.Partner Involvement'!$E385)/COUNTA(_xlfn.TEXTSPLIT('12.Partner Involvement'!$H385,";"))),"")</f>
        <v/>
      </c>
      <c r="H586" s="578" t="str">
        <f>IF(ISNUMBER(SEARCH(H$206,'12.Partner Involvement'!$H385))=TRUE,(('12.Partner Involvement'!$D385*'12.Partner Involvement'!$E385)/COUNTA(_xlfn.TEXTSPLIT('12.Partner Involvement'!$H385,";"))),"")</f>
        <v/>
      </c>
    </row>
    <row r="587" spans="1:8" x14ac:dyDescent="0.25">
      <c r="A587" s="577" t="str">
        <f>IF(ISNUMBER(SEARCH(A$206,'12.Partner Involvement'!$G386))=TRUE,(('12.Partner Involvement'!$D386*'12.Partner Involvement'!$E386)/COUNTA(_xlfn.TEXTSPLIT('12.Partner Involvement'!$G386,";"))),"")</f>
        <v/>
      </c>
      <c r="B587" s="576" t="str">
        <f>IF(ISNUMBER(SEARCH(B$206,'12.Partner Involvement'!$G386))=TRUE,(('12.Partner Involvement'!$D386*'12.Partner Involvement'!$E386)/COUNTA(_xlfn.TEXTSPLIT('12.Partner Involvement'!$G386,";"))),"")</f>
        <v/>
      </c>
      <c r="C587" s="578" t="str">
        <f>IF(ISNUMBER(SEARCH(C$206,'12.Partner Involvement'!$G386))=TRUE,(('12.Partner Involvement'!$D386*'12.Partner Involvement'!$E386)/COUNTA(_xlfn.TEXTSPLIT('12.Partner Involvement'!$G386,";"))),"")</f>
        <v/>
      </c>
      <c r="E587" s="577" t="str">
        <f>IF(ISNUMBER(SEARCH(E$206,'12.Partner Involvement'!$H386))=TRUE,(('12.Partner Involvement'!$D386*'12.Partner Involvement'!$E386)/COUNTA(_xlfn.TEXTSPLIT('12.Partner Involvement'!$H386,";"))),"")</f>
        <v/>
      </c>
      <c r="F587" s="576" t="str">
        <f>IF(ISNUMBER(SEARCH(F$206,'12.Partner Involvement'!$H386))=TRUE,(('12.Partner Involvement'!$D386*'12.Partner Involvement'!$E386)/COUNTA(_xlfn.TEXTSPLIT('12.Partner Involvement'!$H386,";"))),"")</f>
        <v/>
      </c>
      <c r="G587" s="576" t="str">
        <f>IF(ISNUMBER(SEARCH(G$206,'12.Partner Involvement'!$H386))=TRUE,(('12.Partner Involvement'!$D386*'12.Partner Involvement'!$E386)/COUNTA(_xlfn.TEXTSPLIT('12.Partner Involvement'!$H386,";"))),"")</f>
        <v/>
      </c>
      <c r="H587" s="578" t="str">
        <f>IF(ISNUMBER(SEARCH(H$206,'12.Partner Involvement'!$H386))=TRUE,(('12.Partner Involvement'!$D386*'12.Partner Involvement'!$E386)/COUNTA(_xlfn.TEXTSPLIT('12.Partner Involvement'!$H386,";"))),"")</f>
        <v/>
      </c>
    </row>
    <row r="588" spans="1:8" x14ac:dyDescent="0.25">
      <c r="A588" s="577" t="str">
        <f>IF(ISNUMBER(SEARCH(A$206,'12.Partner Involvement'!$G387))=TRUE,(('12.Partner Involvement'!$D387*'12.Partner Involvement'!$E387)/COUNTA(_xlfn.TEXTSPLIT('12.Partner Involvement'!$G387,";"))),"")</f>
        <v/>
      </c>
      <c r="B588" s="576" t="str">
        <f>IF(ISNUMBER(SEARCH(B$206,'12.Partner Involvement'!$G387))=TRUE,(('12.Partner Involvement'!$D387*'12.Partner Involvement'!$E387)/COUNTA(_xlfn.TEXTSPLIT('12.Partner Involvement'!$G387,";"))),"")</f>
        <v/>
      </c>
      <c r="C588" s="578" t="str">
        <f>IF(ISNUMBER(SEARCH(C$206,'12.Partner Involvement'!$G387))=TRUE,(('12.Partner Involvement'!$D387*'12.Partner Involvement'!$E387)/COUNTA(_xlfn.TEXTSPLIT('12.Partner Involvement'!$G387,";"))),"")</f>
        <v/>
      </c>
      <c r="E588" s="577" t="str">
        <f>IF(ISNUMBER(SEARCH(E$206,'12.Partner Involvement'!$H387))=TRUE,(('12.Partner Involvement'!$D387*'12.Partner Involvement'!$E387)/COUNTA(_xlfn.TEXTSPLIT('12.Partner Involvement'!$H387,";"))),"")</f>
        <v/>
      </c>
      <c r="F588" s="576" t="str">
        <f>IF(ISNUMBER(SEARCH(F$206,'12.Partner Involvement'!$H387))=TRUE,(('12.Partner Involvement'!$D387*'12.Partner Involvement'!$E387)/COUNTA(_xlfn.TEXTSPLIT('12.Partner Involvement'!$H387,";"))),"")</f>
        <v/>
      </c>
      <c r="G588" s="576" t="str">
        <f>IF(ISNUMBER(SEARCH(G$206,'12.Partner Involvement'!$H387))=TRUE,(('12.Partner Involvement'!$D387*'12.Partner Involvement'!$E387)/COUNTA(_xlfn.TEXTSPLIT('12.Partner Involvement'!$H387,";"))),"")</f>
        <v/>
      </c>
      <c r="H588" s="578" t="str">
        <f>IF(ISNUMBER(SEARCH(H$206,'12.Partner Involvement'!$H387))=TRUE,(('12.Partner Involvement'!$D387*'12.Partner Involvement'!$E387)/COUNTA(_xlfn.TEXTSPLIT('12.Partner Involvement'!$H387,";"))),"")</f>
        <v/>
      </c>
    </row>
    <row r="589" spans="1:8" x14ac:dyDescent="0.25">
      <c r="A589" s="577" t="str">
        <f>IF(ISNUMBER(SEARCH(A$206,'12.Partner Involvement'!$G388))=TRUE,(('12.Partner Involvement'!$D388*'12.Partner Involvement'!$E388)/COUNTA(_xlfn.TEXTSPLIT('12.Partner Involvement'!$G388,";"))),"")</f>
        <v/>
      </c>
      <c r="B589" s="576" t="str">
        <f>IF(ISNUMBER(SEARCH(B$206,'12.Partner Involvement'!$G388))=TRUE,(('12.Partner Involvement'!$D388*'12.Partner Involvement'!$E388)/COUNTA(_xlfn.TEXTSPLIT('12.Partner Involvement'!$G388,";"))),"")</f>
        <v/>
      </c>
      <c r="C589" s="578" t="str">
        <f>IF(ISNUMBER(SEARCH(C$206,'12.Partner Involvement'!$G388))=TRUE,(('12.Partner Involvement'!$D388*'12.Partner Involvement'!$E388)/COUNTA(_xlfn.TEXTSPLIT('12.Partner Involvement'!$G388,";"))),"")</f>
        <v/>
      </c>
      <c r="E589" s="577" t="str">
        <f>IF(ISNUMBER(SEARCH(E$206,'12.Partner Involvement'!$H388))=TRUE,(('12.Partner Involvement'!$D388*'12.Partner Involvement'!$E388)/COUNTA(_xlfn.TEXTSPLIT('12.Partner Involvement'!$H388,";"))),"")</f>
        <v/>
      </c>
      <c r="F589" s="576" t="str">
        <f>IF(ISNUMBER(SEARCH(F$206,'12.Partner Involvement'!$H388))=TRUE,(('12.Partner Involvement'!$D388*'12.Partner Involvement'!$E388)/COUNTA(_xlfn.TEXTSPLIT('12.Partner Involvement'!$H388,";"))),"")</f>
        <v/>
      </c>
      <c r="G589" s="576" t="str">
        <f>IF(ISNUMBER(SEARCH(G$206,'12.Partner Involvement'!$H388))=TRUE,(('12.Partner Involvement'!$D388*'12.Partner Involvement'!$E388)/COUNTA(_xlfn.TEXTSPLIT('12.Partner Involvement'!$H388,";"))),"")</f>
        <v/>
      </c>
      <c r="H589" s="578" t="str">
        <f>IF(ISNUMBER(SEARCH(H$206,'12.Partner Involvement'!$H388))=TRUE,(('12.Partner Involvement'!$D388*'12.Partner Involvement'!$E388)/COUNTA(_xlfn.TEXTSPLIT('12.Partner Involvement'!$H388,";"))),"")</f>
        <v/>
      </c>
    </row>
    <row r="590" spans="1:8" x14ac:dyDescent="0.25">
      <c r="A590" s="577" t="str">
        <f>IF(ISNUMBER(SEARCH(A$206,'12.Partner Involvement'!$G389))=TRUE,(('12.Partner Involvement'!$D389*'12.Partner Involvement'!$E389)/COUNTA(_xlfn.TEXTSPLIT('12.Partner Involvement'!$G389,";"))),"")</f>
        <v/>
      </c>
      <c r="B590" s="576" t="str">
        <f>IF(ISNUMBER(SEARCH(B$206,'12.Partner Involvement'!$G389))=TRUE,(('12.Partner Involvement'!$D389*'12.Partner Involvement'!$E389)/COUNTA(_xlfn.TEXTSPLIT('12.Partner Involvement'!$G389,";"))),"")</f>
        <v/>
      </c>
      <c r="C590" s="578" t="str">
        <f>IF(ISNUMBER(SEARCH(C$206,'12.Partner Involvement'!$G389))=TRUE,(('12.Partner Involvement'!$D389*'12.Partner Involvement'!$E389)/COUNTA(_xlfn.TEXTSPLIT('12.Partner Involvement'!$G389,";"))),"")</f>
        <v/>
      </c>
      <c r="E590" s="577" t="str">
        <f>IF(ISNUMBER(SEARCH(E$206,'12.Partner Involvement'!$H389))=TRUE,(('12.Partner Involvement'!$D389*'12.Partner Involvement'!$E389)/COUNTA(_xlfn.TEXTSPLIT('12.Partner Involvement'!$H389,";"))),"")</f>
        <v/>
      </c>
      <c r="F590" s="576" t="str">
        <f>IF(ISNUMBER(SEARCH(F$206,'12.Partner Involvement'!$H389))=TRUE,(('12.Partner Involvement'!$D389*'12.Partner Involvement'!$E389)/COUNTA(_xlfn.TEXTSPLIT('12.Partner Involvement'!$H389,";"))),"")</f>
        <v/>
      </c>
      <c r="G590" s="576" t="str">
        <f>IF(ISNUMBER(SEARCH(G$206,'12.Partner Involvement'!$H389))=TRUE,(('12.Partner Involvement'!$D389*'12.Partner Involvement'!$E389)/COUNTA(_xlfn.TEXTSPLIT('12.Partner Involvement'!$H389,";"))),"")</f>
        <v/>
      </c>
      <c r="H590" s="578" t="str">
        <f>IF(ISNUMBER(SEARCH(H$206,'12.Partner Involvement'!$H389))=TRUE,(('12.Partner Involvement'!$D389*'12.Partner Involvement'!$E389)/COUNTA(_xlfn.TEXTSPLIT('12.Partner Involvement'!$H389,";"))),"")</f>
        <v/>
      </c>
    </row>
    <row r="591" spans="1:8" x14ac:dyDescent="0.25">
      <c r="A591" s="577" t="str">
        <f>IF(ISNUMBER(SEARCH(A$206,'12.Partner Involvement'!$G390))=TRUE,(('12.Partner Involvement'!$D390*'12.Partner Involvement'!$E390)/COUNTA(_xlfn.TEXTSPLIT('12.Partner Involvement'!$G390,";"))),"")</f>
        <v/>
      </c>
      <c r="B591" s="576" t="str">
        <f>IF(ISNUMBER(SEARCH(B$206,'12.Partner Involvement'!$G390))=TRUE,(('12.Partner Involvement'!$D390*'12.Partner Involvement'!$E390)/COUNTA(_xlfn.TEXTSPLIT('12.Partner Involvement'!$G390,";"))),"")</f>
        <v/>
      </c>
      <c r="C591" s="578" t="str">
        <f>IF(ISNUMBER(SEARCH(C$206,'12.Partner Involvement'!$G390))=TRUE,(('12.Partner Involvement'!$D390*'12.Partner Involvement'!$E390)/COUNTA(_xlfn.TEXTSPLIT('12.Partner Involvement'!$G390,";"))),"")</f>
        <v/>
      </c>
      <c r="E591" s="577" t="str">
        <f>IF(ISNUMBER(SEARCH(E$206,'12.Partner Involvement'!$H390))=TRUE,(('12.Partner Involvement'!$D390*'12.Partner Involvement'!$E390)/COUNTA(_xlfn.TEXTSPLIT('12.Partner Involvement'!$H390,";"))),"")</f>
        <v/>
      </c>
      <c r="F591" s="576" t="str">
        <f>IF(ISNUMBER(SEARCH(F$206,'12.Partner Involvement'!$H390))=TRUE,(('12.Partner Involvement'!$D390*'12.Partner Involvement'!$E390)/COUNTA(_xlfn.TEXTSPLIT('12.Partner Involvement'!$H390,";"))),"")</f>
        <v/>
      </c>
      <c r="G591" s="576" t="str">
        <f>IF(ISNUMBER(SEARCH(G$206,'12.Partner Involvement'!$H390))=TRUE,(('12.Partner Involvement'!$D390*'12.Partner Involvement'!$E390)/COUNTA(_xlfn.TEXTSPLIT('12.Partner Involvement'!$H390,";"))),"")</f>
        <v/>
      </c>
      <c r="H591" s="578" t="str">
        <f>IF(ISNUMBER(SEARCH(H$206,'12.Partner Involvement'!$H390))=TRUE,(('12.Partner Involvement'!$D390*'12.Partner Involvement'!$E390)/COUNTA(_xlfn.TEXTSPLIT('12.Partner Involvement'!$H390,";"))),"")</f>
        <v/>
      </c>
    </row>
    <row r="592" spans="1:8" x14ac:dyDescent="0.25">
      <c r="A592" s="577" t="str">
        <f>IF(ISNUMBER(SEARCH(A$206,'12.Partner Involvement'!$G391))=TRUE,(('12.Partner Involvement'!$D391*'12.Partner Involvement'!$E391)/COUNTA(_xlfn.TEXTSPLIT('12.Partner Involvement'!$G391,";"))),"")</f>
        <v/>
      </c>
      <c r="B592" s="576" t="str">
        <f>IF(ISNUMBER(SEARCH(B$206,'12.Partner Involvement'!$G391))=TRUE,(('12.Partner Involvement'!$D391*'12.Partner Involvement'!$E391)/COUNTA(_xlfn.TEXTSPLIT('12.Partner Involvement'!$G391,";"))),"")</f>
        <v/>
      </c>
      <c r="C592" s="578" t="str">
        <f>IF(ISNUMBER(SEARCH(C$206,'12.Partner Involvement'!$G391))=TRUE,(('12.Partner Involvement'!$D391*'12.Partner Involvement'!$E391)/COUNTA(_xlfn.TEXTSPLIT('12.Partner Involvement'!$G391,";"))),"")</f>
        <v/>
      </c>
      <c r="E592" s="577" t="str">
        <f>IF(ISNUMBER(SEARCH(E$206,'12.Partner Involvement'!$H391))=TRUE,(('12.Partner Involvement'!$D391*'12.Partner Involvement'!$E391)/COUNTA(_xlfn.TEXTSPLIT('12.Partner Involvement'!$H391,";"))),"")</f>
        <v/>
      </c>
      <c r="F592" s="576" t="str">
        <f>IF(ISNUMBER(SEARCH(F$206,'12.Partner Involvement'!$H391))=TRUE,(('12.Partner Involvement'!$D391*'12.Partner Involvement'!$E391)/COUNTA(_xlfn.TEXTSPLIT('12.Partner Involvement'!$H391,";"))),"")</f>
        <v/>
      </c>
      <c r="G592" s="576" t="str">
        <f>IF(ISNUMBER(SEARCH(G$206,'12.Partner Involvement'!$H391))=TRUE,(('12.Partner Involvement'!$D391*'12.Partner Involvement'!$E391)/COUNTA(_xlfn.TEXTSPLIT('12.Partner Involvement'!$H391,";"))),"")</f>
        <v/>
      </c>
      <c r="H592" s="578" t="str">
        <f>IF(ISNUMBER(SEARCH(H$206,'12.Partner Involvement'!$H391))=TRUE,(('12.Partner Involvement'!$D391*'12.Partner Involvement'!$E391)/COUNTA(_xlfn.TEXTSPLIT('12.Partner Involvement'!$H391,";"))),"")</f>
        <v/>
      </c>
    </row>
    <row r="593" spans="1:8" x14ac:dyDescent="0.25">
      <c r="A593" s="577" t="str">
        <f>IF(ISNUMBER(SEARCH(A$206,'12.Partner Involvement'!$G392))=TRUE,(('12.Partner Involvement'!$D392*'12.Partner Involvement'!$E392)/COUNTA(_xlfn.TEXTSPLIT('12.Partner Involvement'!$G392,";"))),"")</f>
        <v/>
      </c>
      <c r="B593" s="576" t="str">
        <f>IF(ISNUMBER(SEARCH(B$206,'12.Partner Involvement'!$G392))=TRUE,(('12.Partner Involvement'!$D392*'12.Partner Involvement'!$E392)/COUNTA(_xlfn.TEXTSPLIT('12.Partner Involvement'!$G392,";"))),"")</f>
        <v/>
      </c>
      <c r="C593" s="578" t="str">
        <f>IF(ISNUMBER(SEARCH(C$206,'12.Partner Involvement'!$G392))=TRUE,(('12.Partner Involvement'!$D392*'12.Partner Involvement'!$E392)/COUNTA(_xlfn.TEXTSPLIT('12.Partner Involvement'!$G392,";"))),"")</f>
        <v/>
      </c>
      <c r="E593" s="577" t="str">
        <f>IF(ISNUMBER(SEARCH(E$206,'12.Partner Involvement'!$H392))=TRUE,(('12.Partner Involvement'!$D392*'12.Partner Involvement'!$E392)/COUNTA(_xlfn.TEXTSPLIT('12.Partner Involvement'!$H392,";"))),"")</f>
        <v/>
      </c>
      <c r="F593" s="576" t="str">
        <f>IF(ISNUMBER(SEARCH(F$206,'12.Partner Involvement'!$H392))=TRUE,(('12.Partner Involvement'!$D392*'12.Partner Involvement'!$E392)/COUNTA(_xlfn.TEXTSPLIT('12.Partner Involvement'!$H392,";"))),"")</f>
        <v/>
      </c>
      <c r="G593" s="576" t="str">
        <f>IF(ISNUMBER(SEARCH(G$206,'12.Partner Involvement'!$H392))=TRUE,(('12.Partner Involvement'!$D392*'12.Partner Involvement'!$E392)/COUNTA(_xlfn.TEXTSPLIT('12.Partner Involvement'!$H392,";"))),"")</f>
        <v/>
      </c>
      <c r="H593" s="578" t="str">
        <f>IF(ISNUMBER(SEARCH(H$206,'12.Partner Involvement'!$H392))=TRUE,(('12.Partner Involvement'!$D392*'12.Partner Involvement'!$E392)/COUNTA(_xlfn.TEXTSPLIT('12.Partner Involvement'!$H392,";"))),"")</f>
        <v/>
      </c>
    </row>
    <row r="594" spans="1:8" x14ac:dyDescent="0.25">
      <c r="A594" s="577" t="str">
        <f>IF(ISNUMBER(SEARCH(A$206,'12.Partner Involvement'!$G393))=TRUE,(('12.Partner Involvement'!$D393*'12.Partner Involvement'!$E393)/COUNTA(_xlfn.TEXTSPLIT('12.Partner Involvement'!$G393,";"))),"")</f>
        <v/>
      </c>
      <c r="B594" s="576" t="str">
        <f>IF(ISNUMBER(SEARCH(B$206,'12.Partner Involvement'!$G393))=TRUE,(('12.Partner Involvement'!$D393*'12.Partner Involvement'!$E393)/COUNTA(_xlfn.TEXTSPLIT('12.Partner Involvement'!$G393,";"))),"")</f>
        <v/>
      </c>
      <c r="C594" s="578" t="str">
        <f>IF(ISNUMBER(SEARCH(C$206,'12.Partner Involvement'!$G393))=TRUE,(('12.Partner Involvement'!$D393*'12.Partner Involvement'!$E393)/COUNTA(_xlfn.TEXTSPLIT('12.Partner Involvement'!$G393,";"))),"")</f>
        <v/>
      </c>
      <c r="E594" s="577" t="str">
        <f>IF(ISNUMBER(SEARCH(E$206,'12.Partner Involvement'!$H393))=TRUE,(('12.Partner Involvement'!$D393*'12.Partner Involvement'!$E393)/COUNTA(_xlfn.TEXTSPLIT('12.Partner Involvement'!$H393,";"))),"")</f>
        <v/>
      </c>
      <c r="F594" s="576" t="str">
        <f>IF(ISNUMBER(SEARCH(F$206,'12.Partner Involvement'!$H393))=TRUE,(('12.Partner Involvement'!$D393*'12.Partner Involvement'!$E393)/COUNTA(_xlfn.TEXTSPLIT('12.Partner Involvement'!$H393,";"))),"")</f>
        <v/>
      </c>
      <c r="G594" s="576" t="str">
        <f>IF(ISNUMBER(SEARCH(G$206,'12.Partner Involvement'!$H393))=TRUE,(('12.Partner Involvement'!$D393*'12.Partner Involvement'!$E393)/COUNTA(_xlfn.TEXTSPLIT('12.Partner Involvement'!$H393,";"))),"")</f>
        <v/>
      </c>
      <c r="H594" s="578" t="str">
        <f>IF(ISNUMBER(SEARCH(H$206,'12.Partner Involvement'!$H393))=TRUE,(('12.Partner Involvement'!$D393*'12.Partner Involvement'!$E393)/COUNTA(_xlfn.TEXTSPLIT('12.Partner Involvement'!$H393,";"))),"")</f>
        <v/>
      </c>
    </row>
    <row r="595" spans="1:8" x14ac:dyDescent="0.25">
      <c r="A595" s="577" t="str">
        <f>IF(ISNUMBER(SEARCH(A$206,'12.Partner Involvement'!$G394))=TRUE,(('12.Partner Involvement'!$D394*'12.Partner Involvement'!$E394)/COUNTA(_xlfn.TEXTSPLIT('12.Partner Involvement'!$G394,";"))),"")</f>
        <v/>
      </c>
      <c r="B595" s="576" t="str">
        <f>IF(ISNUMBER(SEARCH(B$206,'12.Partner Involvement'!$G394))=TRUE,(('12.Partner Involvement'!$D394*'12.Partner Involvement'!$E394)/COUNTA(_xlfn.TEXTSPLIT('12.Partner Involvement'!$G394,";"))),"")</f>
        <v/>
      </c>
      <c r="C595" s="578" t="str">
        <f>IF(ISNUMBER(SEARCH(C$206,'12.Partner Involvement'!$G394))=TRUE,(('12.Partner Involvement'!$D394*'12.Partner Involvement'!$E394)/COUNTA(_xlfn.TEXTSPLIT('12.Partner Involvement'!$G394,";"))),"")</f>
        <v/>
      </c>
      <c r="E595" s="577" t="str">
        <f>IF(ISNUMBER(SEARCH(E$206,'12.Partner Involvement'!$H394))=TRUE,(('12.Partner Involvement'!$D394*'12.Partner Involvement'!$E394)/COUNTA(_xlfn.TEXTSPLIT('12.Partner Involvement'!$H394,";"))),"")</f>
        <v/>
      </c>
      <c r="F595" s="576" t="str">
        <f>IF(ISNUMBER(SEARCH(F$206,'12.Partner Involvement'!$H394))=TRUE,(('12.Partner Involvement'!$D394*'12.Partner Involvement'!$E394)/COUNTA(_xlfn.TEXTSPLIT('12.Partner Involvement'!$H394,";"))),"")</f>
        <v/>
      </c>
      <c r="G595" s="576" t="str">
        <f>IF(ISNUMBER(SEARCH(G$206,'12.Partner Involvement'!$H394))=TRUE,(('12.Partner Involvement'!$D394*'12.Partner Involvement'!$E394)/COUNTA(_xlfn.TEXTSPLIT('12.Partner Involvement'!$H394,";"))),"")</f>
        <v/>
      </c>
      <c r="H595" s="578" t="str">
        <f>IF(ISNUMBER(SEARCH(H$206,'12.Partner Involvement'!$H394))=TRUE,(('12.Partner Involvement'!$D394*'12.Partner Involvement'!$E394)/COUNTA(_xlfn.TEXTSPLIT('12.Partner Involvement'!$H394,";"))),"")</f>
        <v/>
      </c>
    </row>
    <row r="596" spans="1:8" x14ac:dyDescent="0.25">
      <c r="A596" s="577" t="str">
        <f>IF(ISNUMBER(SEARCH(A$206,'12.Partner Involvement'!$G395))=TRUE,(('12.Partner Involvement'!$D395*'12.Partner Involvement'!$E395)/COUNTA(_xlfn.TEXTSPLIT('12.Partner Involvement'!$G395,";"))),"")</f>
        <v/>
      </c>
      <c r="B596" s="576" t="str">
        <f>IF(ISNUMBER(SEARCH(B$206,'12.Partner Involvement'!$G395))=TRUE,(('12.Partner Involvement'!$D395*'12.Partner Involvement'!$E395)/COUNTA(_xlfn.TEXTSPLIT('12.Partner Involvement'!$G395,";"))),"")</f>
        <v/>
      </c>
      <c r="C596" s="578" t="str">
        <f>IF(ISNUMBER(SEARCH(C$206,'12.Partner Involvement'!$G395))=TRUE,(('12.Partner Involvement'!$D395*'12.Partner Involvement'!$E395)/COUNTA(_xlfn.TEXTSPLIT('12.Partner Involvement'!$G395,";"))),"")</f>
        <v/>
      </c>
      <c r="E596" s="577" t="str">
        <f>IF(ISNUMBER(SEARCH(E$206,'12.Partner Involvement'!$H395))=TRUE,(('12.Partner Involvement'!$D395*'12.Partner Involvement'!$E395)/COUNTA(_xlfn.TEXTSPLIT('12.Partner Involvement'!$H395,";"))),"")</f>
        <v/>
      </c>
      <c r="F596" s="576" t="str">
        <f>IF(ISNUMBER(SEARCH(F$206,'12.Partner Involvement'!$H395))=TRUE,(('12.Partner Involvement'!$D395*'12.Partner Involvement'!$E395)/COUNTA(_xlfn.TEXTSPLIT('12.Partner Involvement'!$H395,";"))),"")</f>
        <v/>
      </c>
      <c r="G596" s="576" t="str">
        <f>IF(ISNUMBER(SEARCH(G$206,'12.Partner Involvement'!$H395))=TRUE,(('12.Partner Involvement'!$D395*'12.Partner Involvement'!$E395)/COUNTA(_xlfn.TEXTSPLIT('12.Partner Involvement'!$H395,";"))),"")</f>
        <v/>
      </c>
      <c r="H596" s="578" t="str">
        <f>IF(ISNUMBER(SEARCH(H$206,'12.Partner Involvement'!$H395))=TRUE,(('12.Partner Involvement'!$D395*'12.Partner Involvement'!$E395)/COUNTA(_xlfn.TEXTSPLIT('12.Partner Involvement'!$H395,";"))),"")</f>
        <v/>
      </c>
    </row>
    <row r="597" spans="1:8" x14ac:dyDescent="0.25">
      <c r="A597" s="577" t="str">
        <f>IF(ISNUMBER(SEARCH(A$206,'12.Partner Involvement'!$G396))=TRUE,(('12.Partner Involvement'!$D396*'12.Partner Involvement'!$E396)/COUNTA(_xlfn.TEXTSPLIT('12.Partner Involvement'!$G396,";"))),"")</f>
        <v/>
      </c>
      <c r="B597" s="576" t="str">
        <f>IF(ISNUMBER(SEARCH(B$206,'12.Partner Involvement'!$G396))=TRUE,(('12.Partner Involvement'!$D396*'12.Partner Involvement'!$E396)/COUNTA(_xlfn.TEXTSPLIT('12.Partner Involvement'!$G396,";"))),"")</f>
        <v/>
      </c>
      <c r="C597" s="578" t="str">
        <f>IF(ISNUMBER(SEARCH(C$206,'12.Partner Involvement'!$G396))=TRUE,(('12.Partner Involvement'!$D396*'12.Partner Involvement'!$E396)/COUNTA(_xlfn.TEXTSPLIT('12.Partner Involvement'!$G396,";"))),"")</f>
        <v/>
      </c>
      <c r="E597" s="577" t="str">
        <f>IF(ISNUMBER(SEARCH(E$206,'12.Partner Involvement'!$H396))=TRUE,(('12.Partner Involvement'!$D396*'12.Partner Involvement'!$E396)/COUNTA(_xlfn.TEXTSPLIT('12.Partner Involvement'!$H396,";"))),"")</f>
        <v/>
      </c>
      <c r="F597" s="576" t="str">
        <f>IF(ISNUMBER(SEARCH(F$206,'12.Partner Involvement'!$H396))=TRUE,(('12.Partner Involvement'!$D396*'12.Partner Involvement'!$E396)/COUNTA(_xlfn.TEXTSPLIT('12.Partner Involvement'!$H396,";"))),"")</f>
        <v/>
      </c>
      <c r="G597" s="576" t="str">
        <f>IF(ISNUMBER(SEARCH(G$206,'12.Partner Involvement'!$H396))=TRUE,(('12.Partner Involvement'!$D396*'12.Partner Involvement'!$E396)/COUNTA(_xlfn.TEXTSPLIT('12.Partner Involvement'!$H396,";"))),"")</f>
        <v/>
      </c>
      <c r="H597" s="578" t="str">
        <f>IF(ISNUMBER(SEARCH(H$206,'12.Partner Involvement'!$H396))=TRUE,(('12.Partner Involvement'!$D396*'12.Partner Involvement'!$E396)/COUNTA(_xlfn.TEXTSPLIT('12.Partner Involvement'!$H396,";"))),"")</f>
        <v/>
      </c>
    </row>
    <row r="598" spans="1:8" x14ac:dyDescent="0.25">
      <c r="A598" s="577" t="str">
        <f>IF(ISNUMBER(SEARCH(A$206,'12.Partner Involvement'!$G397))=TRUE,(('12.Partner Involvement'!$D397*'12.Partner Involvement'!$E397)/COUNTA(_xlfn.TEXTSPLIT('12.Partner Involvement'!$G397,";"))),"")</f>
        <v/>
      </c>
      <c r="B598" s="576" t="str">
        <f>IF(ISNUMBER(SEARCH(B$206,'12.Partner Involvement'!$G397))=TRUE,(('12.Partner Involvement'!$D397*'12.Partner Involvement'!$E397)/COUNTA(_xlfn.TEXTSPLIT('12.Partner Involvement'!$G397,";"))),"")</f>
        <v/>
      </c>
      <c r="C598" s="578" t="str">
        <f>IF(ISNUMBER(SEARCH(C$206,'12.Partner Involvement'!$G397))=TRUE,(('12.Partner Involvement'!$D397*'12.Partner Involvement'!$E397)/COUNTA(_xlfn.TEXTSPLIT('12.Partner Involvement'!$G397,";"))),"")</f>
        <v/>
      </c>
      <c r="E598" s="577" t="str">
        <f>IF(ISNUMBER(SEARCH(E$206,'12.Partner Involvement'!$H397))=TRUE,(('12.Partner Involvement'!$D397*'12.Partner Involvement'!$E397)/COUNTA(_xlfn.TEXTSPLIT('12.Partner Involvement'!$H397,";"))),"")</f>
        <v/>
      </c>
      <c r="F598" s="576" t="str">
        <f>IF(ISNUMBER(SEARCH(F$206,'12.Partner Involvement'!$H397))=TRUE,(('12.Partner Involvement'!$D397*'12.Partner Involvement'!$E397)/COUNTA(_xlfn.TEXTSPLIT('12.Partner Involvement'!$H397,";"))),"")</f>
        <v/>
      </c>
      <c r="G598" s="576" t="str">
        <f>IF(ISNUMBER(SEARCH(G$206,'12.Partner Involvement'!$H397))=TRUE,(('12.Partner Involvement'!$D397*'12.Partner Involvement'!$E397)/COUNTA(_xlfn.TEXTSPLIT('12.Partner Involvement'!$H397,";"))),"")</f>
        <v/>
      </c>
      <c r="H598" s="578" t="str">
        <f>IF(ISNUMBER(SEARCH(H$206,'12.Partner Involvement'!$H397))=TRUE,(('12.Partner Involvement'!$D397*'12.Partner Involvement'!$E397)/COUNTA(_xlfn.TEXTSPLIT('12.Partner Involvement'!$H397,";"))),"")</f>
        <v/>
      </c>
    </row>
    <row r="599" spans="1:8" x14ac:dyDescent="0.25">
      <c r="A599" s="577" t="str">
        <f>IF(ISNUMBER(SEARCH(A$206,'12.Partner Involvement'!$G398))=TRUE,(('12.Partner Involvement'!$D398*'12.Partner Involvement'!$E398)/COUNTA(_xlfn.TEXTSPLIT('12.Partner Involvement'!$G398,";"))),"")</f>
        <v/>
      </c>
      <c r="B599" s="576" t="str">
        <f>IF(ISNUMBER(SEARCH(B$206,'12.Partner Involvement'!$G398))=TRUE,(('12.Partner Involvement'!$D398*'12.Partner Involvement'!$E398)/COUNTA(_xlfn.TEXTSPLIT('12.Partner Involvement'!$G398,";"))),"")</f>
        <v/>
      </c>
      <c r="C599" s="578" t="str">
        <f>IF(ISNUMBER(SEARCH(C$206,'12.Partner Involvement'!$G398))=TRUE,(('12.Partner Involvement'!$D398*'12.Partner Involvement'!$E398)/COUNTA(_xlfn.TEXTSPLIT('12.Partner Involvement'!$G398,";"))),"")</f>
        <v/>
      </c>
      <c r="E599" s="577" t="str">
        <f>IF(ISNUMBER(SEARCH(E$206,'12.Partner Involvement'!$H398))=TRUE,(('12.Partner Involvement'!$D398*'12.Partner Involvement'!$E398)/COUNTA(_xlfn.TEXTSPLIT('12.Partner Involvement'!$H398,";"))),"")</f>
        <v/>
      </c>
      <c r="F599" s="576" t="str">
        <f>IF(ISNUMBER(SEARCH(F$206,'12.Partner Involvement'!$H398))=TRUE,(('12.Partner Involvement'!$D398*'12.Partner Involvement'!$E398)/COUNTA(_xlfn.TEXTSPLIT('12.Partner Involvement'!$H398,";"))),"")</f>
        <v/>
      </c>
      <c r="G599" s="576" t="str">
        <f>IF(ISNUMBER(SEARCH(G$206,'12.Partner Involvement'!$H398))=TRUE,(('12.Partner Involvement'!$D398*'12.Partner Involvement'!$E398)/COUNTA(_xlfn.TEXTSPLIT('12.Partner Involvement'!$H398,";"))),"")</f>
        <v/>
      </c>
      <c r="H599" s="578" t="str">
        <f>IF(ISNUMBER(SEARCH(H$206,'12.Partner Involvement'!$H398))=TRUE,(('12.Partner Involvement'!$D398*'12.Partner Involvement'!$E398)/COUNTA(_xlfn.TEXTSPLIT('12.Partner Involvement'!$H398,";"))),"")</f>
        <v/>
      </c>
    </row>
    <row r="600" spans="1:8" x14ac:dyDescent="0.25">
      <c r="A600" s="577" t="str">
        <f>IF(ISNUMBER(SEARCH(A$206,'12.Partner Involvement'!$G399))=TRUE,(('12.Partner Involvement'!$D399*'12.Partner Involvement'!$E399)/COUNTA(_xlfn.TEXTSPLIT('12.Partner Involvement'!$G399,";"))),"")</f>
        <v/>
      </c>
      <c r="B600" s="576" t="str">
        <f>IF(ISNUMBER(SEARCH(B$206,'12.Partner Involvement'!$G399))=TRUE,(('12.Partner Involvement'!$D399*'12.Partner Involvement'!$E399)/COUNTA(_xlfn.TEXTSPLIT('12.Partner Involvement'!$G399,";"))),"")</f>
        <v/>
      </c>
      <c r="C600" s="578" t="str">
        <f>IF(ISNUMBER(SEARCH(C$206,'12.Partner Involvement'!$G399))=TRUE,(('12.Partner Involvement'!$D399*'12.Partner Involvement'!$E399)/COUNTA(_xlfn.TEXTSPLIT('12.Partner Involvement'!$G399,";"))),"")</f>
        <v/>
      </c>
      <c r="E600" s="577" t="str">
        <f>IF(ISNUMBER(SEARCH(E$206,'12.Partner Involvement'!$H399))=TRUE,(('12.Partner Involvement'!$D399*'12.Partner Involvement'!$E399)/COUNTA(_xlfn.TEXTSPLIT('12.Partner Involvement'!$H399,";"))),"")</f>
        <v/>
      </c>
      <c r="F600" s="576" t="str">
        <f>IF(ISNUMBER(SEARCH(F$206,'12.Partner Involvement'!$H399))=TRUE,(('12.Partner Involvement'!$D399*'12.Partner Involvement'!$E399)/COUNTA(_xlfn.TEXTSPLIT('12.Partner Involvement'!$H399,";"))),"")</f>
        <v/>
      </c>
      <c r="G600" s="576" t="str">
        <f>IF(ISNUMBER(SEARCH(G$206,'12.Partner Involvement'!$H399))=TRUE,(('12.Partner Involvement'!$D399*'12.Partner Involvement'!$E399)/COUNTA(_xlfn.TEXTSPLIT('12.Partner Involvement'!$H399,";"))),"")</f>
        <v/>
      </c>
      <c r="H600" s="578" t="str">
        <f>IF(ISNUMBER(SEARCH(H$206,'12.Partner Involvement'!$H399))=TRUE,(('12.Partner Involvement'!$D399*'12.Partner Involvement'!$E399)/COUNTA(_xlfn.TEXTSPLIT('12.Partner Involvement'!$H399,";"))),"")</f>
        <v/>
      </c>
    </row>
    <row r="601" spans="1:8" x14ac:dyDescent="0.25">
      <c r="A601" s="577" t="str">
        <f>IF(ISNUMBER(SEARCH(A$206,'12.Partner Involvement'!$G400))=TRUE,(('12.Partner Involvement'!$D400*'12.Partner Involvement'!$E400)/COUNTA(_xlfn.TEXTSPLIT('12.Partner Involvement'!$G400,";"))),"")</f>
        <v/>
      </c>
      <c r="B601" s="576" t="str">
        <f>IF(ISNUMBER(SEARCH(B$206,'12.Partner Involvement'!$G400))=TRUE,(('12.Partner Involvement'!$D400*'12.Partner Involvement'!$E400)/COUNTA(_xlfn.TEXTSPLIT('12.Partner Involvement'!$G400,";"))),"")</f>
        <v/>
      </c>
      <c r="C601" s="578" t="str">
        <f>IF(ISNUMBER(SEARCH(C$206,'12.Partner Involvement'!$G400))=TRUE,(('12.Partner Involvement'!$D400*'12.Partner Involvement'!$E400)/COUNTA(_xlfn.TEXTSPLIT('12.Partner Involvement'!$G400,";"))),"")</f>
        <v/>
      </c>
      <c r="E601" s="577" t="str">
        <f>IF(ISNUMBER(SEARCH(E$206,'12.Partner Involvement'!$H400))=TRUE,(('12.Partner Involvement'!$D400*'12.Partner Involvement'!$E400)/COUNTA(_xlfn.TEXTSPLIT('12.Partner Involvement'!$H400,";"))),"")</f>
        <v/>
      </c>
      <c r="F601" s="576" t="str">
        <f>IF(ISNUMBER(SEARCH(F$206,'12.Partner Involvement'!$H400))=TRUE,(('12.Partner Involvement'!$D400*'12.Partner Involvement'!$E400)/COUNTA(_xlfn.TEXTSPLIT('12.Partner Involvement'!$H400,";"))),"")</f>
        <v/>
      </c>
      <c r="G601" s="576" t="str">
        <f>IF(ISNUMBER(SEARCH(G$206,'12.Partner Involvement'!$H400))=TRUE,(('12.Partner Involvement'!$D400*'12.Partner Involvement'!$E400)/COUNTA(_xlfn.TEXTSPLIT('12.Partner Involvement'!$H400,";"))),"")</f>
        <v/>
      </c>
      <c r="H601" s="578" t="str">
        <f>IF(ISNUMBER(SEARCH(H$206,'12.Partner Involvement'!$H400))=TRUE,(('12.Partner Involvement'!$D400*'12.Partner Involvement'!$E400)/COUNTA(_xlfn.TEXTSPLIT('12.Partner Involvement'!$H400,";"))),"")</f>
        <v/>
      </c>
    </row>
    <row r="602" spans="1:8" x14ac:dyDescent="0.25">
      <c r="A602" s="577" t="str">
        <f>IF(ISNUMBER(SEARCH(A$206,'12.Partner Involvement'!$G401))=TRUE,(('12.Partner Involvement'!$D401*'12.Partner Involvement'!$E401)/COUNTA(_xlfn.TEXTSPLIT('12.Partner Involvement'!$G401,";"))),"")</f>
        <v/>
      </c>
      <c r="B602" s="576" t="str">
        <f>IF(ISNUMBER(SEARCH(B$206,'12.Partner Involvement'!$G401))=TRUE,(('12.Partner Involvement'!$D401*'12.Partner Involvement'!$E401)/COUNTA(_xlfn.TEXTSPLIT('12.Partner Involvement'!$G401,";"))),"")</f>
        <v/>
      </c>
      <c r="C602" s="578" t="str">
        <f>IF(ISNUMBER(SEARCH(C$206,'12.Partner Involvement'!$G401))=TRUE,(('12.Partner Involvement'!$D401*'12.Partner Involvement'!$E401)/COUNTA(_xlfn.TEXTSPLIT('12.Partner Involvement'!$G401,";"))),"")</f>
        <v/>
      </c>
      <c r="E602" s="577" t="str">
        <f>IF(ISNUMBER(SEARCH(E$206,'12.Partner Involvement'!$H401))=TRUE,(('12.Partner Involvement'!$D401*'12.Partner Involvement'!$E401)/COUNTA(_xlfn.TEXTSPLIT('12.Partner Involvement'!$H401,";"))),"")</f>
        <v/>
      </c>
      <c r="F602" s="576" t="str">
        <f>IF(ISNUMBER(SEARCH(F$206,'12.Partner Involvement'!$H401))=TRUE,(('12.Partner Involvement'!$D401*'12.Partner Involvement'!$E401)/COUNTA(_xlfn.TEXTSPLIT('12.Partner Involvement'!$H401,";"))),"")</f>
        <v/>
      </c>
      <c r="G602" s="576" t="str">
        <f>IF(ISNUMBER(SEARCH(G$206,'12.Partner Involvement'!$H401))=TRUE,(('12.Partner Involvement'!$D401*'12.Partner Involvement'!$E401)/COUNTA(_xlfn.TEXTSPLIT('12.Partner Involvement'!$H401,";"))),"")</f>
        <v/>
      </c>
      <c r="H602" s="578" t="str">
        <f>IF(ISNUMBER(SEARCH(H$206,'12.Partner Involvement'!$H401))=TRUE,(('12.Partner Involvement'!$D401*'12.Partner Involvement'!$E401)/COUNTA(_xlfn.TEXTSPLIT('12.Partner Involvement'!$H401,";"))),"")</f>
        <v/>
      </c>
    </row>
    <row r="603" spans="1:8" x14ac:dyDescent="0.25">
      <c r="A603" s="577" t="str">
        <f>IF(ISNUMBER(SEARCH(A$206,'12.Partner Involvement'!$G402))=TRUE,(('12.Partner Involvement'!$D402*'12.Partner Involvement'!$E402)/COUNTA(_xlfn.TEXTSPLIT('12.Partner Involvement'!$G402,";"))),"")</f>
        <v/>
      </c>
      <c r="B603" s="576" t="str">
        <f>IF(ISNUMBER(SEARCH(B$206,'12.Partner Involvement'!$G402))=TRUE,(('12.Partner Involvement'!$D402*'12.Partner Involvement'!$E402)/COUNTA(_xlfn.TEXTSPLIT('12.Partner Involvement'!$G402,";"))),"")</f>
        <v/>
      </c>
      <c r="C603" s="578" t="str">
        <f>IF(ISNUMBER(SEARCH(C$206,'12.Partner Involvement'!$G402))=TRUE,(('12.Partner Involvement'!$D402*'12.Partner Involvement'!$E402)/COUNTA(_xlfn.TEXTSPLIT('12.Partner Involvement'!$G402,";"))),"")</f>
        <v/>
      </c>
      <c r="E603" s="577" t="str">
        <f>IF(ISNUMBER(SEARCH(E$206,'12.Partner Involvement'!$H402))=TRUE,(('12.Partner Involvement'!$D402*'12.Partner Involvement'!$E402)/COUNTA(_xlfn.TEXTSPLIT('12.Partner Involvement'!$H402,";"))),"")</f>
        <v/>
      </c>
      <c r="F603" s="576" t="str">
        <f>IF(ISNUMBER(SEARCH(F$206,'12.Partner Involvement'!$H402))=TRUE,(('12.Partner Involvement'!$D402*'12.Partner Involvement'!$E402)/COUNTA(_xlfn.TEXTSPLIT('12.Partner Involvement'!$H402,";"))),"")</f>
        <v/>
      </c>
      <c r="G603" s="576" t="str">
        <f>IF(ISNUMBER(SEARCH(G$206,'12.Partner Involvement'!$H402))=TRUE,(('12.Partner Involvement'!$D402*'12.Partner Involvement'!$E402)/COUNTA(_xlfn.TEXTSPLIT('12.Partner Involvement'!$H402,";"))),"")</f>
        <v/>
      </c>
      <c r="H603" s="578" t="str">
        <f>IF(ISNUMBER(SEARCH(H$206,'12.Partner Involvement'!$H402))=TRUE,(('12.Partner Involvement'!$D402*'12.Partner Involvement'!$E402)/COUNTA(_xlfn.TEXTSPLIT('12.Partner Involvement'!$H402,";"))),"")</f>
        <v/>
      </c>
    </row>
    <row r="604" spans="1:8" x14ac:dyDescent="0.25">
      <c r="A604" s="577" t="str">
        <f>IF(ISNUMBER(SEARCH(A$206,'12.Partner Involvement'!$G403))=TRUE,(('12.Partner Involvement'!$D403*'12.Partner Involvement'!$E403)/COUNTA(_xlfn.TEXTSPLIT('12.Partner Involvement'!$G403,";"))),"")</f>
        <v/>
      </c>
      <c r="B604" s="576" t="str">
        <f>IF(ISNUMBER(SEARCH(B$206,'12.Partner Involvement'!$G403))=TRUE,(('12.Partner Involvement'!$D403*'12.Partner Involvement'!$E403)/COUNTA(_xlfn.TEXTSPLIT('12.Partner Involvement'!$G403,";"))),"")</f>
        <v/>
      </c>
      <c r="C604" s="578" t="str">
        <f>IF(ISNUMBER(SEARCH(C$206,'12.Partner Involvement'!$G403))=TRUE,(('12.Partner Involvement'!$D403*'12.Partner Involvement'!$E403)/COUNTA(_xlfn.TEXTSPLIT('12.Partner Involvement'!$G403,";"))),"")</f>
        <v/>
      </c>
      <c r="E604" s="577" t="str">
        <f>IF(ISNUMBER(SEARCH(E$206,'12.Partner Involvement'!$H403))=TRUE,(('12.Partner Involvement'!$D403*'12.Partner Involvement'!$E403)/COUNTA(_xlfn.TEXTSPLIT('12.Partner Involvement'!$H403,";"))),"")</f>
        <v/>
      </c>
      <c r="F604" s="576" t="str">
        <f>IF(ISNUMBER(SEARCH(F$206,'12.Partner Involvement'!$H403))=TRUE,(('12.Partner Involvement'!$D403*'12.Partner Involvement'!$E403)/COUNTA(_xlfn.TEXTSPLIT('12.Partner Involvement'!$H403,";"))),"")</f>
        <v/>
      </c>
      <c r="G604" s="576" t="str">
        <f>IF(ISNUMBER(SEARCH(G$206,'12.Partner Involvement'!$H403))=TRUE,(('12.Partner Involvement'!$D403*'12.Partner Involvement'!$E403)/COUNTA(_xlfn.TEXTSPLIT('12.Partner Involvement'!$H403,";"))),"")</f>
        <v/>
      </c>
      <c r="H604" s="578" t="str">
        <f>IF(ISNUMBER(SEARCH(H$206,'12.Partner Involvement'!$H403))=TRUE,(('12.Partner Involvement'!$D403*'12.Partner Involvement'!$E403)/COUNTA(_xlfn.TEXTSPLIT('12.Partner Involvement'!$H403,";"))),"")</f>
        <v/>
      </c>
    </row>
    <row r="605" spans="1:8" x14ac:dyDescent="0.25">
      <c r="A605" s="577" t="str">
        <f>IF(ISNUMBER(SEARCH(A$206,'12.Partner Involvement'!$G404))=TRUE,(('12.Partner Involvement'!$D404*'12.Partner Involvement'!$E404)/COUNTA(_xlfn.TEXTSPLIT('12.Partner Involvement'!$G404,";"))),"")</f>
        <v/>
      </c>
      <c r="B605" s="576" t="str">
        <f>IF(ISNUMBER(SEARCH(B$206,'12.Partner Involvement'!$G404))=TRUE,(('12.Partner Involvement'!$D404*'12.Partner Involvement'!$E404)/COUNTA(_xlfn.TEXTSPLIT('12.Partner Involvement'!$G404,";"))),"")</f>
        <v/>
      </c>
      <c r="C605" s="578" t="str">
        <f>IF(ISNUMBER(SEARCH(C$206,'12.Partner Involvement'!$G404))=TRUE,(('12.Partner Involvement'!$D404*'12.Partner Involvement'!$E404)/COUNTA(_xlfn.TEXTSPLIT('12.Partner Involvement'!$G404,";"))),"")</f>
        <v/>
      </c>
      <c r="E605" s="577" t="str">
        <f>IF(ISNUMBER(SEARCH(E$206,'12.Partner Involvement'!$H404))=TRUE,(('12.Partner Involvement'!$D404*'12.Partner Involvement'!$E404)/COUNTA(_xlfn.TEXTSPLIT('12.Partner Involvement'!$H404,";"))),"")</f>
        <v/>
      </c>
      <c r="F605" s="576" t="str">
        <f>IF(ISNUMBER(SEARCH(F$206,'12.Partner Involvement'!$H404))=TRUE,(('12.Partner Involvement'!$D404*'12.Partner Involvement'!$E404)/COUNTA(_xlfn.TEXTSPLIT('12.Partner Involvement'!$H404,";"))),"")</f>
        <v/>
      </c>
      <c r="G605" s="576" t="str">
        <f>IF(ISNUMBER(SEARCH(G$206,'12.Partner Involvement'!$H404))=TRUE,(('12.Partner Involvement'!$D404*'12.Partner Involvement'!$E404)/COUNTA(_xlfn.TEXTSPLIT('12.Partner Involvement'!$H404,";"))),"")</f>
        <v/>
      </c>
      <c r="H605" s="578" t="str">
        <f>IF(ISNUMBER(SEARCH(H$206,'12.Partner Involvement'!$H404))=TRUE,(('12.Partner Involvement'!$D404*'12.Partner Involvement'!$E404)/COUNTA(_xlfn.TEXTSPLIT('12.Partner Involvement'!$H404,";"))),"")</f>
        <v/>
      </c>
    </row>
    <row r="606" spans="1:8" x14ac:dyDescent="0.25">
      <c r="A606" s="577" t="str">
        <f>IF(ISNUMBER(SEARCH(A$206,'12.Partner Involvement'!$G405))=TRUE,(('12.Partner Involvement'!$D405*'12.Partner Involvement'!$E405)/COUNTA(_xlfn.TEXTSPLIT('12.Partner Involvement'!$G405,";"))),"")</f>
        <v/>
      </c>
      <c r="B606" s="576" t="str">
        <f>IF(ISNUMBER(SEARCH(B$206,'12.Partner Involvement'!$G405))=TRUE,(('12.Partner Involvement'!$D405*'12.Partner Involvement'!$E405)/COUNTA(_xlfn.TEXTSPLIT('12.Partner Involvement'!$G405,";"))),"")</f>
        <v/>
      </c>
      <c r="C606" s="578" t="str">
        <f>IF(ISNUMBER(SEARCH(C$206,'12.Partner Involvement'!$G405))=TRUE,(('12.Partner Involvement'!$D405*'12.Partner Involvement'!$E405)/COUNTA(_xlfn.TEXTSPLIT('12.Partner Involvement'!$G405,";"))),"")</f>
        <v/>
      </c>
      <c r="E606" s="577" t="str">
        <f>IF(ISNUMBER(SEARCH(E$206,'12.Partner Involvement'!$H405))=TRUE,(('12.Partner Involvement'!$D405*'12.Partner Involvement'!$E405)/COUNTA(_xlfn.TEXTSPLIT('12.Partner Involvement'!$H405,";"))),"")</f>
        <v/>
      </c>
      <c r="F606" s="576" t="str">
        <f>IF(ISNUMBER(SEARCH(F$206,'12.Partner Involvement'!$H405))=TRUE,(('12.Partner Involvement'!$D405*'12.Partner Involvement'!$E405)/COUNTA(_xlfn.TEXTSPLIT('12.Partner Involvement'!$H405,";"))),"")</f>
        <v/>
      </c>
      <c r="G606" s="576" t="str">
        <f>IF(ISNUMBER(SEARCH(G$206,'12.Partner Involvement'!$H405))=TRUE,(('12.Partner Involvement'!$D405*'12.Partner Involvement'!$E405)/COUNTA(_xlfn.TEXTSPLIT('12.Partner Involvement'!$H405,";"))),"")</f>
        <v/>
      </c>
      <c r="H606" s="578" t="str">
        <f>IF(ISNUMBER(SEARCH(H$206,'12.Partner Involvement'!$H405))=TRUE,(('12.Partner Involvement'!$D405*'12.Partner Involvement'!$E405)/COUNTA(_xlfn.TEXTSPLIT('12.Partner Involvement'!$H405,";"))),"")</f>
        <v/>
      </c>
    </row>
    <row r="607" spans="1:8" x14ac:dyDescent="0.25">
      <c r="A607" s="577" t="str">
        <f>IF(ISNUMBER(SEARCH(A$206,'12.Partner Involvement'!$G406))=TRUE,(('12.Partner Involvement'!$D406*'12.Partner Involvement'!$E406)/COUNTA(_xlfn.TEXTSPLIT('12.Partner Involvement'!$G406,";"))),"")</f>
        <v/>
      </c>
      <c r="B607" s="576" t="str">
        <f>IF(ISNUMBER(SEARCH(B$206,'12.Partner Involvement'!$G406))=TRUE,(('12.Partner Involvement'!$D406*'12.Partner Involvement'!$E406)/COUNTA(_xlfn.TEXTSPLIT('12.Partner Involvement'!$G406,";"))),"")</f>
        <v/>
      </c>
      <c r="C607" s="578" t="str">
        <f>IF(ISNUMBER(SEARCH(C$206,'12.Partner Involvement'!$G406))=TRUE,(('12.Partner Involvement'!$D406*'12.Partner Involvement'!$E406)/COUNTA(_xlfn.TEXTSPLIT('12.Partner Involvement'!$G406,";"))),"")</f>
        <v/>
      </c>
      <c r="E607" s="577" t="str">
        <f>IF(ISNUMBER(SEARCH(E$206,'12.Partner Involvement'!$H406))=TRUE,(('12.Partner Involvement'!$D406*'12.Partner Involvement'!$E406)/COUNTA(_xlfn.TEXTSPLIT('12.Partner Involvement'!$H406,";"))),"")</f>
        <v/>
      </c>
      <c r="F607" s="576" t="str">
        <f>IF(ISNUMBER(SEARCH(F$206,'12.Partner Involvement'!$H406))=TRUE,(('12.Partner Involvement'!$D406*'12.Partner Involvement'!$E406)/COUNTA(_xlfn.TEXTSPLIT('12.Partner Involvement'!$H406,";"))),"")</f>
        <v/>
      </c>
      <c r="G607" s="576" t="str">
        <f>IF(ISNUMBER(SEARCH(G$206,'12.Partner Involvement'!$H406))=TRUE,(('12.Partner Involvement'!$D406*'12.Partner Involvement'!$E406)/COUNTA(_xlfn.TEXTSPLIT('12.Partner Involvement'!$H406,";"))),"")</f>
        <v/>
      </c>
      <c r="H607" s="578" t="str">
        <f>IF(ISNUMBER(SEARCH(H$206,'12.Partner Involvement'!$H406))=TRUE,(('12.Partner Involvement'!$D406*'12.Partner Involvement'!$E406)/COUNTA(_xlfn.TEXTSPLIT('12.Partner Involvement'!$H406,";"))),"")</f>
        <v/>
      </c>
    </row>
    <row r="608" spans="1:8" x14ac:dyDescent="0.25">
      <c r="A608" s="577" t="str">
        <f>IF(ISNUMBER(SEARCH(A$206,'12.Partner Involvement'!$G407))=TRUE,(('12.Partner Involvement'!$D407*'12.Partner Involvement'!$E407)/COUNTA(_xlfn.TEXTSPLIT('12.Partner Involvement'!$G407,";"))),"")</f>
        <v/>
      </c>
      <c r="B608" s="576" t="str">
        <f>IF(ISNUMBER(SEARCH(B$206,'12.Partner Involvement'!$G407))=TRUE,(('12.Partner Involvement'!$D407*'12.Partner Involvement'!$E407)/COUNTA(_xlfn.TEXTSPLIT('12.Partner Involvement'!$G407,";"))),"")</f>
        <v/>
      </c>
      <c r="C608" s="578" t="str">
        <f>IF(ISNUMBER(SEARCH(C$206,'12.Partner Involvement'!$G407))=TRUE,(('12.Partner Involvement'!$D407*'12.Partner Involvement'!$E407)/COUNTA(_xlfn.TEXTSPLIT('12.Partner Involvement'!$G407,";"))),"")</f>
        <v/>
      </c>
      <c r="E608" s="577" t="str">
        <f>IF(ISNUMBER(SEARCH(E$206,'12.Partner Involvement'!$H407))=TRUE,(('12.Partner Involvement'!$D407*'12.Partner Involvement'!$E407)/COUNTA(_xlfn.TEXTSPLIT('12.Partner Involvement'!$H407,";"))),"")</f>
        <v/>
      </c>
      <c r="F608" s="576" t="str">
        <f>IF(ISNUMBER(SEARCH(F$206,'12.Partner Involvement'!$H407))=TRUE,(('12.Partner Involvement'!$D407*'12.Partner Involvement'!$E407)/COUNTA(_xlfn.TEXTSPLIT('12.Partner Involvement'!$H407,";"))),"")</f>
        <v/>
      </c>
      <c r="G608" s="576" t="str">
        <f>IF(ISNUMBER(SEARCH(G$206,'12.Partner Involvement'!$H407))=TRUE,(('12.Partner Involvement'!$D407*'12.Partner Involvement'!$E407)/COUNTA(_xlfn.TEXTSPLIT('12.Partner Involvement'!$H407,";"))),"")</f>
        <v/>
      </c>
      <c r="H608" s="578" t="str">
        <f>IF(ISNUMBER(SEARCH(H$206,'12.Partner Involvement'!$H407))=TRUE,(('12.Partner Involvement'!$D407*'12.Partner Involvement'!$E407)/COUNTA(_xlfn.TEXTSPLIT('12.Partner Involvement'!$H407,";"))),"")</f>
        <v/>
      </c>
    </row>
    <row r="609" spans="1:8" x14ac:dyDescent="0.25">
      <c r="A609" s="577" t="str">
        <f>IF(ISNUMBER(SEARCH(A$206,'12.Partner Involvement'!$G408))=TRUE,(('12.Partner Involvement'!$D408*'12.Partner Involvement'!$E408)/COUNTA(_xlfn.TEXTSPLIT('12.Partner Involvement'!$G408,";"))),"")</f>
        <v/>
      </c>
      <c r="B609" s="576" t="str">
        <f>IF(ISNUMBER(SEARCH(B$206,'12.Partner Involvement'!$G408))=TRUE,(('12.Partner Involvement'!$D408*'12.Partner Involvement'!$E408)/COUNTA(_xlfn.TEXTSPLIT('12.Partner Involvement'!$G408,";"))),"")</f>
        <v/>
      </c>
      <c r="C609" s="578" t="str">
        <f>IF(ISNUMBER(SEARCH(C$206,'12.Partner Involvement'!$G408))=TRUE,(('12.Partner Involvement'!$D408*'12.Partner Involvement'!$E408)/COUNTA(_xlfn.TEXTSPLIT('12.Partner Involvement'!$G408,";"))),"")</f>
        <v/>
      </c>
      <c r="E609" s="577" t="str">
        <f>IF(ISNUMBER(SEARCH(E$206,'12.Partner Involvement'!$H408))=TRUE,(('12.Partner Involvement'!$D408*'12.Partner Involvement'!$E408)/COUNTA(_xlfn.TEXTSPLIT('12.Partner Involvement'!$H408,";"))),"")</f>
        <v/>
      </c>
      <c r="F609" s="576" t="str">
        <f>IF(ISNUMBER(SEARCH(F$206,'12.Partner Involvement'!$H408))=TRUE,(('12.Partner Involvement'!$D408*'12.Partner Involvement'!$E408)/COUNTA(_xlfn.TEXTSPLIT('12.Partner Involvement'!$H408,";"))),"")</f>
        <v/>
      </c>
      <c r="G609" s="576" t="str">
        <f>IF(ISNUMBER(SEARCH(G$206,'12.Partner Involvement'!$H408))=TRUE,(('12.Partner Involvement'!$D408*'12.Partner Involvement'!$E408)/COUNTA(_xlfn.TEXTSPLIT('12.Partner Involvement'!$H408,";"))),"")</f>
        <v/>
      </c>
      <c r="H609" s="578" t="str">
        <f>IF(ISNUMBER(SEARCH(H$206,'12.Partner Involvement'!$H408))=TRUE,(('12.Partner Involvement'!$D408*'12.Partner Involvement'!$E408)/COUNTA(_xlfn.TEXTSPLIT('12.Partner Involvement'!$H408,";"))),"")</f>
        <v/>
      </c>
    </row>
    <row r="610" spans="1:8" x14ac:dyDescent="0.25">
      <c r="A610" s="577" t="str">
        <f>IF(ISNUMBER(SEARCH(A$206,'12.Partner Involvement'!$G409))=TRUE,(('12.Partner Involvement'!$D409*'12.Partner Involvement'!$E409)/COUNTA(_xlfn.TEXTSPLIT('12.Partner Involvement'!$G409,";"))),"")</f>
        <v/>
      </c>
      <c r="B610" s="576" t="str">
        <f>IF(ISNUMBER(SEARCH(B$206,'12.Partner Involvement'!$G409))=TRUE,(('12.Partner Involvement'!$D409*'12.Partner Involvement'!$E409)/COUNTA(_xlfn.TEXTSPLIT('12.Partner Involvement'!$G409,";"))),"")</f>
        <v/>
      </c>
      <c r="C610" s="578" t="str">
        <f>IF(ISNUMBER(SEARCH(C$206,'12.Partner Involvement'!$G409))=TRUE,(('12.Partner Involvement'!$D409*'12.Partner Involvement'!$E409)/COUNTA(_xlfn.TEXTSPLIT('12.Partner Involvement'!$G409,";"))),"")</f>
        <v/>
      </c>
      <c r="E610" s="577" t="str">
        <f>IF(ISNUMBER(SEARCH(E$206,'12.Partner Involvement'!$H409))=TRUE,(('12.Partner Involvement'!$D409*'12.Partner Involvement'!$E409)/COUNTA(_xlfn.TEXTSPLIT('12.Partner Involvement'!$H409,";"))),"")</f>
        <v/>
      </c>
      <c r="F610" s="576" t="str">
        <f>IF(ISNUMBER(SEARCH(F$206,'12.Partner Involvement'!$H409))=TRUE,(('12.Partner Involvement'!$D409*'12.Partner Involvement'!$E409)/COUNTA(_xlfn.TEXTSPLIT('12.Partner Involvement'!$H409,";"))),"")</f>
        <v/>
      </c>
      <c r="G610" s="576" t="str">
        <f>IF(ISNUMBER(SEARCH(G$206,'12.Partner Involvement'!$H409))=TRUE,(('12.Partner Involvement'!$D409*'12.Partner Involvement'!$E409)/COUNTA(_xlfn.TEXTSPLIT('12.Partner Involvement'!$H409,";"))),"")</f>
        <v/>
      </c>
      <c r="H610" s="578" t="str">
        <f>IF(ISNUMBER(SEARCH(H$206,'12.Partner Involvement'!$H409))=TRUE,(('12.Partner Involvement'!$D409*'12.Partner Involvement'!$E409)/COUNTA(_xlfn.TEXTSPLIT('12.Partner Involvement'!$H409,";"))),"")</f>
        <v/>
      </c>
    </row>
    <row r="611" spans="1:8" x14ac:dyDescent="0.25">
      <c r="A611" s="577" t="str">
        <f>IF(ISNUMBER(SEARCH(A$206,'12.Partner Involvement'!$G410))=TRUE,(('12.Partner Involvement'!$D410*'12.Partner Involvement'!$E410)/COUNTA(_xlfn.TEXTSPLIT('12.Partner Involvement'!$G410,";"))),"")</f>
        <v/>
      </c>
      <c r="B611" s="576" t="str">
        <f>IF(ISNUMBER(SEARCH(B$206,'12.Partner Involvement'!$G410))=TRUE,(('12.Partner Involvement'!$D410*'12.Partner Involvement'!$E410)/COUNTA(_xlfn.TEXTSPLIT('12.Partner Involvement'!$G410,";"))),"")</f>
        <v/>
      </c>
      <c r="C611" s="578" t="str">
        <f>IF(ISNUMBER(SEARCH(C$206,'12.Partner Involvement'!$G410))=TRUE,(('12.Partner Involvement'!$D410*'12.Partner Involvement'!$E410)/COUNTA(_xlfn.TEXTSPLIT('12.Partner Involvement'!$G410,";"))),"")</f>
        <v/>
      </c>
      <c r="E611" s="577" t="str">
        <f>IF(ISNUMBER(SEARCH(E$206,'12.Partner Involvement'!$H410))=TRUE,(('12.Partner Involvement'!$D410*'12.Partner Involvement'!$E410)/COUNTA(_xlfn.TEXTSPLIT('12.Partner Involvement'!$H410,";"))),"")</f>
        <v/>
      </c>
      <c r="F611" s="576" t="str">
        <f>IF(ISNUMBER(SEARCH(F$206,'12.Partner Involvement'!$H410))=TRUE,(('12.Partner Involvement'!$D410*'12.Partner Involvement'!$E410)/COUNTA(_xlfn.TEXTSPLIT('12.Partner Involvement'!$H410,";"))),"")</f>
        <v/>
      </c>
      <c r="G611" s="576" t="str">
        <f>IF(ISNUMBER(SEARCH(G$206,'12.Partner Involvement'!$H410))=TRUE,(('12.Partner Involvement'!$D410*'12.Partner Involvement'!$E410)/COUNTA(_xlfn.TEXTSPLIT('12.Partner Involvement'!$H410,";"))),"")</f>
        <v/>
      </c>
      <c r="H611" s="578" t="str">
        <f>IF(ISNUMBER(SEARCH(H$206,'12.Partner Involvement'!$H410))=TRUE,(('12.Partner Involvement'!$D410*'12.Partner Involvement'!$E410)/COUNTA(_xlfn.TEXTSPLIT('12.Partner Involvement'!$H410,";"))),"")</f>
        <v/>
      </c>
    </row>
    <row r="612" spans="1:8" x14ac:dyDescent="0.25">
      <c r="A612" s="577" t="str">
        <f>IF(ISNUMBER(SEARCH(A$206,'12.Partner Involvement'!$G411))=TRUE,(('12.Partner Involvement'!$D411*'12.Partner Involvement'!$E411)/COUNTA(_xlfn.TEXTSPLIT('12.Partner Involvement'!$G411,";"))),"")</f>
        <v/>
      </c>
      <c r="B612" s="576" t="str">
        <f>IF(ISNUMBER(SEARCH(B$206,'12.Partner Involvement'!$G411))=TRUE,(('12.Partner Involvement'!$D411*'12.Partner Involvement'!$E411)/COUNTA(_xlfn.TEXTSPLIT('12.Partner Involvement'!$G411,";"))),"")</f>
        <v/>
      </c>
      <c r="C612" s="578" t="str">
        <f>IF(ISNUMBER(SEARCH(C$206,'12.Partner Involvement'!$G411))=TRUE,(('12.Partner Involvement'!$D411*'12.Partner Involvement'!$E411)/COUNTA(_xlfn.TEXTSPLIT('12.Partner Involvement'!$G411,";"))),"")</f>
        <v/>
      </c>
      <c r="E612" s="577" t="str">
        <f>IF(ISNUMBER(SEARCH(E$206,'12.Partner Involvement'!$H411))=TRUE,(('12.Partner Involvement'!$D411*'12.Partner Involvement'!$E411)/COUNTA(_xlfn.TEXTSPLIT('12.Partner Involvement'!$H411,";"))),"")</f>
        <v/>
      </c>
      <c r="F612" s="576" t="str">
        <f>IF(ISNUMBER(SEARCH(F$206,'12.Partner Involvement'!$H411))=TRUE,(('12.Partner Involvement'!$D411*'12.Partner Involvement'!$E411)/COUNTA(_xlfn.TEXTSPLIT('12.Partner Involvement'!$H411,";"))),"")</f>
        <v/>
      </c>
      <c r="G612" s="576" t="str">
        <f>IF(ISNUMBER(SEARCH(G$206,'12.Partner Involvement'!$H411))=TRUE,(('12.Partner Involvement'!$D411*'12.Partner Involvement'!$E411)/COUNTA(_xlfn.TEXTSPLIT('12.Partner Involvement'!$H411,";"))),"")</f>
        <v/>
      </c>
      <c r="H612" s="578" t="str">
        <f>IF(ISNUMBER(SEARCH(H$206,'12.Partner Involvement'!$H411))=TRUE,(('12.Partner Involvement'!$D411*'12.Partner Involvement'!$E411)/COUNTA(_xlfn.TEXTSPLIT('12.Partner Involvement'!$H411,";"))),"")</f>
        <v/>
      </c>
    </row>
    <row r="613" spans="1:8" x14ac:dyDescent="0.25">
      <c r="A613" s="577" t="str">
        <f>IF(ISNUMBER(SEARCH(A$206,'12.Partner Involvement'!$G412))=TRUE,(('12.Partner Involvement'!$D412*'12.Partner Involvement'!$E412)/COUNTA(_xlfn.TEXTSPLIT('12.Partner Involvement'!$G412,";"))),"")</f>
        <v/>
      </c>
      <c r="B613" s="576" t="str">
        <f>IF(ISNUMBER(SEARCH(B$206,'12.Partner Involvement'!$G412))=TRUE,(('12.Partner Involvement'!$D412*'12.Partner Involvement'!$E412)/COUNTA(_xlfn.TEXTSPLIT('12.Partner Involvement'!$G412,";"))),"")</f>
        <v/>
      </c>
      <c r="C613" s="578" t="str">
        <f>IF(ISNUMBER(SEARCH(C$206,'12.Partner Involvement'!$G412))=TRUE,(('12.Partner Involvement'!$D412*'12.Partner Involvement'!$E412)/COUNTA(_xlfn.TEXTSPLIT('12.Partner Involvement'!$G412,";"))),"")</f>
        <v/>
      </c>
      <c r="E613" s="577" t="str">
        <f>IF(ISNUMBER(SEARCH(E$206,'12.Partner Involvement'!$H412))=TRUE,(('12.Partner Involvement'!$D412*'12.Partner Involvement'!$E412)/COUNTA(_xlfn.TEXTSPLIT('12.Partner Involvement'!$H412,";"))),"")</f>
        <v/>
      </c>
      <c r="F613" s="576" t="str">
        <f>IF(ISNUMBER(SEARCH(F$206,'12.Partner Involvement'!$H412))=TRUE,(('12.Partner Involvement'!$D412*'12.Partner Involvement'!$E412)/COUNTA(_xlfn.TEXTSPLIT('12.Partner Involvement'!$H412,";"))),"")</f>
        <v/>
      </c>
      <c r="G613" s="576" t="str">
        <f>IF(ISNUMBER(SEARCH(G$206,'12.Partner Involvement'!$H412))=TRUE,(('12.Partner Involvement'!$D412*'12.Partner Involvement'!$E412)/COUNTA(_xlfn.TEXTSPLIT('12.Partner Involvement'!$H412,";"))),"")</f>
        <v/>
      </c>
      <c r="H613" s="578" t="str">
        <f>IF(ISNUMBER(SEARCH(H$206,'12.Partner Involvement'!$H412))=TRUE,(('12.Partner Involvement'!$D412*'12.Partner Involvement'!$E412)/COUNTA(_xlfn.TEXTSPLIT('12.Partner Involvement'!$H412,";"))),"")</f>
        <v/>
      </c>
    </row>
    <row r="614" spans="1:8" x14ac:dyDescent="0.25">
      <c r="A614" s="577" t="str">
        <f>IF(ISNUMBER(SEARCH(A$206,'12.Partner Involvement'!$G413))=TRUE,(('12.Partner Involvement'!$D413*'12.Partner Involvement'!$E413)/COUNTA(_xlfn.TEXTSPLIT('12.Partner Involvement'!$G413,";"))),"")</f>
        <v/>
      </c>
      <c r="B614" s="576" t="str">
        <f>IF(ISNUMBER(SEARCH(B$206,'12.Partner Involvement'!$G413))=TRUE,(('12.Partner Involvement'!$D413*'12.Partner Involvement'!$E413)/COUNTA(_xlfn.TEXTSPLIT('12.Partner Involvement'!$G413,";"))),"")</f>
        <v/>
      </c>
      <c r="C614" s="578" t="str">
        <f>IF(ISNUMBER(SEARCH(C$206,'12.Partner Involvement'!$G413))=TRUE,(('12.Partner Involvement'!$D413*'12.Partner Involvement'!$E413)/COUNTA(_xlfn.TEXTSPLIT('12.Partner Involvement'!$G413,";"))),"")</f>
        <v/>
      </c>
      <c r="E614" s="577" t="str">
        <f>IF(ISNUMBER(SEARCH(E$206,'12.Partner Involvement'!$H413))=TRUE,(('12.Partner Involvement'!$D413*'12.Partner Involvement'!$E413)/COUNTA(_xlfn.TEXTSPLIT('12.Partner Involvement'!$H413,";"))),"")</f>
        <v/>
      </c>
      <c r="F614" s="576" t="str">
        <f>IF(ISNUMBER(SEARCH(F$206,'12.Partner Involvement'!$H413))=TRUE,(('12.Partner Involvement'!$D413*'12.Partner Involvement'!$E413)/COUNTA(_xlfn.TEXTSPLIT('12.Partner Involvement'!$H413,";"))),"")</f>
        <v/>
      </c>
      <c r="G614" s="576" t="str">
        <f>IF(ISNUMBER(SEARCH(G$206,'12.Partner Involvement'!$H413))=TRUE,(('12.Partner Involvement'!$D413*'12.Partner Involvement'!$E413)/COUNTA(_xlfn.TEXTSPLIT('12.Partner Involvement'!$H413,";"))),"")</f>
        <v/>
      </c>
      <c r="H614" s="578" t="str">
        <f>IF(ISNUMBER(SEARCH(H$206,'12.Partner Involvement'!$H413))=TRUE,(('12.Partner Involvement'!$D413*'12.Partner Involvement'!$E413)/COUNTA(_xlfn.TEXTSPLIT('12.Partner Involvement'!$H413,";"))),"")</f>
        <v/>
      </c>
    </row>
    <row r="615" spans="1:8" x14ac:dyDescent="0.25">
      <c r="A615" s="577" t="str">
        <f>IF(ISNUMBER(SEARCH(A$206,'12.Partner Involvement'!$G414))=TRUE,(('12.Partner Involvement'!$D414*'12.Partner Involvement'!$E414)/COUNTA(_xlfn.TEXTSPLIT('12.Partner Involvement'!$G414,";"))),"")</f>
        <v/>
      </c>
      <c r="B615" s="576" t="str">
        <f>IF(ISNUMBER(SEARCH(B$206,'12.Partner Involvement'!$G414))=TRUE,(('12.Partner Involvement'!$D414*'12.Partner Involvement'!$E414)/COUNTA(_xlfn.TEXTSPLIT('12.Partner Involvement'!$G414,";"))),"")</f>
        <v/>
      </c>
      <c r="C615" s="578" t="str">
        <f>IF(ISNUMBER(SEARCH(C$206,'12.Partner Involvement'!$G414))=TRUE,(('12.Partner Involvement'!$D414*'12.Partner Involvement'!$E414)/COUNTA(_xlfn.TEXTSPLIT('12.Partner Involvement'!$G414,";"))),"")</f>
        <v/>
      </c>
      <c r="E615" s="577" t="str">
        <f>IF(ISNUMBER(SEARCH(E$206,'12.Partner Involvement'!$H414))=TRUE,(('12.Partner Involvement'!$D414*'12.Partner Involvement'!$E414)/COUNTA(_xlfn.TEXTSPLIT('12.Partner Involvement'!$H414,";"))),"")</f>
        <v/>
      </c>
      <c r="F615" s="576" t="str">
        <f>IF(ISNUMBER(SEARCH(F$206,'12.Partner Involvement'!$H414))=TRUE,(('12.Partner Involvement'!$D414*'12.Partner Involvement'!$E414)/COUNTA(_xlfn.TEXTSPLIT('12.Partner Involvement'!$H414,";"))),"")</f>
        <v/>
      </c>
      <c r="G615" s="576" t="str">
        <f>IF(ISNUMBER(SEARCH(G$206,'12.Partner Involvement'!$H414))=TRUE,(('12.Partner Involvement'!$D414*'12.Partner Involvement'!$E414)/COUNTA(_xlfn.TEXTSPLIT('12.Partner Involvement'!$H414,";"))),"")</f>
        <v/>
      </c>
      <c r="H615" s="578" t="str">
        <f>IF(ISNUMBER(SEARCH(H$206,'12.Partner Involvement'!$H414))=TRUE,(('12.Partner Involvement'!$D414*'12.Partner Involvement'!$E414)/COUNTA(_xlfn.TEXTSPLIT('12.Partner Involvement'!$H414,";"))),"")</f>
        <v/>
      </c>
    </row>
    <row r="616" spans="1:8" x14ac:dyDescent="0.25">
      <c r="A616" s="577" t="str">
        <f>IF(ISNUMBER(SEARCH(A$206,'12.Partner Involvement'!$G415))=TRUE,(('12.Partner Involvement'!$D415*'12.Partner Involvement'!$E415)/COUNTA(_xlfn.TEXTSPLIT('12.Partner Involvement'!$G415,";"))),"")</f>
        <v/>
      </c>
      <c r="B616" s="576" t="str">
        <f>IF(ISNUMBER(SEARCH(B$206,'12.Partner Involvement'!$G415))=TRUE,(('12.Partner Involvement'!$D415*'12.Partner Involvement'!$E415)/COUNTA(_xlfn.TEXTSPLIT('12.Partner Involvement'!$G415,";"))),"")</f>
        <v/>
      </c>
      <c r="C616" s="578" t="str">
        <f>IF(ISNUMBER(SEARCH(C$206,'12.Partner Involvement'!$G415))=TRUE,(('12.Partner Involvement'!$D415*'12.Partner Involvement'!$E415)/COUNTA(_xlfn.TEXTSPLIT('12.Partner Involvement'!$G415,";"))),"")</f>
        <v/>
      </c>
      <c r="E616" s="577" t="str">
        <f>IF(ISNUMBER(SEARCH(E$206,'12.Partner Involvement'!$H415))=TRUE,(('12.Partner Involvement'!$D415*'12.Partner Involvement'!$E415)/COUNTA(_xlfn.TEXTSPLIT('12.Partner Involvement'!$H415,";"))),"")</f>
        <v/>
      </c>
      <c r="F616" s="576" t="str">
        <f>IF(ISNUMBER(SEARCH(F$206,'12.Partner Involvement'!$H415))=TRUE,(('12.Partner Involvement'!$D415*'12.Partner Involvement'!$E415)/COUNTA(_xlfn.TEXTSPLIT('12.Partner Involvement'!$H415,";"))),"")</f>
        <v/>
      </c>
      <c r="G616" s="576" t="str">
        <f>IF(ISNUMBER(SEARCH(G$206,'12.Partner Involvement'!$H415))=TRUE,(('12.Partner Involvement'!$D415*'12.Partner Involvement'!$E415)/COUNTA(_xlfn.TEXTSPLIT('12.Partner Involvement'!$H415,";"))),"")</f>
        <v/>
      </c>
      <c r="H616" s="578" t="str">
        <f>IF(ISNUMBER(SEARCH(H$206,'12.Partner Involvement'!$H415))=TRUE,(('12.Partner Involvement'!$D415*'12.Partner Involvement'!$E415)/COUNTA(_xlfn.TEXTSPLIT('12.Partner Involvement'!$H415,";"))),"")</f>
        <v/>
      </c>
    </row>
    <row r="617" spans="1:8" x14ac:dyDescent="0.25">
      <c r="A617" s="577" t="str">
        <f>IF(ISNUMBER(SEARCH(A$206,'12.Partner Involvement'!$G416))=TRUE,(('12.Partner Involvement'!$D416*'12.Partner Involvement'!$E416)/COUNTA(_xlfn.TEXTSPLIT('12.Partner Involvement'!$G416,";"))),"")</f>
        <v/>
      </c>
      <c r="B617" s="576" t="str">
        <f>IF(ISNUMBER(SEARCH(B$206,'12.Partner Involvement'!$G416))=TRUE,(('12.Partner Involvement'!$D416*'12.Partner Involvement'!$E416)/COUNTA(_xlfn.TEXTSPLIT('12.Partner Involvement'!$G416,";"))),"")</f>
        <v/>
      </c>
      <c r="C617" s="578" t="str">
        <f>IF(ISNUMBER(SEARCH(C$206,'12.Partner Involvement'!$G416))=TRUE,(('12.Partner Involvement'!$D416*'12.Partner Involvement'!$E416)/COUNTA(_xlfn.TEXTSPLIT('12.Partner Involvement'!$G416,";"))),"")</f>
        <v/>
      </c>
      <c r="E617" s="577" t="str">
        <f>IF(ISNUMBER(SEARCH(E$206,'12.Partner Involvement'!$H416))=TRUE,(('12.Partner Involvement'!$D416*'12.Partner Involvement'!$E416)/COUNTA(_xlfn.TEXTSPLIT('12.Partner Involvement'!$H416,";"))),"")</f>
        <v/>
      </c>
      <c r="F617" s="576" t="str">
        <f>IF(ISNUMBER(SEARCH(F$206,'12.Partner Involvement'!$H416))=TRUE,(('12.Partner Involvement'!$D416*'12.Partner Involvement'!$E416)/COUNTA(_xlfn.TEXTSPLIT('12.Partner Involvement'!$H416,";"))),"")</f>
        <v/>
      </c>
      <c r="G617" s="576" t="str">
        <f>IF(ISNUMBER(SEARCH(G$206,'12.Partner Involvement'!$H416))=TRUE,(('12.Partner Involvement'!$D416*'12.Partner Involvement'!$E416)/COUNTA(_xlfn.TEXTSPLIT('12.Partner Involvement'!$H416,";"))),"")</f>
        <v/>
      </c>
      <c r="H617" s="578" t="str">
        <f>IF(ISNUMBER(SEARCH(H$206,'12.Partner Involvement'!$H416))=TRUE,(('12.Partner Involvement'!$D416*'12.Partner Involvement'!$E416)/COUNTA(_xlfn.TEXTSPLIT('12.Partner Involvement'!$H416,";"))),"")</f>
        <v/>
      </c>
    </row>
    <row r="618" spans="1:8" x14ac:dyDescent="0.25">
      <c r="A618" s="577" t="str">
        <f>IF(ISNUMBER(SEARCH(A$206,'12.Partner Involvement'!$G417))=TRUE,(('12.Partner Involvement'!$D417*'12.Partner Involvement'!$E417)/COUNTA(_xlfn.TEXTSPLIT('12.Partner Involvement'!$G417,";"))),"")</f>
        <v/>
      </c>
      <c r="B618" s="576" t="str">
        <f>IF(ISNUMBER(SEARCH(B$206,'12.Partner Involvement'!$G417))=TRUE,(('12.Partner Involvement'!$D417*'12.Partner Involvement'!$E417)/COUNTA(_xlfn.TEXTSPLIT('12.Partner Involvement'!$G417,";"))),"")</f>
        <v/>
      </c>
      <c r="C618" s="578" t="str">
        <f>IF(ISNUMBER(SEARCH(C$206,'12.Partner Involvement'!$G417))=TRUE,(('12.Partner Involvement'!$D417*'12.Partner Involvement'!$E417)/COUNTA(_xlfn.TEXTSPLIT('12.Partner Involvement'!$G417,";"))),"")</f>
        <v/>
      </c>
      <c r="E618" s="577" t="str">
        <f>IF(ISNUMBER(SEARCH(E$206,'12.Partner Involvement'!$H417))=TRUE,(('12.Partner Involvement'!$D417*'12.Partner Involvement'!$E417)/COUNTA(_xlfn.TEXTSPLIT('12.Partner Involvement'!$H417,";"))),"")</f>
        <v/>
      </c>
      <c r="F618" s="576" t="str">
        <f>IF(ISNUMBER(SEARCH(F$206,'12.Partner Involvement'!$H417))=TRUE,(('12.Partner Involvement'!$D417*'12.Partner Involvement'!$E417)/COUNTA(_xlfn.TEXTSPLIT('12.Partner Involvement'!$H417,";"))),"")</f>
        <v/>
      </c>
      <c r="G618" s="576" t="str">
        <f>IF(ISNUMBER(SEARCH(G$206,'12.Partner Involvement'!$H417))=TRUE,(('12.Partner Involvement'!$D417*'12.Partner Involvement'!$E417)/COUNTA(_xlfn.TEXTSPLIT('12.Partner Involvement'!$H417,";"))),"")</f>
        <v/>
      </c>
      <c r="H618" s="578" t="str">
        <f>IF(ISNUMBER(SEARCH(H$206,'12.Partner Involvement'!$H417))=TRUE,(('12.Partner Involvement'!$D417*'12.Partner Involvement'!$E417)/COUNTA(_xlfn.TEXTSPLIT('12.Partner Involvement'!$H417,";"))),"")</f>
        <v/>
      </c>
    </row>
    <row r="619" spans="1:8" x14ac:dyDescent="0.25">
      <c r="A619" s="577" t="str">
        <f>IF(ISNUMBER(SEARCH(A$206,'12.Partner Involvement'!$G418))=TRUE,(('12.Partner Involvement'!$D418*'12.Partner Involvement'!$E418)/COUNTA(_xlfn.TEXTSPLIT('12.Partner Involvement'!$G418,";"))),"")</f>
        <v/>
      </c>
      <c r="B619" s="576" t="str">
        <f>IF(ISNUMBER(SEARCH(B$206,'12.Partner Involvement'!$G418))=TRUE,(('12.Partner Involvement'!$D418*'12.Partner Involvement'!$E418)/COUNTA(_xlfn.TEXTSPLIT('12.Partner Involvement'!$G418,";"))),"")</f>
        <v/>
      </c>
      <c r="C619" s="578" t="str">
        <f>IF(ISNUMBER(SEARCH(C$206,'12.Partner Involvement'!$G418))=TRUE,(('12.Partner Involvement'!$D418*'12.Partner Involvement'!$E418)/COUNTA(_xlfn.TEXTSPLIT('12.Partner Involvement'!$G418,";"))),"")</f>
        <v/>
      </c>
      <c r="E619" s="577" t="str">
        <f>IF(ISNUMBER(SEARCH(E$206,'12.Partner Involvement'!$H418))=TRUE,(('12.Partner Involvement'!$D418*'12.Partner Involvement'!$E418)/COUNTA(_xlfn.TEXTSPLIT('12.Partner Involvement'!$H418,";"))),"")</f>
        <v/>
      </c>
      <c r="F619" s="576" t="str">
        <f>IF(ISNUMBER(SEARCH(F$206,'12.Partner Involvement'!$H418))=TRUE,(('12.Partner Involvement'!$D418*'12.Partner Involvement'!$E418)/COUNTA(_xlfn.TEXTSPLIT('12.Partner Involvement'!$H418,";"))),"")</f>
        <v/>
      </c>
      <c r="G619" s="576" t="str">
        <f>IF(ISNUMBER(SEARCH(G$206,'12.Partner Involvement'!$H418))=TRUE,(('12.Partner Involvement'!$D418*'12.Partner Involvement'!$E418)/COUNTA(_xlfn.TEXTSPLIT('12.Partner Involvement'!$H418,";"))),"")</f>
        <v/>
      </c>
      <c r="H619" s="578" t="str">
        <f>IF(ISNUMBER(SEARCH(H$206,'12.Partner Involvement'!$H418))=TRUE,(('12.Partner Involvement'!$D418*'12.Partner Involvement'!$E418)/COUNTA(_xlfn.TEXTSPLIT('12.Partner Involvement'!$H418,";"))),"")</f>
        <v/>
      </c>
    </row>
    <row r="620" spans="1:8" x14ac:dyDescent="0.25">
      <c r="A620" s="577" t="str">
        <f>IF(ISNUMBER(SEARCH(A$206,'12.Partner Involvement'!$G419))=TRUE,(('12.Partner Involvement'!$D419*'12.Partner Involvement'!$E419)/COUNTA(_xlfn.TEXTSPLIT('12.Partner Involvement'!$G419,";"))),"")</f>
        <v/>
      </c>
      <c r="B620" s="576" t="str">
        <f>IF(ISNUMBER(SEARCH(B$206,'12.Partner Involvement'!$G419))=TRUE,(('12.Partner Involvement'!$D419*'12.Partner Involvement'!$E419)/COUNTA(_xlfn.TEXTSPLIT('12.Partner Involvement'!$G419,";"))),"")</f>
        <v/>
      </c>
      <c r="C620" s="578" t="str">
        <f>IF(ISNUMBER(SEARCH(C$206,'12.Partner Involvement'!$G419))=TRUE,(('12.Partner Involvement'!$D419*'12.Partner Involvement'!$E419)/COUNTA(_xlfn.TEXTSPLIT('12.Partner Involvement'!$G419,";"))),"")</f>
        <v/>
      </c>
      <c r="E620" s="577" t="str">
        <f>IF(ISNUMBER(SEARCH(E$206,'12.Partner Involvement'!$H419))=TRUE,(('12.Partner Involvement'!$D419*'12.Partner Involvement'!$E419)/COUNTA(_xlfn.TEXTSPLIT('12.Partner Involvement'!$H419,";"))),"")</f>
        <v/>
      </c>
      <c r="F620" s="576" t="str">
        <f>IF(ISNUMBER(SEARCH(F$206,'12.Partner Involvement'!$H419))=TRUE,(('12.Partner Involvement'!$D419*'12.Partner Involvement'!$E419)/COUNTA(_xlfn.TEXTSPLIT('12.Partner Involvement'!$H419,";"))),"")</f>
        <v/>
      </c>
      <c r="G620" s="576" t="str">
        <f>IF(ISNUMBER(SEARCH(G$206,'12.Partner Involvement'!$H419))=TRUE,(('12.Partner Involvement'!$D419*'12.Partner Involvement'!$E419)/COUNTA(_xlfn.TEXTSPLIT('12.Partner Involvement'!$H419,";"))),"")</f>
        <v/>
      </c>
      <c r="H620" s="578" t="str">
        <f>IF(ISNUMBER(SEARCH(H$206,'12.Partner Involvement'!$H419))=TRUE,(('12.Partner Involvement'!$D419*'12.Partner Involvement'!$E419)/COUNTA(_xlfn.TEXTSPLIT('12.Partner Involvement'!$H419,";"))),"")</f>
        <v/>
      </c>
    </row>
    <row r="621" spans="1:8" x14ac:dyDescent="0.25">
      <c r="A621" s="577" t="str">
        <f>IF(ISNUMBER(SEARCH(A$206,'12.Partner Involvement'!$G420))=TRUE,(('12.Partner Involvement'!$D420*'12.Partner Involvement'!$E420)/COUNTA(_xlfn.TEXTSPLIT('12.Partner Involvement'!$G420,";"))),"")</f>
        <v/>
      </c>
      <c r="B621" s="576" t="str">
        <f>IF(ISNUMBER(SEARCH(B$206,'12.Partner Involvement'!$G420))=TRUE,(('12.Partner Involvement'!$D420*'12.Partner Involvement'!$E420)/COUNTA(_xlfn.TEXTSPLIT('12.Partner Involvement'!$G420,";"))),"")</f>
        <v/>
      </c>
      <c r="C621" s="578" t="str">
        <f>IF(ISNUMBER(SEARCH(C$206,'12.Partner Involvement'!$G420))=TRUE,(('12.Partner Involvement'!$D420*'12.Partner Involvement'!$E420)/COUNTA(_xlfn.TEXTSPLIT('12.Partner Involvement'!$G420,";"))),"")</f>
        <v/>
      </c>
      <c r="E621" s="577" t="str">
        <f>IF(ISNUMBER(SEARCH(E$206,'12.Partner Involvement'!$H420))=TRUE,(('12.Partner Involvement'!$D420*'12.Partner Involvement'!$E420)/COUNTA(_xlfn.TEXTSPLIT('12.Partner Involvement'!$H420,";"))),"")</f>
        <v/>
      </c>
      <c r="F621" s="576" t="str">
        <f>IF(ISNUMBER(SEARCH(F$206,'12.Partner Involvement'!$H420))=TRUE,(('12.Partner Involvement'!$D420*'12.Partner Involvement'!$E420)/COUNTA(_xlfn.TEXTSPLIT('12.Partner Involvement'!$H420,";"))),"")</f>
        <v/>
      </c>
      <c r="G621" s="576" t="str">
        <f>IF(ISNUMBER(SEARCH(G$206,'12.Partner Involvement'!$H420))=TRUE,(('12.Partner Involvement'!$D420*'12.Partner Involvement'!$E420)/COUNTA(_xlfn.TEXTSPLIT('12.Partner Involvement'!$H420,";"))),"")</f>
        <v/>
      </c>
      <c r="H621" s="578" t="str">
        <f>IF(ISNUMBER(SEARCH(H$206,'12.Partner Involvement'!$H420))=TRUE,(('12.Partner Involvement'!$D420*'12.Partner Involvement'!$E420)/COUNTA(_xlfn.TEXTSPLIT('12.Partner Involvement'!$H420,";"))),"")</f>
        <v/>
      </c>
    </row>
    <row r="622" spans="1:8" x14ac:dyDescent="0.25">
      <c r="A622" s="577" t="str">
        <f>IF(ISNUMBER(SEARCH(A$206,'12.Partner Involvement'!$G421))=TRUE,(('12.Partner Involvement'!$D421*'12.Partner Involvement'!$E421)/COUNTA(_xlfn.TEXTSPLIT('12.Partner Involvement'!$G421,";"))),"")</f>
        <v/>
      </c>
      <c r="B622" s="576" t="str">
        <f>IF(ISNUMBER(SEARCH(B$206,'12.Partner Involvement'!$G421))=TRUE,(('12.Partner Involvement'!$D421*'12.Partner Involvement'!$E421)/COUNTA(_xlfn.TEXTSPLIT('12.Partner Involvement'!$G421,";"))),"")</f>
        <v/>
      </c>
      <c r="C622" s="578" t="str">
        <f>IF(ISNUMBER(SEARCH(C$206,'12.Partner Involvement'!$G421))=TRUE,(('12.Partner Involvement'!$D421*'12.Partner Involvement'!$E421)/COUNTA(_xlfn.TEXTSPLIT('12.Partner Involvement'!$G421,";"))),"")</f>
        <v/>
      </c>
      <c r="E622" s="577" t="str">
        <f>IF(ISNUMBER(SEARCH(E$206,'12.Partner Involvement'!$H421))=TRUE,(('12.Partner Involvement'!$D421*'12.Partner Involvement'!$E421)/COUNTA(_xlfn.TEXTSPLIT('12.Partner Involvement'!$H421,";"))),"")</f>
        <v/>
      </c>
      <c r="F622" s="576" t="str">
        <f>IF(ISNUMBER(SEARCH(F$206,'12.Partner Involvement'!$H421))=TRUE,(('12.Partner Involvement'!$D421*'12.Partner Involvement'!$E421)/COUNTA(_xlfn.TEXTSPLIT('12.Partner Involvement'!$H421,";"))),"")</f>
        <v/>
      </c>
      <c r="G622" s="576" t="str">
        <f>IF(ISNUMBER(SEARCH(G$206,'12.Partner Involvement'!$H421))=TRUE,(('12.Partner Involvement'!$D421*'12.Partner Involvement'!$E421)/COUNTA(_xlfn.TEXTSPLIT('12.Partner Involvement'!$H421,";"))),"")</f>
        <v/>
      </c>
      <c r="H622" s="578" t="str">
        <f>IF(ISNUMBER(SEARCH(H$206,'12.Partner Involvement'!$H421))=TRUE,(('12.Partner Involvement'!$D421*'12.Partner Involvement'!$E421)/COUNTA(_xlfn.TEXTSPLIT('12.Partner Involvement'!$H421,";"))),"")</f>
        <v/>
      </c>
    </row>
    <row r="623" spans="1:8" x14ac:dyDescent="0.25">
      <c r="A623" s="577" t="str">
        <f>IF(ISNUMBER(SEARCH(A$206,'12.Partner Involvement'!$G422))=TRUE,(('12.Partner Involvement'!$D422*'12.Partner Involvement'!$E422)/COUNTA(_xlfn.TEXTSPLIT('12.Partner Involvement'!$G422,";"))),"")</f>
        <v/>
      </c>
      <c r="B623" s="576" t="str">
        <f>IF(ISNUMBER(SEARCH(B$206,'12.Partner Involvement'!$G422))=TRUE,(('12.Partner Involvement'!$D422*'12.Partner Involvement'!$E422)/COUNTA(_xlfn.TEXTSPLIT('12.Partner Involvement'!$G422,";"))),"")</f>
        <v/>
      </c>
      <c r="C623" s="578" t="str">
        <f>IF(ISNUMBER(SEARCH(C$206,'12.Partner Involvement'!$G422))=TRUE,(('12.Partner Involvement'!$D422*'12.Partner Involvement'!$E422)/COUNTA(_xlfn.TEXTSPLIT('12.Partner Involvement'!$G422,";"))),"")</f>
        <v/>
      </c>
      <c r="E623" s="577" t="str">
        <f>IF(ISNUMBER(SEARCH(E$206,'12.Partner Involvement'!$H422))=TRUE,(('12.Partner Involvement'!$D422*'12.Partner Involvement'!$E422)/COUNTA(_xlfn.TEXTSPLIT('12.Partner Involvement'!$H422,";"))),"")</f>
        <v/>
      </c>
      <c r="F623" s="576" t="str">
        <f>IF(ISNUMBER(SEARCH(F$206,'12.Partner Involvement'!$H422))=TRUE,(('12.Partner Involvement'!$D422*'12.Partner Involvement'!$E422)/COUNTA(_xlfn.TEXTSPLIT('12.Partner Involvement'!$H422,";"))),"")</f>
        <v/>
      </c>
      <c r="G623" s="576" t="str">
        <f>IF(ISNUMBER(SEARCH(G$206,'12.Partner Involvement'!$H422))=TRUE,(('12.Partner Involvement'!$D422*'12.Partner Involvement'!$E422)/COUNTA(_xlfn.TEXTSPLIT('12.Partner Involvement'!$H422,";"))),"")</f>
        <v/>
      </c>
      <c r="H623" s="578" t="str">
        <f>IF(ISNUMBER(SEARCH(H$206,'12.Partner Involvement'!$H422))=TRUE,(('12.Partner Involvement'!$D422*'12.Partner Involvement'!$E422)/COUNTA(_xlfn.TEXTSPLIT('12.Partner Involvement'!$H422,";"))),"")</f>
        <v/>
      </c>
    </row>
    <row r="624" spans="1:8" x14ac:dyDescent="0.25">
      <c r="A624" s="577" t="str">
        <f>IF(ISNUMBER(SEARCH(A$206,'12.Partner Involvement'!$G423))=TRUE,(('12.Partner Involvement'!$D423*'12.Partner Involvement'!$E423)/COUNTA(_xlfn.TEXTSPLIT('12.Partner Involvement'!$G423,";"))),"")</f>
        <v/>
      </c>
      <c r="B624" s="576" t="str">
        <f>IF(ISNUMBER(SEARCH(B$206,'12.Partner Involvement'!$G423))=TRUE,(('12.Partner Involvement'!$D423*'12.Partner Involvement'!$E423)/COUNTA(_xlfn.TEXTSPLIT('12.Partner Involvement'!$G423,";"))),"")</f>
        <v/>
      </c>
      <c r="C624" s="578" t="str">
        <f>IF(ISNUMBER(SEARCH(C$206,'12.Partner Involvement'!$G423))=TRUE,(('12.Partner Involvement'!$D423*'12.Partner Involvement'!$E423)/COUNTA(_xlfn.TEXTSPLIT('12.Partner Involvement'!$G423,";"))),"")</f>
        <v/>
      </c>
      <c r="E624" s="577" t="str">
        <f>IF(ISNUMBER(SEARCH(E$206,'12.Partner Involvement'!$H423))=TRUE,(('12.Partner Involvement'!$D423*'12.Partner Involvement'!$E423)/COUNTA(_xlfn.TEXTSPLIT('12.Partner Involvement'!$H423,";"))),"")</f>
        <v/>
      </c>
      <c r="F624" s="576" t="str">
        <f>IF(ISNUMBER(SEARCH(F$206,'12.Partner Involvement'!$H423))=TRUE,(('12.Partner Involvement'!$D423*'12.Partner Involvement'!$E423)/COUNTA(_xlfn.TEXTSPLIT('12.Partner Involvement'!$H423,";"))),"")</f>
        <v/>
      </c>
      <c r="G624" s="576" t="str">
        <f>IF(ISNUMBER(SEARCH(G$206,'12.Partner Involvement'!$H423))=TRUE,(('12.Partner Involvement'!$D423*'12.Partner Involvement'!$E423)/COUNTA(_xlfn.TEXTSPLIT('12.Partner Involvement'!$H423,";"))),"")</f>
        <v/>
      </c>
      <c r="H624" s="578" t="str">
        <f>IF(ISNUMBER(SEARCH(H$206,'12.Partner Involvement'!$H423))=TRUE,(('12.Partner Involvement'!$D423*'12.Partner Involvement'!$E423)/COUNTA(_xlfn.TEXTSPLIT('12.Partner Involvement'!$H423,";"))),"")</f>
        <v/>
      </c>
    </row>
    <row r="625" spans="1:8" x14ac:dyDescent="0.25">
      <c r="A625" s="577" t="str">
        <f>IF(ISNUMBER(SEARCH(A$206,'12.Partner Involvement'!$G424))=TRUE,(('12.Partner Involvement'!$D424*'12.Partner Involvement'!$E424)/COUNTA(_xlfn.TEXTSPLIT('12.Partner Involvement'!$G424,";"))),"")</f>
        <v/>
      </c>
      <c r="B625" s="576" t="str">
        <f>IF(ISNUMBER(SEARCH(B$206,'12.Partner Involvement'!$G424))=TRUE,(('12.Partner Involvement'!$D424*'12.Partner Involvement'!$E424)/COUNTA(_xlfn.TEXTSPLIT('12.Partner Involvement'!$G424,";"))),"")</f>
        <v/>
      </c>
      <c r="C625" s="578" t="str">
        <f>IF(ISNUMBER(SEARCH(C$206,'12.Partner Involvement'!$G424))=TRUE,(('12.Partner Involvement'!$D424*'12.Partner Involvement'!$E424)/COUNTA(_xlfn.TEXTSPLIT('12.Partner Involvement'!$G424,";"))),"")</f>
        <v/>
      </c>
      <c r="E625" s="577" t="str">
        <f>IF(ISNUMBER(SEARCH(E$206,'12.Partner Involvement'!$H424))=TRUE,(('12.Partner Involvement'!$D424*'12.Partner Involvement'!$E424)/COUNTA(_xlfn.TEXTSPLIT('12.Partner Involvement'!$H424,";"))),"")</f>
        <v/>
      </c>
      <c r="F625" s="576" t="str">
        <f>IF(ISNUMBER(SEARCH(F$206,'12.Partner Involvement'!$H424))=TRUE,(('12.Partner Involvement'!$D424*'12.Partner Involvement'!$E424)/COUNTA(_xlfn.TEXTSPLIT('12.Partner Involvement'!$H424,";"))),"")</f>
        <v/>
      </c>
      <c r="G625" s="576" t="str">
        <f>IF(ISNUMBER(SEARCH(G$206,'12.Partner Involvement'!$H424))=TRUE,(('12.Partner Involvement'!$D424*'12.Partner Involvement'!$E424)/COUNTA(_xlfn.TEXTSPLIT('12.Partner Involvement'!$H424,";"))),"")</f>
        <v/>
      </c>
      <c r="H625" s="578" t="str">
        <f>IF(ISNUMBER(SEARCH(H$206,'12.Partner Involvement'!$H424))=TRUE,(('12.Partner Involvement'!$D424*'12.Partner Involvement'!$E424)/COUNTA(_xlfn.TEXTSPLIT('12.Partner Involvement'!$H424,";"))),"")</f>
        <v/>
      </c>
    </row>
    <row r="626" spans="1:8" x14ac:dyDescent="0.25">
      <c r="A626" s="577" t="str">
        <f>IF(ISNUMBER(SEARCH(A$206,'12.Partner Involvement'!$G425))=TRUE,(('12.Partner Involvement'!$D425*'12.Partner Involvement'!$E425)/COUNTA(_xlfn.TEXTSPLIT('12.Partner Involvement'!$G425,";"))),"")</f>
        <v/>
      </c>
      <c r="B626" s="576" t="str">
        <f>IF(ISNUMBER(SEARCH(B$206,'12.Partner Involvement'!$G425))=TRUE,(('12.Partner Involvement'!$D425*'12.Partner Involvement'!$E425)/COUNTA(_xlfn.TEXTSPLIT('12.Partner Involvement'!$G425,";"))),"")</f>
        <v/>
      </c>
      <c r="C626" s="578" t="str">
        <f>IF(ISNUMBER(SEARCH(C$206,'12.Partner Involvement'!$G425))=TRUE,(('12.Partner Involvement'!$D425*'12.Partner Involvement'!$E425)/COUNTA(_xlfn.TEXTSPLIT('12.Partner Involvement'!$G425,";"))),"")</f>
        <v/>
      </c>
      <c r="E626" s="577" t="str">
        <f>IF(ISNUMBER(SEARCH(E$206,'12.Partner Involvement'!$H425))=TRUE,(('12.Partner Involvement'!$D425*'12.Partner Involvement'!$E425)/COUNTA(_xlfn.TEXTSPLIT('12.Partner Involvement'!$H425,";"))),"")</f>
        <v/>
      </c>
      <c r="F626" s="576" t="str">
        <f>IF(ISNUMBER(SEARCH(F$206,'12.Partner Involvement'!$H425))=TRUE,(('12.Partner Involvement'!$D425*'12.Partner Involvement'!$E425)/COUNTA(_xlfn.TEXTSPLIT('12.Partner Involvement'!$H425,";"))),"")</f>
        <v/>
      </c>
      <c r="G626" s="576" t="str">
        <f>IF(ISNUMBER(SEARCH(G$206,'12.Partner Involvement'!$H425))=TRUE,(('12.Partner Involvement'!$D425*'12.Partner Involvement'!$E425)/COUNTA(_xlfn.TEXTSPLIT('12.Partner Involvement'!$H425,";"))),"")</f>
        <v/>
      </c>
      <c r="H626" s="578" t="str">
        <f>IF(ISNUMBER(SEARCH(H$206,'12.Partner Involvement'!$H425))=TRUE,(('12.Partner Involvement'!$D425*'12.Partner Involvement'!$E425)/COUNTA(_xlfn.TEXTSPLIT('12.Partner Involvement'!$H425,";"))),"")</f>
        <v/>
      </c>
    </row>
    <row r="627" spans="1:8" x14ac:dyDescent="0.25">
      <c r="A627" s="577" t="str">
        <f>IF(ISNUMBER(SEARCH(A$206,'12.Partner Involvement'!$G426))=TRUE,(('12.Partner Involvement'!$D426*'12.Partner Involvement'!$E426)/COUNTA(_xlfn.TEXTSPLIT('12.Partner Involvement'!$G426,";"))),"")</f>
        <v/>
      </c>
      <c r="B627" s="576" t="str">
        <f>IF(ISNUMBER(SEARCH(B$206,'12.Partner Involvement'!$G426))=TRUE,(('12.Partner Involvement'!$D426*'12.Partner Involvement'!$E426)/COUNTA(_xlfn.TEXTSPLIT('12.Partner Involvement'!$G426,";"))),"")</f>
        <v/>
      </c>
      <c r="C627" s="578" t="str">
        <f>IF(ISNUMBER(SEARCH(C$206,'12.Partner Involvement'!$G426))=TRUE,(('12.Partner Involvement'!$D426*'12.Partner Involvement'!$E426)/COUNTA(_xlfn.TEXTSPLIT('12.Partner Involvement'!$G426,";"))),"")</f>
        <v/>
      </c>
      <c r="E627" s="577" t="str">
        <f>IF(ISNUMBER(SEARCH(E$206,'12.Partner Involvement'!$H426))=TRUE,(('12.Partner Involvement'!$D426*'12.Partner Involvement'!$E426)/COUNTA(_xlfn.TEXTSPLIT('12.Partner Involvement'!$H426,";"))),"")</f>
        <v/>
      </c>
      <c r="F627" s="576" t="str">
        <f>IF(ISNUMBER(SEARCH(F$206,'12.Partner Involvement'!$H426))=TRUE,(('12.Partner Involvement'!$D426*'12.Partner Involvement'!$E426)/COUNTA(_xlfn.TEXTSPLIT('12.Partner Involvement'!$H426,";"))),"")</f>
        <v/>
      </c>
      <c r="G627" s="576" t="str">
        <f>IF(ISNUMBER(SEARCH(G$206,'12.Partner Involvement'!$H426))=TRUE,(('12.Partner Involvement'!$D426*'12.Partner Involvement'!$E426)/COUNTA(_xlfn.TEXTSPLIT('12.Partner Involvement'!$H426,";"))),"")</f>
        <v/>
      </c>
      <c r="H627" s="578" t="str">
        <f>IF(ISNUMBER(SEARCH(H$206,'12.Partner Involvement'!$H426))=TRUE,(('12.Partner Involvement'!$D426*'12.Partner Involvement'!$E426)/COUNTA(_xlfn.TEXTSPLIT('12.Partner Involvement'!$H426,";"))),"")</f>
        <v/>
      </c>
    </row>
    <row r="628" spans="1:8" x14ac:dyDescent="0.25">
      <c r="A628" s="577" t="str">
        <f>IF(ISNUMBER(SEARCH(A$206,'12.Partner Involvement'!$G427))=TRUE,(('12.Partner Involvement'!$D427*'12.Partner Involvement'!$E427)/COUNTA(_xlfn.TEXTSPLIT('12.Partner Involvement'!$G427,";"))),"")</f>
        <v/>
      </c>
      <c r="B628" s="576" t="str">
        <f>IF(ISNUMBER(SEARCH(B$206,'12.Partner Involvement'!$G427))=TRUE,(('12.Partner Involvement'!$D427*'12.Partner Involvement'!$E427)/COUNTA(_xlfn.TEXTSPLIT('12.Partner Involvement'!$G427,";"))),"")</f>
        <v/>
      </c>
      <c r="C628" s="578" t="str">
        <f>IF(ISNUMBER(SEARCH(C$206,'12.Partner Involvement'!$G427))=TRUE,(('12.Partner Involvement'!$D427*'12.Partner Involvement'!$E427)/COUNTA(_xlfn.TEXTSPLIT('12.Partner Involvement'!$G427,";"))),"")</f>
        <v/>
      </c>
      <c r="E628" s="577" t="str">
        <f>IF(ISNUMBER(SEARCH(E$206,'12.Partner Involvement'!$H427))=TRUE,(('12.Partner Involvement'!$D427*'12.Partner Involvement'!$E427)/COUNTA(_xlfn.TEXTSPLIT('12.Partner Involvement'!$H427,";"))),"")</f>
        <v/>
      </c>
      <c r="F628" s="576" t="str">
        <f>IF(ISNUMBER(SEARCH(F$206,'12.Partner Involvement'!$H427))=TRUE,(('12.Partner Involvement'!$D427*'12.Partner Involvement'!$E427)/COUNTA(_xlfn.TEXTSPLIT('12.Partner Involvement'!$H427,";"))),"")</f>
        <v/>
      </c>
      <c r="G628" s="576" t="str">
        <f>IF(ISNUMBER(SEARCH(G$206,'12.Partner Involvement'!$H427))=TRUE,(('12.Partner Involvement'!$D427*'12.Partner Involvement'!$E427)/COUNTA(_xlfn.TEXTSPLIT('12.Partner Involvement'!$H427,";"))),"")</f>
        <v/>
      </c>
      <c r="H628" s="578" t="str">
        <f>IF(ISNUMBER(SEARCH(H$206,'12.Partner Involvement'!$H427))=TRUE,(('12.Partner Involvement'!$D427*'12.Partner Involvement'!$E427)/COUNTA(_xlfn.TEXTSPLIT('12.Partner Involvement'!$H427,";"))),"")</f>
        <v/>
      </c>
    </row>
    <row r="629" spans="1:8" x14ac:dyDescent="0.25">
      <c r="A629" s="577" t="str">
        <f>IF(ISNUMBER(SEARCH(A$206,'12.Partner Involvement'!$G428))=TRUE,(('12.Partner Involvement'!$D428*'12.Partner Involvement'!$E428)/COUNTA(_xlfn.TEXTSPLIT('12.Partner Involvement'!$G428,";"))),"")</f>
        <v/>
      </c>
      <c r="B629" s="576" t="str">
        <f>IF(ISNUMBER(SEARCH(B$206,'12.Partner Involvement'!$G428))=TRUE,(('12.Partner Involvement'!$D428*'12.Partner Involvement'!$E428)/COUNTA(_xlfn.TEXTSPLIT('12.Partner Involvement'!$G428,";"))),"")</f>
        <v/>
      </c>
      <c r="C629" s="578" t="str">
        <f>IF(ISNUMBER(SEARCH(C$206,'12.Partner Involvement'!$G428))=TRUE,(('12.Partner Involvement'!$D428*'12.Partner Involvement'!$E428)/COUNTA(_xlfn.TEXTSPLIT('12.Partner Involvement'!$G428,";"))),"")</f>
        <v/>
      </c>
      <c r="E629" s="577" t="str">
        <f>IF(ISNUMBER(SEARCH(E$206,'12.Partner Involvement'!$H428))=TRUE,(('12.Partner Involvement'!$D428*'12.Partner Involvement'!$E428)/COUNTA(_xlfn.TEXTSPLIT('12.Partner Involvement'!$H428,";"))),"")</f>
        <v/>
      </c>
      <c r="F629" s="576" t="str">
        <f>IF(ISNUMBER(SEARCH(F$206,'12.Partner Involvement'!$H428))=TRUE,(('12.Partner Involvement'!$D428*'12.Partner Involvement'!$E428)/COUNTA(_xlfn.TEXTSPLIT('12.Partner Involvement'!$H428,";"))),"")</f>
        <v/>
      </c>
      <c r="G629" s="576" t="str">
        <f>IF(ISNUMBER(SEARCH(G$206,'12.Partner Involvement'!$H428))=TRUE,(('12.Partner Involvement'!$D428*'12.Partner Involvement'!$E428)/COUNTA(_xlfn.TEXTSPLIT('12.Partner Involvement'!$H428,";"))),"")</f>
        <v/>
      </c>
      <c r="H629" s="578" t="str">
        <f>IF(ISNUMBER(SEARCH(H$206,'12.Partner Involvement'!$H428))=TRUE,(('12.Partner Involvement'!$D428*'12.Partner Involvement'!$E428)/COUNTA(_xlfn.TEXTSPLIT('12.Partner Involvement'!$H428,";"))),"")</f>
        <v/>
      </c>
    </row>
    <row r="630" spans="1:8" x14ac:dyDescent="0.25">
      <c r="A630" s="577" t="str">
        <f>IF(ISNUMBER(SEARCH(A$206,'12.Partner Involvement'!$G429))=TRUE,(('12.Partner Involvement'!$D429*'12.Partner Involvement'!$E429)/COUNTA(_xlfn.TEXTSPLIT('12.Partner Involvement'!$G429,";"))),"")</f>
        <v/>
      </c>
      <c r="B630" s="576" t="str">
        <f>IF(ISNUMBER(SEARCH(B$206,'12.Partner Involvement'!$G429))=TRUE,(('12.Partner Involvement'!$D429*'12.Partner Involvement'!$E429)/COUNTA(_xlfn.TEXTSPLIT('12.Partner Involvement'!$G429,";"))),"")</f>
        <v/>
      </c>
      <c r="C630" s="578" t="str">
        <f>IF(ISNUMBER(SEARCH(C$206,'12.Partner Involvement'!$G429))=TRUE,(('12.Partner Involvement'!$D429*'12.Partner Involvement'!$E429)/COUNTA(_xlfn.TEXTSPLIT('12.Partner Involvement'!$G429,";"))),"")</f>
        <v/>
      </c>
      <c r="E630" s="577" t="str">
        <f>IF(ISNUMBER(SEARCH(E$206,'12.Partner Involvement'!$H429))=TRUE,(('12.Partner Involvement'!$D429*'12.Partner Involvement'!$E429)/COUNTA(_xlfn.TEXTSPLIT('12.Partner Involvement'!$H429,";"))),"")</f>
        <v/>
      </c>
      <c r="F630" s="576" t="str">
        <f>IF(ISNUMBER(SEARCH(F$206,'12.Partner Involvement'!$H429))=TRUE,(('12.Partner Involvement'!$D429*'12.Partner Involvement'!$E429)/COUNTA(_xlfn.TEXTSPLIT('12.Partner Involvement'!$H429,";"))),"")</f>
        <v/>
      </c>
      <c r="G630" s="576" t="str">
        <f>IF(ISNUMBER(SEARCH(G$206,'12.Partner Involvement'!$H429))=TRUE,(('12.Partner Involvement'!$D429*'12.Partner Involvement'!$E429)/COUNTA(_xlfn.TEXTSPLIT('12.Partner Involvement'!$H429,";"))),"")</f>
        <v/>
      </c>
      <c r="H630" s="578" t="str">
        <f>IF(ISNUMBER(SEARCH(H$206,'12.Partner Involvement'!$H429))=TRUE,(('12.Partner Involvement'!$D429*'12.Partner Involvement'!$E429)/COUNTA(_xlfn.TEXTSPLIT('12.Partner Involvement'!$H429,";"))),"")</f>
        <v/>
      </c>
    </row>
    <row r="631" spans="1:8" x14ac:dyDescent="0.25">
      <c r="A631" s="577" t="str">
        <f>IF(ISNUMBER(SEARCH(A$206,'12.Partner Involvement'!$G430))=TRUE,(('12.Partner Involvement'!$D430*'12.Partner Involvement'!$E430)/COUNTA(_xlfn.TEXTSPLIT('12.Partner Involvement'!$G430,";"))),"")</f>
        <v/>
      </c>
      <c r="B631" s="576" t="str">
        <f>IF(ISNUMBER(SEARCH(B$206,'12.Partner Involvement'!$G430))=TRUE,(('12.Partner Involvement'!$D430*'12.Partner Involvement'!$E430)/COUNTA(_xlfn.TEXTSPLIT('12.Partner Involvement'!$G430,";"))),"")</f>
        <v/>
      </c>
      <c r="C631" s="578" t="str">
        <f>IF(ISNUMBER(SEARCH(C$206,'12.Partner Involvement'!$G430))=TRUE,(('12.Partner Involvement'!$D430*'12.Partner Involvement'!$E430)/COUNTA(_xlfn.TEXTSPLIT('12.Partner Involvement'!$G430,";"))),"")</f>
        <v/>
      </c>
      <c r="E631" s="577" t="str">
        <f>IF(ISNUMBER(SEARCH(E$206,'12.Partner Involvement'!$H430))=TRUE,(('12.Partner Involvement'!$D430*'12.Partner Involvement'!$E430)/COUNTA(_xlfn.TEXTSPLIT('12.Partner Involvement'!$H430,";"))),"")</f>
        <v/>
      </c>
      <c r="F631" s="576" t="str">
        <f>IF(ISNUMBER(SEARCH(F$206,'12.Partner Involvement'!$H430))=TRUE,(('12.Partner Involvement'!$D430*'12.Partner Involvement'!$E430)/COUNTA(_xlfn.TEXTSPLIT('12.Partner Involvement'!$H430,";"))),"")</f>
        <v/>
      </c>
      <c r="G631" s="576" t="str">
        <f>IF(ISNUMBER(SEARCH(G$206,'12.Partner Involvement'!$H430))=TRUE,(('12.Partner Involvement'!$D430*'12.Partner Involvement'!$E430)/COUNTA(_xlfn.TEXTSPLIT('12.Partner Involvement'!$H430,";"))),"")</f>
        <v/>
      </c>
      <c r="H631" s="578" t="str">
        <f>IF(ISNUMBER(SEARCH(H$206,'12.Partner Involvement'!$H430))=TRUE,(('12.Partner Involvement'!$D430*'12.Partner Involvement'!$E430)/COUNTA(_xlfn.TEXTSPLIT('12.Partner Involvement'!$H430,";"))),"")</f>
        <v/>
      </c>
    </row>
    <row r="632" spans="1:8" x14ac:dyDescent="0.25">
      <c r="A632" s="577" t="str">
        <f>IF(ISNUMBER(SEARCH(A$206,'12.Partner Involvement'!$G431))=TRUE,(('12.Partner Involvement'!$D431*'12.Partner Involvement'!$E431)/COUNTA(_xlfn.TEXTSPLIT('12.Partner Involvement'!$G431,";"))),"")</f>
        <v/>
      </c>
      <c r="B632" s="576" t="str">
        <f>IF(ISNUMBER(SEARCH(B$206,'12.Partner Involvement'!$G431))=TRUE,(('12.Partner Involvement'!$D431*'12.Partner Involvement'!$E431)/COUNTA(_xlfn.TEXTSPLIT('12.Partner Involvement'!$G431,";"))),"")</f>
        <v/>
      </c>
      <c r="C632" s="578" t="str">
        <f>IF(ISNUMBER(SEARCH(C$206,'12.Partner Involvement'!$G431))=TRUE,(('12.Partner Involvement'!$D431*'12.Partner Involvement'!$E431)/COUNTA(_xlfn.TEXTSPLIT('12.Partner Involvement'!$G431,";"))),"")</f>
        <v/>
      </c>
      <c r="E632" s="577" t="str">
        <f>IF(ISNUMBER(SEARCH(E$206,'12.Partner Involvement'!$H431))=TRUE,(('12.Partner Involvement'!$D431*'12.Partner Involvement'!$E431)/COUNTA(_xlfn.TEXTSPLIT('12.Partner Involvement'!$H431,";"))),"")</f>
        <v/>
      </c>
      <c r="F632" s="576" t="str">
        <f>IF(ISNUMBER(SEARCH(F$206,'12.Partner Involvement'!$H431))=TRUE,(('12.Partner Involvement'!$D431*'12.Partner Involvement'!$E431)/COUNTA(_xlfn.TEXTSPLIT('12.Partner Involvement'!$H431,";"))),"")</f>
        <v/>
      </c>
      <c r="G632" s="576" t="str">
        <f>IF(ISNUMBER(SEARCH(G$206,'12.Partner Involvement'!$H431))=TRUE,(('12.Partner Involvement'!$D431*'12.Partner Involvement'!$E431)/COUNTA(_xlfn.TEXTSPLIT('12.Partner Involvement'!$H431,";"))),"")</f>
        <v/>
      </c>
      <c r="H632" s="578" t="str">
        <f>IF(ISNUMBER(SEARCH(H$206,'12.Partner Involvement'!$H431))=TRUE,(('12.Partner Involvement'!$D431*'12.Partner Involvement'!$E431)/COUNTA(_xlfn.TEXTSPLIT('12.Partner Involvement'!$H431,";"))),"")</f>
        <v/>
      </c>
    </row>
    <row r="633" spans="1:8" x14ac:dyDescent="0.25">
      <c r="A633" s="577" t="str">
        <f>IF(ISNUMBER(SEARCH(A$206,'12.Partner Involvement'!$G432))=TRUE,(('12.Partner Involvement'!$D432*'12.Partner Involvement'!$E432)/COUNTA(_xlfn.TEXTSPLIT('12.Partner Involvement'!$G432,";"))),"")</f>
        <v/>
      </c>
      <c r="B633" s="576" t="str">
        <f>IF(ISNUMBER(SEARCH(B$206,'12.Partner Involvement'!$G432))=TRUE,(('12.Partner Involvement'!$D432*'12.Partner Involvement'!$E432)/COUNTA(_xlfn.TEXTSPLIT('12.Partner Involvement'!$G432,";"))),"")</f>
        <v/>
      </c>
      <c r="C633" s="578" t="str">
        <f>IF(ISNUMBER(SEARCH(C$206,'12.Partner Involvement'!$G432))=TRUE,(('12.Partner Involvement'!$D432*'12.Partner Involvement'!$E432)/COUNTA(_xlfn.TEXTSPLIT('12.Partner Involvement'!$G432,";"))),"")</f>
        <v/>
      </c>
      <c r="E633" s="577" t="str">
        <f>IF(ISNUMBER(SEARCH(E$206,'12.Partner Involvement'!$H432))=TRUE,(('12.Partner Involvement'!$D432*'12.Partner Involvement'!$E432)/COUNTA(_xlfn.TEXTSPLIT('12.Partner Involvement'!$H432,";"))),"")</f>
        <v/>
      </c>
      <c r="F633" s="576" t="str">
        <f>IF(ISNUMBER(SEARCH(F$206,'12.Partner Involvement'!$H432))=TRUE,(('12.Partner Involvement'!$D432*'12.Partner Involvement'!$E432)/COUNTA(_xlfn.TEXTSPLIT('12.Partner Involvement'!$H432,";"))),"")</f>
        <v/>
      </c>
      <c r="G633" s="576" t="str">
        <f>IF(ISNUMBER(SEARCH(G$206,'12.Partner Involvement'!$H432))=TRUE,(('12.Partner Involvement'!$D432*'12.Partner Involvement'!$E432)/COUNTA(_xlfn.TEXTSPLIT('12.Partner Involvement'!$H432,";"))),"")</f>
        <v/>
      </c>
      <c r="H633" s="578" t="str">
        <f>IF(ISNUMBER(SEARCH(H$206,'12.Partner Involvement'!$H432))=TRUE,(('12.Partner Involvement'!$D432*'12.Partner Involvement'!$E432)/COUNTA(_xlfn.TEXTSPLIT('12.Partner Involvement'!$H432,";"))),"")</f>
        <v/>
      </c>
    </row>
    <row r="634" spans="1:8" x14ac:dyDescent="0.25">
      <c r="A634" s="577" t="str">
        <f>IF(ISNUMBER(SEARCH(A$206,'12.Partner Involvement'!$G433))=TRUE,(('12.Partner Involvement'!$D433*'12.Partner Involvement'!$E433)/COUNTA(_xlfn.TEXTSPLIT('12.Partner Involvement'!$G433,";"))),"")</f>
        <v/>
      </c>
      <c r="B634" s="576" t="str">
        <f>IF(ISNUMBER(SEARCH(B$206,'12.Partner Involvement'!$G433))=TRUE,(('12.Partner Involvement'!$D433*'12.Partner Involvement'!$E433)/COUNTA(_xlfn.TEXTSPLIT('12.Partner Involvement'!$G433,";"))),"")</f>
        <v/>
      </c>
      <c r="C634" s="578" t="str">
        <f>IF(ISNUMBER(SEARCH(C$206,'12.Partner Involvement'!$G433))=TRUE,(('12.Partner Involvement'!$D433*'12.Partner Involvement'!$E433)/COUNTA(_xlfn.TEXTSPLIT('12.Partner Involvement'!$G433,";"))),"")</f>
        <v/>
      </c>
      <c r="E634" s="577" t="str">
        <f>IF(ISNUMBER(SEARCH(E$206,'12.Partner Involvement'!$H433))=TRUE,(('12.Partner Involvement'!$D433*'12.Partner Involvement'!$E433)/COUNTA(_xlfn.TEXTSPLIT('12.Partner Involvement'!$H433,";"))),"")</f>
        <v/>
      </c>
      <c r="F634" s="576" t="str">
        <f>IF(ISNUMBER(SEARCH(F$206,'12.Partner Involvement'!$H433))=TRUE,(('12.Partner Involvement'!$D433*'12.Partner Involvement'!$E433)/COUNTA(_xlfn.TEXTSPLIT('12.Partner Involvement'!$H433,";"))),"")</f>
        <v/>
      </c>
      <c r="G634" s="576" t="str">
        <f>IF(ISNUMBER(SEARCH(G$206,'12.Partner Involvement'!$H433))=TRUE,(('12.Partner Involvement'!$D433*'12.Partner Involvement'!$E433)/COUNTA(_xlfn.TEXTSPLIT('12.Partner Involvement'!$H433,";"))),"")</f>
        <v/>
      </c>
      <c r="H634" s="578" t="str">
        <f>IF(ISNUMBER(SEARCH(H$206,'12.Partner Involvement'!$H433))=TRUE,(('12.Partner Involvement'!$D433*'12.Partner Involvement'!$E433)/COUNTA(_xlfn.TEXTSPLIT('12.Partner Involvement'!$H433,";"))),"")</f>
        <v/>
      </c>
    </row>
    <row r="635" spans="1:8" x14ac:dyDescent="0.25">
      <c r="A635" s="577" t="str">
        <f>IF(ISNUMBER(SEARCH(A$206,'12.Partner Involvement'!$G434))=TRUE,(('12.Partner Involvement'!$D434*'12.Partner Involvement'!$E434)/COUNTA(_xlfn.TEXTSPLIT('12.Partner Involvement'!$G434,";"))),"")</f>
        <v/>
      </c>
      <c r="B635" s="576" t="str">
        <f>IF(ISNUMBER(SEARCH(B$206,'12.Partner Involvement'!$G434))=TRUE,(('12.Partner Involvement'!$D434*'12.Partner Involvement'!$E434)/COUNTA(_xlfn.TEXTSPLIT('12.Partner Involvement'!$G434,";"))),"")</f>
        <v/>
      </c>
      <c r="C635" s="578" t="str">
        <f>IF(ISNUMBER(SEARCH(C$206,'12.Partner Involvement'!$G434))=TRUE,(('12.Partner Involvement'!$D434*'12.Partner Involvement'!$E434)/COUNTA(_xlfn.TEXTSPLIT('12.Partner Involvement'!$G434,";"))),"")</f>
        <v/>
      </c>
      <c r="E635" s="577" t="str">
        <f>IF(ISNUMBER(SEARCH(E$206,'12.Partner Involvement'!$H434))=TRUE,(('12.Partner Involvement'!$D434*'12.Partner Involvement'!$E434)/COUNTA(_xlfn.TEXTSPLIT('12.Partner Involvement'!$H434,";"))),"")</f>
        <v/>
      </c>
      <c r="F635" s="576" t="str">
        <f>IF(ISNUMBER(SEARCH(F$206,'12.Partner Involvement'!$H434))=TRUE,(('12.Partner Involvement'!$D434*'12.Partner Involvement'!$E434)/COUNTA(_xlfn.TEXTSPLIT('12.Partner Involvement'!$H434,";"))),"")</f>
        <v/>
      </c>
      <c r="G635" s="576" t="str">
        <f>IF(ISNUMBER(SEARCH(G$206,'12.Partner Involvement'!$H434))=TRUE,(('12.Partner Involvement'!$D434*'12.Partner Involvement'!$E434)/COUNTA(_xlfn.TEXTSPLIT('12.Partner Involvement'!$H434,";"))),"")</f>
        <v/>
      </c>
      <c r="H635" s="578" t="str">
        <f>IF(ISNUMBER(SEARCH(H$206,'12.Partner Involvement'!$H434))=TRUE,(('12.Partner Involvement'!$D434*'12.Partner Involvement'!$E434)/COUNTA(_xlfn.TEXTSPLIT('12.Partner Involvement'!$H434,";"))),"")</f>
        <v/>
      </c>
    </row>
    <row r="636" spans="1:8" x14ac:dyDescent="0.25">
      <c r="A636" s="577" t="str">
        <f>IF(ISNUMBER(SEARCH(A$206,'12.Partner Involvement'!$G435))=TRUE,(('12.Partner Involvement'!$D435*'12.Partner Involvement'!$E435)/COUNTA(_xlfn.TEXTSPLIT('12.Partner Involvement'!$G435,";"))),"")</f>
        <v/>
      </c>
      <c r="B636" s="576" t="str">
        <f>IF(ISNUMBER(SEARCH(B$206,'12.Partner Involvement'!$G435))=TRUE,(('12.Partner Involvement'!$D435*'12.Partner Involvement'!$E435)/COUNTA(_xlfn.TEXTSPLIT('12.Partner Involvement'!$G435,";"))),"")</f>
        <v/>
      </c>
      <c r="C636" s="578" t="str">
        <f>IF(ISNUMBER(SEARCH(C$206,'12.Partner Involvement'!$G435))=TRUE,(('12.Partner Involvement'!$D435*'12.Partner Involvement'!$E435)/COUNTA(_xlfn.TEXTSPLIT('12.Partner Involvement'!$G435,";"))),"")</f>
        <v/>
      </c>
      <c r="E636" s="577" t="str">
        <f>IF(ISNUMBER(SEARCH(E$206,'12.Partner Involvement'!$H435))=TRUE,(('12.Partner Involvement'!$D435*'12.Partner Involvement'!$E435)/COUNTA(_xlfn.TEXTSPLIT('12.Partner Involvement'!$H435,";"))),"")</f>
        <v/>
      </c>
      <c r="F636" s="576" t="str">
        <f>IF(ISNUMBER(SEARCH(F$206,'12.Partner Involvement'!$H435))=TRUE,(('12.Partner Involvement'!$D435*'12.Partner Involvement'!$E435)/COUNTA(_xlfn.TEXTSPLIT('12.Partner Involvement'!$H435,";"))),"")</f>
        <v/>
      </c>
      <c r="G636" s="576" t="str">
        <f>IF(ISNUMBER(SEARCH(G$206,'12.Partner Involvement'!$H435))=TRUE,(('12.Partner Involvement'!$D435*'12.Partner Involvement'!$E435)/COUNTA(_xlfn.TEXTSPLIT('12.Partner Involvement'!$H435,";"))),"")</f>
        <v/>
      </c>
      <c r="H636" s="578" t="str">
        <f>IF(ISNUMBER(SEARCH(H$206,'12.Partner Involvement'!$H435))=TRUE,(('12.Partner Involvement'!$D435*'12.Partner Involvement'!$E435)/COUNTA(_xlfn.TEXTSPLIT('12.Partner Involvement'!$H435,";"))),"")</f>
        <v/>
      </c>
    </row>
    <row r="637" spans="1:8" x14ac:dyDescent="0.25">
      <c r="A637" s="577" t="str">
        <f>IF(ISNUMBER(SEARCH(A$206,'12.Partner Involvement'!$G436))=TRUE,(('12.Partner Involvement'!$D436*'12.Partner Involvement'!$E436)/COUNTA(_xlfn.TEXTSPLIT('12.Partner Involvement'!$G436,";"))),"")</f>
        <v/>
      </c>
      <c r="B637" s="576" t="str">
        <f>IF(ISNUMBER(SEARCH(B$206,'12.Partner Involvement'!$G436))=TRUE,(('12.Partner Involvement'!$D436*'12.Partner Involvement'!$E436)/COUNTA(_xlfn.TEXTSPLIT('12.Partner Involvement'!$G436,";"))),"")</f>
        <v/>
      </c>
      <c r="C637" s="578" t="str">
        <f>IF(ISNUMBER(SEARCH(C$206,'12.Partner Involvement'!$G436))=TRUE,(('12.Partner Involvement'!$D436*'12.Partner Involvement'!$E436)/COUNTA(_xlfn.TEXTSPLIT('12.Partner Involvement'!$G436,";"))),"")</f>
        <v/>
      </c>
      <c r="E637" s="577" t="str">
        <f>IF(ISNUMBER(SEARCH(E$206,'12.Partner Involvement'!$H436))=TRUE,(('12.Partner Involvement'!$D436*'12.Partner Involvement'!$E436)/COUNTA(_xlfn.TEXTSPLIT('12.Partner Involvement'!$H436,";"))),"")</f>
        <v/>
      </c>
      <c r="F637" s="576" t="str">
        <f>IF(ISNUMBER(SEARCH(F$206,'12.Partner Involvement'!$H436))=TRUE,(('12.Partner Involvement'!$D436*'12.Partner Involvement'!$E436)/COUNTA(_xlfn.TEXTSPLIT('12.Partner Involvement'!$H436,";"))),"")</f>
        <v/>
      </c>
      <c r="G637" s="576" t="str">
        <f>IF(ISNUMBER(SEARCH(G$206,'12.Partner Involvement'!$H436))=TRUE,(('12.Partner Involvement'!$D436*'12.Partner Involvement'!$E436)/COUNTA(_xlfn.TEXTSPLIT('12.Partner Involvement'!$H436,";"))),"")</f>
        <v/>
      </c>
      <c r="H637" s="578" t="str">
        <f>IF(ISNUMBER(SEARCH(H$206,'12.Partner Involvement'!$H436))=TRUE,(('12.Partner Involvement'!$D436*'12.Partner Involvement'!$E436)/COUNTA(_xlfn.TEXTSPLIT('12.Partner Involvement'!$H436,";"))),"")</f>
        <v/>
      </c>
    </row>
    <row r="638" spans="1:8" x14ac:dyDescent="0.25">
      <c r="A638" s="577" t="str">
        <f>IF(ISNUMBER(SEARCH(A$206,'12.Partner Involvement'!$G437))=TRUE,(('12.Partner Involvement'!$D437*'12.Partner Involvement'!$E437)/COUNTA(_xlfn.TEXTSPLIT('12.Partner Involvement'!$G437,";"))),"")</f>
        <v/>
      </c>
      <c r="B638" s="576" t="str">
        <f>IF(ISNUMBER(SEARCH(B$206,'12.Partner Involvement'!$G437))=TRUE,(('12.Partner Involvement'!$D437*'12.Partner Involvement'!$E437)/COUNTA(_xlfn.TEXTSPLIT('12.Partner Involvement'!$G437,";"))),"")</f>
        <v/>
      </c>
      <c r="C638" s="578" t="str">
        <f>IF(ISNUMBER(SEARCH(C$206,'12.Partner Involvement'!$G437))=TRUE,(('12.Partner Involvement'!$D437*'12.Partner Involvement'!$E437)/COUNTA(_xlfn.TEXTSPLIT('12.Partner Involvement'!$G437,";"))),"")</f>
        <v/>
      </c>
      <c r="E638" s="577" t="str">
        <f>IF(ISNUMBER(SEARCH(E$206,'12.Partner Involvement'!$H437))=TRUE,(('12.Partner Involvement'!$D437*'12.Partner Involvement'!$E437)/COUNTA(_xlfn.TEXTSPLIT('12.Partner Involvement'!$H437,";"))),"")</f>
        <v/>
      </c>
      <c r="F638" s="576" t="str">
        <f>IF(ISNUMBER(SEARCH(F$206,'12.Partner Involvement'!$H437))=TRUE,(('12.Partner Involvement'!$D437*'12.Partner Involvement'!$E437)/COUNTA(_xlfn.TEXTSPLIT('12.Partner Involvement'!$H437,";"))),"")</f>
        <v/>
      </c>
      <c r="G638" s="576" t="str">
        <f>IF(ISNUMBER(SEARCH(G$206,'12.Partner Involvement'!$H437))=TRUE,(('12.Partner Involvement'!$D437*'12.Partner Involvement'!$E437)/COUNTA(_xlfn.TEXTSPLIT('12.Partner Involvement'!$H437,";"))),"")</f>
        <v/>
      </c>
      <c r="H638" s="578" t="str">
        <f>IF(ISNUMBER(SEARCH(H$206,'12.Partner Involvement'!$H437))=TRUE,(('12.Partner Involvement'!$D437*'12.Partner Involvement'!$E437)/COUNTA(_xlfn.TEXTSPLIT('12.Partner Involvement'!$H437,";"))),"")</f>
        <v/>
      </c>
    </row>
    <row r="639" spans="1:8" x14ac:dyDescent="0.25">
      <c r="A639" s="577" t="str">
        <f>IF(ISNUMBER(SEARCH(A$206,'12.Partner Involvement'!$G438))=TRUE,(('12.Partner Involvement'!$D438*'12.Partner Involvement'!$E438)/COUNTA(_xlfn.TEXTSPLIT('12.Partner Involvement'!$G438,";"))),"")</f>
        <v/>
      </c>
      <c r="B639" s="576" t="str">
        <f>IF(ISNUMBER(SEARCH(B$206,'12.Partner Involvement'!$G438))=TRUE,(('12.Partner Involvement'!$D438*'12.Partner Involvement'!$E438)/COUNTA(_xlfn.TEXTSPLIT('12.Partner Involvement'!$G438,";"))),"")</f>
        <v/>
      </c>
      <c r="C639" s="578" t="str">
        <f>IF(ISNUMBER(SEARCH(C$206,'12.Partner Involvement'!$G438))=TRUE,(('12.Partner Involvement'!$D438*'12.Partner Involvement'!$E438)/COUNTA(_xlfn.TEXTSPLIT('12.Partner Involvement'!$G438,";"))),"")</f>
        <v/>
      </c>
      <c r="E639" s="577" t="str">
        <f>IF(ISNUMBER(SEARCH(E$206,'12.Partner Involvement'!$H438))=TRUE,(('12.Partner Involvement'!$D438*'12.Partner Involvement'!$E438)/COUNTA(_xlfn.TEXTSPLIT('12.Partner Involvement'!$H438,";"))),"")</f>
        <v/>
      </c>
      <c r="F639" s="576" t="str">
        <f>IF(ISNUMBER(SEARCH(F$206,'12.Partner Involvement'!$H438))=TRUE,(('12.Partner Involvement'!$D438*'12.Partner Involvement'!$E438)/COUNTA(_xlfn.TEXTSPLIT('12.Partner Involvement'!$H438,";"))),"")</f>
        <v/>
      </c>
      <c r="G639" s="576" t="str">
        <f>IF(ISNUMBER(SEARCH(G$206,'12.Partner Involvement'!$H438))=TRUE,(('12.Partner Involvement'!$D438*'12.Partner Involvement'!$E438)/COUNTA(_xlfn.TEXTSPLIT('12.Partner Involvement'!$H438,";"))),"")</f>
        <v/>
      </c>
      <c r="H639" s="578" t="str">
        <f>IF(ISNUMBER(SEARCH(H$206,'12.Partner Involvement'!$H438))=TRUE,(('12.Partner Involvement'!$D438*'12.Partner Involvement'!$E438)/COUNTA(_xlfn.TEXTSPLIT('12.Partner Involvement'!$H438,";"))),"")</f>
        <v/>
      </c>
    </row>
    <row r="640" spans="1:8" x14ac:dyDescent="0.25">
      <c r="A640" s="577" t="str">
        <f>IF(ISNUMBER(SEARCH(A$206,'12.Partner Involvement'!$G439))=TRUE,(('12.Partner Involvement'!$D439*'12.Partner Involvement'!$E439)/COUNTA(_xlfn.TEXTSPLIT('12.Partner Involvement'!$G439,";"))),"")</f>
        <v/>
      </c>
      <c r="B640" s="576" t="str">
        <f>IF(ISNUMBER(SEARCH(B$206,'12.Partner Involvement'!$G439))=TRUE,(('12.Partner Involvement'!$D439*'12.Partner Involvement'!$E439)/COUNTA(_xlfn.TEXTSPLIT('12.Partner Involvement'!$G439,";"))),"")</f>
        <v/>
      </c>
      <c r="C640" s="578" t="str">
        <f>IF(ISNUMBER(SEARCH(C$206,'12.Partner Involvement'!$G439))=TRUE,(('12.Partner Involvement'!$D439*'12.Partner Involvement'!$E439)/COUNTA(_xlfn.TEXTSPLIT('12.Partner Involvement'!$G439,";"))),"")</f>
        <v/>
      </c>
      <c r="E640" s="577" t="str">
        <f>IF(ISNUMBER(SEARCH(E$206,'12.Partner Involvement'!$H439))=TRUE,(('12.Partner Involvement'!$D439*'12.Partner Involvement'!$E439)/COUNTA(_xlfn.TEXTSPLIT('12.Partner Involvement'!$H439,";"))),"")</f>
        <v/>
      </c>
      <c r="F640" s="576" t="str">
        <f>IF(ISNUMBER(SEARCH(F$206,'12.Partner Involvement'!$H439))=TRUE,(('12.Partner Involvement'!$D439*'12.Partner Involvement'!$E439)/COUNTA(_xlfn.TEXTSPLIT('12.Partner Involvement'!$H439,";"))),"")</f>
        <v/>
      </c>
      <c r="G640" s="576" t="str">
        <f>IF(ISNUMBER(SEARCH(G$206,'12.Partner Involvement'!$H439))=TRUE,(('12.Partner Involvement'!$D439*'12.Partner Involvement'!$E439)/COUNTA(_xlfn.TEXTSPLIT('12.Partner Involvement'!$H439,";"))),"")</f>
        <v/>
      </c>
      <c r="H640" s="578" t="str">
        <f>IF(ISNUMBER(SEARCH(H$206,'12.Partner Involvement'!$H439))=TRUE,(('12.Partner Involvement'!$D439*'12.Partner Involvement'!$E439)/COUNTA(_xlfn.TEXTSPLIT('12.Partner Involvement'!$H439,";"))),"")</f>
        <v/>
      </c>
    </row>
    <row r="641" spans="1:8" x14ac:dyDescent="0.25">
      <c r="A641" s="577" t="str">
        <f>IF(ISNUMBER(SEARCH(A$206,'12.Partner Involvement'!$G440))=TRUE,(('12.Partner Involvement'!$D440*'12.Partner Involvement'!$E440)/COUNTA(_xlfn.TEXTSPLIT('12.Partner Involvement'!$G440,";"))),"")</f>
        <v/>
      </c>
      <c r="B641" s="576" t="str">
        <f>IF(ISNUMBER(SEARCH(B$206,'12.Partner Involvement'!$G440))=TRUE,(('12.Partner Involvement'!$D440*'12.Partner Involvement'!$E440)/COUNTA(_xlfn.TEXTSPLIT('12.Partner Involvement'!$G440,";"))),"")</f>
        <v/>
      </c>
      <c r="C641" s="578" t="str">
        <f>IF(ISNUMBER(SEARCH(C$206,'12.Partner Involvement'!$G440))=TRUE,(('12.Partner Involvement'!$D440*'12.Partner Involvement'!$E440)/COUNTA(_xlfn.TEXTSPLIT('12.Partner Involvement'!$G440,";"))),"")</f>
        <v/>
      </c>
      <c r="E641" s="577" t="str">
        <f>IF(ISNUMBER(SEARCH(E$206,'12.Partner Involvement'!$H440))=TRUE,(('12.Partner Involvement'!$D440*'12.Partner Involvement'!$E440)/COUNTA(_xlfn.TEXTSPLIT('12.Partner Involvement'!$H440,";"))),"")</f>
        <v/>
      </c>
      <c r="F641" s="576" t="str">
        <f>IF(ISNUMBER(SEARCH(F$206,'12.Partner Involvement'!$H440))=TRUE,(('12.Partner Involvement'!$D440*'12.Partner Involvement'!$E440)/COUNTA(_xlfn.TEXTSPLIT('12.Partner Involvement'!$H440,";"))),"")</f>
        <v/>
      </c>
      <c r="G641" s="576" t="str">
        <f>IF(ISNUMBER(SEARCH(G$206,'12.Partner Involvement'!$H440))=TRUE,(('12.Partner Involvement'!$D440*'12.Partner Involvement'!$E440)/COUNTA(_xlfn.TEXTSPLIT('12.Partner Involvement'!$H440,";"))),"")</f>
        <v/>
      </c>
      <c r="H641" s="578" t="str">
        <f>IF(ISNUMBER(SEARCH(H$206,'12.Partner Involvement'!$H440))=TRUE,(('12.Partner Involvement'!$D440*'12.Partner Involvement'!$E440)/COUNTA(_xlfn.TEXTSPLIT('12.Partner Involvement'!$H440,";"))),"")</f>
        <v/>
      </c>
    </row>
    <row r="642" spans="1:8" x14ac:dyDescent="0.25">
      <c r="A642" s="577" t="str">
        <f>IF(ISNUMBER(SEARCH(A$206,'12.Partner Involvement'!$G441))=TRUE,(('12.Partner Involvement'!$D441*'12.Partner Involvement'!$E441)/COUNTA(_xlfn.TEXTSPLIT('12.Partner Involvement'!$G441,";"))),"")</f>
        <v/>
      </c>
      <c r="B642" s="576" t="str">
        <f>IF(ISNUMBER(SEARCH(B$206,'12.Partner Involvement'!$G441))=TRUE,(('12.Partner Involvement'!$D441*'12.Partner Involvement'!$E441)/COUNTA(_xlfn.TEXTSPLIT('12.Partner Involvement'!$G441,";"))),"")</f>
        <v/>
      </c>
      <c r="C642" s="578" t="str">
        <f>IF(ISNUMBER(SEARCH(C$206,'12.Partner Involvement'!$G441))=TRUE,(('12.Partner Involvement'!$D441*'12.Partner Involvement'!$E441)/COUNTA(_xlfn.TEXTSPLIT('12.Partner Involvement'!$G441,";"))),"")</f>
        <v/>
      </c>
      <c r="E642" s="577" t="str">
        <f>IF(ISNUMBER(SEARCH(E$206,'12.Partner Involvement'!$H441))=TRUE,(('12.Partner Involvement'!$D441*'12.Partner Involvement'!$E441)/COUNTA(_xlfn.TEXTSPLIT('12.Partner Involvement'!$H441,";"))),"")</f>
        <v/>
      </c>
      <c r="F642" s="576" t="str">
        <f>IF(ISNUMBER(SEARCH(F$206,'12.Partner Involvement'!$H441))=TRUE,(('12.Partner Involvement'!$D441*'12.Partner Involvement'!$E441)/COUNTA(_xlfn.TEXTSPLIT('12.Partner Involvement'!$H441,";"))),"")</f>
        <v/>
      </c>
      <c r="G642" s="576" t="str">
        <f>IF(ISNUMBER(SEARCH(G$206,'12.Partner Involvement'!$H441))=TRUE,(('12.Partner Involvement'!$D441*'12.Partner Involvement'!$E441)/COUNTA(_xlfn.TEXTSPLIT('12.Partner Involvement'!$H441,";"))),"")</f>
        <v/>
      </c>
      <c r="H642" s="578" t="str">
        <f>IF(ISNUMBER(SEARCH(H$206,'12.Partner Involvement'!$H441))=TRUE,(('12.Partner Involvement'!$D441*'12.Partner Involvement'!$E441)/COUNTA(_xlfn.TEXTSPLIT('12.Partner Involvement'!$H441,";"))),"")</f>
        <v/>
      </c>
    </row>
    <row r="643" spans="1:8" x14ac:dyDescent="0.25">
      <c r="A643" s="577" t="str">
        <f>IF(ISNUMBER(SEARCH(A$206,'12.Partner Involvement'!$G442))=TRUE,(('12.Partner Involvement'!$D442*'12.Partner Involvement'!$E442)/COUNTA(_xlfn.TEXTSPLIT('12.Partner Involvement'!$G442,";"))),"")</f>
        <v/>
      </c>
      <c r="B643" s="576" t="str">
        <f>IF(ISNUMBER(SEARCH(B$206,'12.Partner Involvement'!$G442))=TRUE,(('12.Partner Involvement'!$D442*'12.Partner Involvement'!$E442)/COUNTA(_xlfn.TEXTSPLIT('12.Partner Involvement'!$G442,";"))),"")</f>
        <v/>
      </c>
      <c r="C643" s="578" t="str">
        <f>IF(ISNUMBER(SEARCH(C$206,'12.Partner Involvement'!$G442))=TRUE,(('12.Partner Involvement'!$D442*'12.Partner Involvement'!$E442)/COUNTA(_xlfn.TEXTSPLIT('12.Partner Involvement'!$G442,";"))),"")</f>
        <v/>
      </c>
      <c r="E643" s="577" t="str">
        <f>IF(ISNUMBER(SEARCH(E$206,'12.Partner Involvement'!$H442))=TRUE,(('12.Partner Involvement'!$D442*'12.Partner Involvement'!$E442)/COUNTA(_xlfn.TEXTSPLIT('12.Partner Involvement'!$H442,";"))),"")</f>
        <v/>
      </c>
      <c r="F643" s="576" t="str">
        <f>IF(ISNUMBER(SEARCH(F$206,'12.Partner Involvement'!$H442))=TRUE,(('12.Partner Involvement'!$D442*'12.Partner Involvement'!$E442)/COUNTA(_xlfn.TEXTSPLIT('12.Partner Involvement'!$H442,";"))),"")</f>
        <v/>
      </c>
      <c r="G643" s="576" t="str">
        <f>IF(ISNUMBER(SEARCH(G$206,'12.Partner Involvement'!$H442))=TRUE,(('12.Partner Involvement'!$D442*'12.Partner Involvement'!$E442)/COUNTA(_xlfn.TEXTSPLIT('12.Partner Involvement'!$H442,";"))),"")</f>
        <v/>
      </c>
      <c r="H643" s="578" t="str">
        <f>IF(ISNUMBER(SEARCH(H$206,'12.Partner Involvement'!$H442))=TRUE,(('12.Partner Involvement'!$D442*'12.Partner Involvement'!$E442)/COUNTA(_xlfn.TEXTSPLIT('12.Partner Involvement'!$H442,";"))),"")</f>
        <v/>
      </c>
    </row>
    <row r="644" spans="1:8" x14ac:dyDescent="0.25">
      <c r="A644" s="577" t="str">
        <f>IF(ISNUMBER(SEARCH(A$206,'12.Partner Involvement'!$G443))=TRUE,(('12.Partner Involvement'!$D443*'12.Partner Involvement'!$E443)/COUNTA(_xlfn.TEXTSPLIT('12.Partner Involvement'!$G443,";"))),"")</f>
        <v/>
      </c>
      <c r="B644" s="576" t="str">
        <f>IF(ISNUMBER(SEARCH(B$206,'12.Partner Involvement'!$G443))=TRUE,(('12.Partner Involvement'!$D443*'12.Partner Involvement'!$E443)/COUNTA(_xlfn.TEXTSPLIT('12.Partner Involvement'!$G443,";"))),"")</f>
        <v/>
      </c>
      <c r="C644" s="578" t="str">
        <f>IF(ISNUMBER(SEARCH(C$206,'12.Partner Involvement'!$G443))=TRUE,(('12.Partner Involvement'!$D443*'12.Partner Involvement'!$E443)/COUNTA(_xlfn.TEXTSPLIT('12.Partner Involvement'!$G443,";"))),"")</f>
        <v/>
      </c>
      <c r="E644" s="577" t="str">
        <f>IF(ISNUMBER(SEARCH(E$206,'12.Partner Involvement'!$H443))=TRUE,(('12.Partner Involvement'!$D443*'12.Partner Involvement'!$E443)/COUNTA(_xlfn.TEXTSPLIT('12.Partner Involvement'!$H443,";"))),"")</f>
        <v/>
      </c>
      <c r="F644" s="576" t="str">
        <f>IF(ISNUMBER(SEARCH(F$206,'12.Partner Involvement'!$H443))=TRUE,(('12.Partner Involvement'!$D443*'12.Partner Involvement'!$E443)/COUNTA(_xlfn.TEXTSPLIT('12.Partner Involvement'!$H443,";"))),"")</f>
        <v/>
      </c>
      <c r="G644" s="576" t="str">
        <f>IF(ISNUMBER(SEARCH(G$206,'12.Partner Involvement'!$H443))=TRUE,(('12.Partner Involvement'!$D443*'12.Partner Involvement'!$E443)/COUNTA(_xlfn.TEXTSPLIT('12.Partner Involvement'!$H443,";"))),"")</f>
        <v/>
      </c>
      <c r="H644" s="578" t="str">
        <f>IF(ISNUMBER(SEARCH(H$206,'12.Partner Involvement'!$H443))=TRUE,(('12.Partner Involvement'!$D443*'12.Partner Involvement'!$E443)/COUNTA(_xlfn.TEXTSPLIT('12.Partner Involvement'!$H443,";"))),"")</f>
        <v/>
      </c>
    </row>
    <row r="645" spans="1:8" x14ac:dyDescent="0.25">
      <c r="A645" s="577" t="str">
        <f>IF(ISNUMBER(SEARCH(A$206,'12.Partner Involvement'!$G444))=TRUE,(('12.Partner Involvement'!$D444*'12.Partner Involvement'!$E444)/COUNTA(_xlfn.TEXTSPLIT('12.Partner Involvement'!$G444,";"))),"")</f>
        <v/>
      </c>
      <c r="B645" s="576" t="str">
        <f>IF(ISNUMBER(SEARCH(B$206,'12.Partner Involvement'!$G444))=TRUE,(('12.Partner Involvement'!$D444*'12.Partner Involvement'!$E444)/COUNTA(_xlfn.TEXTSPLIT('12.Partner Involvement'!$G444,";"))),"")</f>
        <v/>
      </c>
      <c r="C645" s="578" t="str">
        <f>IF(ISNUMBER(SEARCH(C$206,'12.Partner Involvement'!$G444))=TRUE,(('12.Partner Involvement'!$D444*'12.Partner Involvement'!$E444)/COUNTA(_xlfn.TEXTSPLIT('12.Partner Involvement'!$G444,";"))),"")</f>
        <v/>
      </c>
      <c r="E645" s="577" t="str">
        <f>IF(ISNUMBER(SEARCH(E$206,'12.Partner Involvement'!$H444))=TRUE,(('12.Partner Involvement'!$D444*'12.Partner Involvement'!$E444)/COUNTA(_xlfn.TEXTSPLIT('12.Partner Involvement'!$H444,";"))),"")</f>
        <v/>
      </c>
      <c r="F645" s="576" t="str">
        <f>IF(ISNUMBER(SEARCH(F$206,'12.Partner Involvement'!$H444))=TRUE,(('12.Partner Involvement'!$D444*'12.Partner Involvement'!$E444)/COUNTA(_xlfn.TEXTSPLIT('12.Partner Involvement'!$H444,";"))),"")</f>
        <v/>
      </c>
      <c r="G645" s="576" t="str">
        <f>IF(ISNUMBER(SEARCH(G$206,'12.Partner Involvement'!$H444))=TRUE,(('12.Partner Involvement'!$D444*'12.Partner Involvement'!$E444)/COUNTA(_xlfn.TEXTSPLIT('12.Partner Involvement'!$H444,";"))),"")</f>
        <v/>
      </c>
      <c r="H645" s="578" t="str">
        <f>IF(ISNUMBER(SEARCH(H$206,'12.Partner Involvement'!$H444))=TRUE,(('12.Partner Involvement'!$D444*'12.Partner Involvement'!$E444)/COUNTA(_xlfn.TEXTSPLIT('12.Partner Involvement'!$H444,";"))),"")</f>
        <v/>
      </c>
    </row>
    <row r="646" spans="1:8" x14ac:dyDescent="0.25">
      <c r="A646" s="577" t="str">
        <f>IF(ISNUMBER(SEARCH(A$206,'12.Partner Involvement'!$G445))=TRUE,(('12.Partner Involvement'!$D445*'12.Partner Involvement'!$E445)/COUNTA(_xlfn.TEXTSPLIT('12.Partner Involvement'!$G445,";"))),"")</f>
        <v/>
      </c>
      <c r="B646" s="576" t="str">
        <f>IF(ISNUMBER(SEARCH(B$206,'12.Partner Involvement'!$G445))=TRUE,(('12.Partner Involvement'!$D445*'12.Partner Involvement'!$E445)/COUNTA(_xlfn.TEXTSPLIT('12.Partner Involvement'!$G445,";"))),"")</f>
        <v/>
      </c>
      <c r="C646" s="578" t="str">
        <f>IF(ISNUMBER(SEARCH(C$206,'12.Partner Involvement'!$G445))=TRUE,(('12.Partner Involvement'!$D445*'12.Partner Involvement'!$E445)/COUNTA(_xlfn.TEXTSPLIT('12.Partner Involvement'!$G445,";"))),"")</f>
        <v/>
      </c>
      <c r="E646" s="577" t="str">
        <f>IF(ISNUMBER(SEARCH(E$206,'12.Partner Involvement'!$H445))=TRUE,(('12.Partner Involvement'!$D445*'12.Partner Involvement'!$E445)/COUNTA(_xlfn.TEXTSPLIT('12.Partner Involvement'!$H445,";"))),"")</f>
        <v/>
      </c>
      <c r="F646" s="576" t="str">
        <f>IF(ISNUMBER(SEARCH(F$206,'12.Partner Involvement'!$H445))=TRUE,(('12.Partner Involvement'!$D445*'12.Partner Involvement'!$E445)/COUNTA(_xlfn.TEXTSPLIT('12.Partner Involvement'!$H445,";"))),"")</f>
        <v/>
      </c>
      <c r="G646" s="576" t="str">
        <f>IF(ISNUMBER(SEARCH(G$206,'12.Partner Involvement'!$H445))=TRUE,(('12.Partner Involvement'!$D445*'12.Partner Involvement'!$E445)/COUNTA(_xlfn.TEXTSPLIT('12.Partner Involvement'!$H445,";"))),"")</f>
        <v/>
      </c>
      <c r="H646" s="578" t="str">
        <f>IF(ISNUMBER(SEARCH(H$206,'12.Partner Involvement'!$H445))=TRUE,(('12.Partner Involvement'!$D445*'12.Partner Involvement'!$E445)/COUNTA(_xlfn.TEXTSPLIT('12.Partner Involvement'!$H445,";"))),"")</f>
        <v/>
      </c>
    </row>
    <row r="647" spans="1:8" x14ac:dyDescent="0.25">
      <c r="A647" s="577" t="str">
        <f>IF(ISNUMBER(SEARCH(A$206,'12.Partner Involvement'!$G446))=TRUE,(('12.Partner Involvement'!$D446*'12.Partner Involvement'!$E446)/COUNTA(_xlfn.TEXTSPLIT('12.Partner Involvement'!$G446,";"))),"")</f>
        <v/>
      </c>
      <c r="B647" s="576" t="str">
        <f>IF(ISNUMBER(SEARCH(B$206,'12.Partner Involvement'!$G446))=TRUE,(('12.Partner Involvement'!$D446*'12.Partner Involvement'!$E446)/COUNTA(_xlfn.TEXTSPLIT('12.Partner Involvement'!$G446,";"))),"")</f>
        <v/>
      </c>
      <c r="C647" s="578" t="str">
        <f>IF(ISNUMBER(SEARCH(C$206,'12.Partner Involvement'!$G446))=TRUE,(('12.Partner Involvement'!$D446*'12.Partner Involvement'!$E446)/COUNTA(_xlfn.TEXTSPLIT('12.Partner Involvement'!$G446,";"))),"")</f>
        <v/>
      </c>
      <c r="E647" s="577" t="str">
        <f>IF(ISNUMBER(SEARCH(E$206,'12.Partner Involvement'!$H446))=TRUE,(('12.Partner Involvement'!$D446*'12.Partner Involvement'!$E446)/COUNTA(_xlfn.TEXTSPLIT('12.Partner Involvement'!$H446,";"))),"")</f>
        <v/>
      </c>
      <c r="F647" s="576" t="str">
        <f>IF(ISNUMBER(SEARCH(F$206,'12.Partner Involvement'!$H446))=TRUE,(('12.Partner Involvement'!$D446*'12.Partner Involvement'!$E446)/COUNTA(_xlfn.TEXTSPLIT('12.Partner Involvement'!$H446,";"))),"")</f>
        <v/>
      </c>
      <c r="G647" s="576" t="str">
        <f>IF(ISNUMBER(SEARCH(G$206,'12.Partner Involvement'!$H446))=TRUE,(('12.Partner Involvement'!$D446*'12.Partner Involvement'!$E446)/COUNTA(_xlfn.TEXTSPLIT('12.Partner Involvement'!$H446,";"))),"")</f>
        <v/>
      </c>
      <c r="H647" s="578" t="str">
        <f>IF(ISNUMBER(SEARCH(H$206,'12.Partner Involvement'!$H446))=TRUE,(('12.Partner Involvement'!$D446*'12.Partner Involvement'!$E446)/COUNTA(_xlfn.TEXTSPLIT('12.Partner Involvement'!$H446,";"))),"")</f>
        <v/>
      </c>
    </row>
    <row r="648" spans="1:8" x14ac:dyDescent="0.25">
      <c r="A648" s="577" t="str">
        <f>IF(ISNUMBER(SEARCH(A$206,'12.Partner Involvement'!$G447))=TRUE,(('12.Partner Involvement'!$D447*'12.Partner Involvement'!$E447)/COUNTA(_xlfn.TEXTSPLIT('12.Partner Involvement'!$G447,";"))),"")</f>
        <v/>
      </c>
      <c r="B648" s="576" t="str">
        <f>IF(ISNUMBER(SEARCH(B$206,'12.Partner Involvement'!$G447))=TRUE,(('12.Partner Involvement'!$D447*'12.Partner Involvement'!$E447)/COUNTA(_xlfn.TEXTSPLIT('12.Partner Involvement'!$G447,";"))),"")</f>
        <v/>
      </c>
      <c r="C648" s="578" t="str">
        <f>IF(ISNUMBER(SEARCH(C$206,'12.Partner Involvement'!$G447))=TRUE,(('12.Partner Involvement'!$D447*'12.Partner Involvement'!$E447)/COUNTA(_xlfn.TEXTSPLIT('12.Partner Involvement'!$G447,";"))),"")</f>
        <v/>
      </c>
      <c r="E648" s="577" t="str">
        <f>IF(ISNUMBER(SEARCH(E$206,'12.Partner Involvement'!$H447))=TRUE,(('12.Partner Involvement'!$D447*'12.Partner Involvement'!$E447)/COUNTA(_xlfn.TEXTSPLIT('12.Partner Involvement'!$H447,";"))),"")</f>
        <v/>
      </c>
      <c r="F648" s="576" t="str">
        <f>IF(ISNUMBER(SEARCH(F$206,'12.Partner Involvement'!$H447))=TRUE,(('12.Partner Involvement'!$D447*'12.Partner Involvement'!$E447)/COUNTA(_xlfn.TEXTSPLIT('12.Partner Involvement'!$H447,";"))),"")</f>
        <v/>
      </c>
      <c r="G648" s="576" t="str">
        <f>IF(ISNUMBER(SEARCH(G$206,'12.Partner Involvement'!$H447))=TRUE,(('12.Partner Involvement'!$D447*'12.Partner Involvement'!$E447)/COUNTA(_xlfn.TEXTSPLIT('12.Partner Involvement'!$H447,";"))),"")</f>
        <v/>
      </c>
      <c r="H648" s="578" t="str">
        <f>IF(ISNUMBER(SEARCH(H$206,'12.Partner Involvement'!$H447))=TRUE,(('12.Partner Involvement'!$D447*'12.Partner Involvement'!$E447)/COUNTA(_xlfn.TEXTSPLIT('12.Partner Involvement'!$H447,";"))),"")</f>
        <v/>
      </c>
    </row>
    <row r="649" spans="1:8" x14ac:dyDescent="0.25">
      <c r="A649" s="577" t="str">
        <f>IF(ISNUMBER(SEARCH(A$206,'12.Partner Involvement'!$G448))=TRUE,(('12.Partner Involvement'!$D448*'12.Partner Involvement'!$E448)/COUNTA(_xlfn.TEXTSPLIT('12.Partner Involvement'!$G448,";"))),"")</f>
        <v/>
      </c>
      <c r="B649" s="576" t="str">
        <f>IF(ISNUMBER(SEARCH(B$206,'12.Partner Involvement'!$G448))=TRUE,(('12.Partner Involvement'!$D448*'12.Partner Involvement'!$E448)/COUNTA(_xlfn.TEXTSPLIT('12.Partner Involvement'!$G448,";"))),"")</f>
        <v/>
      </c>
      <c r="C649" s="578" t="str">
        <f>IF(ISNUMBER(SEARCH(C$206,'12.Partner Involvement'!$G448))=TRUE,(('12.Partner Involvement'!$D448*'12.Partner Involvement'!$E448)/COUNTA(_xlfn.TEXTSPLIT('12.Partner Involvement'!$G448,";"))),"")</f>
        <v/>
      </c>
      <c r="E649" s="577" t="str">
        <f>IF(ISNUMBER(SEARCH(E$206,'12.Partner Involvement'!$H448))=TRUE,(('12.Partner Involvement'!$D448*'12.Partner Involvement'!$E448)/COUNTA(_xlfn.TEXTSPLIT('12.Partner Involvement'!$H448,";"))),"")</f>
        <v/>
      </c>
      <c r="F649" s="576" t="str">
        <f>IF(ISNUMBER(SEARCH(F$206,'12.Partner Involvement'!$H448))=TRUE,(('12.Partner Involvement'!$D448*'12.Partner Involvement'!$E448)/COUNTA(_xlfn.TEXTSPLIT('12.Partner Involvement'!$H448,";"))),"")</f>
        <v/>
      </c>
      <c r="G649" s="576" t="str">
        <f>IF(ISNUMBER(SEARCH(G$206,'12.Partner Involvement'!$H448))=TRUE,(('12.Partner Involvement'!$D448*'12.Partner Involvement'!$E448)/COUNTA(_xlfn.TEXTSPLIT('12.Partner Involvement'!$H448,";"))),"")</f>
        <v/>
      </c>
      <c r="H649" s="578" t="str">
        <f>IF(ISNUMBER(SEARCH(H$206,'12.Partner Involvement'!$H448))=TRUE,(('12.Partner Involvement'!$D448*'12.Partner Involvement'!$E448)/COUNTA(_xlfn.TEXTSPLIT('12.Partner Involvement'!$H448,";"))),"")</f>
        <v/>
      </c>
    </row>
    <row r="650" spans="1:8" x14ac:dyDescent="0.25">
      <c r="A650" s="577" t="str">
        <f>IF(ISNUMBER(SEARCH(A$206,'12.Partner Involvement'!$G449))=TRUE,(('12.Partner Involvement'!$D449*'12.Partner Involvement'!$E449)/COUNTA(_xlfn.TEXTSPLIT('12.Partner Involvement'!$G449,";"))),"")</f>
        <v/>
      </c>
      <c r="B650" s="576" t="str">
        <f>IF(ISNUMBER(SEARCH(B$206,'12.Partner Involvement'!$G449))=TRUE,(('12.Partner Involvement'!$D449*'12.Partner Involvement'!$E449)/COUNTA(_xlfn.TEXTSPLIT('12.Partner Involvement'!$G449,";"))),"")</f>
        <v/>
      </c>
      <c r="C650" s="578" t="str">
        <f>IF(ISNUMBER(SEARCH(C$206,'12.Partner Involvement'!$G449))=TRUE,(('12.Partner Involvement'!$D449*'12.Partner Involvement'!$E449)/COUNTA(_xlfn.TEXTSPLIT('12.Partner Involvement'!$G449,";"))),"")</f>
        <v/>
      </c>
      <c r="E650" s="577" t="str">
        <f>IF(ISNUMBER(SEARCH(E$206,'12.Partner Involvement'!$H449))=TRUE,(('12.Partner Involvement'!$D449*'12.Partner Involvement'!$E449)/COUNTA(_xlfn.TEXTSPLIT('12.Partner Involvement'!$H449,";"))),"")</f>
        <v/>
      </c>
      <c r="F650" s="576" t="str">
        <f>IF(ISNUMBER(SEARCH(F$206,'12.Partner Involvement'!$H449))=TRUE,(('12.Partner Involvement'!$D449*'12.Partner Involvement'!$E449)/COUNTA(_xlfn.TEXTSPLIT('12.Partner Involvement'!$H449,";"))),"")</f>
        <v/>
      </c>
      <c r="G650" s="576" t="str">
        <f>IF(ISNUMBER(SEARCH(G$206,'12.Partner Involvement'!$H449))=TRUE,(('12.Partner Involvement'!$D449*'12.Partner Involvement'!$E449)/COUNTA(_xlfn.TEXTSPLIT('12.Partner Involvement'!$H449,";"))),"")</f>
        <v/>
      </c>
      <c r="H650" s="578" t="str">
        <f>IF(ISNUMBER(SEARCH(H$206,'12.Partner Involvement'!$H449))=TRUE,(('12.Partner Involvement'!$D449*'12.Partner Involvement'!$E449)/COUNTA(_xlfn.TEXTSPLIT('12.Partner Involvement'!$H449,";"))),"")</f>
        <v/>
      </c>
    </row>
    <row r="651" spans="1:8" x14ac:dyDescent="0.25">
      <c r="A651" s="577" t="str">
        <f>IF(ISNUMBER(SEARCH(A$206,'12.Partner Involvement'!$G450))=TRUE,(('12.Partner Involvement'!$D450*'12.Partner Involvement'!$E450)/COUNTA(_xlfn.TEXTSPLIT('12.Partner Involvement'!$G450,";"))),"")</f>
        <v/>
      </c>
      <c r="B651" s="576" t="str">
        <f>IF(ISNUMBER(SEARCH(B$206,'12.Partner Involvement'!$G450))=TRUE,(('12.Partner Involvement'!$D450*'12.Partner Involvement'!$E450)/COUNTA(_xlfn.TEXTSPLIT('12.Partner Involvement'!$G450,";"))),"")</f>
        <v/>
      </c>
      <c r="C651" s="578" t="str">
        <f>IF(ISNUMBER(SEARCH(C$206,'12.Partner Involvement'!$G450))=TRUE,(('12.Partner Involvement'!$D450*'12.Partner Involvement'!$E450)/COUNTA(_xlfn.TEXTSPLIT('12.Partner Involvement'!$G450,";"))),"")</f>
        <v/>
      </c>
      <c r="E651" s="577" t="str">
        <f>IF(ISNUMBER(SEARCH(E$206,'12.Partner Involvement'!$H450))=TRUE,(('12.Partner Involvement'!$D450*'12.Partner Involvement'!$E450)/COUNTA(_xlfn.TEXTSPLIT('12.Partner Involvement'!$H450,";"))),"")</f>
        <v/>
      </c>
      <c r="F651" s="576" t="str">
        <f>IF(ISNUMBER(SEARCH(F$206,'12.Partner Involvement'!$H450))=TRUE,(('12.Partner Involvement'!$D450*'12.Partner Involvement'!$E450)/COUNTA(_xlfn.TEXTSPLIT('12.Partner Involvement'!$H450,";"))),"")</f>
        <v/>
      </c>
      <c r="G651" s="576" t="str">
        <f>IF(ISNUMBER(SEARCH(G$206,'12.Partner Involvement'!$H450))=TRUE,(('12.Partner Involvement'!$D450*'12.Partner Involvement'!$E450)/COUNTA(_xlfn.TEXTSPLIT('12.Partner Involvement'!$H450,";"))),"")</f>
        <v/>
      </c>
      <c r="H651" s="578" t="str">
        <f>IF(ISNUMBER(SEARCH(H$206,'12.Partner Involvement'!$H450))=TRUE,(('12.Partner Involvement'!$D450*'12.Partner Involvement'!$E450)/COUNTA(_xlfn.TEXTSPLIT('12.Partner Involvement'!$H450,";"))),"")</f>
        <v/>
      </c>
    </row>
    <row r="652" spans="1:8" x14ac:dyDescent="0.25">
      <c r="A652" s="577" t="str">
        <f>IF(ISNUMBER(SEARCH(A$206,'12.Partner Involvement'!$G451))=TRUE,(('12.Partner Involvement'!$D451*'12.Partner Involvement'!$E451)/COUNTA(_xlfn.TEXTSPLIT('12.Partner Involvement'!$G451,";"))),"")</f>
        <v/>
      </c>
      <c r="B652" s="576" t="str">
        <f>IF(ISNUMBER(SEARCH(B$206,'12.Partner Involvement'!$G451))=TRUE,(('12.Partner Involvement'!$D451*'12.Partner Involvement'!$E451)/COUNTA(_xlfn.TEXTSPLIT('12.Partner Involvement'!$G451,";"))),"")</f>
        <v/>
      </c>
      <c r="C652" s="578" t="str">
        <f>IF(ISNUMBER(SEARCH(C$206,'12.Partner Involvement'!$G451))=TRUE,(('12.Partner Involvement'!$D451*'12.Partner Involvement'!$E451)/COUNTA(_xlfn.TEXTSPLIT('12.Partner Involvement'!$G451,";"))),"")</f>
        <v/>
      </c>
      <c r="E652" s="577" t="str">
        <f>IF(ISNUMBER(SEARCH(E$206,'12.Partner Involvement'!$H451))=TRUE,(('12.Partner Involvement'!$D451*'12.Partner Involvement'!$E451)/COUNTA(_xlfn.TEXTSPLIT('12.Partner Involvement'!$H451,";"))),"")</f>
        <v/>
      </c>
      <c r="F652" s="576" t="str">
        <f>IF(ISNUMBER(SEARCH(F$206,'12.Partner Involvement'!$H451))=TRUE,(('12.Partner Involvement'!$D451*'12.Partner Involvement'!$E451)/COUNTA(_xlfn.TEXTSPLIT('12.Partner Involvement'!$H451,";"))),"")</f>
        <v/>
      </c>
      <c r="G652" s="576" t="str">
        <f>IF(ISNUMBER(SEARCH(G$206,'12.Partner Involvement'!$H451))=TRUE,(('12.Partner Involvement'!$D451*'12.Partner Involvement'!$E451)/COUNTA(_xlfn.TEXTSPLIT('12.Partner Involvement'!$H451,";"))),"")</f>
        <v/>
      </c>
      <c r="H652" s="578" t="str">
        <f>IF(ISNUMBER(SEARCH(H$206,'12.Partner Involvement'!$H451))=TRUE,(('12.Partner Involvement'!$D451*'12.Partner Involvement'!$E451)/COUNTA(_xlfn.TEXTSPLIT('12.Partner Involvement'!$H451,";"))),"")</f>
        <v/>
      </c>
    </row>
    <row r="653" spans="1:8" x14ac:dyDescent="0.25">
      <c r="A653" s="577" t="str">
        <f>IF(ISNUMBER(SEARCH(A$206,'12.Partner Involvement'!$G452))=TRUE,(('12.Partner Involvement'!$D452*'12.Partner Involvement'!$E452)/COUNTA(_xlfn.TEXTSPLIT('12.Partner Involvement'!$G452,";"))),"")</f>
        <v/>
      </c>
      <c r="B653" s="576" t="str">
        <f>IF(ISNUMBER(SEARCH(B$206,'12.Partner Involvement'!$G452))=TRUE,(('12.Partner Involvement'!$D452*'12.Partner Involvement'!$E452)/COUNTA(_xlfn.TEXTSPLIT('12.Partner Involvement'!$G452,";"))),"")</f>
        <v/>
      </c>
      <c r="C653" s="578" t="str">
        <f>IF(ISNUMBER(SEARCH(C$206,'12.Partner Involvement'!$G452))=TRUE,(('12.Partner Involvement'!$D452*'12.Partner Involvement'!$E452)/COUNTA(_xlfn.TEXTSPLIT('12.Partner Involvement'!$G452,";"))),"")</f>
        <v/>
      </c>
      <c r="E653" s="577" t="str">
        <f>IF(ISNUMBER(SEARCH(E$206,'12.Partner Involvement'!$H452))=TRUE,(('12.Partner Involvement'!$D452*'12.Partner Involvement'!$E452)/COUNTA(_xlfn.TEXTSPLIT('12.Partner Involvement'!$H452,";"))),"")</f>
        <v/>
      </c>
      <c r="F653" s="576" t="str">
        <f>IF(ISNUMBER(SEARCH(F$206,'12.Partner Involvement'!$H452))=TRUE,(('12.Partner Involvement'!$D452*'12.Partner Involvement'!$E452)/COUNTA(_xlfn.TEXTSPLIT('12.Partner Involvement'!$H452,";"))),"")</f>
        <v/>
      </c>
      <c r="G653" s="576" t="str">
        <f>IF(ISNUMBER(SEARCH(G$206,'12.Partner Involvement'!$H452))=TRUE,(('12.Partner Involvement'!$D452*'12.Partner Involvement'!$E452)/COUNTA(_xlfn.TEXTSPLIT('12.Partner Involvement'!$H452,";"))),"")</f>
        <v/>
      </c>
      <c r="H653" s="578" t="str">
        <f>IF(ISNUMBER(SEARCH(H$206,'12.Partner Involvement'!$H452))=TRUE,(('12.Partner Involvement'!$D452*'12.Partner Involvement'!$E452)/COUNTA(_xlfn.TEXTSPLIT('12.Partner Involvement'!$H452,";"))),"")</f>
        <v/>
      </c>
    </row>
    <row r="654" spans="1:8" x14ac:dyDescent="0.25">
      <c r="A654" s="577" t="str">
        <f>IF(ISNUMBER(SEARCH(A$206,'12.Partner Involvement'!$G453))=TRUE,(('12.Partner Involvement'!$D453*'12.Partner Involvement'!$E453)/COUNTA(_xlfn.TEXTSPLIT('12.Partner Involvement'!$G453,";"))),"")</f>
        <v/>
      </c>
      <c r="B654" s="576" t="str">
        <f>IF(ISNUMBER(SEARCH(B$206,'12.Partner Involvement'!$G453))=TRUE,(('12.Partner Involvement'!$D453*'12.Partner Involvement'!$E453)/COUNTA(_xlfn.TEXTSPLIT('12.Partner Involvement'!$G453,";"))),"")</f>
        <v/>
      </c>
      <c r="C654" s="578" t="str">
        <f>IF(ISNUMBER(SEARCH(C$206,'12.Partner Involvement'!$G453))=TRUE,(('12.Partner Involvement'!$D453*'12.Partner Involvement'!$E453)/COUNTA(_xlfn.TEXTSPLIT('12.Partner Involvement'!$G453,";"))),"")</f>
        <v/>
      </c>
      <c r="E654" s="577" t="str">
        <f>IF(ISNUMBER(SEARCH(E$206,'12.Partner Involvement'!$H453))=TRUE,(('12.Partner Involvement'!$D453*'12.Partner Involvement'!$E453)/COUNTA(_xlfn.TEXTSPLIT('12.Partner Involvement'!$H453,";"))),"")</f>
        <v/>
      </c>
      <c r="F654" s="576" t="str">
        <f>IF(ISNUMBER(SEARCH(F$206,'12.Partner Involvement'!$H453))=TRUE,(('12.Partner Involvement'!$D453*'12.Partner Involvement'!$E453)/COUNTA(_xlfn.TEXTSPLIT('12.Partner Involvement'!$H453,";"))),"")</f>
        <v/>
      </c>
      <c r="G654" s="576" t="str">
        <f>IF(ISNUMBER(SEARCH(G$206,'12.Partner Involvement'!$H453))=TRUE,(('12.Partner Involvement'!$D453*'12.Partner Involvement'!$E453)/COUNTA(_xlfn.TEXTSPLIT('12.Partner Involvement'!$H453,";"))),"")</f>
        <v/>
      </c>
      <c r="H654" s="578" t="str">
        <f>IF(ISNUMBER(SEARCH(H$206,'12.Partner Involvement'!$H453))=TRUE,(('12.Partner Involvement'!$D453*'12.Partner Involvement'!$E453)/COUNTA(_xlfn.TEXTSPLIT('12.Partner Involvement'!$H453,";"))),"")</f>
        <v/>
      </c>
    </row>
    <row r="655" spans="1:8" x14ac:dyDescent="0.25">
      <c r="A655" s="577" t="str">
        <f>IF(ISNUMBER(SEARCH(A$206,'12.Partner Involvement'!$G454))=TRUE,(('12.Partner Involvement'!$D454*'12.Partner Involvement'!$E454)/COUNTA(_xlfn.TEXTSPLIT('12.Partner Involvement'!$G454,";"))),"")</f>
        <v/>
      </c>
      <c r="B655" s="576" t="str">
        <f>IF(ISNUMBER(SEARCH(B$206,'12.Partner Involvement'!$G454))=TRUE,(('12.Partner Involvement'!$D454*'12.Partner Involvement'!$E454)/COUNTA(_xlfn.TEXTSPLIT('12.Partner Involvement'!$G454,";"))),"")</f>
        <v/>
      </c>
      <c r="C655" s="578" t="str">
        <f>IF(ISNUMBER(SEARCH(C$206,'12.Partner Involvement'!$G454))=TRUE,(('12.Partner Involvement'!$D454*'12.Partner Involvement'!$E454)/COUNTA(_xlfn.TEXTSPLIT('12.Partner Involvement'!$G454,";"))),"")</f>
        <v/>
      </c>
      <c r="E655" s="577" t="str">
        <f>IF(ISNUMBER(SEARCH(E$206,'12.Partner Involvement'!$H454))=TRUE,(('12.Partner Involvement'!$D454*'12.Partner Involvement'!$E454)/COUNTA(_xlfn.TEXTSPLIT('12.Partner Involvement'!$H454,";"))),"")</f>
        <v/>
      </c>
      <c r="F655" s="576" t="str">
        <f>IF(ISNUMBER(SEARCH(F$206,'12.Partner Involvement'!$H454))=TRUE,(('12.Partner Involvement'!$D454*'12.Partner Involvement'!$E454)/COUNTA(_xlfn.TEXTSPLIT('12.Partner Involvement'!$H454,";"))),"")</f>
        <v/>
      </c>
      <c r="G655" s="576" t="str">
        <f>IF(ISNUMBER(SEARCH(G$206,'12.Partner Involvement'!$H454))=TRUE,(('12.Partner Involvement'!$D454*'12.Partner Involvement'!$E454)/COUNTA(_xlfn.TEXTSPLIT('12.Partner Involvement'!$H454,";"))),"")</f>
        <v/>
      </c>
      <c r="H655" s="578" t="str">
        <f>IF(ISNUMBER(SEARCH(H$206,'12.Partner Involvement'!$H454))=TRUE,(('12.Partner Involvement'!$D454*'12.Partner Involvement'!$E454)/COUNTA(_xlfn.TEXTSPLIT('12.Partner Involvement'!$H454,";"))),"")</f>
        <v/>
      </c>
    </row>
    <row r="656" spans="1:8" x14ac:dyDescent="0.25">
      <c r="A656" s="577" t="str">
        <f>IF(ISNUMBER(SEARCH(A$206,'12.Partner Involvement'!$G455))=TRUE,(('12.Partner Involvement'!$D455*'12.Partner Involvement'!$E455)/COUNTA(_xlfn.TEXTSPLIT('12.Partner Involvement'!$G455,";"))),"")</f>
        <v/>
      </c>
      <c r="B656" s="576" t="str">
        <f>IF(ISNUMBER(SEARCH(B$206,'12.Partner Involvement'!$G455))=TRUE,(('12.Partner Involvement'!$D455*'12.Partner Involvement'!$E455)/COUNTA(_xlfn.TEXTSPLIT('12.Partner Involvement'!$G455,";"))),"")</f>
        <v/>
      </c>
      <c r="C656" s="578" t="str">
        <f>IF(ISNUMBER(SEARCH(C$206,'12.Partner Involvement'!$G455))=TRUE,(('12.Partner Involvement'!$D455*'12.Partner Involvement'!$E455)/COUNTA(_xlfn.TEXTSPLIT('12.Partner Involvement'!$G455,";"))),"")</f>
        <v/>
      </c>
      <c r="E656" s="577" t="str">
        <f>IF(ISNUMBER(SEARCH(E$206,'12.Partner Involvement'!$H455))=TRUE,(('12.Partner Involvement'!$D455*'12.Partner Involvement'!$E455)/COUNTA(_xlfn.TEXTSPLIT('12.Partner Involvement'!$H455,";"))),"")</f>
        <v/>
      </c>
      <c r="F656" s="576" t="str">
        <f>IF(ISNUMBER(SEARCH(F$206,'12.Partner Involvement'!$H455))=TRUE,(('12.Partner Involvement'!$D455*'12.Partner Involvement'!$E455)/COUNTA(_xlfn.TEXTSPLIT('12.Partner Involvement'!$H455,";"))),"")</f>
        <v/>
      </c>
      <c r="G656" s="576" t="str">
        <f>IF(ISNUMBER(SEARCH(G$206,'12.Partner Involvement'!$H455))=TRUE,(('12.Partner Involvement'!$D455*'12.Partner Involvement'!$E455)/COUNTA(_xlfn.TEXTSPLIT('12.Partner Involvement'!$H455,";"))),"")</f>
        <v/>
      </c>
      <c r="H656" s="578" t="str">
        <f>IF(ISNUMBER(SEARCH(H$206,'12.Partner Involvement'!$H455))=TRUE,(('12.Partner Involvement'!$D455*'12.Partner Involvement'!$E455)/COUNTA(_xlfn.TEXTSPLIT('12.Partner Involvement'!$H455,";"))),"")</f>
        <v/>
      </c>
    </row>
    <row r="657" spans="1:8" x14ac:dyDescent="0.25">
      <c r="A657" s="577" t="str">
        <f>IF(ISNUMBER(SEARCH(A$206,'12.Partner Involvement'!$G456))=TRUE,(('12.Partner Involvement'!$D456*'12.Partner Involvement'!$E456)/COUNTA(_xlfn.TEXTSPLIT('12.Partner Involvement'!$G456,";"))),"")</f>
        <v/>
      </c>
      <c r="B657" s="576" t="str">
        <f>IF(ISNUMBER(SEARCH(B$206,'12.Partner Involvement'!$G456))=TRUE,(('12.Partner Involvement'!$D456*'12.Partner Involvement'!$E456)/COUNTA(_xlfn.TEXTSPLIT('12.Partner Involvement'!$G456,";"))),"")</f>
        <v/>
      </c>
      <c r="C657" s="578" t="str">
        <f>IF(ISNUMBER(SEARCH(C$206,'12.Partner Involvement'!$G456))=TRUE,(('12.Partner Involvement'!$D456*'12.Partner Involvement'!$E456)/COUNTA(_xlfn.TEXTSPLIT('12.Partner Involvement'!$G456,";"))),"")</f>
        <v/>
      </c>
      <c r="E657" s="577" t="str">
        <f>IF(ISNUMBER(SEARCH(E$206,'12.Partner Involvement'!$H456))=TRUE,(('12.Partner Involvement'!$D456*'12.Partner Involvement'!$E456)/COUNTA(_xlfn.TEXTSPLIT('12.Partner Involvement'!$H456,";"))),"")</f>
        <v/>
      </c>
      <c r="F657" s="576" t="str">
        <f>IF(ISNUMBER(SEARCH(F$206,'12.Partner Involvement'!$H456))=TRUE,(('12.Partner Involvement'!$D456*'12.Partner Involvement'!$E456)/COUNTA(_xlfn.TEXTSPLIT('12.Partner Involvement'!$H456,";"))),"")</f>
        <v/>
      </c>
      <c r="G657" s="576" t="str">
        <f>IF(ISNUMBER(SEARCH(G$206,'12.Partner Involvement'!$H456))=TRUE,(('12.Partner Involvement'!$D456*'12.Partner Involvement'!$E456)/COUNTA(_xlfn.TEXTSPLIT('12.Partner Involvement'!$H456,";"))),"")</f>
        <v/>
      </c>
      <c r="H657" s="578" t="str">
        <f>IF(ISNUMBER(SEARCH(H$206,'12.Partner Involvement'!$H456))=TRUE,(('12.Partner Involvement'!$D456*'12.Partner Involvement'!$E456)/COUNTA(_xlfn.TEXTSPLIT('12.Partner Involvement'!$H456,";"))),"")</f>
        <v/>
      </c>
    </row>
    <row r="658" spans="1:8" x14ac:dyDescent="0.25">
      <c r="A658" s="577" t="str">
        <f>IF(ISNUMBER(SEARCH(A$206,'12.Partner Involvement'!$G457))=TRUE,(('12.Partner Involvement'!$D457*'12.Partner Involvement'!$E457)/COUNTA(_xlfn.TEXTSPLIT('12.Partner Involvement'!$G457,";"))),"")</f>
        <v/>
      </c>
      <c r="B658" s="576" t="str">
        <f>IF(ISNUMBER(SEARCH(B$206,'12.Partner Involvement'!$G457))=TRUE,(('12.Partner Involvement'!$D457*'12.Partner Involvement'!$E457)/COUNTA(_xlfn.TEXTSPLIT('12.Partner Involvement'!$G457,";"))),"")</f>
        <v/>
      </c>
      <c r="C658" s="578" t="str">
        <f>IF(ISNUMBER(SEARCH(C$206,'12.Partner Involvement'!$G457))=TRUE,(('12.Partner Involvement'!$D457*'12.Partner Involvement'!$E457)/COUNTA(_xlfn.TEXTSPLIT('12.Partner Involvement'!$G457,";"))),"")</f>
        <v/>
      </c>
      <c r="E658" s="577" t="str">
        <f>IF(ISNUMBER(SEARCH(E$206,'12.Partner Involvement'!$H457))=TRUE,(('12.Partner Involvement'!$D457*'12.Partner Involvement'!$E457)/COUNTA(_xlfn.TEXTSPLIT('12.Partner Involvement'!$H457,";"))),"")</f>
        <v/>
      </c>
      <c r="F658" s="576" t="str">
        <f>IF(ISNUMBER(SEARCH(F$206,'12.Partner Involvement'!$H457))=TRUE,(('12.Partner Involvement'!$D457*'12.Partner Involvement'!$E457)/COUNTA(_xlfn.TEXTSPLIT('12.Partner Involvement'!$H457,";"))),"")</f>
        <v/>
      </c>
      <c r="G658" s="576" t="str">
        <f>IF(ISNUMBER(SEARCH(G$206,'12.Partner Involvement'!$H457))=TRUE,(('12.Partner Involvement'!$D457*'12.Partner Involvement'!$E457)/COUNTA(_xlfn.TEXTSPLIT('12.Partner Involvement'!$H457,";"))),"")</f>
        <v/>
      </c>
      <c r="H658" s="578" t="str">
        <f>IF(ISNUMBER(SEARCH(H$206,'12.Partner Involvement'!$H457))=TRUE,(('12.Partner Involvement'!$D457*'12.Partner Involvement'!$E457)/COUNTA(_xlfn.TEXTSPLIT('12.Partner Involvement'!$H457,";"))),"")</f>
        <v/>
      </c>
    </row>
    <row r="659" spans="1:8" x14ac:dyDescent="0.25">
      <c r="A659" s="577" t="str">
        <f>IF(ISNUMBER(SEARCH(A$206,'12.Partner Involvement'!$G458))=TRUE,(('12.Partner Involvement'!$D458*'12.Partner Involvement'!$E458)/COUNTA(_xlfn.TEXTSPLIT('12.Partner Involvement'!$G458,";"))),"")</f>
        <v/>
      </c>
      <c r="B659" s="576" t="str">
        <f>IF(ISNUMBER(SEARCH(B$206,'12.Partner Involvement'!$G458))=TRUE,(('12.Partner Involvement'!$D458*'12.Partner Involvement'!$E458)/COUNTA(_xlfn.TEXTSPLIT('12.Partner Involvement'!$G458,";"))),"")</f>
        <v/>
      </c>
      <c r="C659" s="578" t="str">
        <f>IF(ISNUMBER(SEARCH(C$206,'12.Partner Involvement'!$G458))=TRUE,(('12.Partner Involvement'!$D458*'12.Partner Involvement'!$E458)/COUNTA(_xlfn.TEXTSPLIT('12.Partner Involvement'!$G458,";"))),"")</f>
        <v/>
      </c>
      <c r="E659" s="577" t="str">
        <f>IF(ISNUMBER(SEARCH(E$206,'12.Partner Involvement'!$H458))=TRUE,(('12.Partner Involvement'!$D458*'12.Partner Involvement'!$E458)/COUNTA(_xlfn.TEXTSPLIT('12.Partner Involvement'!$H458,";"))),"")</f>
        <v/>
      </c>
      <c r="F659" s="576" t="str">
        <f>IF(ISNUMBER(SEARCH(F$206,'12.Partner Involvement'!$H458))=TRUE,(('12.Partner Involvement'!$D458*'12.Partner Involvement'!$E458)/COUNTA(_xlfn.TEXTSPLIT('12.Partner Involvement'!$H458,";"))),"")</f>
        <v/>
      </c>
      <c r="G659" s="576" t="str">
        <f>IF(ISNUMBER(SEARCH(G$206,'12.Partner Involvement'!$H458))=TRUE,(('12.Partner Involvement'!$D458*'12.Partner Involvement'!$E458)/COUNTA(_xlfn.TEXTSPLIT('12.Partner Involvement'!$H458,";"))),"")</f>
        <v/>
      </c>
      <c r="H659" s="578" t="str">
        <f>IF(ISNUMBER(SEARCH(H$206,'12.Partner Involvement'!$H458))=TRUE,(('12.Partner Involvement'!$D458*'12.Partner Involvement'!$E458)/COUNTA(_xlfn.TEXTSPLIT('12.Partner Involvement'!$H458,";"))),"")</f>
        <v/>
      </c>
    </row>
    <row r="660" spans="1:8" x14ac:dyDescent="0.25">
      <c r="A660" s="577" t="str">
        <f>IF(ISNUMBER(SEARCH(A$206,'12.Partner Involvement'!$G459))=TRUE,(('12.Partner Involvement'!$D459*'12.Partner Involvement'!$E459)/COUNTA(_xlfn.TEXTSPLIT('12.Partner Involvement'!$G459,";"))),"")</f>
        <v/>
      </c>
      <c r="B660" s="576" t="str">
        <f>IF(ISNUMBER(SEARCH(B$206,'12.Partner Involvement'!$G459))=TRUE,(('12.Partner Involvement'!$D459*'12.Partner Involvement'!$E459)/COUNTA(_xlfn.TEXTSPLIT('12.Partner Involvement'!$G459,";"))),"")</f>
        <v/>
      </c>
      <c r="C660" s="578" t="str">
        <f>IF(ISNUMBER(SEARCH(C$206,'12.Partner Involvement'!$G459))=TRUE,(('12.Partner Involvement'!$D459*'12.Partner Involvement'!$E459)/COUNTA(_xlfn.TEXTSPLIT('12.Partner Involvement'!$G459,";"))),"")</f>
        <v/>
      </c>
      <c r="E660" s="577" t="str">
        <f>IF(ISNUMBER(SEARCH(E$206,'12.Partner Involvement'!$H459))=TRUE,(('12.Partner Involvement'!$D459*'12.Partner Involvement'!$E459)/COUNTA(_xlfn.TEXTSPLIT('12.Partner Involvement'!$H459,";"))),"")</f>
        <v/>
      </c>
      <c r="F660" s="576" t="str">
        <f>IF(ISNUMBER(SEARCH(F$206,'12.Partner Involvement'!$H459))=TRUE,(('12.Partner Involvement'!$D459*'12.Partner Involvement'!$E459)/COUNTA(_xlfn.TEXTSPLIT('12.Partner Involvement'!$H459,";"))),"")</f>
        <v/>
      </c>
      <c r="G660" s="576" t="str">
        <f>IF(ISNUMBER(SEARCH(G$206,'12.Partner Involvement'!$H459))=TRUE,(('12.Partner Involvement'!$D459*'12.Partner Involvement'!$E459)/COUNTA(_xlfn.TEXTSPLIT('12.Partner Involvement'!$H459,";"))),"")</f>
        <v/>
      </c>
      <c r="H660" s="578" t="str">
        <f>IF(ISNUMBER(SEARCH(H$206,'12.Partner Involvement'!$H459))=TRUE,(('12.Partner Involvement'!$D459*'12.Partner Involvement'!$E459)/COUNTA(_xlfn.TEXTSPLIT('12.Partner Involvement'!$H459,";"))),"")</f>
        <v/>
      </c>
    </row>
    <row r="661" spans="1:8" x14ac:dyDescent="0.25">
      <c r="A661" s="577" t="str">
        <f>IF(ISNUMBER(SEARCH(A$206,'12.Partner Involvement'!$G460))=TRUE,(('12.Partner Involvement'!$D460*'12.Partner Involvement'!$E460)/COUNTA(_xlfn.TEXTSPLIT('12.Partner Involvement'!$G460,";"))),"")</f>
        <v/>
      </c>
      <c r="B661" s="576" t="str">
        <f>IF(ISNUMBER(SEARCH(B$206,'12.Partner Involvement'!$G460))=TRUE,(('12.Partner Involvement'!$D460*'12.Partner Involvement'!$E460)/COUNTA(_xlfn.TEXTSPLIT('12.Partner Involvement'!$G460,";"))),"")</f>
        <v/>
      </c>
      <c r="C661" s="578" t="str">
        <f>IF(ISNUMBER(SEARCH(C$206,'12.Partner Involvement'!$G460))=TRUE,(('12.Partner Involvement'!$D460*'12.Partner Involvement'!$E460)/COUNTA(_xlfn.TEXTSPLIT('12.Partner Involvement'!$G460,";"))),"")</f>
        <v/>
      </c>
      <c r="E661" s="577" t="str">
        <f>IF(ISNUMBER(SEARCH(E$206,'12.Partner Involvement'!$H460))=TRUE,(('12.Partner Involvement'!$D460*'12.Partner Involvement'!$E460)/COUNTA(_xlfn.TEXTSPLIT('12.Partner Involvement'!$H460,";"))),"")</f>
        <v/>
      </c>
      <c r="F661" s="576" t="str">
        <f>IF(ISNUMBER(SEARCH(F$206,'12.Partner Involvement'!$H460))=TRUE,(('12.Partner Involvement'!$D460*'12.Partner Involvement'!$E460)/COUNTA(_xlfn.TEXTSPLIT('12.Partner Involvement'!$H460,";"))),"")</f>
        <v/>
      </c>
      <c r="G661" s="576" t="str">
        <f>IF(ISNUMBER(SEARCH(G$206,'12.Partner Involvement'!$H460))=TRUE,(('12.Partner Involvement'!$D460*'12.Partner Involvement'!$E460)/COUNTA(_xlfn.TEXTSPLIT('12.Partner Involvement'!$H460,";"))),"")</f>
        <v/>
      </c>
      <c r="H661" s="578" t="str">
        <f>IF(ISNUMBER(SEARCH(H$206,'12.Partner Involvement'!$H460))=TRUE,(('12.Partner Involvement'!$D460*'12.Partner Involvement'!$E460)/COUNTA(_xlfn.TEXTSPLIT('12.Partner Involvement'!$H460,";"))),"")</f>
        <v/>
      </c>
    </row>
    <row r="662" spans="1:8" x14ac:dyDescent="0.25">
      <c r="A662" s="577" t="str">
        <f>IF(ISNUMBER(SEARCH(A$206,'12.Partner Involvement'!$G461))=TRUE,(('12.Partner Involvement'!$D461*'12.Partner Involvement'!$E461)/COUNTA(_xlfn.TEXTSPLIT('12.Partner Involvement'!$G461,";"))),"")</f>
        <v/>
      </c>
      <c r="B662" s="576" t="str">
        <f>IF(ISNUMBER(SEARCH(B$206,'12.Partner Involvement'!$G461))=TRUE,(('12.Partner Involvement'!$D461*'12.Partner Involvement'!$E461)/COUNTA(_xlfn.TEXTSPLIT('12.Partner Involvement'!$G461,";"))),"")</f>
        <v/>
      </c>
      <c r="C662" s="578" t="str">
        <f>IF(ISNUMBER(SEARCH(C$206,'12.Partner Involvement'!$G461))=TRUE,(('12.Partner Involvement'!$D461*'12.Partner Involvement'!$E461)/COUNTA(_xlfn.TEXTSPLIT('12.Partner Involvement'!$G461,";"))),"")</f>
        <v/>
      </c>
      <c r="E662" s="577" t="str">
        <f>IF(ISNUMBER(SEARCH(E$206,'12.Partner Involvement'!$H461))=TRUE,(('12.Partner Involvement'!$D461*'12.Partner Involvement'!$E461)/COUNTA(_xlfn.TEXTSPLIT('12.Partner Involvement'!$H461,";"))),"")</f>
        <v/>
      </c>
      <c r="F662" s="576" t="str">
        <f>IF(ISNUMBER(SEARCH(F$206,'12.Partner Involvement'!$H461))=TRUE,(('12.Partner Involvement'!$D461*'12.Partner Involvement'!$E461)/COUNTA(_xlfn.TEXTSPLIT('12.Partner Involvement'!$H461,";"))),"")</f>
        <v/>
      </c>
      <c r="G662" s="576" t="str">
        <f>IF(ISNUMBER(SEARCH(G$206,'12.Partner Involvement'!$H461))=TRUE,(('12.Partner Involvement'!$D461*'12.Partner Involvement'!$E461)/COUNTA(_xlfn.TEXTSPLIT('12.Partner Involvement'!$H461,";"))),"")</f>
        <v/>
      </c>
      <c r="H662" s="578" t="str">
        <f>IF(ISNUMBER(SEARCH(H$206,'12.Partner Involvement'!$H461))=TRUE,(('12.Partner Involvement'!$D461*'12.Partner Involvement'!$E461)/COUNTA(_xlfn.TEXTSPLIT('12.Partner Involvement'!$H461,";"))),"")</f>
        <v/>
      </c>
    </row>
    <row r="663" spans="1:8" x14ac:dyDescent="0.25">
      <c r="A663" s="577" t="str">
        <f>IF(ISNUMBER(SEARCH(A$206,'12.Partner Involvement'!$G462))=TRUE,(('12.Partner Involvement'!$D462*'12.Partner Involvement'!$E462)/COUNTA(_xlfn.TEXTSPLIT('12.Partner Involvement'!$G462,";"))),"")</f>
        <v/>
      </c>
      <c r="B663" s="576" t="str">
        <f>IF(ISNUMBER(SEARCH(B$206,'12.Partner Involvement'!$G462))=TRUE,(('12.Partner Involvement'!$D462*'12.Partner Involvement'!$E462)/COUNTA(_xlfn.TEXTSPLIT('12.Partner Involvement'!$G462,";"))),"")</f>
        <v/>
      </c>
      <c r="C663" s="578" t="str">
        <f>IF(ISNUMBER(SEARCH(C$206,'12.Partner Involvement'!$G462))=TRUE,(('12.Partner Involvement'!$D462*'12.Partner Involvement'!$E462)/COUNTA(_xlfn.TEXTSPLIT('12.Partner Involvement'!$G462,";"))),"")</f>
        <v/>
      </c>
      <c r="E663" s="577" t="str">
        <f>IF(ISNUMBER(SEARCH(E$206,'12.Partner Involvement'!$H462))=TRUE,(('12.Partner Involvement'!$D462*'12.Partner Involvement'!$E462)/COUNTA(_xlfn.TEXTSPLIT('12.Partner Involvement'!$H462,";"))),"")</f>
        <v/>
      </c>
      <c r="F663" s="576" t="str">
        <f>IF(ISNUMBER(SEARCH(F$206,'12.Partner Involvement'!$H462))=TRUE,(('12.Partner Involvement'!$D462*'12.Partner Involvement'!$E462)/COUNTA(_xlfn.TEXTSPLIT('12.Partner Involvement'!$H462,";"))),"")</f>
        <v/>
      </c>
      <c r="G663" s="576" t="str">
        <f>IF(ISNUMBER(SEARCH(G$206,'12.Partner Involvement'!$H462))=TRUE,(('12.Partner Involvement'!$D462*'12.Partner Involvement'!$E462)/COUNTA(_xlfn.TEXTSPLIT('12.Partner Involvement'!$H462,";"))),"")</f>
        <v/>
      </c>
      <c r="H663" s="578" t="str">
        <f>IF(ISNUMBER(SEARCH(H$206,'12.Partner Involvement'!$H462))=TRUE,(('12.Partner Involvement'!$D462*'12.Partner Involvement'!$E462)/COUNTA(_xlfn.TEXTSPLIT('12.Partner Involvement'!$H462,";"))),"")</f>
        <v/>
      </c>
    </row>
    <row r="664" spans="1:8" x14ac:dyDescent="0.25">
      <c r="A664" s="577" t="str">
        <f>IF(ISNUMBER(SEARCH(A$206,'12.Partner Involvement'!$G463))=TRUE,(('12.Partner Involvement'!$D463*'12.Partner Involvement'!$E463)/COUNTA(_xlfn.TEXTSPLIT('12.Partner Involvement'!$G463,";"))),"")</f>
        <v/>
      </c>
      <c r="B664" s="576" t="str">
        <f>IF(ISNUMBER(SEARCH(B$206,'12.Partner Involvement'!$G463))=TRUE,(('12.Partner Involvement'!$D463*'12.Partner Involvement'!$E463)/COUNTA(_xlfn.TEXTSPLIT('12.Partner Involvement'!$G463,";"))),"")</f>
        <v/>
      </c>
      <c r="C664" s="578" t="str">
        <f>IF(ISNUMBER(SEARCH(C$206,'12.Partner Involvement'!$G463))=TRUE,(('12.Partner Involvement'!$D463*'12.Partner Involvement'!$E463)/COUNTA(_xlfn.TEXTSPLIT('12.Partner Involvement'!$G463,";"))),"")</f>
        <v/>
      </c>
      <c r="E664" s="577" t="str">
        <f>IF(ISNUMBER(SEARCH(E$206,'12.Partner Involvement'!$H463))=TRUE,(('12.Partner Involvement'!$D463*'12.Partner Involvement'!$E463)/COUNTA(_xlfn.TEXTSPLIT('12.Partner Involvement'!$H463,";"))),"")</f>
        <v/>
      </c>
      <c r="F664" s="576" t="str">
        <f>IF(ISNUMBER(SEARCH(F$206,'12.Partner Involvement'!$H463))=TRUE,(('12.Partner Involvement'!$D463*'12.Partner Involvement'!$E463)/COUNTA(_xlfn.TEXTSPLIT('12.Partner Involvement'!$H463,";"))),"")</f>
        <v/>
      </c>
      <c r="G664" s="576" t="str">
        <f>IF(ISNUMBER(SEARCH(G$206,'12.Partner Involvement'!$H463))=TRUE,(('12.Partner Involvement'!$D463*'12.Partner Involvement'!$E463)/COUNTA(_xlfn.TEXTSPLIT('12.Partner Involvement'!$H463,";"))),"")</f>
        <v/>
      </c>
      <c r="H664" s="578" t="str">
        <f>IF(ISNUMBER(SEARCH(H$206,'12.Partner Involvement'!$H463))=TRUE,(('12.Partner Involvement'!$D463*'12.Partner Involvement'!$E463)/COUNTA(_xlfn.TEXTSPLIT('12.Partner Involvement'!$H463,";"))),"")</f>
        <v/>
      </c>
    </row>
    <row r="665" spans="1:8" x14ac:dyDescent="0.25">
      <c r="A665" s="577" t="str">
        <f>IF(ISNUMBER(SEARCH(A$206,'12.Partner Involvement'!$G464))=TRUE,(('12.Partner Involvement'!$D464*'12.Partner Involvement'!$E464)/COUNTA(_xlfn.TEXTSPLIT('12.Partner Involvement'!$G464,";"))),"")</f>
        <v/>
      </c>
      <c r="B665" s="576" t="str">
        <f>IF(ISNUMBER(SEARCH(B$206,'12.Partner Involvement'!$G464))=TRUE,(('12.Partner Involvement'!$D464*'12.Partner Involvement'!$E464)/COUNTA(_xlfn.TEXTSPLIT('12.Partner Involvement'!$G464,";"))),"")</f>
        <v/>
      </c>
      <c r="C665" s="578" t="str">
        <f>IF(ISNUMBER(SEARCH(C$206,'12.Partner Involvement'!$G464))=TRUE,(('12.Partner Involvement'!$D464*'12.Partner Involvement'!$E464)/COUNTA(_xlfn.TEXTSPLIT('12.Partner Involvement'!$G464,";"))),"")</f>
        <v/>
      </c>
      <c r="E665" s="577" t="str">
        <f>IF(ISNUMBER(SEARCH(E$206,'12.Partner Involvement'!$H464))=TRUE,(('12.Partner Involvement'!$D464*'12.Partner Involvement'!$E464)/COUNTA(_xlfn.TEXTSPLIT('12.Partner Involvement'!$H464,";"))),"")</f>
        <v/>
      </c>
      <c r="F665" s="576" t="str">
        <f>IF(ISNUMBER(SEARCH(F$206,'12.Partner Involvement'!$H464))=TRUE,(('12.Partner Involvement'!$D464*'12.Partner Involvement'!$E464)/COUNTA(_xlfn.TEXTSPLIT('12.Partner Involvement'!$H464,";"))),"")</f>
        <v/>
      </c>
      <c r="G665" s="576" t="str">
        <f>IF(ISNUMBER(SEARCH(G$206,'12.Partner Involvement'!$H464))=TRUE,(('12.Partner Involvement'!$D464*'12.Partner Involvement'!$E464)/COUNTA(_xlfn.TEXTSPLIT('12.Partner Involvement'!$H464,";"))),"")</f>
        <v/>
      </c>
      <c r="H665" s="578" t="str">
        <f>IF(ISNUMBER(SEARCH(H$206,'12.Partner Involvement'!$H464))=TRUE,(('12.Partner Involvement'!$D464*'12.Partner Involvement'!$E464)/COUNTA(_xlfn.TEXTSPLIT('12.Partner Involvement'!$H464,";"))),"")</f>
        <v/>
      </c>
    </row>
    <row r="666" spans="1:8" x14ac:dyDescent="0.25">
      <c r="A666" s="577" t="str">
        <f>IF(ISNUMBER(SEARCH(A$206,'12.Partner Involvement'!$G465))=TRUE,(('12.Partner Involvement'!$D465*'12.Partner Involvement'!$E465)/COUNTA(_xlfn.TEXTSPLIT('12.Partner Involvement'!$G465,";"))),"")</f>
        <v/>
      </c>
      <c r="B666" s="576" t="str">
        <f>IF(ISNUMBER(SEARCH(B$206,'12.Partner Involvement'!$G465))=TRUE,(('12.Partner Involvement'!$D465*'12.Partner Involvement'!$E465)/COUNTA(_xlfn.TEXTSPLIT('12.Partner Involvement'!$G465,";"))),"")</f>
        <v/>
      </c>
      <c r="C666" s="578" t="str">
        <f>IF(ISNUMBER(SEARCH(C$206,'12.Partner Involvement'!$G465))=TRUE,(('12.Partner Involvement'!$D465*'12.Partner Involvement'!$E465)/COUNTA(_xlfn.TEXTSPLIT('12.Partner Involvement'!$G465,";"))),"")</f>
        <v/>
      </c>
      <c r="E666" s="577" t="str">
        <f>IF(ISNUMBER(SEARCH(E$206,'12.Partner Involvement'!$H465))=TRUE,(('12.Partner Involvement'!$D465*'12.Partner Involvement'!$E465)/COUNTA(_xlfn.TEXTSPLIT('12.Partner Involvement'!$H465,";"))),"")</f>
        <v/>
      </c>
      <c r="F666" s="576" t="str">
        <f>IF(ISNUMBER(SEARCH(F$206,'12.Partner Involvement'!$H465))=TRUE,(('12.Partner Involvement'!$D465*'12.Partner Involvement'!$E465)/COUNTA(_xlfn.TEXTSPLIT('12.Partner Involvement'!$H465,";"))),"")</f>
        <v/>
      </c>
      <c r="G666" s="576" t="str">
        <f>IF(ISNUMBER(SEARCH(G$206,'12.Partner Involvement'!$H465))=TRUE,(('12.Partner Involvement'!$D465*'12.Partner Involvement'!$E465)/COUNTA(_xlfn.TEXTSPLIT('12.Partner Involvement'!$H465,";"))),"")</f>
        <v/>
      </c>
      <c r="H666" s="578" t="str">
        <f>IF(ISNUMBER(SEARCH(H$206,'12.Partner Involvement'!$H465))=TRUE,(('12.Partner Involvement'!$D465*'12.Partner Involvement'!$E465)/COUNTA(_xlfn.TEXTSPLIT('12.Partner Involvement'!$H465,";"))),"")</f>
        <v/>
      </c>
    </row>
    <row r="667" spans="1:8" x14ac:dyDescent="0.25">
      <c r="A667" s="577" t="str">
        <f>IF(ISNUMBER(SEARCH(A$206,'12.Partner Involvement'!$G466))=TRUE,(('12.Partner Involvement'!$D466*'12.Partner Involvement'!$E466)/COUNTA(_xlfn.TEXTSPLIT('12.Partner Involvement'!$G466,";"))),"")</f>
        <v/>
      </c>
      <c r="B667" s="576" t="str">
        <f>IF(ISNUMBER(SEARCH(B$206,'12.Partner Involvement'!$G466))=TRUE,(('12.Partner Involvement'!$D466*'12.Partner Involvement'!$E466)/COUNTA(_xlfn.TEXTSPLIT('12.Partner Involvement'!$G466,";"))),"")</f>
        <v/>
      </c>
      <c r="C667" s="578" t="str">
        <f>IF(ISNUMBER(SEARCH(C$206,'12.Partner Involvement'!$G466))=TRUE,(('12.Partner Involvement'!$D466*'12.Partner Involvement'!$E466)/COUNTA(_xlfn.TEXTSPLIT('12.Partner Involvement'!$G466,";"))),"")</f>
        <v/>
      </c>
      <c r="E667" s="577" t="str">
        <f>IF(ISNUMBER(SEARCH(E$206,'12.Partner Involvement'!$H466))=TRUE,(('12.Partner Involvement'!$D466*'12.Partner Involvement'!$E466)/COUNTA(_xlfn.TEXTSPLIT('12.Partner Involvement'!$H466,";"))),"")</f>
        <v/>
      </c>
      <c r="F667" s="576" t="str">
        <f>IF(ISNUMBER(SEARCH(F$206,'12.Partner Involvement'!$H466))=TRUE,(('12.Partner Involvement'!$D466*'12.Partner Involvement'!$E466)/COUNTA(_xlfn.TEXTSPLIT('12.Partner Involvement'!$H466,";"))),"")</f>
        <v/>
      </c>
      <c r="G667" s="576" t="str">
        <f>IF(ISNUMBER(SEARCH(G$206,'12.Partner Involvement'!$H466))=TRUE,(('12.Partner Involvement'!$D466*'12.Partner Involvement'!$E466)/COUNTA(_xlfn.TEXTSPLIT('12.Partner Involvement'!$H466,";"))),"")</f>
        <v/>
      </c>
      <c r="H667" s="578" t="str">
        <f>IF(ISNUMBER(SEARCH(H$206,'12.Partner Involvement'!$H466))=TRUE,(('12.Partner Involvement'!$D466*'12.Partner Involvement'!$E466)/COUNTA(_xlfn.TEXTSPLIT('12.Partner Involvement'!$H466,";"))),"")</f>
        <v/>
      </c>
    </row>
    <row r="668" spans="1:8" x14ac:dyDescent="0.25">
      <c r="A668" s="577" t="str">
        <f>IF(ISNUMBER(SEARCH(A$206,'12.Partner Involvement'!$G467))=TRUE,(('12.Partner Involvement'!$D467*'12.Partner Involvement'!$E467)/COUNTA(_xlfn.TEXTSPLIT('12.Partner Involvement'!$G467,";"))),"")</f>
        <v/>
      </c>
      <c r="B668" s="576" t="str">
        <f>IF(ISNUMBER(SEARCH(B$206,'12.Partner Involvement'!$G467))=TRUE,(('12.Partner Involvement'!$D467*'12.Partner Involvement'!$E467)/COUNTA(_xlfn.TEXTSPLIT('12.Partner Involvement'!$G467,";"))),"")</f>
        <v/>
      </c>
      <c r="C668" s="578" t="str">
        <f>IF(ISNUMBER(SEARCH(C$206,'12.Partner Involvement'!$G467))=TRUE,(('12.Partner Involvement'!$D467*'12.Partner Involvement'!$E467)/COUNTA(_xlfn.TEXTSPLIT('12.Partner Involvement'!$G467,";"))),"")</f>
        <v/>
      </c>
      <c r="E668" s="577" t="str">
        <f>IF(ISNUMBER(SEARCH(E$206,'12.Partner Involvement'!$H467))=TRUE,(('12.Partner Involvement'!$D467*'12.Partner Involvement'!$E467)/COUNTA(_xlfn.TEXTSPLIT('12.Partner Involvement'!$H467,";"))),"")</f>
        <v/>
      </c>
      <c r="F668" s="576" t="str">
        <f>IF(ISNUMBER(SEARCH(F$206,'12.Partner Involvement'!$H467))=TRUE,(('12.Partner Involvement'!$D467*'12.Partner Involvement'!$E467)/COUNTA(_xlfn.TEXTSPLIT('12.Partner Involvement'!$H467,";"))),"")</f>
        <v/>
      </c>
      <c r="G668" s="576" t="str">
        <f>IF(ISNUMBER(SEARCH(G$206,'12.Partner Involvement'!$H467))=TRUE,(('12.Partner Involvement'!$D467*'12.Partner Involvement'!$E467)/COUNTA(_xlfn.TEXTSPLIT('12.Partner Involvement'!$H467,";"))),"")</f>
        <v/>
      </c>
      <c r="H668" s="578" t="str">
        <f>IF(ISNUMBER(SEARCH(H$206,'12.Partner Involvement'!$H467))=TRUE,(('12.Partner Involvement'!$D467*'12.Partner Involvement'!$E467)/COUNTA(_xlfn.TEXTSPLIT('12.Partner Involvement'!$H467,";"))),"")</f>
        <v/>
      </c>
    </row>
    <row r="669" spans="1:8" x14ac:dyDescent="0.25">
      <c r="A669" s="577" t="str">
        <f>IF(ISNUMBER(SEARCH(A$206,'12.Partner Involvement'!$G468))=TRUE,(('12.Partner Involvement'!$D468*'12.Partner Involvement'!$E468)/COUNTA(_xlfn.TEXTSPLIT('12.Partner Involvement'!$G468,";"))),"")</f>
        <v/>
      </c>
      <c r="B669" s="576" t="str">
        <f>IF(ISNUMBER(SEARCH(B$206,'12.Partner Involvement'!$G468))=TRUE,(('12.Partner Involvement'!$D468*'12.Partner Involvement'!$E468)/COUNTA(_xlfn.TEXTSPLIT('12.Partner Involvement'!$G468,";"))),"")</f>
        <v/>
      </c>
      <c r="C669" s="578" t="str">
        <f>IF(ISNUMBER(SEARCH(C$206,'12.Partner Involvement'!$G468))=TRUE,(('12.Partner Involvement'!$D468*'12.Partner Involvement'!$E468)/COUNTA(_xlfn.TEXTSPLIT('12.Partner Involvement'!$G468,";"))),"")</f>
        <v/>
      </c>
      <c r="E669" s="577" t="str">
        <f>IF(ISNUMBER(SEARCH(E$206,'12.Partner Involvement'!$H468))=TRUE,(('12.Partner Involvement'!$D468*'12.Partner Involvement'!$E468)/COUNTA(_xlfn.TEXTSPLIT('12.Partner Involvement'!$H468,";"))),"")</f>
        <v/>
      </c>
      <c r="F669" s="576" t="str">
        <f>IF(ISNUMBER(SEARCH(F$206,'12.Partner Involvement'!$H468))=TRUE,(('12.Partner Involvement'!$D468*'12.Partner Involvement'!$E468)/COUNTA(_xlfn.TEXTSPLIT('12.Partner Involvement'!$H468,";"))),"")</f>
        <v/>
      </c>
      <c r="G669" s="576" t="str">
        <f>IF(ISNUMBER(SEARCH(G$206,'12.Partner Involvement'!$H468))=TRUE,(('12.Partner Involvement'!$D468*'12.Partner Involvement'!$E468)/COUNTA(_xlfn.TEXTSPLIT('12.Partner Involvement'!$H468,";"))),"")</f>
        <v/>
      </c>
      <c r="H669" s="578" t="str">
        <f>IF(ISNUMBER(SEARCH(H$206,'12.Partner Involvement'!$H468))=TRUE,(('12.Partner Involvement'!$D468*'12.Partner Involvement'!$E468)/COUNTA(_xlfn.TEXTSPLIT('12.Partner Involvement'!$H468,";"))),"")</f>
        <v/>
      </c>
    </row>
    <row r="670" spans="1:8" x14ac:dyDescent="0.25">
      <c r="A670" s="577" t="str">
        <f>IF(ISNUMBER(SEARCH(A$206,'12.Partner Involvement'!$G469))=TRUE,(('12.Partner Involvement'!$D469*'12.Partner Involvement'!$E469)/COUNTA(_xlfn.TEXTSPLIT('12.Partner Involvement'!$G469,";"))),"")</f>
        <v/>
      </c>
      <c r="B670" s="576" t="str">
        <f>IF(ISNUMBER(SEARCH(B$206,'12.Partner Involvement'!$G469))=TRUE,(('12.Partner Involvement'!$D469*'12.Partner Involvement'!$E469)/COUNTA(_xlfn.TEXTSPLIT('12.Partner Involvement'!$G469,";"))),"")</f>
        <v/>
      </c>
      <c r="C670" s="578" t="str">
        <f>IF(ISNUMBER(SEARCH(C$206,'12.Partner Involvement'!$G469))=TRUE,(('12.Partner Involvement'!$D469*'12.Partner Involvement'!$E469)/COUNTA(_xlfn.TEXTSPLIT('12.Partner Involvement'!$G469,";"))),"")</f>
        <v/>
      </c>
      <c r="E670" s="577" t="str">
        <f>IF(ISNUMBER(SEARCH(E$206,'12.Partner Involvement'!$H469))=TRUE,(('12.Partner Involvement'!$D469*'12.Partner Involvement'!$E469)/COUNTA(_xlfn.TEXTSPLIT('12.Partner Involvement'!$H469,";"))),"")</f>
        <v/>
      </c>
      <c r="F670" s="576" t="str">
        <f>IF(ISNUMBER(SEARCH(F$206,'12.Partner Involvement'!$H469))=TRUE,(('12.Partner Involvement'!$D469*'12.Partner Involvement'!$E469)/COUNTA(_xlfn.TEXTSPLIT('12.Partner Involvement'!$H469,";"))),"")</f>
        <v/>
      </c>
      <c r="G670" s="576" t="str">
        <f>IF(ISNUMBER(SEARCH(G$206,'12.Partner Involvement'!$H469))=TRUE,(('12.Partner Involvement'!$D469*'12.Partner Involvement'!$E469)/COUNTA(_xlfn.TEXTSPLIT('12.Partner Involvement'!$H469,";"))),"")</f>
        <v/>
      </c>
      <c r="H670" s="578" t="str">
        <f>IF(ISNUMBER(SEARCH(H$206,'12.Partner Involvement'!$H469))=TRUE,(('12.Partner Involvement'!$D469*'12.Partner Involvement'!$E469)/COUNTA(_xlfn.TEXTSPLIT('12.Partner Involvement'!$H469,";"))),"")</f>
        <v/>
      </c>
    </row>
    <row r="671" spans="1:8" x14ac:dyDescent="0.25">
      <c r="A671" s="577" t="str">
        <f>IF(ISNUMBER(SEARCH(A$206,'12.Partner Involvement'!$G470))=TRUE,(('12.Partner Involvement'!$D470*'12.Partner Involvement'!$E470)/COUNTA(_xlfn.TEXTSPLIT('12.Partner Involvement'!$G470,";"))),"")</f>
        <v/>
      </c>
      <c r="B671" s="576" t="str">
        <f>IF(ISNUMBER(SEARCH(B$206,'12.Partner Involvement'!$G470))=TRUE,(('12.Partner Involvement'!$D470*'12.Partner Involvement'!$E470)/COUNTA(_xlfn.TEXTSPLIT('12.Partner Involvement'!$G470,";"))),"")</f>
        <v/>
      </c>
      <c r="C671" s="578" t="str">
        <f>IF(ISNUMBER(SEARCH(C$206,'12.Partner Involvement'!$G470))=TRUE,(('12.Partner Involvement'!$D470*'12.Partner Involvement'!$E470)/COUNTA(_xlfn.TEXTSPLIT('12.Partner Involvement'!$G470,";"))),"")</f>
        <v/>
      </c>
      <c r="E671" s="577" t="str">
        <f>IF(ISNUMBER(SEARCH(E$206,'12.Partner Involvement'!$H470))=TRUE,(('12.Partner Involvement'!$D470*'12.Partner Involvement'!$E470)/COUNTA(_xlfn.TEXTSPLIT('12.Partner Involvement'!$H470,";"))),"")</f>
        <v/>
      </c>
      <c r="F671" s="576" t="str">
        <f>IF(ISNUMBER(SEARCH(F$206,'12.Partner Involvement'!$H470))=TRUE,(('12.Partner Involvement'!$D470*'12.Partner Involvement'!$E470)/COUNTA(_xlfn.TEXTSPLIT('12.Partner Involvement'!$H470,";"))),"")</f>
        <v/>
      </c>
      <c r="G671" s="576" t="str">
        <f>IF(ISNUMBER(SEARCH(G$206,'12.Partner Involvement'!$H470))=TRUE,(('12.Partner Involvement'!$D470*'12.Partner Involvement'!$E470)/COUNTA(_xlfn.TEXTSPLIT('12.Partner Involvement'!$H470,";"))),"")</f>
        <v/>
      </c>
      <c r="H671" s="578" t="str">
        <f>IF(ISNUMBER(SEARCH(H$206,'12.Partner Involvement'!$H470))=TRUE,(('12.Partner Involvement'!$D470*'12.Partner Involvement'!$E470)/COUNTA(_xlfn.TEXTSPLIT('12.Partner Involvement'!$H470,";"))),"")</f>
        <v/>
      </c>
    </row>
    <row r="672" spans="1:8" x14ac:dyDescent="0.25">
      <c r="A672" s="577" t="str">
        <f>IF(ISNUMBER(SEARCH(A$206,'12.Partner Involvement'!$G471))=TRUE,(('12.Partner Involvement'!$D471*'12.Partner Involvement'!$E471)/COUNTA(_xlfn.TEXTSPLIT('12.Partner Involvement'!$G471,";"))),"")</f>
        <v/>
      </c>
      <c r="B672" s="576" t="str">
        <f>IF(ISNUMBER(SEARCH(B$206,'12.Partner Involvement'!$G471))=TRUE,(('12.Partner Involvement'!$D471*'12.Partner Involvement'!$E471)/COUNTA(_xlfn.TEXTSPLIT('12.Partner Involvement'!$G471,";"))),"")</f>
        <v/>
      </c>
      <c r="C672" s="578" t="str">
        <f>IF(ISNUMBER(SEARCH(C$206,'12.Partner Involvement'!$G471))=TRUE,(('12.Partner Involvement'!$D471*'12.Partner Involvement'!$E471)/COUNTA(_xlfn.TEXTSPLIT('12.Partner Involvement'!$G471,";"))),"")</f>
        <v/>
      </c>
      <c r="E672" s="577" t="str">
        <f>IF(ISNUMBER(SEARCH(E$206,'12.Partner Involvement'!$H471))=TRUE,(('12.Partner Involvement'!$D471*'12.Partner Involvement'!$E471)/COUNTA(_xlfn.TEXTSPLIT('12.Partner Involvement'!$H471,";"))),"")</f>
        <v/>
      </c>
      <c r="F672" s="576" t="str">
        <f>IF(ISNUMBER(SEARCH(F$206,'12.Partner Involvement'!$H471))=TRUE,(('12.Partner Involvement'!$D471*'12.Partner Involvement'!$E471)/COUNTA(_xlfn.TEXTSPLIT('12.Partner Involvement'!$H471,";"))),"")</f>
        <v/>
      </c>
      <c r="G672" s="576" t="str">
        <f>IF(ISNUMBER(SEARCH(G$206,'12.Partner Involvement'!$H471))=TRUE,(('12.Partner Involvement'!$D471*'12.Partner Involvement'!$E471)/COUNTA(_xlfn.TEXTSPLIT('12.Partner Involvement'!$H471,";"))),"")</f>
        <v/>
      </c>
      <c r="H672" s="578" t="str">
        <f>IF(ISNUMBER(SEARCH(H$206,'12.Partner Involvement'!$H471))=TRUE,(('12.Partner Involvement'!$D471*'12.Partner Involvement'!$E471)/COUNTA(_xlfn.TEXTSPLIT('12.Partner Involvement'!$H471,";"))),"")</f>
        <v/>
      </c>
    </row>
    <row r="673" spans="1:8" x14ac:dyDescent="0.25">
      <c r="A673" s="577" t="str">
        <f>IF(ISNUMBER(SEARCH(A$206,'12.Partner Involvement'!$G472))=TRUE,(('12.Partner Involvement'!$D472*'12.Partner Involvement'!$E472)/COUNTA(_xlfn.TEXTSPLIT('12.Partner Involvement'!$G472,";"))),"")</f>
        <v/>
      </c>
      <c r="B673" s="576" t="str">
        <f>IF(ISNUMBER(SEARCH(B$206,'12.Partner Involvement'!$G472))=TRUE,(('12.Partner Involvement'!$D472*'12.Partner Involvement'!$E472)/COUNTA(_xlfn.TEXTSPLIT('12.Partner Involvement'!$G472,";"))),"")</f>
        <v/>
      </c>
      <c r="C673" s="578" t="str">
        <f>IF(ISNUMBER(SEARCH(C$206,'12.Partner Involvement'!$G472))=TRUE,(('12.Partner Involvement'!$D472*'12.Partner Involvement'!$E472)/COUNTA(_xlfn.TEXTSPLIT('12.Partner Involvement'!$G472,";"))),"")</f>
        <v/>
      </c>
      <c r="E673" s="577" t="str">
        <f>IF(ISNUMBER(SEARCH(E$206,'12.Partner Involvement'!$H472))=TRUE,(('12.Partner Involvement'!$D472*'12.Partner Involvement'!$E472)/COUNTA(_xlfn.TEXTSPLIT('12.Partner Involvement'!$H472,";"))),"")</f>
        <v/>
      </c>
      <c r="F673" s="576" t="str">
        <f>IF(ISNUMBER(SEARCH(F$206,'12.Partner Involvement'!$H472))=TRUE,(('12.Partner Involvement'!$D472*'12.Partner Involvement'!$E472)/COUNTA(_xlfn.TEXTSPLIT('12.Partner Involvement'!$H472,";"))),"")</f>
        <v/>
      </c>
      <c r="G673" s="576" t="str">
        <f>IF(ISNUMBER(SEARCH(G$206,'12.Partner Involvement'!$H472))=TRUE,(('12.Partner Involvement'!$D472*'12.Partner Involvement'!$E472)/COUNTA(_xlfn.TEXTSPLIT('12.Partner Involvement'!$H472,";"))),"")</f>
        <v/>
      </c>
      <c r="H673" s="578" t="str">
        <f>IF(ISNUMBER(SEARCH(H$206,'12.Partner Involvement'!$H472))=TRUE,(('12.Partner Involvement'!$D472*'12.Partner Involvement'!$E472)/COUNTA(_xlfn.TEXTSPLIT('12.Partner Involvement'!$H472,";"))),"")</f>
        <v/>
      </c>
    </row>
    <row r="674" spans="1:8" x14ac:dyDescent="0.25">
      <c r="A674" s="577" t="str">
        <f>IF(ISNUMBER(SEARCH(A$206,'12.Partner Involvement'!$G473))=TRUE,(('12.Partner Involvement'!$D473*'12.Partner Involvement'!$E473)/COUNTA(_xlfn.TEXTSPLIT('12.Partner Involvement'!$G473,";"))),"")</f>
        <v/>
      </c>
      <c r="B674" s="576" t="str">
        <f>IF(ISNUMBER(SEARCH(B$206,'12.Partner Involvement'!$G473))=TRUE,(('12.Partner Involvement'!$D473*'12.Partner Involvement'!$E473)/COUNTA(_xlfn.TEXTSPLIT('12.Partner Involvement'!$G473,";"))),"")</f>
        <v/>
      </c>
      <c r="C674" s="578" t="str">
        <f>IF(ISNUMBER(SEARCH(C$206,'12.Partner Involvement'!$G473))=TRUE,(('12.Partner Involvement'!$D473*'12.Partner Involvement'!$E473)/COUNTA(_xlfn.TEXTSPLIT('12.Partner Involvement'!$G473,";"))),"")</f>
        <v/>
      </c>
      <c r="E674" s="577" t="str">
        <f>IF(ISNUMBER(SEARCH(E$206,'12.Partner Involvement'!$H473))=TRUE,(('12.Partner Involvement'!$D473*'12.Partner Involvement'!$E473)/COUNTA(_xlfn.TEXTSPLIT('12.Partner Involvement'!$H473,";"))),"")</f>
        <v/>
      </c>
      <c r="F674" s="576" t="str">
        <f>IF(ISNUMBER(SEARCH(F$206,'12.Partner Involvement'!$H473))=TRUE,(('12.Partner Involvement'!$D473*'12.Partner Involvement'!$E473)/COUNTA(_xlfn.TEXTSPLIT('12.Partner Involvement'!$H473,";"))),"")</f>
        <v/>
      </c>
      <c r="G674" s="576" t="str">
        <f>IF(ISNUMBER(SEARCH(G$206,'12.Partner Involvement'!$H473))=TRUE,(('12.Partner Involvement'!$D473*'12.Partner Involvement'!$E473)/COUNTA(_xlfn.TEXTSPLIT('12.Partner Involvement'!$H473,";"))),"")</f>
        <v/>
      </c>
      <c r="H674" s="578" t="str">
        <f>IF(ISNUMBER(SEARCH(H$206,'12.Partner Involvement'!$H473))=TRUE,(('12.Partner Involvement'!$D473*'12.Partner Involvement'!$E473)/COUNTA(_xlfn.TEXTSPLIT('12.Partner Involvement'!$H473,";"))),"")</f>
        <v/>
      </c>
    </row>
    <row r="675" spans="1:8" x14ac:dyDescent="0.25">
      <c r="A675" s="577" t="str">
        <f>IF(ISNUMBER(SEARCH(A$206,'12.Partner Involvement'!$G474))=TRUE,(('12.Partner Involvement'!$D474*'12.Partner Involvement'!$E474)/COUNTA(_xlfn.TEXTSPLIT('12.Partner Involvement'!$G474,";"))),"")</f>
        <v/>
      </c>
      <c r="B675" s="576" t="str">
        <f>IF(ISNUMBER(SEARCH(B$206,'12.Partner Involvement'!$G474))=TRUE,(('12.Partner Involvement'!$D474*'12.Partner Involvement'!$E474)/COUNTA(_xlfn.TEXTSPLIT('12.Partner Involvement'!$G474,";"))),"")</f>
        <v/>
      </c>
      <c r="C675" s="578" t="str">
        <f>IF(ISNUMBER(SEARCH(C$206,'12.Partner Involvement'!$G474))=TRUE,(('12.Partner Involvement'!$D474*'12.Partner Involvement'!$E474)/COUNTA(_xlfn.TEXTSPLIT('12.Partner Involvement'!$G474,";"))),"")</f>
        <v/>
      </c>
      <c r="E675" s="577" t="str">
        <f>IF(ISNUMBER(SEARCH(E$206,'12.Partner Involvement'!$H474))=TRUE,(('12.Partner Involvement'!$D474*'12.Partner Involvement'!$E474)/COUNTA(_xlfn.TEXTSPLIT('12.Partner Involvement'!$H474,";"))),"")</f>
        <v/>
      </c>
      <c r="F675" s="576" t="str">
        <f>IF(ISNUMBER(SEARCH(F$206,'12.Partner Involvement'!$H474))=TRUE,(('12.Partner Involvement'!$D474*'12.Partner Involvement'!$E474)/COUNTA(_xlfn.TEXTSPLIT('12.Partner Involvement'!$H474,";"))),"")</f>
        <v/>
      </c>
      <c r="G675" s="576" t="str">
        <f>IF(ISNUMBER(SEARCH(G$206,'12.Partner Involvement'!$H474))=TRUE,(('12.Partner Involvement'!$D474*'12.Partner Involvement'!$E474)/COUNTA(_xlfn.TEXTSPLIT('12.Partner Involvement'!$H474,";"))),"")</f>
        <v/>
      </c>
      <c r="H675" s="578" t="str">
        <f>IF(ISNUMBER(SEARCH(H$206,'12.Partner Involvement'!$H474))=TRUE,(('12.Partner Involvement'!$D474*'12.Partner Involvement'!$E474)/COUNTA(_xlfn.TEXTSPLIT('12.Partner Involvement'!$H474,";"))),"")</f>
        <v/>
      </c>
    </row>
    <row r="676" spans="1:8" x14ac:dyDescent="0.25">
      <c r="A676" s="577" t="str">
        <f>IF(ISNUMBER(SEARCH(A$206,'12.Partner Involvement'!$G475))=TRUE,(('12.Partner Involvement'!$D475*'12.Partner Involvement'!$E475)/COUNTA(_xlfn.TEXTSPLIT('12.Partner Involvement'!$G475,";"))),"")</f>
        <v/>
      </c>
      <c r="B676" s="576" t="str">
        <f>IF(ISNUMBER(SEARCH(B$206,'12.Partner Involvement'!$G475))=TRUE,(('12.Partner Involvement'!$D475*'12.Partner Involvement'!$E475)/COUNTA(_xlfn.TEXTSPLIT('12.Partner Involvement'!$G475,";"))),"")</f>
        <v/>
      </c>
      <c r="C676" s="578" t="str">
        <f>IF(ISNUMBER(SEARCH(C$206,'12.Partner Involvement'!$G475))=TRUE,(('12.Partner Involvement'!$D475*'12.Partner Involvement'!$E475)/COUNTA(_xlfn.TEXTSPLIT('12.Partner Involvement'!$G475,";"))),"")</f>
        <v/>
      </c>
      <c r="E676" s="577" t="str">
        <f>IF(ISNUMBER(SEARCH(E$206,'12.Partner Involvement'!$H475))=TRUE,(('12.Partner Involvement'!$D475*'12.Partner Involvement'!$E475)/COUNTA(_xlfn.TEXTSPLIT('12.Partner Involvement'!$H475,";"))),"")</f>
        <v/>
      </c>
      <c r="F676" s="576" t="str">
        <f>IF(ISNUMBER(SEARCH(F$206,'12.Partner Involvement'!$H475))=TRUE,(('12.Partner Involvement'!$D475*'12.Partner Involvement'!$E475)/COUNTA(_xlfn.TEXTSPLIT('12.Partner Involvement'!$H475,";"))),"")</f>
        <v/>
      </c>
      <c r="G676" s="576" t="str">
        <f>IF(ISNUMBER(SEARCH(G$206,'12.Partner Involvement'!$H475))=TRUE,(('12.Partner Involvement'!$D475*'12.Partner Involvement'!$E475)/COUNTA(_xlfn.TEXTSPLIT('12.Partner Involvement'!$H475,";"))),"")</f>
        <v/>
      </c>
      <c r="H676" s="578" t="str">
        <f>IF(ISNUMBER(SEARCH(H$206,'12.Partner Involvement'!$H475))=TRUE,(('12.Partner Involvement'!$D475*'12.Partner Involvement'!$E475)/COUNTA(_xlfn.TEXTSPLIT('12.Partner Involvement'!$H475,";"))),"")</f>
        <v/>
      </c>
    </row>
    <row r="677" spans="1:8" x14ac:dyDescent="0.25">
      <c r="A677" s="577" t="str">
        <f>IF(ISNUMBER(SEARCH(A$206,'12.Partner Involvement'!$G476))=TRUE,(('12.Partner Involvement'!$D476*'12.Partner Involvement'!$E476)/COUNTA(_xlfn.TEXTSPLIT('12.Partner Involvement'!$G476,";"))),"")</f>
        <v/>
      </c>
      <c r="B677" s="576" t="str">
        <f>IF(ISNUMBER(SEARCH(B$206,'12.Partner Involvement'!$G476))=TRUE,(('12.Partner Involvement'!$D476*'12.Partner Involvement'!$E476)/COUNTA(_xlfn.TEXTSPLIT('12.Partner Involvement'!$G476,";"))),"")</f>
        <v/>
      </c>
      <c r="C677" s="578" t="str">
        <f>IF(ISNUMBER(SEARCH(C$206,'12.Partner Involvement'!$G476))=TRUE,(('12.Partner Involvement'!$D476*'12.Partner Involvement'!$E476)/COUNTA(_xlfn.TEXTSPLIT('12.Partner Involvement'!$G476,";"))),"")</f>
        <v/>
      </c>
      <c r="E677" s="577" t="str">
        <f>IF(ISNUMBER(SEARCH(E$206,'12.Partner Involvement'!$H476))=TRUE,(('12.Partner Involvement'!$D476*'12.Partner Involvement'!$E476)/COUNTA(_xlfn.TEXTSPLIT('12.Partner Involvement'!$H476,";"))),"")</f>
        <v/>
      </c>
      <c r="F677" s="576" t="str">
        <f>IF(ISNUMBER(SEARCH(F$206,'12.Partner Involvement'!$H476))=TRUE,(('12.Partner Involvement'!$D476*'12.Partner Involvement'!$E476)/COUNTA(_xlfn.TEXTSPLIT('12.Partner Involvement'!$H476,";"))),"")</f>
        <v/>
      </c>
      <c r="G677" s="576" t="str">
        <f>IF(ISNUMBER(SEARCH(G$206,'12.Partner Involvement'!$H476))=TRUE,(('12.Partner Involvement'!$D476*'12.Partner Involvement'!$E476)/COUNTA(_xlfn.TEXTSPLIT('12.Partner Involvement'!$H476,";"))),"")</f>
        <v/>
      </c>
      <c r="H677" s="578" t="str">
        <f>IF(ISNUMBER(SEARCH(H$206,'12.Partner Involvement'!$H476))=TRUE,(('12.Partner Involvement'!$D476*'12.Partner Involvement'!$E476)/COUNTA(_xlfn.TEXTSPLIT('12.Partner Involvement'!$H476,";"))),"")</f>
        <v/>
      </c>
    </row>
    <row r="678" spans="1:8" x14ac:dyDescent="0.25">
      <c r="A678" s="577" t="str">
        <f>IF(ISNUMBER(SEARCH(A$206,'12.Partner Involvement'!$G477))=TRUE,(('12.Partner Involvement'!$D477*'12.Partner Involvement'!$E477)/COUNTA(_xlfn.TEXTSPLIT('12.Partner Involvement'!$G477,";"))),"")</f>
        <v/>
      </c>
      <c r="B678" s="576" t="str">
        <f>IF(ISNUMBER(SEARCH(B$206,'12.Partner Involvement'!$G477))=TRUE,(('12.Partner Involvement'!$D477*'12.Partner Involvement'!$E477)/COUNTA(_xlfn.TEXTSPLIT('12.Partner Involvement'!$G477,";"))),"")</f>
        <v/>
      </c>
      <c r="C678" s="578" t="str">
        <f>IF(ISNUMBER(SEARCH(C$206,'12.Partner Involvement'!$G477))=TRUE,(('12.Partner Involvement'!$D477*'12.Partner Involvement'!$E477)/COUNTA(_xlfn.TEXTSPLIT('12.Partner Involvement'!$G477,";"))),"")</f>
        <v/>
      </c>
      <c r="E678" s="577" t="str">
        <f>IF(ISNUMBER(SEARCH(E$206,'12.Partner Involvement'!$H477))=TRUE,(('12.Partner Involvement'!$D477*'12.Partner Involvement'!$E477)/COUNTA(_xlfn.TEXTSPLIT('12.Partner Involvement'!$H477,";"))),"")</f>
        <v/>
      </c>
      <c r="F678" s="576" t="str">
        <f>IF(ISNUMBER(SEARCH(F$206,'12.Partner Involvement'!$H477))=TRUE,(('12.Partner Involvement'!$D477*'12.Partner Involvement'!$E477)/COUNTA(_xlfn.TEXTSPLIT('12.Partner Involvement'!$H477,";"))),"")</f>
        <v/>
      </c>
      <c r="G678" s="576" t="str">
        <f>IF(ISNUMBER(SEARCH(G$206,'12.Partner Involvement'!$H477))=TRUE,(('12.Partner Involvement'!$D477*'12.Partner Involvement'!$E477)/COUNTA(_xlfn.TEXTSPLIT('12.Partner Involvement'!$H477,";"))),"")</f>
        <v/>
      </c>
      <c r="H678" s="578" t="str">
        <f>IF(ISNUMBER(SEARCH(H$206,'12.Partner Involvement'!$H477))=TRUE,(('12.Partner Involvement'!$D477*'12.Partner Involvement'!$E477)/COUNTA(_xlfn.TEXTSPLIT('12.Partner Involvement'!$H477,";"))),"")</f>
        <v/>
      </c>
    </row>
    <row r="679" spans="1:8" x14ac:dyDescent="0.25">
      <c r="A679" s="577" t="str">
        <f>IF(ISNUMBER(SEARCH(A$206,'12.Partner Involvement'!$G478))=TRUE,(('12.Partner Involvement'!$D478*'12.Partner Involvement'!$E478)/COUNTA(_xlfn.TEXTSPLIT('12.Partner Involvement'!$G478,";"))),"")</f>
        <v/>
      </c>
      <c r="B679" s="576" t="str">
        <f>IF(ISNUMBER(SEARCH(B$206,'12.Partner Involvement'!$G478))=TRUE,(('12.Partner Involvement'!$D478*'12.Partner Involvement'!$E478)/COUNTA(_xlfn.TEXTSPLIT('12.Partner Involvement'!$G478,";"))),"")</f>
        <v/>
      </c>
      <c r="C679" s="578" t="str">
        <f>IF(ISNUMBER(SEARCH(C$206,'12.Partner Involvement'!$G478))=TRUE,(('12.Partner Involvement'!$D478*'12.Partner Involvement'!$E478)/COUNTA(_xlfn.TEXTSPLIT('12.Partner Involvement'!$G478,";"))),"")</f>
        <v/>
      </c>
      <c r="E679" s="577" t="str">
        <f>IF(ISNUMBER(SEARCH(E$206,'12.Partner Involvement'!$H478))=TRUE,(('12.Partner Involvement'!$D478*'12.Partner Involvement'!$E478)/COUNTA(_xlfn.TEXTSPLIT('12.Partner Involvement'!$H478,";"))),"")</f>
        <v/>
      </c>
      <c r="F679" s="576" t="str">
        <f>IF(ISNUMBER(SEARCH(F$206,'12.Partner Involvement'!$H478))=TRUE,(('12.Partner Involvement'!$D478*'12.Partner Involvement'!$E478)/COUNTA(_xlfn.TEXTSPLIT('12.Partner Involvement'!$H478,";"))),"")</f>
        <v/>
      </c>
      <c r="G679" s="576" t="str">
        <f>IF(ISNUMBER(SEARCH(G$206,'12.Partner Involvement'!$H478))=TRUE,(('12.Partner Involvement'!$D478*'12.Partner Involvement'!$E478)/COUNTA(_xlfn.TEXTSPLIT('12.Partner Involvement'!$H478,";"))),"")</f>
        <v/>
      </c>
      <c r="H679" s="578" t="str">
        <f>IF(ISNUMBER(SEARCH(H$206,'12.Partner Involvement'!$H478))=TRUE,(('12.Partner Involvement'!$D478*'12.Partner Involvement'!$E478)/COUNTA(_xlfn.TEXTSPLIT('12.Partner Involvement'!$H478,";"))),"")</f>
        <v/>
      </c>
    </row>
    <row r="680" spans="1:8" x14ac:dyDescent="0.25">
      <c r="A680" s="577" t="str">
        <f>IF(ISNUMBER(SEARCH(A$206,'12.Partner Involvement'!$G479))=TRUE,(('12.Partner Involvement'!$D479*'12.Partner Involvement'!$E479)/COUNTA(_xlfn.TEXTSPLIT('12.Partner Involvement'!$G479,";"))),"")</f>
        <v/>
      </c>
      <c r="B680" s="576" t="str">
        <f>IF(ISNUMBER(SEARCH(B$206,'12.Partner Involvement'!$G479))=TRUE,(('12.Partner Involvement'!$D479*'12.Partner Involvement'!$E479)/COUNTA(_xlfn.TEXTSPLIT('12.Partner Involvement'!$G479,";"))),"")</f>
        <v/>
      </c>
      <c r="C680" s="578" t="str">
        <f>IF(ISNUMBER(SEARCH(C$206,'12.Partner Involvement'!$G479))=TRUE,(('12.Partner Involvement'!$D479*'12.Partner Involvement'!$E479)/COUNTA(_xlfn.TEXTSPLIT('12.Partner Involvement'!$G479,";"))),"")</f>
        <v/>
      </c>
      <c r="E680" s="577" t="str">
        <f>IF(ISNUMBER(SEARCH(E$206,'12.Partner Involvement'!$H479))=TRUE,(('12.Partner Involvement'!$D479*'12.Partner Involvement'!$E479)/COUNTA(_xlfn.TEXTSPLIT('12.Partner Involvement'!$H479,";"))),"")</f>
        <v/>
      </c>
      <c r="F680" s="576" t="str">
        <f>IF(ISNUMBER(SEARCH(F$206,'12.Partner Involvement'!$H479))=TRUE,(('12.Partner Involvement'!$D479*'12.Partner Involvement'!$E479)/COUNTA(_xlfn.TEXTSPLIT('12.Partner Involvement'!$H479,";"))),"")</f>
        <v/>
      </c>
      <c r="G680" s="576" t="str">
        <f>IF(ISNUMBER(SEARCH(G$206,'12.Partner Involvement'!$H479))=TRUE,(('12.Partner Involvement'!$D479*'12.Partner Involvement'!$E479)/COUNTA(_xlfn.TEXTSPLIT('12.Partner Involvement'!$H479,";"))),"")</f>
        <v/>
      </c>
      <c r="H680" s="578" t="str">
        <f>IF(ISNUMBER(SEARCH(H$206,'12.Partner Involvement'!$H479))=TRUE,(('12.Partner Involvement'!$D479*'12.Partner Involvement'!$E479)/COUNTA(_xlfn.TEXTSPLIT('12.Partner Involvement'!$H479,";"))),"")</f>
        <v/>
      </c>
    </row>
    <row r="681" spans="1:8" x14ac:dyDescent="0.25">
      <c r="A681" s="577" t="str">
        <f>IF(ISNUMBER(SEARCH(A$206,'12.Partner Involvement'!$G480))=TRUE,(('12.Partner Involvement'!$D480*'12.Partner Involvement'!$E480)/COUNTA(_xlfn.TEXTSPLIT('12.Partner Involvement'!$G480,";"))),"")</f>
        <v/>
      </c>
      <c r="B681" s="576" t="str">
        <f>IF(ISNUMBER(SEARCH(B$206,'12.Partner Involvement'!$G480))=TRUE,(('12.Partner Involvement'!$D480*'12.Partner Involvement'!$E480)/COUNTA(_xlfn.TEXTSPLIT('12.Partner Involvement'!$G480,";"))),"")</f>
        <v/>
      </c>
      <c r="C681" s="578" t="str">
        <f>IF(ISNUMBER(SEARCH(C$206,'12.Partner Involvement'!$G480))=TRUE,(('12.Partner Involvement'!$D480*'12.Partner Involvement'!$E480)/COUNTA(_xlfn.TEXTSPLIT('12.Partner Involvement'!$G480,";"))),"")</f>
        <v/>
      </c>
      <c r="E681" s="577" t="str">
        <f>IF(ISNUMBER(SEARCH(E$206,'12.Partner Involvement'!$H480))=TRUE,(('12.Partner Involvement'!$D480*'12.Partner Involvement'!$E480)/COUNTA(_xlfn.TEXTSPLIT('12.Partner Involvement'!$H480,";"))),"")</f>
        <v/>
      </c>
      <c r="F681" s="576" t="str">
        <f>IF(ISNUMBER(SEARCH(F$206,'12.Partner Involvement'!$H480))=TRUE,(('12.Partner Involvement'!$D480*'12.Partner Involvement'!$E480)/COUNTA(_xlfn.TEXTSPLIT('12.Partner Involvement'!$H480,";"))),"")</f>
        <v/>
      </c>
      <c r="G681" s="576" t="str">
        <f>IF(ISNUMBER(SEARCH(G$206,'12.Partner Involvement'!$H480))=TRUE,(('12.Partner Involvement'!$D480*'12.Partner Involvement'!$E480)/COUNTA(_xlfn.TEXTSPLIT('12.Partner Involvement'!$H480,";"))),"")</f>
        <v/>
      </c>
      <c r="H681" s="578" t="str">
        <f>IF(ISNUMBER(SEARCH(H$206,'12.Partner Involvement'!$H480))=TRUE,(('12.Partner Involvement'!$D480*'12.Partner Involvement'!$E480)/COUNTA(_xlfn.TEXTSPLIT('12.Partner Involvement'!$H480,";"))),"")</f>
        <v/>
      </c>
    </row>
    <row r="682" spans="1:8" x14ac:dyDescent="0.25">
      <c r="A682" s="577" t="str">
        <f>IF(ISNUMBER(SEARCH(A$206,'12.Partner Involvement'!$G481))=TRUE,(('12.Partner Involvement'!$D481*'12.Partner Involvement'!$E481)/COUNTA(_xlfn.TEXTSPLIT('12.Partner Involvement'!$G481,";"))),"")</f>
        <v/>
      </c>
      <c r="B682" s="576" t="str">
        <f>IF(ISNUMBER(SEARCH(B$206,'12.Partner Involvement'!$G481))=TRUE,(('12.Partner Involvement'!$D481*'12.Partner Involvement'!$E481)/COUNTA(_xlfn.TEXTSPLIT('12.Partner Involvement'!$G481,";"))),"")</f>
        <v/>
      </c>
      <c r="C682" s="578" t="str">
        <f>IF(ISNUMBER(SEARCH(C$206,'12.Partner Involvement'!$G481))=TRUE,(('12.Partner Involvement'!$D481*'12.Partner Involvement'!$E481)/COUNTA(_xlfn.TEXTSPLIT('12.Partner Involvement'!$G481,";"))),"")</f>
        <v/>
      </c>
      <c r="E682" s="577" t="str">
        <f>IF(ISNUMBER(SEARCH(E$206,'12.Partner Involvement'!$H481))=TRUE,(('12.Partner Involvement'!$D481*'12.Partner Involvement'!$E481)/COUNTA(_xlfn.TEXTSPLIT('12.Partner Involvement'!$H481,";"))),"")</f>
        <v/>
      </c>
      <c r="F682" s="576" t="str">
        <f>IF(ISNUMBER(SEARCH(F$206,'12.Partner Involvement'!$H481))=TRUE,(('12.Partner Involvement'!$D481*'12.Partner Involvement'!$E481)/COUNTA(_xlfn.TEXTSPLIT('12.Partner Involvement'!$H481,";"))),"")</f>
        <v/>
      </c>
      <c r="G682" s="576" t="str">
        <f>IF(ISNUMBER(SEARCH(G$206,'12.Partner Involvement'!$H481))=TRUE,(('12.Partner Involvement'!$D481*'12.Partner Involvement'!$E481)/COUNTA(_xlfn.TEXTSPLIT('12.Partner Involvement'!$H481,";"))),"")</f>
        <v/>
      </c>
      <c r="H682" s="578" t="str">
        <f>IF(ISNUMBER(SEARCH(H$206,'12.Partner Involvement'!$H481))=TRUE,(('12.Partner Involvement'!$D481*'12.Partner Involvement'!$E481)/COUNTA(_xlfn.TEXTSPLIT('12.Partner Involvement'!$H481,";"))),"")</f>
        <v/>
      </c>
    </row>
    <row r="683" spans="1:8" x14ac:dyDescent="0.25">
      <c r="A683" s="577" t="str">
        <f>IF(ISNUMBER(SEARCH(A$206,'12.Partner Involvement'!$G482))=TRUE,(('12.Partner Involvement'!$D482*'12.Partner Involvement'!$E482)/COUNTA(_xlfn.TEXTSPLIT('12.Partner Involvement'!$G482,";"))),"")</f>
        <v/>
      </c>
      <c r="B683" s="576" t="str">
        <f>IF(ISNUMBER(SEARCH(B$206,'12.Partner Involvement'!$G482))=TRUE,(('12.Partner Involvement'!$D482*'12.Partner Involvement'!$E482)/COUNTA(_xlfn.TEXTSPLIT('12.Partner Involvement'!$G482,";"))),"")</f>
        <v/>
      </c>
      <c r="C683" s="578" t="str">
        <f>IF(ISNUMBER(SEARCH(C$206,'12.Partner Involvement'!$G482))=TRUE,(('12.Partner Involvement'!$D482*'12.Partner Involvement'!$E482)/COUNTA(_xlfn.TEXTSPLIT('12.Partner Involvement'!$G482,";"))),"")</f>
        <v/>
      </c>
      <c r="E683" s="577" t="str">
        <f>IF(ISNUMBER(SEARCH(E$206,'12.Partner Involvement'!$H482))=TRUE,(('12.Partner Involvement'!$D482*'12.Partner Involvement'!$E482)/COUNTA(_xlfn.TEXTSPLIT('12.Partner Involvement'!$H482,";"))),"")</f>
        <v/>
      </c>
      <c r="F683" s="576" t="str">
        <f>IF(ISNUMBER(SEARCH(F$206,'12.Partner Involvement'!$H482))=TRUE,(('12.Partner Involvement'!$D482*'12.Partner Involvement'!$E482)/COUNTA(_xlfn.TEXTSPLIT('12.Partner Involvement'!$H482,";"))),"")</f>
        <v/>
      </c>
      <c r="G683" s="576" t="str">
        <f>IF(ISNUMBER(SEARCH(G$206,'12.Partner Involvement'!$H482))=TRUE,(('12.Partner Involvement'!$D482*'12.Partner Involvement'!$E482)/COUNTA(_xlfn.TEXTSPLIT('12.Partner Involvement'!$H482,";"))),"")</f>
        <v/>
      </c>
      <c r="H683" s="578" t="str">
        <f>IF(ISNUMBER(SEARCH(H$206,'12.Partner Involvement'!$H482))=TRUE,(('12.Partner Involvement'!$D482*'12.Partner Involvement'!$E482)/COUNTA(_xlfn.TEXTSPLIT('12.Partner Involvement'!$H482,";"))),"")</f>
        <v/>
      </c>
    </row>
    <row r="684" spans="1:8" x14ac:dyDescent="0.25">
      <c r="A684" s="577" t="str">
        <f>IF(ISNUMBER(SEARCH(A$206,'12.Partner Involvement'!$G483))=TRUE,(('12.Partner Involvement'!$D483*'12.Partner Involvement'!$E483)/COUNTA(_xlfn.TEXTSPLIT('12.Partner Involvement'!$G483,";"))),"")</f>
        <v/>
      </c>
      <c r="B684" s="576" t="str">
        <f>IF(ISNUMBER(SEARCH(B$206,'12.Partner Involvement'!$G483))=TRUE,(('12.Partner Involvement'!$D483*'12.Partner Involvement'!$E483)/COUNTA(_xlfn.TEXTSPLIT('12.Partner Involvement'!$G483,";"))),"")</f>
        <v/>
      </c>
      <c r="C684" s="578" t="str">
        <f>IF(ISNUMBER(SEARCH(C$206,'12.Partner Involvement'!$G483))=TRUE,(('12.Partner Involvement'!$D483*'12.Partner Involvement'!$E483)/COUNTA(_xlfn.TEXTSPLIT('12.Partner Involvement'!$G483,";"))),"")</f>
        <v/>
      </c>
      <c r="E684" s="577" t="str">
        <f>IF(ISNUMBER(SEARCH(E$206,'12.Partner Involvement'!$H483))=TRUE,(('12.Partner Involvement'!$D483*'12.Partner Involvement'!$E483)/COUNTA(_xlfn.TEXTSPLIT('12.Partner Involvement'!$H483,";"))),"")</f>
        <v/>
      </c>
      <c r="F684" s="576" t="str">
        <f>IF(ISNUMBER(SEARCH(F$206,'12.Partner Involvement'!$H483))=TRUE,(('12.Partner Involvement'!$D483*'12.Partner Involvement'!$E483)/COUNTA(_xlfn.TEXTSPLIT('12.Partner Involvement'!$H483,";"))),"")</f>
        <v/>
      </c>
      <c r="G684" s="576" t="str">
        <f>IF(ISNUMBER(SEARCH(G$206,'12.Partner Involvement'!$H483))=TRUE,(('12.Partner Involvement'!$D483*'12.Partner Involvement'!$E483)/COUNTA(_xlfn.TEXTSPLIT('12.Partner Involvement'!$H483,";"))),"")</f>
        <v/>
      </c>
      <c r="H684" s="578" t="str">
        <f>IF(ISNUMBER(SEARCH(H$206,'12.Partner Involvement'!$H483))=TRUE,(('12.Partner Involvement'!$D483*'12.Partner Involvement'!$E483)/COUNTA(_xlfn.TEXTSPLIT('12.Partner Involvement'!$H483,";"))),"")</f>
        <v/>
      </c>
    </row>
    <row r="685" spans="1:8" x14ac:dyDescent="0.25">
      <c r="A685" s="577" t="str">
        <f>IF(ISNUMBER(SEARCH(A$206,'12.Partner Involvement'!$G484))=TRUE,(('12.Partner Involvement'!$D484*'12.Partner Involvement'!$E484)/COUNTA(_xlfn.TEXTSPLIT('12.Partner Involvement'!$G484,";"))),"")</f>
        <v/>
      </c>
      <c r="B685" s="576" t="str">
        <f>IF(ISNUMBER(SEARCH(B$206,'12.Partner Involvement'!$G484))=TRUE,(('12.Partner Involvement'!$D484*'12.Partner Involvement'!$E484)/COUNTA(_xlfn.TEXTSPLIT('12.Partner Involvement'!$G484,";"))),"")</f>
        <v/>
      </c>
      <c r="C685" s="578" t="str">
        <f>IF(ISNUMBER(SEARCH(C$206,'12.Partner Involvement'!$G484))=TRUE,(('12.Partner Involvement'!$D484*'12.Partner Involvement'!$E484)/COUNTA(_xlfn.TEXTSPLIT('12.Partner Involvement'!$G484,";"))),"")</f>
        <v/>
      </c>
      <c r="E685" s="577" t="str">
        <f>IF(ISNUMBER(SEARCH(E$206,'12.Partner Involvement'!$H484))=TRUE,(('12.Partner Involvement'!$D484*'12.Partner Involvement'!$E484)/COUNTA(_xlfn.TEXTSPLIT('12.Partner Involvement'!$H484,";"))),"")</f>
        <v/>
      </c>
      <c r="F685" s="576" t="str">
        <f>IF(ISNUMBER(SEARCH(F$206,'12.Partner Involvement'!$H484))=TRUE,(('12.Partner Involvement'!$D484*'12.Partner Involvement'!$E484)/COUNTA(_xlfn.TEXTSPLIT('12.Partner Involvement'!$H484,";"))),"")</f>
        <v/>
      </c>
      <c r="G685" s="576" t="str">
        <f>IF(ISNUMBER(SEARCH(G$206,'12.Partner Involvement'!$H484))=TRUE,(('12.Partner Involvement'!$D484*'12.Partner Involvement'!$E484)/COUNTA(_xlfn.TEXTSPLIT('12.Partner Involvement'!$H484,";"))),"")</f>
        <v/>
      </c>
      <c r="H685" s="578" t="str">
        <f>IF(ISNUMBER(SEARCH(H$206,'12.Partner Involvement'!$H484))=TRUE,(('12.Partner Involvement'!$D484*'12.Partner Involvement'!$E484)/COUNTA(_xlfn.TEXTSPLIT('12.Partner Involvement'!$H484,";"))),"")</f>
        <v/>
      </c>
    </row>
    <row r="686" spans="1:8" x14ac:dyDescent="0.25">
      <c r="A686" s="577" t="str">
        <f>IF(ISNUMBER(SEARCH(A$206,'12.Partner Involvement'!$G485))=TRUE,(('12.Partner Involvement'!$D485*'12.Partner Involvement'!$E485)/COUNTA(_xlfn.TEXTSPLIT('12.Partner Involvement'!$G485,";"))),"")</f>
        <v/>
      </c>
      <c r="B686" s="576" t="str">
        <f>IF(ISNUMBER(SEARCH(B$206,'12.Partner Involvement'!$G485))=TRUE,(('12.Partner Involvement'!$D485*'12.Partner Involvement'!$E485)/COUNTA(_xlfn.TEXTSPLIT('12.Partner Involvement'!$G485,";"))),"")</f>
        <v/>
      </c>
      <c r="C686" s="578" t="str">
        <f>IF(ISNUMBER(SEARCH(C$206,'12.Partner Involvement'!$G485))=TRUE,(('12.Partner Involvement'!$D485*'12.Partner Involvement'!$E485)/COUNTA(_xlfn.TEXTSPLIT('12.Partner Involvement'!$G485,";"))),"")</f>
        <v/>
      </c>
      <c r="E686" s="577" t="str">
        <f>IF(ISNUMBER(SEARCH(E$206,'12.Partner Involvement'!$H485))=TRUE,(('12.Partner Involvement'!$D485*'12.Partner Involvement'!$E485)/COUNTA(_xlfn.TEXTSPLIT('12.Partner Involvement'!$H485,";"))),"")</f>
        <v/>
      </c>
      <c r="F686" s="576" t="str">
        <f>IF(ISNUMBER(SEARCH(F$206,'12.Partner Involvement'!$H485))=TRUE,(('12.Partner Involvement'!$D485*'12.Partner Involvement'!$E485)/COUNTA(_xlfn.TEXTSPLIT('12.Partner Involvement'!$H485,";"))),"")</f>
        <v/>
      </c>
      <c r="G686" s="576" t="str">
        <f>IF(ISNUMBER(SEARCH(G$206,'12.Partner Involvement'!$H485))=TRUE,(('12.Partner Involvement'!$D485*'12.Partner Involvement'!$E485)/COUNTA(_xlfn.TEXTSPLIT('12.Partner Involvement'!$H485,";"))),"")</f>
        <v/>
      </c>
      <c r="H686" s="578" t="str">
        <f>IF(ISNUMBER(SEARCH(H$206,'12.Partner Involvement'!$H485))=TRUE,(('12.Partner Involvement'!$D485*'12.Partner Involvement'!$E485)/COUNTA(_xlfn.TEXTSPLIT('12.Partner Involvement'!$H485,";"))),"")</f>
        <v/>
      </c>
    </row>
    <row r="687" spans="1:8" x14ac:dyDescent="0.25">
      <c r="A687" s="577" t="str">
        <f>IF(ISNUMBER(SEARCH(A$206,'12.Partner Involvement'!$G486))=TRUE,(('12.Partner Involvement'!$D486*'12.Partner Involvement'!$E486)/COUNTA(_xlfn.TEXTSPLIT('12.Partner Involvement'!$G486,";"))),"")</f>
        <v/>
      </c>
      <c r="B687" s="576" t="str">
        <f>IF(ISNUMBER(SEARCH(B$206,'12.Partner Involvement'!$G486))=TRUE,(('12.Partner Involvement'!$D486*'12.Partner Involvement'!$E486)/COUNTA(_xlfn.TEXTSPLIT('12.Partner Involvement'!$G486,";"))),"")</f>
        <v/>
      </c>
      <c r="C687" s="578" t="str">
        <f>IF(ISNUMBER(SEARCH(C$206,'12.Partner Involvement'!$G486))=TRUE,(('12.Partner Involvement'!$D486*'12.Partner Involvement'!$E486)/COUNTA(_xlfn.TEXTSPLIT('12.Partner Involvement'!$G486,";"))),"")</f>
        <v/>
      </c>
      <c r="E687" s="577" t="str">
        <f>IF(ISNUMBER(SEARCH(E$206,'12.Partner Involvement'!$H486))=TRUE,(('12.Partner Involvement'!$D486*'12.Partner Involvement'!$E486)/COUNTA(_xlfn.TEXTSPLIT('12.Partner Involvement'!$H486,";"))),"")</f>
        <v/>
      </c>
      <c r="F687" s="576" t="str">
        <f>IF(ISNUMBER(SEARCH(F$206,'12.Partner Involvement'!$H486))=TRUE,(('12.Partner Involvement'!$D486*'12.Partner Involvement'!$E486)/COUNTA(_xlfn.TEXTSPLIT('12.Partner Involvement'!$H486,";"))),"")</f>
        <v/>
      </c>
      <c r="G687" s="576" t="str">
        <f>IF(ISNUMBER(SEARCH(G$206,'12.Partner Involvement'!$H486))=TRUE,(('12.Partner Involvement'!$D486*'12.Partner Involvement'!$E486)/COUNTA(_xlfn.TEXTSPLIT('12.Partner Involvement'!$H486,";"))),"")</f>
        <v/>
      </c>
      <c r="H687" s="578" t="str">
        <f>IF(ISNUMBER(SEARCH(H$206,'12.Partner Involvement'!$H486))=TRUE,(('12.Partner Involvement'!$D486*'12.Partner Involvement'!$E486)/COUNTA(_xlfn.TEXTSPLIT('12.Partner Involvement'!$H486,";"))),"")</f>
        <v/>
      </c>
    </row>
    <row r="688" spans="1:8" x14ac:dyDescent="0.25">
      <c r="A688" s="577" t="str">
        <f>IF(ISNUMBER(SEARCH(A$206,'12.Partner Involvement'!$G487))=TRUE,(('12.Partner Involvement'!$D487*'12.Partner Involvement'!$E487)/COUNTA(_xlfn.TEXTSPLIT('12.Partner Involvement'!$G487,";"))),"")</f>
        <v/>
      </c>
      <c r="B688" s="576" t="str">
        <f>IF(ISNUMBER(SEARCH(B$206,'12.Partner Involvement'!$G487))=TRUE,(('12.Partner Involvement'!$D487*'12.Partner Involvement'!$E487)/COUNTA(_xlfn.TEXTSPLIT('12.Partner Involvement'!$G487,";"))),"")</f>
        <v/>
      </c>
      <c r="C688" s="578" t="str">
        <f>IF(ISNUMBER(SEARCH(C$206,'12.Partner Involvement'!$G487))=TRUE,(('12.Partner Involvement'!$D487*'12.Partner Involvement'!$E487)/COUNTA(_xlfn.TEXTSPLIT('12.Partner Involvement'!$G487,";"))),"")</f>
        <v/>
      </c>
      <c r="E688" s="577" t="str">
        <f>IF(ISNUMBER(SEARCH(E$206,'12.Partner Involvement'!$H487))=TRUE,(('12.Partner Involvement'!$D487*'12.Partner Involvement'!$E487)/COUNTA(_xlfn.TEXTSPLIT('12.Partner Involvement'!$H487,";"))),"")</f>
        <v/>
      </c>
      <c r="F688" s="576" t="str">
        <f>IF(ISNUMBER(SEARCH(F$206,'12.Partner Involvement'!$H487))=TRUE,(('12.Partner Involvement'!$D487*'12.Partner Involvement'!$E487)/COUNTA(_xlfn.TEXTSPLIT('12.Partner Involvement'!$H487,";"))),"")</f>
        <v/>
      </c>
      <c r="G688" s="576" t="str">
        <f>IF(ISNUMBER(SEARCH(G$206,'12.Partner Involvement'!$H487))=TRUE,(('12.Partner Involvement'!$D487*'12.Partner Involvement'!$E487)/COUNTA(_xlfn.TEXTSPLIT('12.Partner Involvement'!$H487,";"))),"")</f>
        <v/>
      </c>
      <c r="H688" s="578" t="str">
        <f>IF(ISNUMBER(SEARCH(H$206,'12.Partner Involvement'!$H487))=TRUE,(('12.Partner Involvement'!$D487*'12.Partner Involvement'!$E487)/COUNTA(_xlfn.TEXTSPLIT('12.Partner Involvement'!$H487,";"))),"")</f>
        <v/>
      </c>
    </row>
    <row r="689" spans="1:8" x14ac:dyDescent="0.25">
      <c r="A689" s="577" t="str">
        <f>IF(ISNUMBER(SEARCH(A$206,'12.Partner Involvement'!$G488))=TRUE,(('12.Partner Involvement'!$D488*'12.Partner Involvement'!$E488)/COUNTA(_xlfn.TEXTSPLIT('12.Partner Involvement'!$G488,";"))),"")</f>
        <v/>
      </c>
      <c r="B689" s="576" t="str">
        <f>IF(ISNUMBER(SEARCH(B$206,'12.Partner Involvement'!$G488))=TRUE,(('12.Partner Involvement'!$D488*'12.Partner Involvement'!$E488)/COUNTA(_xlfn.TEXTSPLIT('12.Partner Involvement'!$G488,";"))),"")</f>
        <v/>
      </c>
      <c r="C689" s="578" t="str">
        <f>IF(ISNUMBER(SEARCH(C$206,'12.Partner Involvement'!$G488))=TRUE,(('12.Partner Involvement'!$D488*'12.Partner Involvement'!$E488)/COUNTA(_xlfn.TEXTSPLIT('12.Partner Involvement'!$G488,";"))),"")</f>
        <v/>
      </c>
      <c r="E689" s="577" t="str">
        <f>IF(ISNUMBER(SEARCH(E$206,'12.Partner Involvement'!$H488))=TRUE,(('12.Partner Involvement'!$D488*'12.Partner Involvement'!$E488)/COUNTA(_xlfn.TEXTSPLIT('12.Partner Involvement'!$H488,";"))),"")</f>
        <v/>
      </c>
      <c r="F689" s="576" t="str">
        <f>IF(ISNUMBER(SEARCH(F$206,'12.Partner Involvement'!$H488))=TRUE,(('12.Partner Involvement'!$D488*'12.Partner Involvement'!$E488)/COUNTA(_xlfn.TEXTSPLIT('12.Partner Involvement'!$H488,";"))),"")</f>
        <v/>
      </c>
      <c r="G689" s="576" t="str">
        <f>IF(ISNUMBER(SEARCH(G$206,'12.Partner Involvement'!$H488))=TRUE,(('12.Partner Involvement'!$D488*'12.Partner Involvement'!$E488)/COUNTA(_xlfn.TEXTSPLIT('12.Partner Involvement'!$H488,";"))),"")</f>
        <v/>
      </c>
      <c r="H689" s="578" t="str">
        <f>IF(ISNUMBER(SEARCH(H$206,'12.Partner Involvement'!$H488))=TRUE,(('12.Partner Involvement'!$D488*'12.Partner Involvement'!$E488)/COUNTA(_xlfn.TEXTSPLIT('12.Partner Involvement'!$H488,";"))),"")</f>
        <v/>
      </c>
    </row>
    <row r="690" spans="1:8" x14ac:dyDescent="0.25">
      <c r="A690" s="577" t="str">
        <f>IF(ISNUMBER(SEARCH(A$206,'12.Partner Involvement'!$G489))=TRUE,(('12.Partner Involvement'!$D489*'12.Partner Involvement'!$E489)/COUNTA(_xlfn.TEXTSPLIT('12.Partner Involvement'!$G489,";"))),"")</f>
        <v/>
      </c>
      <c r="B690" s="576" t="str">
        <f>IF(ISNUMBER(SEARCH(B$206,'12.Partner Involvement'!$G489))=TRUE,(('12.Partner Involvement'!$D489*'12.Partner Involvement'!$E489)/COUNTA(_xlfn.TEXTSPLIT('12.Partner Involvement'!$G489,";"))),"")</f>
        <v/>
      </c>
      <c r="C690" s="578" t="str">
        <f>IF(ISNUMBER(SEARCH(C$206,'12.Partner Involvement'!$G489))=TRUE,(('12.Partner Involvement'!$D489*'12.Partner Involvement'!$E489)/COUNTA(_xlfn.TEXTSPLIT('12.Partner Involvement'!$G489,";"))),"")</f>
        <v/>
      </c>
      <c r="E690" s="577" t="str">
        <f>IF(ISNUMBER(SEARCH(E$206,'12.Partner Involvement'!$H489))=TRUE,(('12.Partner Involvement'!$D489*'12.Partner Involvement'!$E489)/COUNTA(_xlfn.TEXTSPLIT('12.Partner Involvement'!$H489,";"))),"")</f>
        <v/>
      </c>
      <c r="F690" s="576" t="str">
        <f>IF(ISNUMBER(SEARCH(F$206,'12.Partner Involvement'!$H489))=TRUE,(('12.Partner Involvement'!$D489*'12.Partner Involvement'!$E489)/COUNTA(_xlfn.TEXTSPLIT('12.Partner Involvement'!$H489,";"))),"")</f>
        <v/>
      </c>
      <c r="G690" s="576" t="str">
        <f>IF(ISNUMBER(SEARCH(G$206,'12.Partner Involvement'!$H489))=TRUE,(('12.Partner Involvement'!$D489*'12.Partner Involvement'!$E489)/COUNTA(_xlfn.TEXTSPLIT('12.Partner Involvement'!$H489,";"))),"")</f>
        <v/>
      </c>
      <c r="H690" s="578" t="str">
        <f>IF(ISNUMBER(SEARCH(H$206,'12.Partner Involvement'!$H489))=TRUE,(('12.Partner Involvement'!$D489*'12.Partner Involvement'!$E489)/COUNTA(_xlfn.TEXTSPLIT('12.Partner Involvement'!$H489,";"))),"")</f>
        <v/>
      </c>
    </row>
    <row r="691" spans="1:8" x14ac:dyDescent="0.25">
      <c r="A691" s="577" t="str">
        <f>IF(ISNUMBER(SEARCH(A$206,'12.Partner Involvement'!$G490))=TRUE,(('12.Partner Involvement'!$D490*'12.Partner Involvement'!$E490)/COUNTA(_xlfn.TEXTSPLIT('12.Partner Involvement'!$G490,";"))),"")</f>
        <v/>
      </c>
      <c r="B691" s="576" t="str">
        <f>IF(ISNUMBER(SEARCH(B$206,'12.Partner Involvement'!$G490))=TRUE,(('12.Partner Involvement'!$D490*'12.Partner Involvement'!$E490)/COUNTA(_xlfn.TEXTSPLIT('12.Partner Involvement'!$G490,";"))),"")</f>
        <v/>
      </c>
      <c r="C691" s="578" t="str">
        <f>IF(ISNUMBER(SEARCH(C$206,'12.Partner Involvement'!$G490))=TRUE,(('12.Partner Involvement'!$D490*'12.Partner Involvement'!$E490)/COUNTA(_xlfn.TEXTSPLIT('12.Partner Involvement'!$G490,";"))),"")</f>
        <v/>
      </c>
      <c r="E691" s="577" t="str">
        <f>IF(ISNUMBER(SEARCH(E$206,'12.Partner Involvement'!$H490))=TRUE,(('12.Partner Involvement'!$D490*'12.Partner Involvement'!$E490)/COUNTA(_xlfn.TEXTSPLIT('12.Partner Involvement'!$H490,";"))),"")</f>
        <v/>
      </c>
      <c r="F691" s="576" t="str">
        <f>IF(ISNUMBER(SEARCH(F$206,'12.Partner Involvement'!$H490))=TRUE,(('12.Partner Involvement'!$D490*'12.Partner Involvement'!$E490)/COUNTA(_xlfn.TEXTSPLIT('12.Partner Involvement'!$H490,";"))),"")</f>
        <v/>
      </c>
      <c r="G691" s="576" t="str">
        <f>IF(ISNUMBER(SEARCH(G$206,'12.Partner Involvement'!$H490))=TRUE,(('12.Partner Involvement'!$D490*'12.Partner Involvement'!$E490)/COUNTA(_xlfn.TEXTSPLIT('12.Partner Involvement'!$H490,";"))),"")</f>
        <v/>
      </c>
      <c r="H691" s="578" t="str">
        <f>IF(ISNUMBER(SEARCH(H$206,'12.Partner Involvement'!$H490))=TRUE,(('12.Partner Involvement'!$D490*'12.Partner Involvement'!$E490)/COUNTA(_xlfn.TEXTSPLIT('12.Partner Involvement'!$H490,";"))),"")</f>
        <v/>
      </c>
    </row>
    <row r="692" spans="1:8" x14ac:dyDescent="0.25">
      <c r="A692" s="577" t="str">
        <f>IF(ISNUMBER(SEARCH(A$206,'12.Partner Involvement'!$G491))=TRUE,(('12.Partner Involvement'!$D491*'12.Partner Involvement'!$E491)/COUNTA(_xlfn.TEXTSPLIT('12.Partner Involvement'!$G491,";"))),"")</f>
        <v/>
      </c>
      <c r="B692" s="576" t="str">
        <f>IF(ISNUMBER(SEARCH(B$206,'12.Partner Involvement'!$G491))=TRUE,(('12.Partner Involvement'!$D491*'12.Partner Involvement'!$E491)/COUNTA(_xlfn.TEXTSPLIT('12.Partner Involvement'!$G491,";"))),"")</f>
        <v/>
      </c>
      <c r="C692" s="578" t="str">
        <f>IF(ISNUMBER(SEARCH(C$206,'12.Partner Involvement'!$G491))=TRUE,(('12.Partner Involvement'!$D491*'12.Partner Involvement'!$E491)/COUNTA(_xlfn.TEXTSPLIT('12.Partner Involvement'!$G491,";"))),"")</f>
        <v/>
      </c>
      <c r="E692" s="577" t="str">
        <f>IF(ISNUMBER(SEARCH(E$206,'12.Partner Involvement'!$H491))=TRUE,(('12.Partner Involvement'!$D491*'12.Partner Involvement'!$E491)/COUNTA(_xlfn.TEXTSPLIT('12.Partner Involvement'!$H491,";"))),"")</f>
        <v/>
      </c>
      <c r="F692" s="576" t="str">
        <f>IF(ISNUMBER(SEARCH(F$206,'12.Partner Involvement'!$H491))=TRUE,(('12.Partner Involvement'!$D491*'12.Partner Involvement'!$E491)/COUNTA(_xlfn.TEXTSPLIT('12.Partner Involvement'!$H491,";"))),"")</f>
        <v/>
      </c>
      <c r="G692" s="576" t="str">
        <f>IF(ISNUMBER(SEARCH(G$206,'12.Partner Involvement'!$H491))=TRUE,(('12.Partner Involvement'!$D491*'12.Partner Involvement'!$E491)/COUNTA(_xlfn.TEXTSPLIT('12.Partner Involvement'!$H491,";"))),"")</f>
        <v/>
      </c>
      <c r="H692" s="578" t="str">
        <f>IF(ISNUMBER(SEARCH(H$206,'12.Partner Involvement'!$H491))=TRUE,(('12.Partner Involvement'!$D491*'12.Partner Involvement'!$E491)/COUNTA(_xlfn.TEXTSPLIT('12.Partner Involvement'!$H491,";"))),"")</f>
        <v/>
      </c>
    </row>
    <row r="693" spans="1:8" x14ac:dyDescent="0.25">
      <c r="A693" s="577" t="str">
        <f>IF(ISNUMBER(SEARCH(A$206,'12.Partner Involvement'!$G492))=TRUE,(('12.Partner Involvement'!$D492*'12.Partner Involvement'!$E492)/COUNTA(_xlfn.TEXTSPLIT('12.Partner Involvement'!$G492,";"))),"")</f>
        <v/>
      </c>
      <c r="B693" s="576" t="str">
        <f>IF(ISNUMBER(SEARCH(B$206,'12.Partner Involvement'!$G492))=TRUE,(('12.Partner Involvement'!$D492*'12.Partner Involvement'!$E492)/COUNTA(_xlfn.TEXTSPLIT('12.Partner Involvement'!$G492,";"))),"")</f>
        <v/>
      </c>
      <c r="C693" s="578" t="str">
        <f>IF(ISNUMBER(SEARCH(C$206,'12.Partner Involvement'!$G492))=TRUE,(('12.Partner Involvement'!$D492*'12.Partner Involvement'!$E492)/COUNTA(_xlfn.TEXTSPLIT('12.Partner Involvement'!$G492,";"))),"")</f>
        <v/>
      </c>
      <c r="E693" s="577" t="str">
        <f>IF(ISNUMBER(SEARCH(E$206,'12.Partner Involvement'!$H492))=TRUE,(('12.Partner Involvement'!$D492*'12.Partner Involvement'!$E492)/COUNTA(_xlfn.TEXTSPLIT('12.Partner Involvement'!$H492,";"))),"")</f>
        <v/>
      </c>
      <c r="F693" s="576" t="str">
        <f>IF(ISNUMBER(SEARCH(F$206,'12.Partner Involvement'!$H492))=TRUE,(('12.Partner Involvement'!$D492*'12.Partner Involvement'!$E492)/COUNTA(_xlfn.TEXTSPLIT('12.Partner Involvement'!$H492,";"))),"")</f>
        <v/>
      </c>
      <c r="G693" s="576" t="str">
        <f>IF(ISNUMBER(SEARCH(G$206,'12.Partner Involvement'!$H492))=TRUE,(('12.Partner Involvement'!$D492*'12.Partner Involvement'!$E492)/COUNTA(_xlfn.TEXTSPLIT('12.Partner Involvement'!$H492,";"))),"")</f>
        <v/>
      </c>
      <c r="H693" s="578" t="str">
        <f>IF(ISNUMBER(SEARCH(H$206,'12.Partner Involvement'!$H492))=TRUE,(('12.Partner Involvement'!$D492*'12.Partner Involvement'!$E492)/COUNTA(_xlfn.TEXTSPLIT('12.Partner Involvement'!$H492,";"))),"")</f>
        <v/>
      </c>
    </row>
    <row r="694" spans="1:8" x14ac:dyDescent="0.25">
      <c r="A694" s="577" t="str">
        <f>IF(ISNUMBER(SEARCH(A$206,'12.Partner Involvement'!$G493))=TRUE,(('12.Partner Involvement'!$D493*'12.Partner Involvement'!$E493)/COUNTA(_xlfn.TEXTSPLIT('12.Partner Involvement'!$G493,";"))),"")</f>
        <v/>
      </c>
      <c r="B694" s="576" t="str">
        <f>IF(ISNUMBER(SEARCH(B$206,'12.Partner Involvement'!$G493))=TRUE,(('12.Partner Involvement'!$D493*'12.Partner Involvement'!$E493)/COUNTA(_xlfn.TEXTSPLIT('12.Partner Involvement'!$G493,";"))),"")</f>
        <v/>
      </c>
      <c r="C694" s="578" t="str">
        <f>IF(ISNUMBER(SEARCH(C$206,'12.Partner Involvement'!$G493))=TRUE,(('12.Partner Involvement'!$D493*'12.Partner Involvement'!$E493)/COUNTA(_xlfn.TEXTSPLIT('12.Partner Involvement'!$G493,";"))),"")</f>
        <v/>
      </c>
      <c r="E694" s="577" t="str">
        <f>IF(ISNUMBER(SEARCH(E$206,'12.Partner Involvement'!$H493))=TRUE,(('12.Partner Involvement'!$D493*'12.Partner Involvement'!$E493)/COUNTA(_xlfn.TEXTSPLIT('12.Partner Involvement'!$H493,";"))),"")</f>
        <v/>
      </c>
      <c r="F694" s="576" t="str">
        <f>IF(ISNUMBER(SEARCH(F$206,'12.Partner Involvement'!$H493))=TRUE,(('12.Partner Involvement'!$D493*'12.Partner Involvement'!$E493)/COUNTA(_xlfn.TEXTSPLIT('12.Partner Involvement'!$H493,";"))),"")</f>
        <v/>
      </c>
      <c r="G694" s="576" t="str">
        <f>IF(ISNUMBER(SEARCH(G$206,'12.Partner Involvement'!$H493))=TRUE,(('12.Partner Involvement'!$D493*'12.Partner Involvement'!$E493)/COUNTA(_xlfn.TEXTSPLIT('12.Partner Involvement'!$H493,";"))),"")</f>
        <v/>
      </c>
      <c r="H694" s="578" t="str">
        <f>IF(ISNUMBER(SEARCH(H$206,'12.Partner Involvement'!$H493))=TRUE,(('12.Partner Involvement'!$D493*'12.Partner Involvement'!$E493)/COUNTA(_xlfn.TEXTSPLIT('12.Partner Involvement'!$H493,";"))),"")</f>
        <v/>
      </c>
    </row>
    <row r="695" spans="1:8" x14ac:dyDescent="0.25">
      <c r="A695" s="577" t="str">
        <f>IF(ISNUMBER(SEARCH(A$206,'12.Partner Involvement'!$G494))=TRUE,(('12.Partner Involvement'!$D494*'12.Partner Involvement'!$E494)/COUNTA(_xlfn.TEXTSPLIT('12.Partner Involvement'!$G494,";"))),"")</f>
        <v/>
      </c>
      <c r="B695" s="576" t="str">
        <f>IF(ISNUMBER(SEARCH(B$206,'12.Partner Involvement'!$G494))=TRUE,(('12.Partner Involvement'!$D494*'12.Partner Involvement'!$E494)/COUNTA(_xlfn.TEXTSPLIT('12.Partner Involvement'!$G494,";"))),"")</f>
        <v/>
      </c>
      <c r="C695" s="578" t="str">
        <f>IF(ISNUMBER(SEARCH(C$206,'12.Partner Involvement'!$G494))=TRUE,(('12.Partner Involvement'!$D494*'12.Partner Involvement'!$E494)/COUNTA(_xlfn.TEXTSPLIT('12.Partner Involvement'!$G494,";"))),"")</f>
        <v/>
      </c>
      <c r="E695" s="577" t="str">
        <f>IF(ISNUMBER(SEARCH(E$206,'12.Partner Involvement'!$H494))=TRUE,(('12.Partner Involvement'!$D494*'12.Partner Involvement'!$E494)/COUNTA(_xlfn.TEXTSPLIT('12.Partner Involvement'!$H494,";"))),"")</f>
        <v/>
      </c>
      <c r="F695" s="576" t="str">
        <f>IF(ISNUMBER(SEARCH(F$206,'12.Partner Involvement'!$H494))=TRUE,(('12.Partner Involvement'!$D494*'12.Partner Involvement'!$E494)/COUNTA(_xlfn.TEXTSPLIT('12.Partner Involvement'!$H494,";"))),"")</f>
        <v/>
      </c>
      <c r="G695" s="576" t="str">
        <f>IF(ISNUMBER(SEARCH(G$206,'12.Partner Involvement'!$H494))=TRUE,(('12.Partner Involvement'!$D494*'12.Partner Involvement'!$E494)/COUNTA(_xlfn.TEXTSPLIT('12.Partner Involvement'!$H494,";"))),"")</f>
        <v/>
      </c>
      <c r="H695" s="578" t="str">
        <f>IF(ISNUMBER(SEARCH(H$206,'12.Partner Involvement'!$H494))=TRUE,(('12.Partner Involvement'!$D494*'12.Partner Involvement'!$E494)/COUNTA(_xlfn.TEXTSPLIT('12.Partner Involvement'!$H494,";"))),"")</f>
        <v/>
      </c>
    </row>
    <row r="696" spans="1:8" x14ac:dyDescent="0.25">
      <c r="A696" s="577" t="str">
        <f>IF(ISNUMBER(SEARCH(A$206,'12.Partner Involvement'!$G495))=TRUE,(('12.Partner Involvement'!$D495*'12.Partner Involvement'!$E495)/COUNTA(_xlfn.TEXTSPLIT('12.Partner Involvement'!$G495,";"))),"")</f>
        <v/>
      </c>
      <c r="B696" s="576" t="str">
        <f>IF(ISNUMBER(SEARCH(B$206,'12.Partner Involvement'!$G495))=TRUE,(('12.Partner Involvement'!$D495*'12.Partner Involvement'!$E495)/COUNTA(_xlfn.TEXTSPLIT('12.Partner Involvement'!$G495,";"))),"")</f>
        <v/>
      </c>
      <c r="C696" s="578" t="str">
        <f>IF(ISNUMBER(SEARCH(C$206,'12.Partner Involvement'!$G495))=TRUE,(('12.Partner Involvement'!$D495*'12.Partner Involvement'!$E495)/COUNTA(_xlfn.TEXTSPLIT('12.Partner Involvement'!$G495,";"))),"")</f>
        <v/>
      </c>
      <c r="E696" s="577" t="str">
        <f>IF(ISNUMBER(SEARCH(E$206,'12.Partner Involvement'!$H495))=TRUE,(('12.Partner Involvement'!$D495*'12.Partner Involvement'!$E495)/COUNTA(_xlfn.TEXTSPLIT('12.Partner Involvement'!$H495,";"))),"")</f>
        <v/>
      </c>
      <c r="F696" s="576" t="str">
        <f>IF(ISNUMBER(SEARCH(F$206,'12.Partner Involvement'!$H495))=TRUE,(('12.Partner Involvement'!$D495*'12.Partner Involvement'!$E495)/COUNTA(_xlfn.TEXTSPLIT('12.Partner Involvement'!$H495,";"))),"")</f>
        <v/>
      </c>
      <c r="G696" s="576" t="str">
        <f>IF(ISNUMBER(SEARCH(G$206,'12.Partner Involvement'!$H495))=TRUE,(('12.Partner Involvement'!$D495*'12.Partner Involvement'!$E495)/COUNTA(_xlfn.TEXTSPLIT('12.Partner Involvement'!$H495,";"))),"")</f>
        <v/>
      </c>
      <c r="H696" s="578" t="str">
        <f>IF(ISNUMBER(SEARCH(H$206,'12.Partner Involvement'!$H495))=TRUE,(('12.Partner Involvement'!$D495*'12.Partner Involvement'!$E495)/COUNTA(_xlfn.TEXTSPLIT('12.Partner Involvement'!$H495,";"))),"")</f>
        <v/>
      </c>
    </row>
    <row r="697" spans="1:8" x14ac:dyDescent="0.25">
      <c r="A697" s="577" t="str">
        <f>IF(ISNUMBER(SEARCH(A$206,'12.Partner Involvement'!$G496))=TRUE,(('12.Partner Involvement'!$D496*'12.Partner Involvement'!$E496)/COUNTA(_xlfn.TEXTSPLIT('12.Partner Involvement'!$G496,";"))),"")</f>
        <v/>
      </c>
      <c r="B697" s="576" t="str">
        <f>IF(ISNUMBER(SEARCH(B$206,'12.Partner Involvement'!$G496))=TRUE,(('12.Partner Involvement'!$D496*'12.Partner Involvement'!$E496)/COUNTA(_xlfn.TEXTSPLIT('12.Partner Involvement'!$G496,";"))),"")</f>
        <v/>
      </c>
      <c r="C697" s="578" t="str">
        <f>IF(ISNUMBER(SEARCH(C$206,'12.Partner Involvement'!$G496))=TRUE,(('12.Partner Involvement'!$D496*'12.Partner Involvement'!$E496)/COUNTA(_xlfn.TEXTSPLIT('12.Partner Involvement'!$G496,";"))),"")</f>
        <v/>
      </c>
      <c r="E697" s="577" t="str">
        <f>IF(ISNUMBER(SEARCH(E$206,'12.Partner Involvement'!$H496))=TRUE,(('12.Partner Involvement'!$D496*'12.Partner Involvement'!$E496)/COUNTA(_xlfn.TEXTSPLIT('12.Partner Involvement'!$H496,";"))),"")</f>
        <v/>
      </c>
      <c r="F697" s="576" t="str">
        <f>IF(ISNUMBER(SEARCH(F$206,'12.Partner Involvement'!$H496))=TRUE,(('12.Partner Involvement'!$D496*'12.Partner Involvement'!$E496)/COUNTA(_xlfn.TEXTSPLIT('12.Partner Involvement'!$H496,";"))),"")</f>
        <v/>
      </c>
      <c r="G697" s="576" t="str">
        <f>IF(ISNUMBER(SEARCH(G$206,'12.Partner Involvement'!$H496))=TRUE,(('12.Partner Involvement'!$D496*'12.Partner Involvement'!$E496)/COUNTA(_xlfn.TEXTSPLIT('12.Partner Involvement'!$H496,";"))),"")</f>
        <v/>
      </c>
      <c r="H697" s="578" t="str">
        <f>IF(ISNUMBER(SEARCH(H$206,'12.Partner Involvement'!$H496))=TRUE,(('12.Partner Involvement'!$D496*'12.Partner Involvement'!$E496)/COUNTA(_xlfn.TEXTSPLIT('12.Partner Involvement'!$H496,";"))),"")</f>
        <v/>
      </c>
    </row>
    <row r="698" spans="1:8" x14ac:dyDescent="0.25">
      <c r="A698" s="577" t="str">
        <f>IF(ISNUMBER(SEARCH(A$206,'12.Partner Involvement'!$G497))=TRUE,(('12.Partner Involvement'!$D497*'12.Partner Involvement'!$E497)/COUNTA(_xlfn.TEXTSPLIT('12.Partner Involvement'!$G497,";"))),"")</f>
        <v/>
      </c>
      <c r="B698" s="576" t="str">
        <f>IF(ISNUMBER(SEARCH(B$206,'12.Partner Involvement'!$G497))=TRUE,(('12.Partner Involvement'!$D497*'12.Partner Involvement'!$E497)/COUNTA(_xlfn.TEXTSPLIT('12.Partner Involvement'!$G497,";"))),"")</f>
        <v/>
      </c>
      <c r="C698" s="578" t="str">
        <f>IF(ISNUMBER(SEARCH(C$206,'12.Partner Involvement'!$G497))=TRUE,(('12.Partner Involvement'!$D497*'12.Partner Involvement'!$E497)/COUNTA(_xlfn.TEXTSPLIT('12.Partner Involvement'!$G497,";"))),"")</f>
        <v/>
      </c>
      <c r="E698" s="577" t="str">
        <f>IF(ISNUMBER(SEARCH(E$206,'12.Partner Involvement'!$H497))=TRUE,(('12.Partner Involvement'!$D497*'12.Partner Involvement'!$E497)/COUNTA(_xlfn.TEXTSPLIT('12.Partner Involvement'!$H497,";"))),"")</f>
        <v/>
      </c>
      <c r="F698" s="576" t="str">
        <f>IF(ISNUMBER(SEARCH(F$206,'12.Partner Involvement'!$H497))=TRUE,(('12.Partner Involvement'!$D497*'12.Partner Involvement'!$E497)/COUNTA(_xlfn.TEXTSPLIT('12.Partner Involvement'!$H497,";"))),"")</f>
        <v/>
      </c>
      <c r="G698" s="576" t="str">
        <f>IF(ISNUMBER(SEARCH(G$206,'12.Partner Involvement'!$H497))=TRUE,(('12.Partner Involvement'!$D497*'12.Partner Involvement'!$E497)/COUNTA(_xlfn.TEXTSPLIT('12.Partner Involvement'!$H497,";"))),"")</f>
        <v/>
      </c>
      <c r="H698" s="578" t="str">
        <f>IF(ISNUMBER(SEARCH(H$206,'12.Partner Involvement'!$H497))=TRUE,(('12.Partner Involvement'!$D497*'12.Partner Involvement'!$E497)/COUNTA(_xlfn.TEXTSPLIT('12.Partner Involvement'!$H497,";"))),"")</f>
        <v/>
      </c>
    </row>
    <row r="699" spans="1:8" x14ac:dyDescent="0.25">
      <c r="A699" s="577" t="str">
        <f>IF(ISNUMBER(SEARCH(A$206,'12.Partner Involvement'!$G498))=TRUE,(('12.Partner Involvement'!$D498*'12.Partner Involvement'!$E498)/COUNTA(_xlfn.TEXTSPLIT('12.Partner Involvement'!$G498,";"))),"")</f>
        <v/>
      </c>
      <c r="B699" s="576" t="str">
        <f>IF(ISNUMBER(SEARCH(B$206,'12.Partner Involvement'!$G498))=TRUE,(('12.Partner Involvement'!$D498*'12.Partner Involvement'!$E498)/COUNTA(_xlfn.TEXTSPLIT('12.Partner Involvement'!$G498,";"))),"")</f>
        <v/>
      </c>
      <c r="C699" s="578" t="str">
        <f>IF(ISNUMBER(SEARCH(C$206,'12.Partner Involvement'!$G498))=TRUE,(('12.Partner Involvement'!$D498*'12.Partner Involvement'!$E498)/COUNTA(_xlfn.TEXTSPLIT('12.Partner Involvement'!$G498,";"))),"")</f>
        <v/>
      </c>
      <c r="E699" s="577" t="str">
        <f>IF(ISNUMBER(SEARCH(E$206,'12.Partner Involvement'!$H498))=TRUE,(('12.Partner Involvement'!$D498*'12.Partner Involvement'!$E498)/COUNTA(_xlfn.TEXTSPLIT('12.Partner Involvement'!$H498,";"))),"")</f>
        <v/>
      </c>
      <c r="F699" s="576" t="str">
        <f>IF(ISNUMBER(SEARCH(F$206,'12.Partner Involvement'!$H498))=TRUE,(('12.Partner Involvement'!$D498*'12.Partner Involvement'!$E498)/COUNTA(_xlfn.TEXTSPLIT('12.Partner Involvement'!$H498,";"))),"")</f>
        <v/>
      </c>
      <c r="G699" s="576" t="str">
        <f>IF(ISNUMBER(SEARCH(G$206,'12.Partner Involvement'!$H498))=TRUE,(('12.Partner Involvement'!$D498*'12.Partner Involvement'!$E498)/COUNTA(_xlfn.TEXTSPLIT('12.Partner Involvement'!$H498,";"))),"")</f>
        <v/>
      </c>
      <c r="H699" s="578" t="str">
        <f>IF(ISNUMBER(SEARCH(H$206,'12.Partner Involvement'!$H498))=TRUE,(('12.Partner Involvement'!$D498*'12.Partner Involvement'!$E498)/COUNTA(_xlfn.TEXTSPLIT('12.Partner Involvement'!$H498,";"))),"")</f>
        <v/>
      </c>
    </row>
    <row r="700" spans="1:8" x14ac:dyDescent="0.25">
      <c r="A700" s="577" t="str">
        <f>IF(ISNUMBER(SEARCH(A$206,'12.Partner Involvement'!$G499))=TRUE,(('12.Partner Involvement'!$D499*'12.Partner Involvement'!$E499)/COUNTA(_xlfn.TEXTSPLIT('12.Partner Involvement'!$G499,";"))),"")</f>
        <v/>
      </c>
      <c r="B700" s="576" t="str">
        <f>IF(ISNUMBER(SEARCH(B$206,'12.Partner Involvement'!$G499))=TRUE,(('12.Partner Involvement'!$D499*'12.Partner Involvement'!$E499)/COUNTA(_xlfn.TEXTSPLIT('12.Partner Involvement'!$G499,";"))),"")</f>
        <v/>
      </c>
      <c r="C700" s="578" t="str">
        <f>IF(ISNUMBER(SEARCH(C$206,'12.Partner Involvement'!$G499))=TRUE,(('12.Partner Involvement'!$D499*'12.Partner Involvement'!$E499)/COUNTA(_xlfn.TEXTSPLIT('12.Partner Involvement'!$G499,";"))),"")</f>
        <v/>
      </c>
      <c r="E700" s="577" t="str">
        <f>IF(ISNUMBER(SEARCH(E$206,'12.Partner Involvement'!$H499))=TRUE,(('12.Partner Involvement'!$D499*'12.Partner Involvement'!$E499)/COUNTA(_xlfn.TEXTSPLIT('12.Partner Involvement'!$H499,";"))),"")</f>
        <v/>
      </c>
      <c r="F700" s="576" t="str">
        <f>IF(ISNUMBER(SEARCH(F$206,'12.Partner Involvement'!$H499))=TRUE,(('12.Partner Involvement'!$D499*'12.Partner Involvement'!$E499)/COUNTA(_xlfn.TEXTSPLIT('12.Partner Involvement'!$H499,";"))),"")</f>
        <v/>
      </c>
      <c r="G700" s="576" t="str">
        <f>IF(ISNUMBER(SEARCH(G$206,'12.Partner Involvement'!$H499))=TRUE,(('12.Partner Involvement'!$D499*'12.Partner Involvement'!$E499)/COUNTA(_xlfn.TEXTSPLIT('12.Partner Involvement'!$H499,";"))),"")</f>
        <v/>
      </c>
      <c r="H700" s="578" t="str">
        <f>IF(ISNUMBER(SEARCH(H$206,'12.Partner Involvement'!$H499))=TRUE,(('12.Partner Involvement'!$D499*'12.Partner Involvement'!$E499)/COUNTA(_xlfn.TEXTSPLIT('12.Partner Involvement'!$H499,";"))),"")</f>
        <v/>
      </c>
    </row>
    <row r="701" spans="1:8" x14ac:dyDescent="0.25">
      <c r="A701" s="577" t="str">
        <f>IF(ISNUMBER(SEARCH(A$206,'12.Partner Involvement'!$G500))=TRUE,(('12.Partner Involvement'!$D500*'12.Partner Involvement'!$E500)/COUNTA(_xlfn.TEXTSPLIT('12.Partner Involvement'!$G500,";"))),"")</f>
        <v/>
      </c>
      <c r="B701" s="576" t="str">
        <f>IF(ISNUMBER(SEARCH(B$206,'12.Partner Involvement'!$G500))=TRUE,(('12.Partner Involvement'!$D500*'12.Partner Involvement'!$E500)/COUNTA(_xlfn.TEXTSPLIT('12.Partner Involvement'!$G500,";"))),"")</f>
        <v/>
      </c>
      <c r="C701" s="578" t="str">
        <f>IF(ISNUMBER(SEARCH(C$206,'12.Partner Involvement'!$G500))=TRUE,(('12.Partner Involvement'!$D500*'12.Partner Involvement'!$E500)/COUNTA(_xlfn.TEXTSPLIT('12.Partner Involvement'!$G500,";"))),"")</f>
        <v/>
      </c>
      <c r="E701" s="577" t="str">
        <f>IF(ISNUMBER(SEARCH(E$206,'12.Partner Involvement'!$H500))=TRUE,(('12.Partner Involvement'!$D500*'12.Partner Involvement'!$E500)/COUNTA(_xlfn.TEXTSPLIT('12.Partner Involvement'!$H500,";"))),"")</f>
        <v/>
      </c>
      <c r="F701" s="576" t="str">
        <f>IF(ISNUMBER(SEARCH(F$206,'12.Partner Involvement'!$H500))=TRUE,(('12.Partner Involvement'!$D500*'12.Partner Involvement'!$E500)/COUNTA(_xlfn.TEXTSPLIT('12.Partner Involvement'!$H500,";"))),"")</f>
        <v/>
      </c>
      <c r="G701" s="576" t="str">
        <f>IF(ISNUMBER(SEARCH(G$206,'12.Partner Involvement'!$H500))=TRUE,(('12.Partner Involvement'!$D500*'12.Partner Involvement'!$E500)/COUNTA(_xlfn.TEXTSPLIT('12.Partner Involvement'!$H500,";"))),"")</f>
        <v/>
      </c>
      <c r="H701" s="578" t="str">
        <f>IF(ISNUMBER(SEARCH(H$206,'12.Partner Involvement'!$H500))=TRUE,(('12.Partner Involvement'!$D500*'12.Partner Involvement'!$E500)/COUNTA(_xlfn.TEXTSPLIT('12.Partner Involvement'!$H500,";"))),"")</f>
        <v/>
      </c>
    </row>
    <row r="702" spans="1:8" x14ac:dyDescent="0.25">
      <c r="A702" s="577" t="str">
        <f>IF(ISNUMBER(SEARCH(A$206,'12.Partner Involvement'!$G501))=TRUE,(('12.Partner Involvement'!$D501*'12.Partner Involvement'!$E501)/COUNTA(_xlfn.TEXTSPLIT('12.Partner Involvement'!$G501,";"))),"")</f>
        <v/>
      </c>
      <c r="B702" s="576" t="str">
        <f>IF(ISNUMBER(SEARCH(B$206,'12.Partner Involvement'!$G501))=TRUE,(('12.Partner Involvement'!$D501*'12.Partner Involvement'!$E501)/COUNTA(_xlfn.TEXTSPLIT('12.Partner Involvement'!$G501,";"))),"")</f>
        <v/>
      </c>
      <c r="C702" s="578" t="str">
        <f>IF(ISNUMBER(SEARCH(C$206,'12.Partner Involvement'!$G501))=TRUE,(('12.Partner Involvement'!$D501*'12.Partner Involvement'!$E501)/COUNTA(_xlfn.TEXTSPLIT('12.Partner Involvement'!$G501,";"))),"")</f>
        <v/>
      </c>
      <c r="E702" s="577" t="str">
        <f>IF(ISNUMBER(SEARCH(E$206,'12.Partner Involvement'!$H501))=TRUE,(('12.Partner Involvement'!$D501*'12.Partner Involvement'!$E501)/COUNTA(_xlfn.TEXTSPLIT('12.Partner Involvement'!$H501,";"))),"")</f>
        <v/>
      </c>
      <c r="F702" s="576" t="str">
        <f>IF(ISNUMBER(SEARCH(F$206,'12.Partner Involvement'!$H501))=TRUE,(('12.Partner Involvement'!$D501*'12.Partner Involvement'!$E501)/COUNTA(_xlfn.TEXTSPLIT('12.Partner Involvement'!$H501,";"))),"")</f>
        <v/>
      </c>
      <c r="G702" s="576" t="str">
        <f>IF(ISNUMBER(SEARCH(G$206,'12.Partner Involvement'!$H501))=TRUE,(('12.Partner Involvement'!$D501*'12.Partner Involvement'!$E501)/COUNTA(_xlfn.TEXTSPLIT('12.Partner Involvement'!$H501,";"))),"")</f>
        <v/>
      </c>
      <c r="H702" s="578" t="str">
        <f>IF(ISNUMBER(SEARCH(H$206,'12.Partner Involvement'!$H501))=TRUE,(('12.Partner Involvement'!$D501*'12.Partner Involvement'!$E501)/COUNTA(_xlfn.TEXTSPLIT('12.Partner Involvement'!$H501,";"))),"")</f>
        <v/>
      </c>
    </row>
    <row r="703" spans="1:8" x14ac:dyDescent="0.25">
      <c r="A703" s="577" t="str">
        <f>IF(ISNUMBER(SEARCH(A$206,'12.Partner Involvement'!$G502))=TRUE,(('12.Partner Involvement'!$D502*'12.Partner Involvement'!$E502)/COUNTA(_xlfn.TEXTSPLIT('12.Partner Involvement'!$G502,";"))),"")</f>
        <v/>
      </c>
      <c r="B703" s="576" t="str">
        <f>IF(ISNUMBER(SEARCH(B$206,'12.Partner Involvement'!$G502))=TRUE,(('12.Partner Involvement'!$D502*'12.Partner Involvement'!$E502)/COUNTA(_xlfn.TEXTSPLIT('12.Partner Involvement'!$G502,";"))),"")</f>
        <v/>
      </c>
      <c r="C703" s="578" t="str">
        <f>IF(ISNUMBER(SEARCH(C$206,'12.Partner Involvement'!$G502))=TRUE,(('12.Partner Involvement'!$D502*'12.Partner Involvement'!$E502)/COUNTA(_xlfn.TEXTSPLIT('12.Partner Involvement'!$G502,";"))),"")</f>
        <v/>
      </c>
      <c r="E703" s="577" t="str">
        <f>IF(ISNUMBER(SEARCH(E$206,'12.Partner Involvement'!$H502))=TRUE,(('12.Partner Involvement'!$D502*'12.Partner Involvement'!$E502)/COUNTA(_xlfn.TEXTSPLIT('12.Partner Involvement'!$H502,";"))),"")</f>
        <v/>
      </c>
      <c r="F703" s="576" t="str">
        <f>IF(ISNUMBER(SEARCH(F$206,'12.Partner Involvement'!$H502))=TRUE,(('12.Partner Involvement'!$D502*'12.Partner Involvement'!$E502)/COUNTA(_xlfn.TEXTSPLIT('12.Partner Involvement'!$H502,";"))),"")</f>
        <v/>
      </c>
      <c r="G703" s="576" t="str">
        <f>IF(ISNUMBER(SEARCH(G$206,'12.Partner Involvement'!$H502))=TRUE,(('12.Partner Involvement'!$D502*'12.Partner Involvement'!$E502)/COUNTA(_xlfn.TEXTSPLIT('12.Partner Involvement'!$H502,";"))),"")</f>
        <v/>
      </c>
      <c r="H703" s="578" t="str">
        <f>IF(ISNUMBER(SEARCH(H$206,'12.Partner Involvement'!$H502))=TRUE,(('12.Partner Involvement'!$D502*'12.Partner Involvement'!$E502)/COUNTA(_xlfn.TEXTSPLIT('12.Partner Involvement'!$H502,";"))),"")</f>
        <v/>
      </c>
    </row>
    <row r="704" spans="1:8" x14ac:dyDescent="0.25">
      <c r="A704" s="577" t="str">
        <f>IF(ISNUMBER(SEARCH(A$206,'12.Partner Involvement'!$G503))=TRUE,(('12.Partner Involvement'!$D503*'12.Partner Involvement'!$E503)/COUNTA(_xlfn.TEXTSPLIT('12.Partner Involvement'!$G503,";"))),"")</f>
        <v/>
      </c>
      <c r="B704" s="576" t="str">
        <f>IF(ISNUMBER(SEARCH(B$206,'12.Partner Involvement'!$G503))=TRUE,(('12.Partner Involvement'!$D503*'12.Partner Involvement'!$E503)/COUNTA(_xlfn.TEXTSPLIT('12.Partner Involvement'!$G503,";"))),"")</f>
        <v/>
      </c>
      <c r="C704" s="578" t="str">
        <f>IF(ISNUMBER(SEARCH(C$206,'12.Partner Involvement'!$G503))=TRUE,(('12.Partner Involvement'!$D503*'12.Partner Involvement'!$E503)/COUNTA(_xlfn.TEXTSPLIT('12.Partner Involvement'!$G503,";"))),"")</f>
        <v/>
      </c>
      <c r="E704" s="577" t="str">
        <f>IF(ISNUMBER(SEARCH(E$206,'12.Partner Involvement'!$H503))=TRUE,(('12.Partner Involvement'!$D503*'12.Partner Involvement'!$E503)/COUNTA(_xlfn.TEXTSPLIT('12.Partner Involvement'!$H503,";"))),"")</f>
        <v/>
      </c>
      <c r="F704" s="576" t="str">
        <f>IF(ISNUMBER(SEARCH(F$206,'12.Partner Involvement'!$H503))=TRUE,(('12.Partner Involvement'!$D503*'12.Partner Involvement'!$E503)/COUNTA(_xlfn.TEXTSPLIT('12.Partner Involvement'!$H503,";"))),"")</f>
        <v/>
      </c>
      <c r="G704" s="576" t="str">
        <f>IF(ISNUMBER(SEARCH(G$206,'12.Partner Involvement'!$H503))=TRUE,(('12.Partner Involvement'!$D503*'12.Partner Involvement'!$E503)/COUNTA(_xlfn.TEXTSPLIT('12.Partner Involvement'!$H503,";"))),"")</f>
        <v/>
      </c>
      <c r="H704" s="578" t="str">
        <f>IF(ISNUMBER(SEARCH(H$206,'12.Partner Involvement'!$H503))=TRUE,(('12.Partner Involvement'!$D503*'12.Partner Involvement'!$E503)/COUNTA(_xlfn.TEXTSPLIT('12.Partner Involvement'!$H503,";"))),"")</f>
        <v/>
      </c>
    </row>
    <row r="705" spans="1:8" x14ac:dyDescent="0.25">
      <c r="A705" s="577" t="str">
        <f>IF(ISNUMBER(SEARCH(A$206,'12.Partner Involvement'!$G504))=TRUE,(('12.Partner Involvement'!$D504*'12.Partner Involvement'!$E504)/COUNTA(_xlfn.TEXTSPLIT('12.Partner Involvement'!$G504,";"))),"")</f>
        <v/>
      </c>
      <c r="B705" s="576" t="str">
        <f>IF(ISNUMBER(SEARCH(B$206,'12.Partner Involvement'!$G504))=TRUE,(('12.Partner Involvement'!$D504*'12.Partner Involvement'!$E504)/COUNTA(_xlfn.TEXTSPLIT('12.Partner Involvement'!$G504,";"))),"")</f>
        <v/>
      </c>
      <c r="C705" s="578" t="str">
        <f>IF(ISNUMBER(SEARCH(C$206,'12.Partner Involvement'!$G504))=TRUE,(('12.Partner Involvement'!$D504*'12.Partner Involvement'!$E504)/COUNTA(_xlfn.TEXTSPLIT('12.Partner Involvement'!$G504,";"))),"")</f>
        <v/>
      </c>
      <c r="E705" s="577" t="str">
        <f>IF(ISNUMBER(SEARCH(E$206,'12.Partner Involvement'!$H504))=TRUE,(('12.Partner Involvement'!$D504*'12.Partner Involvement'!$E504)/COUNTA(_xlfn.TEXTSPLIT('12.Partner Involvement'!$H504,";"))),"")</f>
        <v/>
      </c>
      <c r="F705" s="576" t="str">
        <f>IF(ISNUMBER(SEARCH(F$206,'12.Partner Involvement'!$H504))=TRUE,(('12.Partner Involvement'!$D504*'12.Partner Involvement'!$E504)/COUNTA(_xlfn.TEXTSPLIT('12.Partner Involvement'!$H504,";"))),"")</f>
        <v/>
      </c>
      <c r="G705" s="576" t="str">
        <f>IF(ISNUMBER(SEARCH(G$206,'12.Partner Involvement'!$H504))=TRUE,(('12.Partner Involvement'!$D504*'12.Partner Involvement'!$E504)/COUNTA(_xlfn.TEXTSPLIT('12.Partner Involvement'!$H504,";"))),"")</f>
        <v/>
      </c>
      <c r="H705" s="578" t="str">
        <f>IF(ISNUMBER(SEARCH(H$206,'12.Partner Involvement'!$H504))=TRUE,(('12.Partner Involvement'!$D504*'12.Partner Involvement'!$E504)/COUNTA(_xlfn.TEXTSPLIT('12.Partner Involvement'!$H504,";"))),"")</f>
        <v/>
      </c>
    </row>
    <row r="706" spans="1:8" x14ac:dyDescent="0.25">
      <c r="A706" s="577" t="str">
        <f>IF(ISNUMBER(SEARCH(A$206,'12.Partner Involvement'!$G505))=TRUE,(('12.Partner Involvement'!$D505*'12.Partner Involvement'!$E505)/COUNTA(_xlfn.TEXTSPLIT('12.Partner Involvement'!$G505,";"))),"")</f>
        <v/>
      </c>
      <c r="B706" s="576" t="str">
        <f>IF(ISNUMBER(SEARCH(B$206,'12.Partner Involvement'!$G505))=TRUE,(('12.Partner Involvement'!$D505*'12.Partner Involvement'!$E505)/COUNTA(_xlfn.TEXTSPLIT('12.Partner Involvement'!$G505,";"))),"")</f>
        <v/>
      </c>
      <c r="C706" s="578" t="str">
        <f>IF(ISNUMBER(SEARCH(C$206,'12.Partner Involvement'!$G505))=TRUE,(('12.Partner Involvement'!$D505*'12.Partner Involvement'!$E505)/COUNTA(_xlfn.TEXTSPLIT('12.Partner Involvement'!$G505,";"))),"")</f>
        <v/>
      </c>
      <c r="E706" s="577" t="str">
        <f>IF(ISNUMBER(SEARCH(E$206,'12.Partner Involvement'!$H505))=TRUE,(('12.Partner Involvement'!$D505*'12.Partner Involvement'!$E505)/COUNTA(_xlfn.TEXTSPLIT('12.Partner Involvement'!$H505,";"))),"")</f>
        <v/>
      </c>
      <c r="F706" s="576" t="str">
        <f>IF(ISNUMBER(SEARCH(F$206,'12.Partner Involvement'!$H505))=TRUE,(('12.Partner Involvement'!$D505*'12.Partner Involvement'!$E505)/COUNTA(_xlfn.TEXTSPLIT('12.Partner Involvement'!$H505,";"))),"")</f>
        <v/>
      </c>
      <c r="G706" s="576" t="str">
        <f>IF(ISNUMBER(SEARCH(G$206,'12.Partner Involvement'!$H505))=TRUE,(('12.Partner Involvement'!$D505*'12.Partner Involvement'!$E505)/COUNTA(_xlfn.TEXTSPLIT('12.Partner Involvement'!$H505,";"))),"")</f>
        <v/>
      </c>
      <c r="H706" s="578" t="str">
        <f>IF(ISNUMBER(SEARCH(H$206,'12.Partner Involvement'!$H505))=TRUE,(('12.Partner Involvement'!$D505*'12.Partner Involvement'!$E505)/COUNTA(_xlfn.TEXTSPLIT('12.Partner Involvement'!$H505,";"))),"")</f>
        <v/>
      </c>
    </row>
    <row r="707" spans="1:8" x14ac:dyDescent="0.25">
      <c r="A707" s="577" t="str">
        <f>IF(ISNUMBER(SEARCH(A$206,'12.Partner Involvement'!$G506))=TRUE,(('12.Partner Involvement'!$D506*'12.Partner Involvement'!$E506)/COUNTA(_xlfn.TEXTSPLIT('12.Partner Involvement'!$G506,";"))),"")</f>
        <v/>
      </c>
      <c r="B707" s="576" t="str">
        <f>IF(ISNUMBER(SEARCH(B$206,'12.Partner Involvement'!$G506))=TRUE,(('12.Partner Involvement'!$D506*'12.Partner Involvement'!$E506)/COUNTA(_xlfn.TEXTSPLIT('12.Partner Involvement'!$G506,";"))),"")</f>
        <v/>
      </c>
      <c r="C707" s="578" t="str">
        <f>IF(ISNUMBER(SEARCH(C$206,'12.Partner Involvement'!$G506))=TRUE,(('12.Partner Involvement'!$D506*'12.Partner Involvement'!$E506)/COUNTA(_xlfn.TEXTSPLIT('12.Partner Involvement'!$G506,";"))),"")</f>
        <v/>
      </c>
      <c r="E707" s="577" t="str">
        <f>IF(ISNUMBER(SEARCH(E$206,'12.Partner Involvement'!$H506))=TRUE,(('12.Partner Involvement'!$D506*'12.Partner Involvement'!$E506)/COUNTA(_xlfn.TEXTSPLIT('12.Partner Involvement'!$H506,";"))),"")</f>
        <v/>
      </c>
      <c r="F707" s="576" t="str">
        <f>IF(ISNUMBER(SEARCH(F$206,'12.Partner Involvement'!$H506))=TRUE,(('12.Partner Involvement'!$D506*'12.Partner Involvement'!$E506)/COUNTA(_xlfn.TEXTSPLIT('12.Partner Involvement'!$H506,";"))),"")</f>
        <v/>
      </c>
      <c r="G707" s="576" t="str">
        <f>IF(ISNUMBER(SEARCH(G$206,'12.Partner Involvement'!$H506))=TRUE,(('12.Partner Involvement'!$D506*'12.Partner Involvement'!$E506)/COUNTA(_xlfn.TEXTSPLIT('12.Partner Involvement'!$H506,";"))),"")</f>
        <v/>
      </c>
      <c r="H707" s="578" t="str">
        <f>IF(ISNUMBER(SEARCH(H$206,'12.Partner Involvement'!$H506))=TRUE,(('12.Partner Involvement'!$D506*'12.Partner Involvement'!$E506)/COUNTA(_xlfn.TEXTSPLIT('12.Partner Involvement'!$H506,";"))),"")</f>
        <v/>
      </c>
    </row>
    <row r="708" spans="1:8" x14ac:dyDescent="0.25">
      <c r="A708" s="577" t="str">
        <f>IF(ISNUMBER(SEARCH(A$206,'12.Partner Involvement'!$G507))=TRUE,(('12.Partner Involvement'!$D507*'12.Partner Involvement'!$E507)/COUNTA(_xlfn.TEXTSPLIT('12.Partner Involvement'!$G507,";"))),"")</f>
        <v/>
      </c>
      <c r="B708" s="576" t="str">
        <f>IF(ISNUMBER(SEARCH(B$206,'12.Partner Involvement'!$G507))=TRUE,(('12.Partner Involvement'!$D507*'12.Partner Involvement'!$E507)/COUNTA(_xlfn.TEXTSPLIT('12.Partner Involvement'!$G507,";"))),"")</f>
        <v/>
      </c>
      <c r="C708" s="578" t="str">
        <f>IF(ISNUMBER(SEARCH(C$206,'12.Partner Involvement'!$G507))=TRUE,(('12.Partner Involvement'!$D507*'12.Partner Involvement'!$E507)/COUNTA(_xlfn.TEXTSPLIT('12.Partner Involvement'!$G507,";"))),"")</f>
        <v/>
      </c>
      <c r="E708" s="577" t="str">
        <f>IF(ISNUMBER(SEARCH(E$206,'12.Partner Involvement'!$H507))=TRUE,(('12.Partner Involvement'!$D507*'12.Partner Involvement'!$E507)/COUNTA(_xlfn.TEXTSPLIT('12.Partner Involvement'!$H507,";"))),"")</f>
        <v/>
      </c>
      <c r="F708" s="576" t="str">
        <f>IF(ISNUMBER(SEARCH(F$206,'12.Partner Involvement'!$H507))=TRUE,(('12.Partner Involvement'!$D507*'12.Partner Involvement'!$E507)/COUNTA(_xlfn.TEXTSPLIT('12.Partner Involvement'!$H507,";"))),"")</f>
        <v/>
      </c>
      <c r="G708" s="576" t="str">
        <f>IF(ISNUMBER(SEARCH(G$206,'12.Partner Involvement'!$H507))=TRUE,(('12.Partner Involvement'!$D507*'12.Partner Involvement'!$E507)/COUNTA(_xlfn.TEXTSPLIT('12.Partner Involvement'!$H507,";"))),"")</f>
        <v/>
      </c>
      <c r="H708" s="578" t="str">
        <f>IF(ISNUMBER(SEARCH(H$206,'12.Partner Involvement'!$H507))=TRUE,(('12.Partner Involvement'!$D507*'12.Partner Involvement'!$E507)/COUNTA(_xlfn.TEXTSPLIT('12.Partner Involvement'!$H507,";"))),"")</f>
        <v/>
      </c>
    </row>
    <row r="709" spans="1:8" x14ac:dyDescent="0.25">
      <c r="A709" s="577" t="str">
        <f>IF(ISNUMBER(SEARCH(A$206,'12.Partner Involvement'!$G508))=TRUE,(('12.Partner Involvement'!$D508*'12.Partner Involvement'!$E508)/COUNTA(_xlfn.TEXTSPLIT('12.Partner Involvement'!$G508,";"))),"")</f>
        <v/>
      </c>
      <c r="B709" s="576" t="str">
        <f>IF(ISNUMBER(SEARCH(B$206,'12.Partner Involvement'!$G508))=TRUE,(('12.Partner Involvement'!$D508*'12.Partner Involvement'!$E508)/COUNTA(_xlfn.TEXTSPLIT('12.Partner Involvement'!$G508,";"))),"")</f>
        <v/>
      </c>
      <c r="C709" s="578" t="str">
        <f>IF(ISNUMBER(SEARCH(C$206,'12.Partner Involvement'!$G508))=TRUE,(('12.Partner Involvement'!$D508*'12.Partner Involvement'!$E508)/COUNTA(_xlfn.TEXTSPLIT('12.Partner Involvement'!$G508,";"))),"")</f>
        <v/>
      </c>
      <c r="E709" s="577" t="str">
        <f>IF(ISNUMBER(SEARCH(E$206,'12.Partner Involvement'!$H508))=TRUE,(('12.Partner Involvement'!$D508*'12.Partner Involvement'!$E508)/COUNTA(_xlfn.TEXTSPLIT('12.Partner Involvement'!$H508,";"))),"")</f>
        <v/>
      </c>
      <c r="F709" s="576" t="str">
        <f>IF(ISNUMBER(SEARCH(F$206,'12.Partner Involvement'!$H508))=TRUE,(('12.Partner Involvement'!$D508*'12.Partner Involvement'!$E508)/COUNTA(_xlfn.TEXTSPLIT('12.Partner Involvement'!$H508,";"))),"")</f>
        <v/>
      </c>
      <c r="G709" s="576" t="str">
        <f>IF(ISNUMBER(SEARCH(G$206,'12.Partner Involvement'!$H508))=TRUE,(('12.Partner Involvement'!$D508*'12.Partner Involvement'!$E508)/COUNTA(_xlfn.TEXTSPLIT('12.Partner Involvement'!$H508,";"))),"")</f>
        <v/>
      </c>
      <c r="H709" s="578" t="str">
        <f>IF(ISNUMBER(SEARCH(H$206,'12.Partner Involvement'!$H508))=TRUE,(('12.Partner Involvement'!$D508*'12.Partner Involvement'!$E508)/COUNTA(_xlfn.TEXTSPLIT('12.Partner Involvement'!$H508,";"))),"")</f>
        <v/>
      </c>
    </row>
    <row r="710" spans="1:8" x14ac:dyDescent="0.25">
      <c r="A710" s="577" t="str">
        <f>IF(ISNUMBER(SEARCH(A$206,'12.Partner Involvement'!$G509))=TRUE,(('12.Partner Involvement'!$D509*'12.Partner Involvement'!$E509)/COUNTA(_xlfn.TEXTSPLIT('12.Partner Involvement'!$G509,";"))),"")</f>
        <v/>
      </c>
      <c r="B710" s="576" t="str">
        <f>IF(ISNUMBER(SEARCH(B$206,'12.Partner Involvement'!$G509))=TRUE,(('12.Partner Involvement'!$D509*'12.Partner Involvement'!$E509)/COUNTA(_xlfn.TEXTSPLIT('12.Partner Involvement'!$G509,";"))),"")</f>
        <v/>
      </c>
      <c r="C710" s="578" t="str">
        <f>IF(ISNUMBER(SEARCH(C$206,'12.Partner Involvement'!$G509))=TRUE,(('12.Partner Involvement'!$D509*'12.Partner Involvement'!$E509)/COUNTA(_xlfn.TEXTSPLIT('12.Partner Involvement'!$G509,";"))),"")</f>
        <v/>
      </c>
      <c r="E710" s="577" t="str">
        <f>IF(ISNUMBER(SEARCH(E$206,'12.Partner Involvement'!$H509))=TRUE,(('12.Partner Involvement'!$D509*'12.Partner Involvement'!$E509)/COUNTA(_xlfn.TEXTSPLIT('12.Partner Involvement'!$H509,";"))),"")</f>
        <v/>
      </c>
      <c r="F710" s="576" t="str">
        <f>IF(ISNUMBER(SEARCH(F$206,'12.Partner Involvement'!$H509))=TRUE,(('12.Partner Involvement'!$D509*'12.Partner Involvement'!$E509)/COUNTA(_xlfn.TEXTSPLIT('12.Partner Involvement'!$H509,";"))),"")</f>
        <v/>
      </c>
      <c r="G710" s="576" t="str">
        <f>IF(ISNUMBER(SEARCH(G$206,'12.Partner Involvement'!$H509))=TRUE,(('12.Partner Involvement'!$D509*'12.Partner Involvement'!$E509)/COUNTA(_xlfn.TEXTSPLIT('12.Partner Involvement'!$H509,";"))),"")</f>
        <v/>
      </c>
      <c r="H710" s="578" t="str">
        <f>IF(ISNUMBER(SEARCH(H$206,'12.Partner Involvement'!$H509))=TRUE,(('12.Partner Involvement'!$D509*'12.Partner Involvement'!$E509)/COUNTA(_xlfn.TEXTSPLIT('12.Partner Involvement'!$H509,";"))),"")</f>
        <v/>
      </c>
    </row>
    <row r="711" spans="1:8" x14ac:dyDescent="0.25">
      <c r="A711" s="577" t="str">
        <f>IF(ISNUMBER(SEARCH(A$206,'12.Partner Involvement'!$G510))=TRUE,(('12.Partner Involvement'!$D510*'12.Partner Involvement'!$E510)/COUNTA(_xlfn.TEXTSPLIT('12.Partner Involvement'!$G510,";"))),"")</f>
        <v/>
      </c>
      <c r="B711" s="576" t="str">
        <f>IF(ISNUMBER(SEARCH(B$206,'12.Partner Involvement'!$G510))=TRUE,(('12.Partner Involvement'!$D510*'12.Partner Involvement'!$E510)/COUNTA(_xlfn.TEXTSPLIT('12.Partner Involvement'!$G510,";"))),"")</f>
        <v/>
      </c>
      <c r="C711" s="578" t="str">
        <f>IF(ISNUMBER(SEARCH(C$206,'12.Partner Involvement'!$G510))=TRUE,(('12.Partner Involvement'!$D510*'12.Partner Involvement'!$E510)/COUNTA(_xlfn.TEXTSPLIT('12.Partner Involvement'!$G510,";"))),"")</f>
        <v/>
      </c>
      <c r="E711" s="577" t="str">
        <f>IF(ISNUMBER(SEARCH(E$206,'12.Partner Involvement'!$H510))=TRUE,(('12.Partner Involvement'!$D510*'12.Partner Involvement'!$E510)/COUNTA(_xlfn.TEXTSPLIT('12.Partner Involvement'!$H510,";"))),"")</f>
        <v/>
      </c>
      <c r="F711" s="576" t="str">
        <f>IF(ISNUMBER(SEARCH(F$206,'12.Partner Involvement'!$H510))=TRUE,(('12.Partner Involvement'!$D510*'12.Partner Involvement'!$E510)/COUNTA(_xlfn.TEXTSPLIT('12.Partner Involvement'!$H510,";"))),"")</f>
        <v/>
      </c>
      <c r="G711" s="576" t="str">
        <f>IF(ISNUMBER(SEARCH(G$206,'12.Partner Involvement'!$H510))=TRUE,(('12.Partner Involvement'!$D510*'12.Partner Involvement'!$E510)/COUNTA(_xlfn.TEXTSPLIT('12.Partner Involvement'!$H510,";"))),"")</f>
        <v/>
      </c>
      <c r="H711" s="578" t="str">
        <f>IF(ISNUMBER(SEARCH(H$206,'12.Partner Involvement'!$H510))=TRUE,(('12.Partner Involvement'!$D510*'12.Partner Involvement'!$E510)/COUNTA(_xlfn.TEXTSPLIT('12.Partner Involvement'!$H510,";"))),"")</f>
        <v/>
      </c>
    </row>
    <row r="712" spans="1:8" x14ac:dyDescent="0.25">
      <c r="A712" s="577" t="str">
        <f>IF(ISNUMBER(SEARCH(A$206,'12.Partner Involvement'!$G511))=TRUE,(('12.Partner Involvement'!$D511*'12.Partner Involvement'!$E511)/COUNTA(_xlfn.TEXTSPLIT('12.Partner Involvement'!$G511,";"))),"")</f>
        <v/>
      </c>
      <c r="B712" s="576" t="str">
        <f>IF(ISNUMBER(SEARCH(B$206,'12.Partner Involvement'!$G511))=TRUE,(('12.Partner Involvement'!$D511*'12.Partner Involvement'!$E511)/COUNTA(_xlfn.TEXTSPLIT('12.Partner Involvement'!$G511,";"))),"")</f>
        <v/>
      </c>
      <c r="C712" s="578" t="str">
        <f>IF(ISNUMBER(SEARCH(C$206,'12.Partner Involvement'!$G511))=TRUE,(('12.Partner Involvement'!$D511*'12.Partner Involvement'!$E511)/COUNTA(_xlfn.TEXTSPLIT('12.Partner Involvement'!$G511,";"))),"")</f>
        <v/>
      </c>
      <c r="E712" s="577" t="str">
        <f>IF(ISNUMBER(SEARCH(E$206,'12.Partner Involvement'!$H511))=TRUE,(('12.Partner Involvement'!$D511*'12.Partner Involvement'!$E511)/COUNTA(_xlfn.TEXTSPLIT('12.Partner Involvement'!$H511,";"))),"")</f>
        <v/>
      </c>
      <c r="F712" s="576" t="str">
        <f>IF(ISNUMBER(SEARCH(F$206,'12.Partner Involvement'!$H511))=TRUE,(('12.Partner Involvement'!$D511*'12.Partner Involvement'!$E511)/COUNTA(_xlfn.TEXTSPLIT('12.Partner Involvement'!$H511,";"))),"")</f>
        <v/>
      </c>
      <c r="G712" s="576" t="str">
        <f>IF(ISNUMBER(SEARCH(G$206,'12.Partner Involvement'!$H511))=TRUE,(('12.Partner Involvement'!$D511*'12.Partner Involvement'!$E511)/COUNTA(_xlfn.TEXTSPLIT('12.Partner Involvement'!$H511,";"))),"")</f>
        <v/>
      </c>
      <c r="H712" s="578" t="str">
        <f>IF(ISNUMBER(SEARCH(H$206,'12.Partner Involvement'!$H511))=TRUE,(('12.Partner Involvement'!$D511*'12.Partner Involvement'!$E511)/COUNTA(_xlfn.TEXTSPLIT('12.Partner Involvement'!$H511,";"))),"")</f>
        <v/>
      </c>
    </row>
    <row r="713" spans="1:8" x14ac:dyDescent="0.25">
      <c r="A713" s="577" t="str">
        <f>IF(ISNUMBER(SEARCH(A$206,'12.Partner Involvement'!$G512))=TRUE,(('12.Partner Involvement'!$D512*'12.Partner Involvement'!$E512)/COUNTA(_xlfn.TEXTSPLIT('12.Partner Involvement'!$G512,";"))),"")</f>
        <v/>
      </c>
      <c r="B713" s="576" t="str">
        <f>IF(ISNUMBER(SEARCH(B$206,'12.Partner Involvement'!$G512))=TRUE,(('12.Partner Involvement'!$D512*'12.Partner Involvement'!$E512)/COUNTA(_xlfn.TEXTSPLIT('12.Partner Involvement'!$G512,";"))),"")</f>
        <v/>
      </c>
      <c r="C713" s="578" t="str">
        <f>IF(ISNUMBER(SEARCH(C$206,'12.Partner Involvement'!$G512))=TRUE,(('12.Partner Involvement'!$D512*'12.Partner Involvement'!$E512)/COUNTA(_xlfn.TEXTSPLIT('12.Partner Involvement'!$G512,";"))),"")</f>
        <v/>
      </c>
      <c r="E713" s="577" t="str">
        <f>IF(ISNUMBER(SEARCH(E$206,'12.Partner Involvement'!$H512))=TRUE,(('12.Partner Involvement'!$D512*'12.Partner Involvement'!$E512)/COUNTA(_xlfn.TEXTSPLIT('12.Partner Involvement'!$H512,";"))),"")</f>
        <v/>
      </c>
      <c r="F713" s="576" t="str">
        <f>IF(ISNUMBER(SEARCH(F$206,'12.Partner Involvement'!$H512))=TRUE,(('12.Partner Involvement'!$D512*'12.Partner Involvement'!$E512)/COUNTA(_xlfn.TEXTSPLIT('12.Partner Involvement'!$H512,";"))),"")</f>
        <v/>
      </c>
      <c r="G713" s="576" t="str">
        <f>IF(ISNUMBER(SEARCH(G$206,'12.Partner Involvement'!$H512))=TRUE,(('12.Partner Involvement'!$D512*'12.Partner Involvement'!$E512)/COUNTA(_xlfn.TEXTSPLIT('12.Partner Involvement'!$H512,";"))),"")</f>
        <v/>
      </c>
      <c r="H713" s="578" t="str">
        <f>IF(ISNUMBER(SEARCH(H$206,'12.Partner Involvement'!$H512))=TRUE,(('12.Partner Involvement'!$D512*'12.Partner Involvement'!$E512)/COUNTA(_xlfn.TEXTSPLIT('12.Partner Involvement'!$H512,";"))),"")</f>
        <v/>
      </c>
    </row>
    <row r="714" spans="1:8" x14ac:dyDescent="0.25">
      <c r="A714" s="577" t="str">
        <f>IF(ISNUMBER(SEARCH(A$206,'12.Partner Involvement'!$G513))=TRUE,(('12.Partner Involvement'!$D513*'12.Partner Involvement'!$E513)/COUNTA(_xlfn.TEXTSPLIT('12.Partner Involvement'!$G513,";"))),"")</f>
        <v/>
      </c>
      <c r="B714" s="576" t="str">
        <f>IF(ISNUMBER(SEARCH(B$206,'12.Partner Involvement'!$G513))=TRUE,(('12.Partner Involvement'!$D513*'12.Partner Involvement'!$E513)/COUNTA(_xlfn.TEXTSPLIT('12.Partner Involvement'!$G513,";"))),"")</f>
        <v/>
      </c>
      <c r="C714" s="578" t="str">
        <f>IF(ISNUMBER(SEARCH(C$206,'12.Partner Involvement'!$G513))=TRUE,(('12.Partner Involvement'!$D513*'12.Partner Involvement'!$E513)/COUNTA(_xlfn.TEXTSPLIT('12.Partner Involvement'!$G513,";"))),"")</f>
        <v/>
      </c>
      <c r="E714" s="577" t="str">
        <f>IF(ISNUMBER(SEARCH(E$206,'12.Partner Involvement'!$H513))=TRUE,(('12.Partner Involvement'!$D513*'12.Partner Involvement'!$E513)/COUNTA(_xlfn.TEXTSPLIT('12.Partner Involvement'!$H513,";"))),"")</f>
        <v/>
      </c>
      <c r="F714" s="576" t="str">
        <f>IF(ISNUMBER(SEARCH(F$206,'12.Partner Involvement'!$H513))=TRUE,(('12.Partner Involvement'!$D513*'12.Partner Involvement'!$E513)/COUNTA(_xlfn.TEXTSPLIT('12.Partner Involvement'!$H513,";"))),"")</f>
        <v/>
      </c>
      <c r="G714" s="576" t="str">
        <f>IF(ISNUMBER(SEARCH(G$206,'12.Partner Involvement'!$H513))=TRUE,(('12.Partner Involvement'!$D513*'12.Partner Involvement'!$E513)/COUNTA(_xlfn.TEXTSPLIT('12.Partner Involvement'!$H513,";"))),"")</f>
        <v/>
      </c>
      <c r="H714" s="578" t="str">
        <f>IF(ISNUMBER(SEARCH(H$206,'12.Partner Involvement'!$H513))=TRUE,(('12.Partner Involvement'!$D513*'12.Partner Involvement'!$E513)/COUNTA(_xlfn.TEXTSPLIT('12.Partner Involvement'!$H513,";"))),"")</f>
        <v/>
      </c>
    </row>
    <row r="715" spans="1:8" x14ac:dyDescent="0.25">
      <c r="A715" s="577" t="str">
        <f>IF(ISNUMBER(SEARCH(A$206,'12.Partner Involvement'!$G514))=TRUE,(('12.Partner Involvement'!$D514*'12.Partner Involvement'!$E514)/COUNTA(_xlfn.TEXTSPLIT('12.Partner Involvement'!$G514,";"))),"")</f>
        <v/>
      </c>
      <c r="B715" s="576" t="str">
        <f>IF(ISNUMBER(SEARCH(B$206,'12.Partner Involvement'!$G514))=TRUE,(('12.Partner Involvement'!$D514*'12.Partner Involvement'!$E514)/COUNTA(_xlfn.TEXTSPLIT('12.Partner Involvement'!$G514,";"))),"")</f>
        <v/>
      </c>
      <c r="C715" s="578" t="str">
        <f>IF(ISNUMBER(SEARCH(C$206,'12.Partner Involvement'!$G514))=TRUE,(('12.Partner Involvement'!$D514*'12.Partner Involvement'!$E514)/COUNTA(_xlfn.TEXTSPLIT('12.Partner Involvement'!$G514,";"))),"")</f>
        <v/>
      </c>
      <c r="E715" s="577" t="str">
        <f>IF(ISNUMBER(SEARCH(E$206,'12.Partner Involvement'!$H514))=TRUE,(('12.Partner Involvement'!$D514*'12.Partner Involvement'!$E514)/COUNTA(_xlfn.TEXTSPLIT('12.Partner Involvement'!$H514,";"))),"")</f>
        <v/>
      </c>
      <c r="F715" s="576" t="str">
        <f>IF(ISNUMBER(SEARCH(F$206,'12.Partner Involvement'!$H514))=TRUE,(('12.Partner Involvement'!$D514*'12.Partner Involvement'!$E514)/COUNTA(_xlfn.TEXTSPLIT('12.Partner Involvement'!$H514,";"))),"")</f>
        <v/>
      </c>
      <c r="G715" s="576" t="str">
        <f>IF(ISNUMBER(SEARCH(G$206,'12.Partner Involvement'!$H514))=TRUE,(('12.Partner Involvement'!$D514*'12.Partner Involvement'!$E514)/COUNTA(_xlfn.TEXTSPLIT('12.Partner Involvement'!$H514,";"))),"")</f>
        <v/>
      </c>
      <c r="H715" s="578" t="str">
        <f>IF(ISNUMBER(SEARCH(H$206,'12.Partner Involvement'!$H514))=TRUE,(('12.Partner Involvement'!$D514*'12.Partner Involvement'!$E514)/COUNTA(_xlfn.TEXTSPLIT('12.Partner Involvement'!$H514,";"))),"")</f>
        <v/>
      </c>
    </row>
    <row r="716" spans="1:8" x14ac:dyDescent="0.25">
      <c r="A716" s="577" t="str">
        <f>IF(ISNUMBER(SEARCH(A$206,'12.Partner Involvement'!$G515))=TRUE,(('12.Partner Involvement'!$D515*'12.Partner Involvement'!$E515)/COUNTA(_xlfn.TEXTSPLIT('12.Partner Involvement'!$G515,";"))),"")</f>
        <v/>
      </c>
      <c r="B716" s="576" t="str">
        <f>IF(ISNUMBER(SEARCH(B$206,'12.Partner Involvement'!$G515))=TRUE,(('12.Partner Involvement'!$D515*'12.Partner Involvement'!$E515)/COUNTA(_xlfn.TEXTSPLIT('12.Partner Involvement'!$G515,";"))),"")</f>
        <v/>
      </c>
      <c r="C716" s="578" t="str">
        <f>IF(ISNUMBER(SEARCH(C$206,'12.Partner Involvement'!$G515))=TRUE,(('12.Partner Involvement'!$D515*'12.Partner Involvement'!$E515)/COUNTA(_xlfn.TEXTSPLIT('12.Partner Involvement'!$G515,";"))),"")</f>
        <v/>
      </c>
      <c r="E716" s="577" t="str">
        <f>IF(ISNUMBER(SEARCH(E$206,'12.Partner Involvement'!$H515))=TRUE,(('12.Partner Involvement'!$D515*'12.Partner Involvement'!$E515)/COUNTA(_xlfn.TEXTSPLIT('12.Partner Involvement'!$H515,";"))),"")</f>
        <v/>
      </c>
      <c r="F716" s="576" t="str">
        <f>IF(ISNUMBER(SEARCH(F$206,'12.Partner Involvement'!$H515))=TRUE,(('12.Partner Involvement'!$D515*'12.Partner Involvement'!$E515)/COUNTA(_xlfn.TEXTSPLIT('12.Partner Involvement'!$H515,";"))),"")</f>
        <v/>
      </c>
      <c r="G716" s="576" t="str">
        <f>IF(ISNUMBER(SEARCH(G$206,'12.Partner Involvement'!$H515))=TRUE,(('12.Partner Involvement'!$D515*'12.Partner Involvement'!$E515)/COUNTA(_xlfn.TEXTSPLIT('12.Partner Involvement'!$H515,";"))),"")</f>
        <v/>
      </c>
      <c r="H716" s="578" t="str">
        <f>IF(ISNUMBER(SEARCH(H$206,'12.Partner Involvement'!$H515))=TRUE,(('12.Partner Involvement'!$D515*'12.Partner Involvement'!$E515)/COUNTA(_xlfn.TEXTSPLIT('12.Partner Involvement'!$H515,";"))),"")</f>
        <v/>
      </c>
    </row>
    <row r="717" spans="1:8" x14ac:dyDescent="0.25">
      <c r="A717" s="577" t="str">
        <f>IF(ISNUMBER(SEARCH(A$206,'12.Partner Involvement'!$G516))=TRUE,(('12.Partner Involvement'!$D516*'12.Partner Involvement'!$E516)/COUNTA(_xlfn.TEXTSPLIT('12.Partner Involvement'!$G516,";"))),"")</f>
        <v/>
      </c>
      <c r="B717" s="576" t="str">
        <f>IF(ISNUMBER(SEARCH(B$206,'12.Partner Involvement'!$G516))=TRUE,(('12.Partner Involvement'!$D516*'12.Partner Involvement'!$E516)/COUNTA(_xlfn.TEXTSPLIT('12.Partner Involvement'!$G516,";"))),"")</f>
        <v/>
      </c>
      <c r="C717" s="578" t="str">
        <f>IF(ISNUMBER(SEARCH(C$206,'12.Partner Involvement'!$G516))=TRUE,(('12.Partner Involvement'!$D516*'12.Partner Involvement'!$E516)/COUNTA(_xlfn.TEXTSPLIT('12.Partner Involvement'!$G516,";"))),"")</f>
        <v/>
      </c>
      <c r="E717" s="577" t="str">
        <f>IF(ISNUMBER(SEARCH(E$206,'12.Partner Involvement'!$H516))=TRUE,(('12.Partner Involvement'!$D516*'12.Partner Involvement'!$E516)/COUNTA(_xlfn.TEXTSPLIT('12.Partner Involvement'!$H516,";"))),"")</f>
        <v/>
      </c>
      <c r="F717" s="576" t="str">
        <f>IF(ISNUMBER(SEARCH(F$206,'12.Partner Involvement'!$H516))=TRUE,(('12.Partner Involvement'!$D516*'12.Partner Involvement'!$E516)/COUNTA(_xlfn.TEXTSPLIT('12.Partner Involvement'!$H516,";"))),"")</f>
        <v/>
      </c>
      <c r="G717" s="576" t="str">
        <f>IF(ISNUMBER(SEARCH(G$206,'12.Partner Involvement'!$H516))=TRUE,(('12.Partner Involvement'!$D516*'12.Partner Involvement'!$E516)/COUNTA(_xlfn.TEXTSPLIT('12.Partner Involvement'!$H516,";"))),"")</f>
        <v/>
      </c>
      <c r="H717" s="578" t="str">
        <f>IF(ISNUMBER(SEARCH(H$206,'12.Partner Involvement'!$H516))=TRUE,(('12.Partner Involvement'!$D516*'12.Partner Involvement'!$E516)/COUNTA(_xlfn.TEXTSPLIT('12.Partner Involvement'!$H516,";"))),"")</f>
        <v/>
      </c>
    </row>
    <row r="718" spans="1:8" x14ac:dyDescent="0.25">
      <c r="A718" s="577" t="str">
        <f>IF(ISNUMBER(SEARCH(A$206,'12.Partner Involvement'!$G517))=TRUE,(('12.Partner Involvement'!$D517*'12.Partner Involvement'!$E517)/COUNTA(_xlfn.TEXTSPLIT('12.Partner Involvement'!$G517,";"))),"")</f>
        <v/>
      </c>
      <c r="B718" s="576" t="str">
        <f>IF(ISNUMBER(SEARCH(B$206,'12.Partner Involvement'!$G517))=TRUE,(('12.Partner Involvement'!$D517*'12.Partner Involvement'!$E517)/COUNTA(_xlfn.TEXTSPLIT('12.Partner Involvement'!$G517,";"))),"")</f>
        <v/>
      </c>
      <c r="C718" s="578" t="str">
        <f>IF(ISNUMBER(SEARCH(C$206,'12.Partner Involvement'!$G517))=TRUE,(('12.Partner Involvement'!$D517*'12.Partner Involvement'!$E517)/COUNTA(_xlfn.TEXTSPLIT('12.Partner Involvement'!$G517,";"))),"")</f>
        <v/>
      </c>
      <c r="E718" s="577" t="str">
        <f>IF(ISNUMBER(SEARCH(E$206,'12.Partner Involvement'!$H517))=TRUE,(('12.Partner Involvement'!$D517*'12.Partner Involvement'!$E517)/COUNTA(_xlfn.TEXTSPLIT('12.Partner Involvement'!$H517,";"))),"")</f>
        <v/>
      </c>
      <c r="F718" s="576" t="str">
        <f>IF(ISNUMBER(SEARCH(F$206,'12.Partner Involvement'!$H517))=TRUE,(('12.Partner Involvement'!$D517*'12.Partner Involvement'!$E517)/COUNTA(_xlfn.TEXTSPLIT('12.Partner Involvement'!$H517,";"))),"")</f>
        <v/>
      </c>
      <c r="G718" s="576" t="str">
        <f>IF(ISNUMBER(SEARCH(G$206,'12.Partner Involvement'!$H517))=TRUE,(('12.Partner Involvement'!$D517*'12.Partner Involvement'!$E517)/COUNTA(_xlfn.TEXTSPLIT('12.Partner Involvement'!$H517,";"))),"")</f>
        <v/>
      </c>
      <c r="H718" s="578" t="str">
        <f>IF(ISNUMBER(SEARCH(H$206,'12.Partner Involvement'!$H517))=TRUE,(('12.Partner Involvement'!$D517*'12.Partner Involvement'!$E517)/COUNTA(_xlfn.TEXTSPLIT('12.Partner Involvement'!$H517,";"))),"")</f>
        <v/>
      </c>
    </row>
    <row r="719" spans="1:8" x14ac:dyDescent="0.25">
      <c r="A719" s="577" t="str">
        <f>IF(ISNUMBER(SEARCH(A$206,'12.Partner Involvement'!$G518))=TRUE,(('12.Partner Involvement'!$D518*'12.Partner Involvement'!$E518)/COUNTA(_xlfn.TEXTSPLIT('12.Partner Involvement'!$G518,";"))),"")</f>
        <v/>
      </c>
      <c r="B719" s="576" t="str">
        <f>IF(ISNUMBER(SEARCH(B$206,'12.Partner Involvement'!$G518))=TRUE,(('12.Partner Involvement'!$D518*'12.Partner Involvement'!$E518)/COUNTA(_xlfn.TEXTSPLIT('12.Partner Involvement'!$G518,";"))),"")</f>
        <v/>
      </c>
      <c r="C719" s="578" t="str">
        <f>IF(ISNUMBER(SEARCH(C$206,'12.Partner Involvement'!$G518))=TRUE,(('12.Partner Involvement'!$D518*'12.Partner Involvement'!$E518)/COUNTA(_xlfn.TEXTSPLIT('12.Partner Involvement'!$G518,";"))),"")</f>
        <v/>
      </c>
      <c r="E719" s="577" t="str">
        <f>IF(ISNUMBER(SEARCH(E$206,'12.Partner Involvement'!$H518))=TRUE,(('12.Partner Involvement'!$D518*'12.Partner Involvement'!$E518)/COUNTA(_xlfn.TEXTSPLIT('12.Partner Involvement'!$H518,";"))),"")</f>
        <v/>
      </c>
      <c r="F719" s="576" t="str">
        <f>IF(ISNUMBER(SEARCH(F$206,'12.Partner Involvement'!$H518))=TRUE,(('12.Partner Involvement'!$D518*'12.Partner Involvement'!$E518)/COUNTA(_xlfn.TEXTSPLIT('12.Partner Involvement'!$H518,";"))),"")</f>
        <v/>
      </c>
      <c r="G719" s="576" t="str">
        <f>IF(ISNUMBER(SEARCH(G$206,'12.Partner Involvement'!$H518))=TRUE,(('12.Partner Involvement'!$D518*'12.Partner Involvement'!$E518)/COUNTA(_xlfn.TEXTSPLIT('12.Partner Involvement'!$H518,";"))),"")</f>
        <v/>
      </c>
      <c r="H719" s="578" t="str">
        <f>IF(ISNUMBER(SEARCH(H$206,'12.Partner Involvement'!$H518))=TRUE,(('12.Partner Involvement'!$D518*'12.Partner Involvement'!$E518)/COUNTA(_xlfn.TEXTSPLIT('12.Partner Involvement'!$H518,";"))),"")</f>
        <v/>
      </c>
    </row>
    <row r="720" spans="1:8" x14ac:dyDescent="0.25">
      <c r="A720" s="577" t="str">
        <f>IF(ISNUMBER(SEARCH(A$206,'12.Partner Involvement'!$G519))=TRUE,(('12.Partner Involvement'!$D519*'12.Partner Involvement'!$E519)/COUNTA(_xlfn.TEXTSPLIT('12.Partner Involvement'!$G519,";"))),"")</f>
        <v/>
      </c>
      <c r="B720" s="576" t="str">
        <f>IF(ISNUMBER(SEARCH(B$206,'12.Partner Involvement'!$G519))=TRUE,(('12.Partner Involvement'!$D519*'12.Partner Involvement'!$E519)/COUNTA(_xlfn.TEXTSPLIT('12.Partner Involvement'!$G519,";"))),"")</f>
        <v/>
      </c>
      <c r="C720" s="578" t="str">
        <f>IF(ISNUMBER(SEARCH(C$206,'12.Partner Involvement'!$G519))=TRUE,(('12.Partner Involvement'!$D519*'12.Partner Involvement'!$E519)/COUNTA(_xlfn.TEXTSPLIT('12.Partner Involvement'!$G519,";"))),"")</f>
        <v/>
      </c>
      <c r="E720" s="577" t="str">
        <f>IF(ISNUMBER(SEARCH(E$206,'12.Partner Involvement'!$H519))=TRUE,(('12.Partner Involvement'!$D519*'12.Partner Involvement'!$E519)/COUNTA(_xlfn.TEXTSPLIT('12.Partner Involvement'!$H519,";"))),"")</f>
        <v/>
      </c>
      <c r="F720" s="576" t="str">
        <f>IF(ISNUMBER(SEARCH(F$206,'12.Partner Involvement'!$H519))=TRUE,(('12.Partner Involvement'!$D519*'12.Partner Involvement'!$E519)/COUNTA(_xlfn.TEXTSPLIT('12.Partner Involvement'!$H519,";"))),"")</f>
        <v/>
      </c>
      <c r="G720" s="576" t="str">
        <f>IF(ISNUMBER(SEARCH(G$206,'12.Partner Involvement'!$H519))=TRUE,(('12.Partner Involvement'!$D519*'12.Partner Involvement'!$E519)/COUNTA(_xlfn.TEXTSPLIT('12.Partner Involvement'!$H519,";"))),"")</f>
        <v/>
      </c>
      <c r="H720" s="578" t="str">
        <f>IF(ISNUMBER(SEARCH(H$206,'12.Partner Involvement'!$H519))=TRUE,(('12.Partner Involvement'!$D519*'12.Partner Involvement'!$E519)/COUNTA(_xlfn.TEXTSPLIT('12.Partner Involvement'!$H519,";"))),"")</f>
        <v/>
      </c>
    </row>
    <row r="721" spans="1:8" x14ac:dyDescent="0.25">
      <c r="A721" s="577" t="str">
        <f>IF(ISNUMBER(SEARCH(A$206,'12.Partner Involvement'!$G520))=TRUE,(('12.Partner Involvement'!$D520*'12.Partner Involvement'!$E520)/COUNTA(_xlfn.TEXTSPLIT('12.Partner Involvement'!$G520,";"))),"")</f>
        <v/>
      </c>
      <c r="B721" s="576" t="str">
        <f>IF(ISNUMBER(SEARCH(B$206,'12.Partner Involvement'!$G520))=TRUE,(('12.Partner Involvement'!$D520*'12.Partner Involvement'!$E520)/COUNTA(_xlfn.TEXTSPLIT('12.Partner Involvement'!$G520,";"))),"")</f>
        <v/>
      </c>
      <c r="C721" s="578" t="str">
        <f>IF(ISNUMBER(SEARCH(C$206,'12.Partner Involvement'!$G520))=TRUE,(('12.Partner Involvement'!$D520*'12.Partner Involvement'!$E520)/COUNTA(_xlfn.TEXTSPLIT('12.Partner Involvement'!$G520,";"))),"")</f>
        <v/>
      </c>
      <c r="E721" s="577" t="str">
        <f>IF(ISNUMBER(SEARCH(E$206,'12.Partner Involvement'!$H520))=TRUE,(('12.Partner Involvement'!$D520*'12.Partner Involvement'!$E520)/COUNTA(_xlfn.TEXTSPLIT('12.Partner Involvement'!$H520,";"))),"")</f>
        <v/>
      </c>
      <c r="F721" s="576" t="str">
        <f>IF(ISNUMBER(SEARCH(F$206,'12.Partner Involvement'!$H520))=TRUE,(('12.Partner Involvement'!$D520*'12.Partner Involvement'!$E520)/COUNTA(_xlfn.TEXTSPLIT('12.Partner Involvement'!$H520,";"))),"")</f>
        <v/>
      </c>
      <c r="G721" s="576" t="str">
        <f>IF(ISNUMBER(SEARCH(G$206,'12.Partner Involvement'!$H520))=TRUE,(('12.Partner Involvement'!$D520*'12.Partner Involvement'!$E520)/COUNTA(_xlfn.TEXTSPLIT('12.Partner Involvement'!$H520,";"))),"")</f>
        <v/>
      </c>
      <c r="H721" s="578" t="str">
        <f>IF(ISNUMBER(SEARCH(H$206,'12.Partner Involvement'!$H520))=TRUE,(('12.Partner Involvement'!$D520*'12.Partner Involvement'!$E520)/COUNTA(_xlfn.TEXTSPLIT('12.Partner Involvement'!$H520,";"))),"")</f>
        <v/>
      </c>
    </row>
    <row r="722" spans="1:8" x14ac:dyDescent="0.25">
      <c r="A722" s="577" t="str">
        <f>IF(ISNUMBER(SEARCH(A$206,'12.Partner Involvement'!$G521))=TRUE,(('12.Partner Involvement'!$D521*'12.Partner Involvement'!$E521)/COUNTA(_xlfn.TEXTSPLIT('12.Partner Involvement'!$G521,";"))),"")</f>
        <v/>
      </c>
      <c r="B722" s="576" t="str">
        <f>IF(ISNUMBER(SEARCH(B$206,'12.Partner Involvement'!$G521))=TRUE,(('12.Partner Involvement'!$D521*'12.Partner Involvement'!$E521)/COUNTA(_xlfn.TEXTSPLIT('12.Partner Involvement'!$G521,";"))),"")</f>
        <v/>
      </c>
      <c r="C722" s="578" t="str">
        <f>IF(ISNUMBER(SEARCH(C$206,'12.Partner Involvement'!$G521))=TRUE,(('12.Partner Involvement'!$D521*'12.Partner Involvement'!$E521)/COUNTA(_xlfn.TEXTSPLIT('12.Partner Involvement'!$G521,";"))),"")</f>
        <v/>
      </c>
      <c r="E722" s="577" t="str">
        <f>IF(ISNUMBER(SEARCH(E$206,'12.Partner Involvement'!$H521))=TRUE,(('12.Partner Involvement'!$D521*'12.Partner Involvement'!$E521)/COUNTA(_xlfn.TEXTSPLIT('12.Partner Involvement'!$H521,";"))),"")</f>
        <v/>
      </c>
      <c r="F722" s="576" t="str">
        <f>IF(ISNUMBER(SEARCH(F$206,'12.Partner Involvement'!$H521))=TRUE,(('12.Partner Involvement'!$D521*'12.Partner Involvement'!$E521)/COUNTA(_xlfn.TEXTSPLIT('12.Partner Involvement'!$H521,";"))),"")</f>
        <v/>
      </c>
      <c r="G722" s="576" t="str">
        <f>IF(ISNUMBER(SEARCH(G$206,'12.Partner Involvement'!$H521))=TRUE,(('12.Partner Involvement'!$D521*'12.Partner Involvement'!$E521)/COUNTA(_xlfn.TEXTSPLIT('12.Partner Involvement'!$H521,";"))),"")</f>
        <v/>
      </c>
      <c r="H722" s="578" t="str">
        <f>IF(ISNUMBER(SEARCH(H$206,'12.Partner Involvement'!$H521))=TRUE,(('12.Partner Involvement'!$D521*'12.Partner Involvement'!$E521)/COUNTA(_xlfn.TEXTSPLIT('12.Partner Involvement'!$H521,";"))),"")</f>
        <v/>
      </c>
    </row>
    <row r="723" spans="1:8" x14ac:dyDescent="0.25">
      <c r="A723" s="577" t="str">
        <f>IF(ISNUMBER(SEARCH(A$206,'12.Partner Involvement'!$G522))=TRUE,(('12.Partner Involvement'!$D522*'12.Partner Involvement'!$E522)/COUNTA(_xlfn.TEXTSPLIT('12.Partner Involvement'!$G522,";"))),"")</f>
        <v/>
      </c>
      <c r="B723" s="576" t="str">
        <f>IF(ISNUMBER(SEARCH(B$206,'12.Partner Involvement'!$G522))=TRUE,(('12.Partner Involvement'!$D522*'12.Partner Involvement'!$E522)/COUNTA(_xlfn.TEXTSPLIT('12.Partner Involvement'!$G522,";"))),"")</f>
        <v/>
      </c>
      <c r="C723" s="578" t="str">
        <f>IF(ISNUMBER(SEARCH(C$206,'12.Partner Involvement'!$G522))=TRUE,(('12.Partner Involvement'!$D522*'12.Partner Involvement'!$E522)/COUNTA(_xlfn.TEXTSPLIT('12.Partner Involvement'!$G522,";"))),"")</f>
        <v/>
      </c>
      <c r="E723" s="577" t="str">
        <f>IF(ISNUMBER(SEARCH(E$206,'12.Partner Involvement'!$H522))=TRUE,(('12.Partner Involvement'!$D522*'12.Partner Involvement'!$E522)/COUNTA(_xlfn.TEXTSPLIT('12.Partner Involvement'!$H522,";"))),"")</f>
        <v/>
      </c>
      <c r="F723" s="576" t="str">
        <f>IF(ISNUMBER(SEARCH(F$206,'12.Partner Involvement'!$H522))=TRUE,(('12.Partner Involvement'!$D522*'12.Partner Involvement'!$E522)/COUNTA(_xlfn.TEXTSPLIT('12.Partner Involvement'!$H522,";"))),"")</f>
        <v/>
      </c>
      <c r="G723" s="576" t="str">
        <f>IF(ISNUMBER(SEARCH(G$206,'12.Partner Involvement'!$H522))=TRUE,(('12.Partner Involvement'!$D522*'12.Partner Involvement'!$E522)/COUNTA(_xlfn.TEXTSPLIT('12.Partner Involvement'!$H522,";"))),"")</f>
        <v/>
      </c>
      <c r="H723" s="578" t="str">
        <f>IF(ISNUMBER(SEARCH(H$206,'12.Partner Involvement'!$H522))=TRUE,(('12.Partner Involvement'!$D522*'12.Partner Involvement'!$E522)/COUNTA(_xlfn.TEXTSPLIT('12.Partner Involvement'!$H522,";"))),"")</f>
        <v/>
      </c>
    </row>
    <row r="724" spans="1:8" x14ac:dyDescent="0.25">
      <c r="A724" s="577" t="str">
        <f>IF(ISNUMBER(SEARCH(A$206,'12.Partner Involvement'!$G523))=TRUE,(('12.Partner Involvement'!$D523*'12.Partner Involvement'!$E523)/COUNTA(_xlfn.TEXTSPLIT('12.Partner Involvement'!$G523,";"))),"")</f>
        <v/>
      </c>
      <c r="B724" s="576" t="str">
        <f>IF(ISNUMBER(SEARCH(B$206,'12.Partner Involvement'!$G523))=TRUE,(('12.Partner Involvement'!$D523*'12.Partner Involvement'!$E523)/COUNTA(_xlfn.TEXTSPLIT('12.Partner Involvement'!$G523,";"))),"")</f>
        <v/>
      </c>
      <c r="C724" s="578" t="str">
        <f>IF(ISNUMBER(SEARCH(C$206,'12.Partner Involvement'!$G523))=TRUE,(('12.Partner Involvement'!$D523*'12.Partner Involvement'!$E523)/COUNTA(_xlfn.TEXTSPLIT('12.Partner Involvement'!$G523,";"))),"")</f>
        <v/>
      </c>
      <c r="E724" s="577" t="str">
        <f>IF(ISNUMBER(SEARCH(E$206,'12.Partner Involvement'!$H523))=TRUE,(('12.Partner Involvement'!$D523*'12.Partner Involvement'!$E523)/COUNTA(_xlfn.TEXTSPLIT('12.Partner Involvement'!$H523,";"))),"")</f>
        <v/>
      </c>
      <c r="F724" s="576" t="str">
        <f>IF(ISNUMBER(SEARCH(F$206,'12.Partner Involvement'!$H523))=TRUE,(('12.Partner Involvement'!$D523*'12.Partner Involvement'!$E523)/COUNTA(_xlfn.TEXTSPLIT('12.Partner Involvement'!$H523,";"))),"")</f>
        <v/>
      </c>
      <c r="G724" s="576" t="str">
        <f>IF(ISNUMBER(SEARCH(G$206,'12.Partner Involvement'!$H523))=TRUE,(('12.Partner Involvement'!$D523*'12.Partner Involvement'!$E523)/COUNTA(_xlfn.TEXTSPLIT('12.Partner Involvement'!$H523,";"))),"")</f>
        <v/>
      </c>
      <c r="H724" s="578" t="str">
        <f>IF(ISNUMBER(SEARCH(H$206,'12.Partner Involvement'!$H523))=TRUE,(('12.Partner Involvement'!$D523*'12.Partner Involvement'!$E523)/COUNTA(_xlfn.TEXTSPLIT('12.Partner Involvement'!$H523,";"))),"")</f>
        <v/>
      </c>
    </row>
    <row r="725" spans="1:8" x14ac:dyDescent="0.25">
      <c r="A725" s="577" t="str">
        <f>IF(ISNUMBER(SEARCH(A$206,'12.Partner Involvement'!$G524))=TRUE,(('12.Partner Involvement'!$D524*'12.Partner Involvement'!$E524)/COUNTA(_xlfn.TEXTSPLIT('12.Partner Involvement'!$G524,";"))),"")</f>
        <v/>
      </c>
      <c r="B725" s="576" t="str">
        <f>IF(ISNUMBER(SEARCH(B$206,'12.Partner Involvement'!$G524))=TRUE,(('12.Partner Involvement'!$D524*'12.Partner Involvement'!$E524)/COUNTA(_xlfn.TEXTSPLIT('12.Partner Involvement'!$G524,";"))),"")</f>
        <v/>
      </c>
      <c r="C725" s="578" t="str">
        <f>IF(ISNUMBER(SEARCH(C$206,'12.Partner Involvement'!$G524))=TRUE,(('12.Partner Involvement'!$D524*'12.Partner Involvement'!$E524)/COUNTA(_xlfn.TEXTSPLIT('12.Partner Involvement'!$G524,";"))),"")</f>
        <v/>
      </c>
      <c r="E725" s="577" t="str">
        <f>IF(ISNUMBER(SEARCH(E$206,'12.Partner Involvement'!$H524))=TRUE,(('12.Partner Involvement'!$D524*'12.Partner Involvement'!$E524)/COUNTA(_xlfn.TEXTSPLIT('12.Partner Involvement'!$H524,";"))),"")</f>
        <v/>
      </c>
      <c r="F725" s="576" t="str">
        <f>IF(ISNUMBER(SEARCH(F$206,'12.Partner Involvement'!$H524))=TRUE,(('12.Partner Involvement'!$D524*'12.Partner Involvement'!$E524)/COUNTA(_xlfn.TEXTSPLIT('12.Partner Involvement'!$H524,";"))),"")</f>
        <v/>
      </c>
      <c r="G725" s="576" t="str">
        <f>IF(ISNUMBER(SEARCH(G$206,'12.Partner Involvement'!$H524))=TRUE,(('12.Partner Involvement'!$D524*'12.Partner Involvement'!$E524)/COUNTA(_xlfn.TEXTSPLIT('12.Partner Involvement'!$H524,";"))),"")</f>
        <v/>
      </c>
      <c r="H725" s="578" t="str">
        <f>IF(ISNUMBER(SEARCH(H$206,'12.Partner Involvement'!$H524))=TRUE,(('12.Partner Involvement'!$D524*'12.Partner Involvement'!$E524)/COUNTA(_xlfn.TEXTSPLIT('12.Partner Involvement'!$H524,";"))),"")</f>
        <v/>
      </c>
    </row>
    <row r="726" spans="1:8" x14ac:dyDescent="0.25">
      <c r="A726" s="577" t="str">
        <f>IF(ISNUMBER(SEARCH(A$206,'12.Partner Involvement'!$G525))=TRUE,(('12.Partner Involvement'!$D525*'12.Partner Involvement'!$E525)/COUNTA(_xlfn.TEXTSPLIT('12.Partner Involvement'!$G525,";"))),"")</f>
        <v/>
      </c>
      <c r="B726" s="576" t="str">
        <f>IF(ISNUMBER(SEARCH(B$206,'12.Partner Involvement'!$G525))=TRUE,(('12.Partner Involvement'!$D525*'12.Partner Involvement'!$E525)/COUNTA(_xlfn.TEXTSPLIT('12.Partner Involvement'!$G525,";"))),"")</f>
        <v/>
      </c>
      <c r="C726" s="578" t="str">
        <f>IF(ISNUMBER(SEARCH(C$206,'12.Partner Involvement'!$G525))=TRUE,(('12.Partner Involvement'!$D525*'12.Partner Involvement'!$E525)/COUNTA(_xlfn.TEXTSPLIT('12.Partner Involvement'!$G525,";"))),"")</f>
        <v/>
      </c>
      <c r="E726" s="577" t="str">
        <f>IF(ISNUMBER(SEARCH(E$206,'12.Partner Involvement'!$H525))=TRUE,(('12.Partner Involvement'!$D525*'12.Partner Involvement'!$E525)/COUNTA(_xlfn.TEXTSPLIT('12.Partner Involvement'!$H525,";"))),"")</f>
        <v/>
      </c>
      <c r="F726" s="576" t="str">
        <f>IF(ISNUMBER(SEARCH(F$206,'12.Partner Involvement'!$H525))=TRUE,(('12.Partner Involvement'!$D525*'12.Partner Involvement'!$E525)/COUNTA(_xlfn.TEXTSPLIT('12.Partner Involvement'!$H525,";"))),"")</f>
        <v/>
      </c>
      <c r="G726" s="576" t="str">
        <f>IF(ISNUMBER(SEARCH(G$206,'12.Partner Involvement'!$H525))=TRUE,(('12.Partner Involvement'!$D525*'12.Partner Involvement'!$E525)/COUNTA(_xlfn.TEXTSPLIT('12.Partner Involvement'!$H525,";"))),"")</f>
        <v/>
      </c>
      <c r="H726" s="578" t="str">
        <f>IF(ISNUMBER(SEARCH(H$206,'12.Partner Involvement'!$H525))=TRUE,(('12.Partner Involvement'!$D525*'12.Partner Involvement'!$E525)/COUNTA(_xlfn.TEXTSPLIT('12.Partner Involvement'!$H525,";"))),"")</f>
        <v/>
      </c>
    </row>
    <row r="727" spans="1:8" x14ac:dyDescent="0.25">
      <c r="A727" s="577" t="str">
        <f>IF(ISNUMBER(SEARCH(A$206,'12.Partner Involvement'!$G526))=TRUE,(('12.Partner Involvement'!$D526*'12.Partner Involvement'!$E526)/COUNTA(_xlfn.TEXTSPLIT('12.Partner Involvement'!$G526,";"))),"")</f>
        <v/>
      </c>
      <c r="B727" s="576" t="str">
        <f>IF(ISNUMBER(SEARCH(B$206,'12.Partner Involvement'!$G526))=TRUE,(('12.Partner Involvement'!$D526*'12.Partner Involvement'!$E526)/COUNTA(_xlfn.TEXTSPLIT('12.Partner Involvement'!$G526,";"))),"")</f>
        <v/>
      </c>
      <c r="C727" s="578" t="str">
        <f>IF(ISNUMBER(SEARCH(C$206,'12.Partner Involvement'!$G526))=TRUE,(('12.Partner Involvement'!$D526*'12.Partner Involvement'!$E526)/COUNTA(_xlfn.TEXTSPLIT('12.Partner Involvement'!$G526,";"))),"")</f>
        <v/>
      </c>
      <c r="E727" s="577" t="str">
        <f>IF(ISNUMBER(SEARCH(E$206,'12.Partner Involvement'!$H526))=TRUE,(('12.Partner Involvement'!$D526*'12.Partner Involvement'!$E526)/COUNTA(_xlfn.TEXTSPLIT('12.Partner Involvement'!$H526,";"))),"")</f>
        <v/>
      </c>
      <c r="F727" s="576" t="str">
        <f>IF(ISNUMBER(SEARCH(F$206,'12.Partner Involvement'!$H526))=TRUE,(('12.Partner Involvement'!$D526*'12.Partner Involvement'!$E526)/COUNTA(_xlfn.TEXTSPLIT('12.Partner Involvement'!$H526,";"))),"")</f>
        <v/>
      </c>
      <c r="G727" s="576" t="str">
        <f>IF(ISNUMBER(SEARCH(G$206,'12.Partner Involvement'!$H526))=TRUE,(('12.Partner Involvement'!$D526*'12.Partner Involvement'!$E526)/COUNTA(_xlfn.TEXTSPLIT('12.Partner Involvement'!$H526,";"))),"")</f>
        <v/>
      </c>
      <c r="H727" s="578" t="str">
        <f>IF(ISNUMBER(SEARCH(H$206,'12.Partner Involvement'!$H526))=TRUE,(('12.Partner Involvement'!$D526*'12.Partner Involvement'!$E526)/COUNTA(_xlfn.TEXTSPLIT('12.Partner Involvement'!$H526,";"))),"")</f>
        <v/>
      </c>
    </row>
    <row r="728" spans="1:8" x14ac:dyDescent="0.25">
      <c r="A728" s="577" t="str">
        <f>IF(ISNUMBER(SEARCH(A$206,'12.Partner Involvement'!$G527))=TRUE,(('12.Partner Involvement'!$D527*'12.Partner Involvement'!$E527)/COUNTA(_xlfn.TEXTSPLIT('12.Partner Involvement'!$G527,";"))),"")</f>
        <v/>
      </c>
      <c r="B728" s="576" t="str">
        <f>IF(ISNUMBER(SEARCH(B$206,'12.Partner Involvement'!$G527))=TRUE,(('12.Partner Involvement'!$D527*'12.Partner Involvement'!$E527)/COUNTA(_xlfn.TEXTSPLIT('12.Partner Involvement'!$G527,";"))),"")</f>
        <v/>
      </c>
      <c r="C728" s="578" t="str">
        <f>IF(ISNUMBER(SEARCH(C$206,'12.Partner Involvement'!$G527))=TRUE,(('12.Partner Involvement'!$D527*'12.Partner Involvement'!$E527)/COUNTA(_xlfn.TEXTSPLIT('12.Partner Involvement'!$G527,";"))),"")</f>
        <v/>
      </c>
      <c r="E728" s="577" t="str">
        <f>IF(ISNUMBER(SEARCH(E$206,'12.Partner Involvement'!$H527))=TRUE,(('12.Partner Involvement'!$D527*'12.Partner Involvement'!$E527)/COUNTA(_xlfn.TEXTSPLIT('12.Partner Involvement'!$H527,";"))),"")</f>
        <v/>
      </c>
      <c r="F728" s="576" t="str">
        <f>IF(ISNUMBER(SEARCH(F$206,'12.Partner Involvement'!$H527))=TRUE,(('12.Partner Involvement'!$D527*'12.Partner Involvement'!$E527)/COUNTA(_xlfn.TEXTSPLIT('12.Partner Involvement'!$H527,";"))),"")</f>
        <v/>
      </c>
      <c r="G728" s="576" t="str">
        <f>IF(ISNUMBER(SEARCH(G$206,'12.Partner Involvement'!$H527))=TRUE,(('12.Partner Involvement'!$D527*'12.Partner Involvement'!$E527)/COUNTA(_xlfn.TEXTSPLIT('12.Partner Involvement'!$H527,";"))),"")</f>
        <v/>
      </c>
      <c r="H728" s="578" t="str">
        <f>IF(ISNUMBER(SEARCH(H$206,'12.Partner Involvement'!$H527))=TRUE,(('12.Partner Involvement'!$D527*'12.Partner Involvement'!$E527)/COUNTA(_xlfn.TEXTSPLIT('12.Partner Involvement'!$H527,";"))),"")</f>
        <v/>
      </c>
    </row>
    <row r="729" spans="1:8" x14ac:dyDescent="0.25">
      <c r="A729" s="577" t="str">
        <f>IF(ISNUMBER(SEARCH(A$206,'12.Partner Involvement'!$G528))=TRUE,(('12.Partner Involvement'!$D528*'12.Partner Involvement'!$E528)/COUNTA(_xlfn.TEXTSPLIT('12.Partner Involvement'!$G528,";"))),"")</f>
        <v/>
      </c>
      <c r="B729" s="576" t="str">
        <f>IF(ISNUMBER(SEARCH(B$206,'12.Partner Involvement'!$G528))=TRUE,(('12.Partner Involvement'!$D528*'12.Partner Involvement'!$E528)/COUNTA(_xlfn.TEXTSPLIT('12.Partner Involvement'!$G528,";"))),"")</f>
        <v/>
      </c>
      <c r="C729" s="578" t="str">
        <f>IF(ISNUMBER(SEARCH(C$206,'12.Partner Involvement'!$G528))=TRUE,(('12.Partner Involvement'!$D528*'12.Partner Involvement'!$E528)/COUNTA(_xlfn.TEXTSPLIT('12.Partner Involvement'!$G528,";"))),"")</f>
        <v/>
      </c>
      <c r="E729" s="577" t="str">
        <f>IF(ISNUMBER(SEARCH(E$206,'12.Partner Involvement'!$H528))=TRUE,(('12.Partner Involvement'!$D528*'12.Partner Involvement'!$E528)/COUNTA(_xlfn.TEXTSPLIT('12.Partner Involvement'!$H528,";"))),"")</f>
        <v/>
      </c>
      <c r="F729" s="576" t="str">
        <f>IF(ISNUMBER(SEARCH(F$206,'12.Partner Involvement'!$H528))=TRUE,(('12.Partner Involvement'!$D528*'12.Partner Involvement'!$E528)/COUNTA(_xlfn.TEXTSPLIT('12.Partner Involvement'!$H528,";"))),"")</f>
        <v/>
      </c>
      <c r="G729" s="576" t="str">
        <f>IF(ISNUMBER(SEARCH(G$206,'12.Partner Involvement'!$H528))=TRUE,(('12.Partner Involvement'!$D528*'12.Partner Involvement'!$E528)/COUNTA(_xlfn.TEXTSPLIT('12.Partner Involvement'!$H528,";"))),"")</f>
        <v/>
      </c>
      <c r="H729" s="578" t="str">
        <f>IF(ISNUMBER(SEARCH(H$206,'12.Partner Involvement'!$H528))=TRUE,(('12.Partner Involvement'!$D528*'12.Partner Involvement'!$E528)/COUNTA(_xlfn.TEXTSPLIT('12.Partner Involvement'!$H528,";"))),"")</f>
        <v/>
      </c>
    </row>
    <row r="730" spans="1:8" x14ac:dyDescent="0.25">
      <c r="A730" s="577" t="str">
        <f>IF(ISNUMBER(SEARCH(A$206,'12.Partner Involvement'!$G529))=TRUE,(('12.Partner Involvement'!$D529*'12.Partner Involvement'!$E529)/COUNTA(_xlfn.TEXTSPLIT('12.Partner Involvement'!$G529,";"))),"")</f>
        <v/>
      </c>
      <c r="B730" s="576" t="str">
        <f>IF(ISNUMBER(SEARCH(B$206,'12.Partner Involvement'!$G529))=TRUE,(('12.Partner Involvement'!$D529*'12.Partner Involvement'!$E529)/COUNTA(_xlfn.TEXTSPLIT('12.Partner Involvement'!$G529,";"))),"")</f>
        <v/>
      </c>
      <c r="C730" s="578" t="str">
        <f>IF(ISNUMBER(SEARCH(C$206,'12.Partner Involvement'!$G529))=TRUE,(('12.Partner Involvement'!$D529*'12.Partner Involvement'!$E529)/COUNTA(_xlfn.TEXTSPLIT('12.Partner Involvement'!$G529,";"))),"")</f>
        <v/>
      </c>
      <c r="E730" s="577" t="str">
        <f>IF(ISNUMBER(SEARCH(E$206,'12.Partner Involvement'!$H529))=TRUE,(('12.Partner Involvement'!$D529*'12.Partner Involvement'!$E529)/COUNTA(_xlfn.TEXTSPLIT('12.Partner Involvement'!$H529,";"))),"")</f>
        <v/>
      </c>
      <c r="F730" s="576" t="str">
        <f>IF(ISNUMBER(SEARCH(F$206,'12.Partner Involvement'!$H529))=TRUE,(('12.Partner Involvement'!$D529*'12.Partner Involvement'!$E529)/COUNTA(_xlfn.TEXTSPLIT('12.Partner Involvement'!$H529,";"))),"")</f>
        <v/>
      </c>
      <c r="G730" s="576" t="str">
        <f>IF(ISNUMBER(SEARCH(G$206,'12.Partner Involvement'!$H529))=TRUE,(('12.Partner Involvement'!$D529*'12.Partner Involvement'!$E529)/COUNTA(_xlfn.TEXTSPLIT('12.Partner Involvement'!$H529,";"))),"")</f>
        <v/>
      </c>
      <c r="H730" s="578" t="str">
        <f>IF(ISNUMBER(SEARCH(H$206,'12.Partner Involvement'!$H529))=TRUE,(('12.Partner Involvement'!$D529*'12.Partner Involvement'!$E529)/COUNTA(_xlfn.TEXTSPLIT('12.Partner Involvement'!$H529,";"))),"")</f>
        <v/>
      </c>
    </row>
    <row r="731" spans="1:8" x14ac:dyDescent="0.25">
      <c r="A731" s="577" t="str">
        <f>IF(ISNUMBER(SEARCH(A$206,'12.Partner Involvement'!$G530))=TRUE,(('12.Partner Involvement'!$D530*'12.Partner Involvement'!$E530)/COUNTA(_xlfn.TEXTSPLIT('12.Partner Involvement'!$G530,";"))),"")</f>
        <v/>
      </c>
      <c r="B731" s="576" t="str">
        <f>IF(ISNUMBER(SEARCH(B$206,'12.Partner Involvement'!$G530))=TRUE,(('12.Partner Involvement'!$D530*'12.Partner Involvement'!$E530)/COUNTA(_xlfn.TEXTSPLIT('12.Partner Involvement'!$G530,";"))),"")</f>
        <v/>
      </c>
      <c r="C731" s="578" t="str">
        <f>IF(ISNUMBER(SEARCH(C$206,'12.Partner Involvement'!$G530))=TRUE,(('12.Partner Involvement'!$D530*'12.Partner Involvement'!$E530)/COUNTA(_xlfn.TEXTSPLIT('12.Partner Involvement'!$G530,";"))),"")</f>
        <v/>
      </c>
      <c r="E731" s="577" t="str">
        <f>IF(ISNUMBER(SEARCH(E$206,'12.Partner Involvement'!$H530))=TRUE,(('12.Partner Involvement'!$D530*'12.Partner Involvement'!$E530)/COUNTA(_xlfn.TEXTSPLIT('12.Partner Involvement'!$H530,";"))),"")</f>
        <v/>
      </c>
      <c r="F731" s="576" t="str">
        <f>IF(ISNUMBER(SEARCH(F$206,'12.Partner Involvement'!$H530))=TRUE,(('12.Partner Involvement'!$D530*'12.Partner Involvement'!$E530)/COUNTA(_xlfn.TEXTSPLIT('12.Partner Involvement'!$H530,";"))),"")</f>
        <v/>
      </c>
      <c r="G731" s="576" t="str">
        <f>IF(ISNUMBER(SEARCH(G$206,'12.Partner Involvement'!$H530))=TRUE,(('12.Partner Involvement'!$D530*'12.Partner Involvement'!$E530)/COUNTA(_xlfn.TEXTSPLIT('12.Partner Involvement'!$H530,";"))),"")</f>
        <v/>
      </c>
      <c r="H731" s="578" t="str">
        <f>IF(ISNUMBER(SEARCH(H$206,'12.Partner Involvement'!$H530))=TRUE,(('12.Partner Involvement'!$D530*'12.Partner Involvement'!$E530)/COUNTA(_xlfn.TEXTSPLIT('12.Partner Involvement'!$H530,";"))),"")</f>
        <v/>
      </c>
    </row>
    <row r="732" spans="1:8" x14ac:dyDescent="0.25">
      <c r="A732" s="577" t="str">
        <f>IF(ISNUMBER(SEARCH(A$206,'12.Partner Involvement'!$G531))=TRUE,(('12.Partner Involvement'!$D531*'12.Partner Involvement'!$E531)/COUNTA(_xlfn.TEXTSPLIT('12.Partner Involvement'!$G531,";"))),"")</f>
        <v/>
      </c>
      <c r="B732" s="576" t="str">
        <f>IF(ISNUMBER(SEARCH(B$206,'12.Partner Involvement'!$G531))=TRUE,(('12.Partner Involvement'!$D531*'12.Partner Involvement'!$E531)/COUNTA(_xlfn.TEXTSPLIT('12.Partner Involvement'!$G531,";"))),"")</f>
        <v/>
      </c>
      <c r="C732" s="578" t="str">
        <f>IF(ISNUMBER(SEARCH(C$206,'12.Partner Involvement'!$G531))=TRUE,(('12.Partner Involvement'!$D531*'12.Partner Involvement'!$E531)/COUNTA(_xlfn.TEXTSPLIT('12.Partner Involvement'!$G531,";"))),"")</f>
        <v/>
      </c>
      <c r="E732" s="577" t="str">
        <f>IF(ISNUMBER(SEARCH(E$206,'12.Partner Involvement'!$H531))=TRUE,(('12.Partner Involvement'!$D531*'12.Partner Involvement'!$E531)/COUNTA(_xlfn.TEXTSPLIT('12.Partner Involvement'!$H531,";"))),"")</f>
        <v/>
      </c>
      <c r="F732" s="576" t="str">
        <f>IF(ISNUMBER(SEARCH(F$206,'12.Partner Involvement'!$H531))=TRUE,(('12.Partner Involvement'!$D531*'12.Partner Involvement'!$E531)/COUNTA(_xlfn.TEXTSPLIT('12.Partner Involvement'!$H531,";"))),"")</f>
        <v/>
      </c>
      <c r="G732" s="576" t="str">
        <f>IF(ISNUMBER(SEARCH(G$206,'12.Partner Involvement'!$H531))=TRUE,(('12.Partner Involvement'!$D531*'12.Partner Involvement'!$E531)/COUNTA(_xlfn.TEXTSPLIT('12.Partner Involvement'!$H531,";"))),"")</f>
        <v/>
      </c>
      <c r="H732" s="578" t="str">
        <f>IF(ISNUMBER(SEARCH(H$206,'12.Partner Involvement'!$H531))=TRUE,(('12.Partner Involvement'!$D531*'12.Partner Involvement'!$E531)/COUNTA(_xlfn.TEXTSPLIT('12.Partner Involvement'!$H531,";"))),"")</f>
        <v/>
      </c>
    </row>
    <row r="733" spans="1:8" x14ac:dyDescent="0.25">
      <c r="A733" s="577" t="str">
        <f>IF(ISNUMBER(SEARCH(A$206,'12.Partner Involvement'!$G532))=TRUE,(('12.Partner Involvement'!$D532*'12.Partner Involvement'!$E532)/COUNTA(_xlfn.TEXTSPLIT('12.Partner Involvement'!$G532,";"))),"")</f>
        <v/>
      </c>
      <c r="B733" s="576" t="str">
        <f>IF(ISNUMBER(SEARCH(B$206,'12.Partner Involvement'!$G532))=TRUE,(('12.Partner Involvement'!$D532*'12.Partner Involvement'!$E532)/COUNTA(_xlfn.TEXTSPLIT('12.Partner Involvement'!$G532,";"))),"")</f>
        <v/>
      </c>
      <c r="C733" s="578" t="str">
        <f>IF(ISNUMBER(SEARCH(C$206,'12.Partner Involvement'!$G532))=TRUE,(('12.Partner Involvement'!$D532*'12.Partner Involvement'!$E532)/COUNTA(_xlfn.TEXTSPLIT('12.Partner Involvement'!$G532,";"))),"")</f>
        <v/>
      </c>
      <c r="E733" s="577" t="str">
        <f>IF(ISNUMBER(SEARCH(E$206,'12.Partner Involvement'!$H532))=TRUE,(('12.Partner Involvement'!$D532*'12.Partner Involvement'!$E532)/COUNTA(_xlfn.TEXTSPLIT('12.Partner Involvement'!$H532,";"))),"")</f>
        <v/>
      </c>
      <c r="F733" s="576" t="str">
        <f>IF(ISNUMBER(SEARCH(F$206,'12.Partner Involvement'!$H532))=TRUE,(('12.Partner Involvement'!$D532*'12.Partner Involvement'!$E532)/COUNTA(_xlfn.TEXTSPLIT('12.Partner Involvement'!$H532,";"))),"")</f>
        <v/>
      </c>
      <c r="G733" s="576" t="str">
        <f>IF(ISNUMBER(SEARCH(G$206,'12.Partner Involvement'!$H532))=TRUE,(('12.Partner Involvement'!$D532*'12.Partner Involvement'!$E532)/COUNTA(_xlfn.TEXTSPLIT('12.Partner Involvement'!$H532,";"))),"")</f>
        <v/>
      </c>
      <c r="H733" s="578" t="str">
        <f>IF(ISNUMBER(SEARCH(H$206,'12.Partner Involvement'!$H532))=TRUE,(('12.Partner Involvement'!$D532*'12.Partner Involvement'!$E532)/COUNTA(_xlfn.TEXTSPLIT('12.Partner Involvement'!$H532,";"))),"")</f>
        <v/>
      </c>
    </row>
    <row r="734" spans="1:8" x14ac:dyDescent="0.25">
      <c r="A734" s="577" t="str">
        <f>IF(ISNUMBER(SEARCH(A$206,'12.Partner Involvement'!$G533))=TRUE,(('12.Partner Involvement'!$D533*'12.Partner Involvement'!$E533)/COUNTA(_xlfn.TEXTSPLIT('12.Partner Involvement'!$G533,";"))),"")</f>
        <v/>
      </c>
      <c r="B734" s="576" t="str">
        <f>IF(ISNUMBER(SEARCH(B$206,'12.Partner Involvement'!$G533))=TRUE,(('12.Partner Involvement'!$D533*'12.Partner Involvement'!$E533)/COUNTA(_xlfn.TEXTSPLIT('12.Partner Involvement'!$G533,";"))),"")</f>
        <v/>
      </c>
      <c r="C734" s="578" t="str">
        <f>IF(ISNUMBER(SEARCH(C$206,'12.Partner Involvement'!$G533))=TRUE,(('12.Partner Involvement'!$D533*'12.Partner Involvement'!$E533)/COUNTA(_xlfn.TEXTSPLIT('12.Partner Involvement'!$G533,";"))),"")</f>
        <v/>
      </c>
      <c r="E734" s="577" t="str">
        <f>IF(ISNUMBER(SEARCH(E$206,'12.Partner Involvement'!$H533))=TRUE,(('12.Partner Involvement'!$D533*'12.Partner Involvement'!$E533)/COUNTA(_xlfn.TEXTSPLIT('12.Partner Involvement'!$H533,";"))),"")</f>
        <v/>
      </c>
      <c r="F734" s="576" t="str">
        <f>IF(ISNUMBER(SEARCH(F$206,'12.Partner Involvement'!$H533))=TRUE,(('12.Partner Involvement'!$D533*'12.Partner Involvement'!$E533)/COUNTA(_xlfn.TEXTSPLIT('12.Partner Involvement'!$H533,";"))),"")</f>
        <v/>
      </c>
      <c r="G734" s="576" t="str">
        <f>IF(ISNUMBER(SEARCH(G$206,'12.Partner Involvement'!$H533))=TRUE,(('12.Partner Involvement'!$D533*'12.Partner Involvement'!$E533)/COUNTA(_xlfn.TEXTSPLIT('12.Partner Involvement'!$H533,";"))),"")</f>
        <v/>
      </c>
      <c r="H734" s="578" t="str">
        <f>IF(ISNUMBER(SEARCH(H$206,'12.Partner Involvement'!$H533))=TRUE,(('12.Partner Involvement'!$D533*'12.Partner Involvement'!$E533)/COUNTA(_xlfn.TEXTSPLIT('12.Partner Involvement'!$H533,";"))),"")</f>
        <v/>
      </c>
    </row>
    <row r="735" spans="1:8" x14ac:dyDescent="0.25">
      <c r="A735" s="577" t="str">
        <f>IF(ISNUMBER(SEARCH(A$206,'12.Partner Involvement'!$G534))=TRUE,(('12.Partner Involvement'!$D534*'12.Partner Involvement'!$E534)/COUNTA(_xlfn.TEXTSPLIT('12.Partner Involvement'!$G534,";"))),"")</f>
        <v/>
      </c>
      <c r="B735" s="576" t="str">
        <f>IF(ISNUMBER(SEARCH(B$206,'12.Partner Involvement'!$G534))=TRUE,(('12.Partner Involvement'!$D534*'12.Partner Involvement'!$E534)/COUNTA(_xlfn.TEXTSPLIT('12.Partner Involvement'!$G534,";"))),"")</f>
        <v/>
      </c>
      <c r="C735" s="578" t="str">
        <f>IF(ISNUMBER(SEARCH(C$206,'12.Partner Involvement'!$G534))=TRUE,(('12.Partner Involvement'!$D534*'12.Partner Involvement'!$E534)/COUNTA(_xlfn.TEXTSPLIT('12.Partner Involvement'!$G534,";"))),"")</f>
        <v/>
      </c>
      <c r="E735" s="577" t="str">
        <f>IF(ISNUMBER(SEARCH(E$206,'12.Partner Involvement'!$H534))=TRUE,(('12.Partner Involvement'!$D534*'12.Partner Involvement'!$E534)/COUNTA(_xlfn.TEXTSPLIT('12.Partner Involvement'!$H534,";"))),"")</f>
        <v/>
      </c>
      <c r="F735" s="576" t="str">
        <f>IF(ISNUMBER(SEARCH(F$206,'12.Partner Involvement'!$H534))=TRUE,(('12.Partner Involvement'!$D534*'12.Partner Involvement'!$E534)/COUNTA(_xlfn.TEXTSPLIT('12.Partner Involvement'!$H534,";"))),"")</f>
        <v/>
      </c>
      <c r="G735" s="576" t="str">
        <f>IF(ISNUMBER(SEARCH(G$206,'12.Partner Involvement'!$H534))=TRUE,(('12.Partner Involvement'!$D534*'12.Partner Involvement'!$E534)/COUNTA(_xlfn.TEXTSPLIT('12.Partner Involvement'!$H534,";"))),"")</f>
        <v/>
      </c>
      <c r="H735" s="578" t="str">
        <f>IF(ISNUMBER(SEARCH(H$206,'12.Partner Involvement'!$H534))=TRUE,(('12.Partner Involvement'!$D534*'12.Partner Involvement'!$E534)/COUNTA(_xlfn.TEXTSPLIT('12.Partner Involvement'!$H534,";"))),"")</f>
        <v/>
      </c>
    </row>
    <row r="736" spans="1:8" x14ac:dyDescent="0.25">
      <c r="A736" s="577" t="str">
        <f>IF(ISNUMBER(SEARCH(A$206,'12.Partner Involvement'!$G535))=TRUE,(('12.Partner Involvement'!$D535*'12.Partner Involvement'!$E535)/COUNTA(_xlfn.TEXTSPLIT('12.Partner Involvement'!$G535,";"))),"")</f>
        <v/>
      </c>
      <c r="B736" s="576" t="str">
        <f>IF(ISNUMBER(SEARCH(B$206,'12.Partner Involvement'!$G535))=TRUE,(('12.Partner Involvement'!$D535*'12.Partner Involvement'!$E535)/COUNTA(_xlfn.TEXTSPLIT('12.Partner Involvement'!$G535,";"))),"")</f>
        <v/>
      </c>
      <c r="C736" s="578" t="str">
        <f>IF(ISNUMBER(SEARCH(C$206,'12.Partner Involvement'!$G535))=TRUE,(('12.Partner Involvement'!$D535*'12.Partner Involvement'!$E535)/COUNTA(_xlfn.TEXTSPLIT('12.Partner Involvement'!$G535,";"))),"")</f>
        <v/>
      </c>
      <c r="E736" s="577" t="str">
        <f>IF(ISNUMBER(SEARCH(E$206,'12.Partner Involvement'!$H535))=TRUE,(('12.Partner Involvement'!$D535*'12.Partner Involvement'!$E535)/COUNTA(_xlfn.TEXTSPLIT('12.Partner Involvement'!$H535,";"))),"")</f>
        <v/>
      </c>
      <c r="F736" s="576" t="str">
        <f>IF(ISNUMBER(SEARCH(F$206,'12.Partner Involvement'!$H535))=TRUE,(('12.Partner Involvement'!$D535*'12.Partner Involvement'!$E535)/COUNTA(_xlfn.TEXTSPLIT('12.Partner Involvement'!$H535,";"))),"")</f>
        <v/>
      </c>
      <c r="G736" s="576" t="str">
        <f>IF(ISNUMBER(SEARCH(G$206,'12.Partner Involvement'!$H535))=TRUE,(('12.Partner Involvement'!$D535*'12.Partner Involvement'!$E535)/COUNTA(_xlfn.TEXTSPLIT('12.Partner Involvement'!$H535,";"))),"")</f>
        <v/>
      </c>
      <c r="H736" s="578" t="str">
        <f>IF(ISNUMBER(SEARCH(H$206,'12.Partner Involvement'!$H535))=TRUE,(('12.Partner Involvement'!$D535*'12.Partner Involvement'!$E535)/COUNTA(_xlfn.TEXTSPLIT('12.Partner Involvement'!$H535,";"))),"")</f>
        <v/>
      </c>
    </row>
    <row r="737" spans="1:8" x14ac:dyDescent="0.25">
      <c r="A737" s="577" t="str">
        <f>IF(ISNUMBER(SEARCH(A$206,'12.Partner Involvement'!$G536))=TRUE,(('12.Partner Involvement'!$D536*'12.Partner Involvement'!$E536)/COUNTA(_xlfn.TEXTSPLIT('12.Partner Involvement'!$G536,";"))),"")</f>
        <v/>
      </c>
      <c r="B737" s="576" t="str">
        <f>IF(ISNUMBER(SEARCH(B$206,'12.Partner Involvement'!$G536))=TRUE,(('12.Partner Involvement'!$D536*'12.Partner Involvement'!$E536)/COUNTA(_xlfn.TEXTSPLIT('12.Partner Involvement'!$G536,";"))),"")</f>
        <v/>
      </c>
      <c r="C737" s="578" t="str">
        <f>IF(ISNUMBER(SEARCH(C$206,'12.Partner Involvement'!$G536))=TRUE,(('12.Partner Involvement'!$D536*'12.Partner Involvement'!$E536)/COUNTA(_xlfn.TEXTSPLIT('12.Partner Involvement'!$G536,";"))),"")</f>
        <v/>
      </c>
      <c r="E737" s="577" t="str">
        <f>IF(ISNUMBER(SEARCH(E$206,'12.Partner Involvement'!$H536))=TRUE,(('12.Partner Involvement'!$D536*'12.Partner Involvement'!$E536)/COUNTA(_xlfn.TEXTSPLIT('12.Partner Involvement'!$H536,";"))),"")</f>
        <v/>
      </c>
      <c r="F737" s="576" t="str">
        <f>IF(ISNUMBER(SEARCH(F$206,'12.Partner Involvement'!$H536))=TRUE,(('12.Partner Involvement'!$D536*'12.Partner Involvement'!$E536)/COUNTA(_xlfn.TEXTSPLIT('12.Partner Involvement'!$H536,";"))),"")</f>
        <v/>
      </c>
      <c r="G737" s="576" t="str">
        <f>IF(ISNUMBER(SEARCH(G$206,'12.Partner Involvement'!$H536))=TRUE,(('12.Partner Involvement'!$D536*'12.Partner Involvement'!$E536)/COUNTA(_xlfn.TEXTSPLIT('12.Partner Involvement'!$H536,";"))),"")</f>
        <v/>
      </c>
      <c r="H737" s="578" t="str">
        <f>IF(ISNUMBER(SEARCH(H$206,'12.Partner Involvement'!$H536))=TRUE,(('12.Partner Involvement'!$D536*'12.Partner Involvement'!$E536)/COUNTA(_xlfn.TEXTSPLIT('12.Partner Involvement'!$H536,";"))),"")</f>
        <v/>
      </c>
    </row>
    <row r="738" spans="1:8" x14ac:dyDescent="0.25">
      <c r="A738" s="577" t="str">
        <f>IF(ISNUMBER(SEARCH(A$206,'12.Partner Involvement'!$G537))=TRUE,(('12.Partner Involvement'!$D537*'12.Partner Involvement'!$E537)/COUNTA(_xlfn.TEXTSPLIT('12.Partner Involvement'!$G537,";"))),"")</f>
        <v/>
      </c>
      <c r="B738" s="576" t="str">
        <f>IF(ISNUMBER(SEARCH(B$206,'12.Partner Involvement'!$G537))=TRUE,(('12.Partner Involvement'!$D537*'12.Partner Involvement'!$E537)/COUNTA(_xlfn.TEXTSPLIT('12.Partner Involvement'!$G537,";"))),"")</f>
        <v/>
      </c>
      <c r="C738" s="578" t="str">
        <f>IF(ISNUMBER(SEARCH(C$206,'12.Partner Involvement'!$G537))=TRUE,(('12.Partner Involvement'!$D537*'12.Partner Involvement'!$E537)/COUNTA(_xlfn.TEXTSPLIT('12.Partner Involvement'!$G537,";"))),"")</f>
        <v/>
      </c>
      <c r="E738" s="577" t="str">
        <f>IF(ISNUMBER(SEARCH(E$206,'12.Partner Involvement'!$H537))=TRUE,(('12.Partner Involvement'!$D537*'12.Partner Involvement'!$E537)/COUNTA(_xlfn.TEXTSPLIT('12.Partner Involvement'!$H537,";"))),"")</f>
        <v/>
      </c>
      <c r="F738" s="576" t="str">
        <f>IF(ISNUMBER(SEARCH(F$206,'12.Partner Involvement'!$H537))=TRUE,(('12.Partner Involvement'!$D537*'12.Partner Involvement'!$E537)/COUNTA(_xlfn.TEXTSPLIT('12.Partner Involvement'!$H537,";"))),"")</f>
        <v/>
      </c>
      <c r="G738" s="576" t="str">
        <f>IF(ISNUMBER(SEARCH(G$206,'12.Partner Involvement'!$H537))=TRUE,(('12.Partner Involvement'!$D537*'12.Partner Involvement'!$E537)/COUNTA(_xlfn.TEXTSPLIT('12.Partner Involvement'!$H537,";"))),"")</f>
        <v/>
      </c>
      <c r="H738" s="578" t="str">
        <f>IF(ISNUMBER(SEARCH(H$206,'12.Partner Involvement'!$H537))=TRUE,(('12.Partner Involvement'!$D537*'12.Partner Involvement'!$E537)/COUNTA(_xlfn.TEXTSPLIT('12.Partner Involvement'!$H537,";"))),"")</f>
        <v/>
      </c>
    </row>
    <row r="739" spans="1:8" x14ac:dyDescent="0.25">
      <c r="A739" s="577" t="str">
        <f>IF(ISNUMBER(SEARCH(A$206,'12.Partner Involvement'!$G538))=TRUE,(('12.Partner Involvement'!$D538*'12.Partner Involvement'!$E538)/COUNTA(_xlfn.TEXTSPLIT('12.Partner Involvement'!$G538,";"))),"")</f>
        <v/>
      </c>
      <c r="B739" s="576" t="str">
        <f>IF(ISNUMBER(SEARCH(B$206,'12.Partner Involvement'!$G538))=TRUE,(('12.Partner Involvement'!$D538*'12.Partner Involvement'!$E538)/COUNTA(_xlfn.TEXTSPLIT('12.Partner Involvement'!$G538,";"))),"")</f>
        <v/>
      </c>
      <c r="C739" s="578" t="str">
        <f>IF(ISNUMBER(SEARCH(C$206,'12.Partner Involvement'!$G538))=TRUE,(('12.Partner Involvement'!$D538*'12.Partner Involvement'!$E538)/COUNTA(_xlfn.TEXTSPLIT('12.Partner Involvement'!$G538,";"))),"")</f>
        <v/>
      </c>
      <c r="E739" s="577" t="str">
        <f>IF(ISNUMBER(SEARCH(E$206,'12.Partner Involvement'!$H538))=TRUE,(('12.Partner Involvement'!$D538*'12.Partner Involvement'!$E538)/COUNTA(_xlfn.TEXTSPLIT('12.Partner Involvement'!$H538,";"))),"")</f>
        <v/>
      </c>
      <c r="F739" s="576" t="str">
        <f>IF(ISNUMBER(SEARCH(F$206,'12.Partner Involvement'!$H538))=TRUE,(('12.Partner Involvement'!$D538*'12.Partner Involvement'!$E538)/COUNTA(_xlfn.TEXTSPLIT('12.Partner Involvement'!$H538,";"))),"")</f>
        <v/>
      </c>
      <c r="G739" s="576" t="str">
        <f>IF(ISNUMBER(SEARCH(G$206,'12.Partner Involvement'!$H538))=TRUE,(('12.Partner Involvement'!$D538*'12.Partner Involvement'!$E538)/COUNTA(_xlfn.TEXTSPLIT('12.Partner Involvement'!$H538,";"))),"")</f>
        <v/>
      </c>
      <c r="H739" s="578" t="str">
        <f>IF(ISNUMBER(SEARCH(H$206,'12.Partner Involvement'!$H538))=TRUE,(('12.Partner Involvement'!$D538*'12.Partner Involvement'!$E538)/COUNTA(_xlfn.TEXTSPLIT('12.Partner Involvement'!$H538,";"))),"")</f>
        <v/>
      </c>
    </row>
    <row r="740" spans="1:8" x14ac:dyDescent="0.25">
      <c r="A740" s="577" t="str">
        <f>IF(ISNUMBER(SEARCH(A$206,'12.Partner Involvement'!$G539))=TRUE,(('12.Partner Involvement'!$D539*'12.Partner Involvement'!$E539)/COUNTA(_xlfn.TEXTSPLIT('12.Partner Involvement'!$G539,";"))),"")</f>
        <v/>
      </c>
      <c r="B740" s="576" t="str">
        <f>IF(ISNUMBER(SEARCH(B$206,'12.Partner Involvement'!$G539))=TRUE,(('12.Partner Involvement'!$D539*'12.Partner Involvement'!$E539)/COUNTA(_xlfn.TEXTSPLIT('12.Partner Involvement'!$G539,";"))),"")</f>
        <v/>
      </c>
      <c r="C740" s="578" t="str">
        <f>IF(ISNUMBER(SEARCH(C$206,'12.Partner Involvement'!$G539))=TRUE,(('12.Partner Involvement'!$D539*'12.Partner Involvement'!$E539)/COUNTA(_xlfn.TEXTSPLIT('12.Partner Involvement'!$G539,";"))),"")</f>
        <v/>
      </c>
      <c r="E740" s="577" t="str">
        <f>IF(ISNUMBER(SEARCH(E$206,'12.Partner Involvement'!$H539))=TRUE,(('12.Partner Involvement'!$D539*'12.Partner Involvement'!$E539)/COUNTA(_xlfn.TEXTSPLIT('12.Partner Involvement'!$H539,";"))),"")</f>
        <v/>
      </c>
      <c r="F740" s="576" t="str">
        <f>IF(ISNUMBER(SEARCH(F$206,'12.Partner Involvement'!$H539))=TRUE,(('12.Partner Involvement'!$D539*'12.Partner Involvement'!$E539)/COUNTA(_xlfn.TEXTSPLIT('12.Partner Involvement'!$H539,";"))),"")</f>
        <v/>
      </c>
      <c r="G740" s="576" t="str">
        <f>IF(ISNUMBER(SEARCH(G$206,'12.Partner Involvement'!$H539))=TRUE,(('12.Partner Involvement'!$D539*'12.Partner Involvement'!$E539)/COUNTA(_xlfn.TEXTSPLIT('12.Partner Involvement'!$H539,";"))),"")</f>
        <v/>
      </c>
      <c r="H740" s="578" t="str">
        <f>IF(ISNUMBER(SEARCH(H$206,'12.Partner Involvement'!$H539))=TRUE,(('12.Partner Involvement'!$D539*'12.Partner Involvement'!$E539)/COUNTA(_xlfn.TEXTSPLIT('12.Partner Involvement'!$H539,";"))),"")</f>
        <v/>
      </c>
    </row>
    <row r="741" spans="1:8" x14ac:dyDescent="0.25">
      <c r="A741" s="577" t="str">
        <f>IF(ISNUMBER(SEARCH(A$206,'12.Partner Involvement'!$G540))=TRUE,(('12.Partner Involvement'!$D540*'12.Partner Involvement'!$E540)/COUNTA(_xlfn.TEXTSPLIT('12.Partner Involvement'!$G540,";"))),"")</f>
        <v/>
      </c>
      <c r="B741" s="576" t="str">
        <f>IF(ISNUMBER(SEARCH(B$206,'12.Partner Involvement'!$G540))=TRUE,(('12.Partner Involvement'!$D540*'12.Partner Involvement'!$E540)/COUNTA(_xlfn.TEXTSPLIT('12.Partner Involvement'!$G540,";"))),"")</f>
        <v/>
      </c>
      <c r="C741" s="578" t="str">
        <f>IF(ISNUMBER(SEARCH(C$206,'12.Partner Involvement'!$G540))=TRUE,(('12.Partner Involvement'!$D540*'12.Partner Involvement'!$E540)/COUNTA(_xlfn.TEXTSPLIT('12.Partner Involvement'!$G540,";"))),"")</f>
        <v/>
      </c>
      <c r="E741" s="577" t="str">
        <f>IF(ISNUMBER(SEARCH(E$206,'12.Partner Involvement'!$H540))=TRUE,(('12.Partner Involvement'!$D540*'12.Partner Involvement'!$E540)/COUNTA(_xlfn.TEXTSPLIT('12.Partner Involvement'!$H540,";"))),"")</f>
        <v/>
      </c>
      <c r="F741" s="576" t="str">
        <f>IF(ISNUMBER(SEARCH(F$206,'12.Partner Involvement'!$H540))=TRUE,(('12.Partner Involvement'!$D540*'12.Partner Involvement'!$E540)/COUNTA(_xlfn.TEXTSPLIT('12.Partner Involvement'!$H540,";"))),"")</f>
        <v/>
      </c>
      <c r="G741" s="576" t="str">
        <f>IF(ISNUMBER(SEARCH(G$206,'12.Partner Involvement'!$H540))=TRUE,(('12.Partner Involvement'!$D540*'12.Partner Involvement'!$E540)/COUNTA(_xlfn.TEXTSPLIT('12.Partner Involvement'!$H540,";"))),"")</f>
        <v/>
      </c>
      <c r="H741" s="578" t="str">
        <f>IF(ISNUMBER(SEARCH(H$206,'12.Partner Involvement'!$H540))=TRUE,(('12.Partner Involvement'!$D540*'12.Partner Involvement'!$E540)/COUNTA(_xlfn.TEXTSPLIT('12.Partner Involvement'!$H540,";"))),"")</f>
        <v/>
      </c>
    </row>
    <row r="742" spans="1:8" x14ac:dyDescent="0.25">
      <c r="A742" s="577" t="str">
        <f>IF(ISNUMBER(SEARCH(A$206,'12.Partner Involvement'!$G541))=TRUE,(('12.Partner Involvement'!$D541*'12.Partner Involvement'!$E541)/COUNTA(_xlfn.TEXTSPLIT('12.Partner Involvement'!$G541,";"))),"")</f>
        <v/>
      </c>
      <c r="B742" s="576" t="str">
        <f>IF(ISNUMBER(SEARCH(B$206,'12.Partner Involvement'!$G541))=TRUE,(('12.Partner Involvement'!$D541*'12.Partner Involvement'!$E541)/COUNTA(_xlfn.TEXTSPLIT('12.Partner Involvement'!$G541,";"))),"")</f>
        <v/>
      </c>
      <c r="C742" s="578" t="str">
        <f>IF(ISNUMBER(SEARCH(C$206,'12.Partner Involvement'!$G541))=TRUE,(('12.Partner Involvement'!$D541*'12.Partner Involvement'!$E541)/COUNTA(_xlfn.TEXTSPLIT('12.Partner Involvement'!$G541,";"))),"")</f>
        <v/>
      </c>
      <c r="E742" s="577" t="str">
        <f>IF(ISNUMBER(SEARCH(E$206,'12.Partner Involvement'!$H541))=TRUE,(('12.Partner Involvement'!$D541*'12.Partner Involvement'!$E541)/COUNTA(_xlfn.TEXTSPLIT('12.Partner Involvement'!$H541,";"))),"")</f>
        <v/>
      </c>
      <c r="F742" s="576" t="str">
        <f>IF(ISNUMBER(SEARCH(F$206,'12.Partner Involvement'!$H541))=TRUE,(('12.Partner Involvement'!$D541*'12.Partner Involvement'!$E541)/COUNTA(_xlfn.TEXTSPLIT('12.Partner Involvement'!$H541,";"))),"")</f>
        <v/>
      </c>
      <c r="G742" s="576" t="str">
        <f>IF(ISNUMBER(SEARCH(G$206,'12.Partner Involvement'!$H541))=TRUE,(('12.Partner Involvement'!$D541*'12.Partner Involvement'!$E541)/COUNTA(_xlfn.TEXTSPLIT('12.Partner Involvement'!$H541,";"))),"")</f>
        <v/>
      </c>
      <c r="H742" s="578" t="str">
        <f>IF(ISNUMBER(SEARCH(H$206,'12.Partner Involvement'!$H541))=TRUE,(('12.Partner Involvement'!$D541*'12.Partner Involvement'!$E541)/COUNTA(_xlfn.TEXTSPLIT('12.Partner Involvement'!$H541,";"))),"")</f>
        <v/>
      </c>
    </row>
    <row r="743" spans="1:8" x14ac:dyDescent="0.25">
      <c r="A743" s="577" t="str">
        <f>IF(ISNUMBER(SEARCH(A$206,'12.Partner Involvement'!$G542))=TRUE,(('12.Partner Involvement'!$D542*'12.Partner Involvement'!$E542)/COUNTA(_xlfn.TEXTSPLIT('12.Partner Involvement'!$G542,";"))),"")</f>
        <v/>
      </c>
      <c r="B743" s="576" t="str">
        <f>IF(ISNUMBER(SEARCH(B$206,'12.Partner Involvement'!$G542))=TRUE,(('12.Partner Involvement'!$D542*'12.Partner Involvement'!$E542)/COUNTA(_xlfn.TEXTSPLIT('12.Partner Involvement'!$G542,";"))),"")</f>
        <v/>
      </c>
      <c r="C743" s="578" t="str">
        <f>IF(ISNUMBER(SEARCH(C$206,'12.Partner Involvement'!$G542))=TRUE,(('12.Partner Involvement'!$D542*'12.Partner Involvement'!$E542)/COUNTA(_xlfn.TEXTSPLIT('12.Partner Involvement'!$G542,";"))),"")</f>
        <v/>
      </c>
      <c r="E743" s="577" t="str">
        <f>IF(ISNUMBER(SEARCH(E$206,'12.Partner Involvement'!$H542))=TRUE,(('12.Partner Involvement'!$D542*'12.Partner Involvement'!$E542)/COUNTA(_xlfn.TEXTSPLIT('12.Partner Involvement'!$H542,";"))),"")</f>
        <v/>
      </c>
      <c r="F743" s="576" t="str">
        <f>IF(ISNUMBER(SEARCH(F$206,'12.Partner Involvement'!$H542))=TRUE,(('12.Partner Involvement'!$D542*'12.Partner Involvement'!$E542)/COUNTA(_xlfn.TEXTSPLIT('12.Partner Involvement'!$H542,";"))),"")</f>
        <v/>
      </c>
      <c r="G743" s="576" t="str">
        <f>IF(ISNUMBER(SEARCH(G$206,'12.Partner Involvement'!$H542))=TRUE,(('12.Partner Involvement'!$D542*'12.Partner Involvement'!$E542)/COUNTA(_xlfn.TEXTSPLIT('12.Partner Involvement'!$H542,";"))),"")</f>
        <v/>
      </c>
      <c r="H743" s="578" t="str">
        <f>IF(ISNUMBER(SEARCH(H$206,'12.Partner Involvement'!$H542))=TRUE,(('12.Partner Involvement'!$D542*'12.Partner Involvement'!$E542)/COUNTA(_xlfn.TEXTSPLIT('12.Partner Involvement'!$H542,";"))),"")</f>
        <v/>
      </c>
    </row>
    <row r="744" spans="1:8" x14ac:dyDescent="0.25">
      <c r="A744" s="577" t="str">
        <f>IF(ISNUMBER(SEARCH(A$206,'12.Partner Involvement'!$G543))=TRUE,(('12.Partner Involvement'!$D543*'12.Partner Involvement'!$E543)/COUNTA(_xlfn.TEXTSPLIT('12.Partner Involvement'!$G543,";"))),"")</f>
        <v/>
      </c>
      <c r="B744" s="576" t="str">
        <f>IF(ISNUMBER(SEARCH(B$206,'12.Partner Involvement'!$G543))=TRUE,(('12.Partner Involvement'!$D543*'12.Partner Involvement'!$E543)/COUNTA(_xlfn.TEXTSPLIT('12.Partner Involvement'!$G543,";"))),"")</f>
        <v/>
      </c>
      <c r="C744" s="578" t="str">
        <f>IF(ISNUMBER(SEARCH(C$206,'12.Partner Involvement'!$G543))=TRUE,(('12.Partner Involvement'!$D543*'12.Partner Involvement'!$E543)/COUNTA(_xlfn.TEXTSPLIT('12.Partner Involvement'!$G543,";"))),"")</f>
        <v/>
      </c>
      <c r="E744" s="577" t="str">
        <f>IF(ISNUMBER(SEARCH(E$206,'12.Partner Involvement'!$H543))=TRUE,(('12.Partner Involvement'!$D543*'12.Partner Involvement'!$E543)/COUNTA(_xlfn.TEXTSPLIT('12.Partner Involvement'!$H543,";"))),"")</f>
        <v/>
      </c>
      <c r="F744" s="576" t="str">
        <f>IF(ISNUMBER(SEARCH(F$206,'12.Partner Involvement'!$H543))=TRUE,(('12.Partner Involvement'!$D543*'12.Partner Involvement'!$E543)/COUNTA(_xlfn.TEXTSPLIT('12.Partner Involvement'!$H543,";"))),"")</f>
        <v/>
      </c>
      <c r="G744" s="576" t="str">
        <f>IF(ISNUMBER(SEARCH(G$206,'12.Partner Involvement'!$H543))=TRUE,(('12.Partner Involvement'!$D543*'12.Partner Involvement'!$E543)/COUNTA(_xlfn.TEXTSPLIT('12.Partner Involvement'!$H543,";"))),"")</f>
        <v/>
      </c>
      <c r="H744" s="578" t="str">
        <f>IF(ISNUMBER(SEARCH(H$206,'12.Partner Involvement'!$H543))=TRUE,(('12.Partner Involvement'!$D543*'12.Partner Involvement'!$E543)/COUNTA(_xlfn.TEXTSPLIT('12.Partner Involvement'!$H543,";"))),"")</f>
        <v/>
      </c>
    </row>
    <row r="745" spans="1:8" x14ac:dyDescent="0.25">
      <c r="A745" s="577" t="str">
        <f>IF(ISNUMBER(SEARCH(A$206,'12.Partner Involvement'!$G544))=TRUE,(('12.Partner Involvement'!$D544*'12.Partner Involvement'!$E544)/COUNTA(_xlfn.TEXTSPLIT('12.Partner Involvement'!$G544,";"))),"")</f>
        <v/>
      </c>
      <c r="B745" s="576" t="str">
        <f>IF(ISNUMBER(SEARCH(B$206,'12.Partner Involvement'!$G544))=TRUE,(('12.Partner Involvement'!$D544*'12.Partner Involvement'!$E544)/COUNTA(_xlfn.TEXTSPLIT('12.Partner Involvement'!$G544,";"))),"")</f>
        <v/>
      </c>
      <c r="C745" s="578" t="str">
        <f>IF(ISNUMBER(SEARCH(C$206,'12.Partner Involvement'!$G544))=TRUE,(('12.Partner Involvement'!$D544*'12.Partner Involvement'!$E544)/COUNTA(_xlfn.TEXTSPLIT('12.Partner Involvement'!$G544,";"))),"")</f>
        <v/>
      </c>
      <c r="E745" s="577" t="str">
        <f>IF(ISNUMBER(SEARCH(E$206,'12.Partner Involvement'!$H544))=TRUE,(('12.Partner Involvement'!$D544*'12.Partner Involvement'!$E544)/COUNTA(_xlfn.TEXTSPLIT('12.Partner Involvement'!$H544,";"))),"")</f>
        <v/>
      </c>
      <c r="F745" s="576" t="str">
        <f>IF(ISNUMBER(SEARCH(F$206,'12.Partner Involvement'!$H544))=TRUE,(('12.Partner Involvement'!$D544*'12.Partner Involvement'!$E544)/COUNTA(_xlfn.TEXTSPLIT('12.Partner Involvement'!$H544,";"))),"")</f>
        <v/>
      </c>
      <c r="G745" s="576" t="str">
        <f>IF(ISNUMBER(SEARCH(G$206,'12.Partner Involvement'!$H544))=TRUE,(('12.Partner Involvement'!$D544*'12.Partner Involvement'!$E544)/COUNTA(_xlfn.TEXTSPLIT('12.Partner Involvement'!$H544,";"))),"")</f>
        <v/>
      </c>
      <c r="H745" s="578" t="str">
        <f>IF(ISNUMBER(SEARCH(H$206,'12.Partner Involvement'!$H544))=TRUE,(('12.Partner Involvement'!$D544*'12.Partner Involvement'!$E544)/COUNTA(_xlfn.TEXTSPLIT('12.Partner Involvement'!$H544,";"))),"")</f>
        <v/>
      </c>
    </row>
    <row r="746" spans="1:8" x14ac:dyDescent="0.25">
      <c r="A746" s="577" t="str">
        <f>IF(ISNUMBER(SEARCH(A$206,'12.Partner Involvement'!$G545))=TRUE,(('12.Partner Involvement'!$D545*'12.Partner Involvement'!$E545)/COUNTA(_xlfn.TEXTSPLIT('12.Partner Involvement'!$G545,";"))),"")</f>
        <v/>
      </c>
      <c r="B746" s="576" t="str">
        <f>IF(ISNUMBER(SEARCH(B$206,'12.Partner Involvement'!$G545))=TRUE,(('12.Partner Involvement'!$D545*'12.Partner Involvement'!$E545)/COUNTA(_xlfn.TEXTSPLIT('12.Partner Involvement'!$G545,";"))),"")</f>
        <v/>
      </c>
      <c r="C746" s="578" t="str">
        <f>IF(ISNUMBER(SEARCH(C$206,'12.Partner Involvement'!$G545))=TRUE,(('12.Partner Involvement'!$D545*'12.Partner Involvement'!$E545)/COUNTA(_xlfn.TEXTSPLIT('12.Partner Involvement'!$G545,";"))),"")</f>
        <v/>
      </c>
      <c r="E746" s="577" t="str">
        <f>IF(ISNUMBER(SEARCH(E$206,'12.Partner Involvement'!$H545))=TRUE,(('12.Partner Involvement'!$D545*'12.Partner Involvement'!$E545)/COUNTA(_xlfn.TEXTSPLIT('12.Partner Involvement'!$H545,";"))),"")</f>
        <v/>
      </c>
      <c r="F746" s="576" t="str">
        <f>IF(ISNUMBER(SEARCH(F$206,'12.Partner Involvement'!$H545))=TRUE,(('12.Partner Involvement'!$D545*'12.Partner Involvement'!$E545)/COUNTA(_xlfn.TEXTSPLIT('12.Partner Involvement'!$H545,";"))),"")</f>
        <v/>
      </c>
      <c r="G746" s="576" t="str">
        <f>IF(ISNUMBER(SEARCH(G$206,'12.Partner Involvement'!$H545))=TRUE,(('12.Partner Involvement'!$D545*'12.Partner Involvement'!$E545)/COUNTA(_xlfn.TEXTSPLIT('12.Partner Involvement'!$H545,";"))),"")</f>
        <v/>
      </c>
      <c r="H746" s="578" t="str">
        <f>IF(ISNUMBER(SEARCH(H$206,'12.Partner Involvement'!$H545))=TRUE,(('12.Partner Involvement'!$D545*'12.Partner Involvement'!$E545)/COUNTA(_xlfn.TEXTSPLIT('12.Partner Involvement'!$H545,";"))),"")</f>
        <v/>
      </c>
    </row>
    <row r="747" spans="1:8" x14ac:dyDescent="0.25">
      <c r="A747" s="577" t="str">
        <f>IF(ISNUMBER(SEARCH(A$206,'12.Partner Involvement'!$G546))=TRUE,(('12.Partner Involvement'!$D546*'12.Partner Involvement'!$E546)/COUNTA(_xlfn.TEXTSPLIT('12.Partner Involvement'!$G546,";"))),"")</f>
        <v/>
      </c>
      <c r="B747" s="576" t="str">
        <f>IF(ISNUMBER(SEARCH(B$206,'12.Partner Involvement'!$G546))=TRUE,(('12.Partner Involvement'!$D546*'12.Partner Involvement'!$E546)/COUNTA(_xlfn.TEXTSPLIT('12.Partner Involvement'!$G546,";"))),"")</f>
        <v/>
      </c>
      <c r="C747" s="578" t="str">
        <f>IF(ISNUMBER(SEARCH(C$206,'12.Partner Involvement'!$G546))=TRUE,(('12.Partner Involvement'!$D546*'12.Partner Involvement'!$E546)/COUNTA(_xlfn.TEXTSPLIT('12.Partner Involvement'!$G546,";"))),"")</f>
        <v/>
      </c>
      <c r="E747" s="577" t="str">
        <f>IF(ISNUMBER(SEARCH(E$206,'12.Partner Involvement'!$H546))=TRUE,(('12.Partner Involvement'!$D546*'12.Partner Involvement'!$E546)/COUNTA(_xlfn.TEXTSPLIT('12.Partner Involvement'!$H546,";"))),"")</f>
        <v/>
      </c>
      <c r="F747" s="576" t="str">
        <f>IF(ISNUMBER(SEARCH(F$206,'12.Partner Involvement'!$H546))=TRUE,(('12.Partner Involvement'!$D546*'12.Partner Involvement'!$E546)/COUNTA(_xlfn.TEXTSPLIT('12.Partner Involvement'!$H546,";"))),"")</f>
        <v/>
      </c>
      <c r="G747" s="576" t="str">
        <f>IF(ISNUMBER(SEARCH(G$206,'12.Partner Involvement'!$H546))=TRUE,(('12.Partner Involvement'!$D546*'12.Partner Involvement'!$E546)/COUNTA(_xlfn.TEXTSPLIT('12.Partner Involvement'!$H546,";"))),"")</f>
        <v/>
      </c>
      <c r="H747" s="578" t="str">
        <f>IF(ISNUMBER(SEARCH(H$206,'12.Partner Involvement'!$H546))=TRUE,(('12.Partner Involvement'!$D546*'12.Partner Involvement'!$E546)/COUNTA(_xlfn.TEXTSPLIT('12.Partner Involvement'!$H546,";"))),"")</f>
        <v/>
      </c>
    </row>
    <row r="748" spans="1:8" x14ac:dyDescent="0.25">
      <c r="A748" s="577" t="str">
        <f>IF(ISNUMBER(SEARCH(A$206,'12.Partner Involvement'!$G547))=TRUE,(('12.Partner Involvement'!$D547*'12.Partner Involvement'!$E547)/COUNTA(_xlfn.TEXTSPLIT('12.Partner Involvement'!$G547,";"))),"")</f>
        <v/>
      </c>
      <c r="B748" s="576" t="str">
        <f>IF(ISNUMBER(SEARCH(B$206,'12.Partner Involvement'!$G547))=TRUE,(('12.Partner Involvement'!$D547*'12.Partner Involvement'!$E547)/COUNTA(_xlfn.TEXTSPLIT('12.Partner Involvement'!$G547,";"))),"")</f>
        <v/>
      </c>
      <c r="C748" s="578" t="str">
        <f>IF(ISNUMBER(SEARCH(C$206,'12.Partner Involvement'!$G547))=TRUE,(('12.Partner Involvement'!$D547*'12.Partner Involvement'!$E547)/COUNTA(_xlfn.TEXTSPLIT('12.Partner Involvement'!$G547,";"))),"")</f>
        <v/>
      </c>
      <c r="E748" s="577" t="str">
        <f>IF(ISNUMBER(SEARCH(E$206,'12.Partner Involvement'!$H547))=TRUE,(('12.Partner Involvement'!$D547*'12.Partner Involvement'!$E547)/COUNTA(_xlfn.TEXTSPLIT('12.Partner Involvement'!$H547,";"))),"")</f>
        <v/>
      </c>
      <c r="F748" s="576" t="str">
        <f>IF(ISNUMBER(SEARCH(F$206,'12.Partner Involvement'!$H547))=TRUE,(('12.Partner Involvement'!$D547*'12.Partner Involvement'!$E547)/COUNTA(_xlfn.TEXTSPLIT('12.Partner Involvement'!$H547,";"))),"")</f>
        <v/>
      </c>
      <c r="G748" s="576" t="str">
        <f>IF(ISNUMBER(SEARCH(G$206,'12.Partner Involvement'!$H547))=TRUE,(('12.Partner Involvement'!$D547*'12.Partner Involvement'!$E547)/COUNTA(_xlfn.TEXTSPLIT('12.Partner Involvement'!$H547,";"))),"")</f>
        <v/>
      </c>
      <c r="H748" s="578" t="str">
        <f>IF(ISNUMBER(SEARCH(H$206,'12.Partner Involvement'!$H547))=TRUE,(('12.Partner Involvement'!$D547*'12.Partner Involvement'!$E547)/COUNTA(_xlfn.TEXTSPLIT('12.Partner Involvement'!$H547,";"))),"")</f>
        <v/>
      </c>
    </row>
    <row r="749" spans="1:8" x14ac:dyDescent="0.25">
      <c r="A749" s="577" t="str">
        <f>IF(ISNUMBER(SEARCH(A$206,'12.Partner Involvement'!$G548))=TRUE,(('12.Partner Involvement'!$D548*'12.Partner Involvement'!$E548)/COUNTA(_xlfn.TEXTSPLIT('12.Partner Involvement'!$G548,";"))),"")</f>
        <v/>
      </c>
      <c r="B749" s="576" t="str">
        <f>IF(ISNUMBER(SEARCH(B$206,'12.Partner Involvement'!$G548))=TRUE,(('12.Partner Involvement'!$D548*'12.Partner Involvement'!$E548)/COUNTA(_xlfn.TEXTSPLIT('12.Partner Involvement'!$G548,";"))),"")</f>
        <v/>
      </c>
      <c r="C749" s="578" t="str">
        <f>IF(ISNUMBER(SEARCH(C$206,'12.Partner Involvement'!$G548))=TRUE,(('12.Partner Involvement'!$D548*'12.Partner Involvement'!$E548)/COUNTA(_xlfn.TEXTSPLIT('12.Partner Involvement'!$G548,";"))),"")</f>
        <v/>
      </c>
      <c r="E749" s="577" t="str">
        <f>IF(ISNUMBER(SEARCH(E$206,'12.Partner Involvement'!$H548))=TRUE,(('12.Partner Involvement'!$D548*'12.Partner Involvement'!$E548)/COUNTA(_xlfn.TEXTSPLIT('12.Partner Involvement'!$H548,";"))),"")</f>
        <v/>
      </c>
      <c r="F749" s="576" t="str">
        <f>IF(ISNUMBER(SEARCH(F$206,'12.Partner Involvement'!$H548))=TRUE,(('12.Partner Involvement'!$D548*'12.Partner Involvement'!$E548)/COUNTA(_xlfn.TEXTSPLIT('12.Partner Involvement'!$H548,";"))),"")</f>
        <v/>
      </c>
      <c r="G749" s="576" t="str">
        <f>IF(ISNUMBER(SEARCH(G$206,'12.Partner Involvement'!$H548))=TRUE,(('12.Partner Involvement'!$D548*'12.Partner Involvement'!$E548)/COUNTA(_xlfn.TEXTSPLIT('12.Partner Involvement'!$H548,";"))),"")</f>
        <v/>
      </c>
      <c r="H749" s="578" t="str">
        <f>IF(ISNUMBER(SEARCH(H$206,'12.Partner Involvement'!$H548))=TRUE,(('12.Partner Involvement'!$D548*'12.Partner Involvement'!$E548)/COUNTA(_xlfn.TEXTSPLIT('12.Partner Involvement'!$H548,";"))),"")</f>
        <v/>
      </c>
    </row>
    <row r="750" spans="1:8" x14ac:dyDescent="0.25">
      <c r="A750" s="577" t="str">
        <f>IF(ISNUMBER(SEARCH(A$206,'12.Partner Involvement'!$G549))=TRUE,(('12.Partner Involvement'!$D549*'12.Partner Involvement'!$E549)/COUNTA(_xlfn.TEXTSPLIT('12.Partner Involvement'!$G549,";"))),"")</f>
        <v/>
      </c>
      <c r="B750" s="576" t="str">
        <f>IF(ISNUMBER(SEARCH(B$206,'12.Partner Involvement'!$G549))=TRUE,(('12.Partner Involvement'!$D549*'12.Partner Involvement'!$E549)/COUNTA(_xlfn.TEXTSPLIT('12.Partner Involvement'!$G549,";"))),"")</f>
        <v/>
      </c>
      <c r="C750" s="578" t="str">
        <f>IF(ISNUMBER(SEARCH(C$206,'12.Partner Involvement'!$G549))=TRUE,(('12.Partner Involvement'!$D549*'12.Partner Involvement'!$E549)/COUNTA(_xlfn.TEXTSPLIT('12.Partner Involvement'!$G549,";"))),"")</f>
        <v/>
      </c>
      <c r="E750" s="577" t="str">
        <f>IF(ISNUMBER(SEARCH(E$206,'12.Partner Involvement'!$H549))=TRUE,(('12.Partner Involvement'!$D549*'12.Partner Involvement'!$E549)/COUNTA(_xlfn.TEXTSPLIT('12.Partner Involvement'!$H549,";"))),"")</f>
        <v/>
      </c>
      <c r="F750" s="576" t="str">
        <f>IF(ISNUMBER(SEARCH(F$206,'12.Partner Involvement'!$H549))=TRUE,(('12.Partner Involvement'!$D549*'12.Partner Involvement'!$E549)/COUNTA(_xlfn.TEXTSPLIT('12.Partner Involvement'!$H549,";"))),"")</f>
        <v/>
      </c>
      <c r="G750" s="576" t="str">
        <f>IF(ISNUMBER(SEARCH(G$206,'12.Partner Involvement'!$H549))=TRUE,(('12.Partner Involvement'!$D549*'12.Partner Involvement'!$E549)/COUNTA(_xlfn.TEXTSPLIT('12.Partner Involvement'!$H549,";"))),"")</f>
        <v/>
      </c>
      <c r="H750" s="578" t="str">
        <f>IF(ISNUMBER(SEARCH(H$206,'12.Partner Involvement'!$H549))=TRUE,(('12.Partner Involvement'!$D549*'12.Partner Involvement'!$E549)/COUNTA(_xlfn.TEXTSPLIT('12.Partner Involvement'!$H549,";"))),"")</f>
        <v/>
      </c>
    </row>
    <row r="751" spans="1:8" x14ac:dyDescent="0.25">
      <c r="A751" s="577" t="str">
        <f>IF(ISNUMBER(SEARCH(A$206,'12.Partner Involvement'!$G550))=TRUE,(('12.Partner Involvement'!$D550*'12.Partner Involvement'!$E550)/COUNTA(_xlfn.TEXTSPLIT('12.Partner Involvement'!$G550,";"))),"")</f>
        <v/>
      </c>
      <c r="B751" s="576" t="str">
        <f>IF(ISNUMBER(SEARCH(B$206,'12.Partner Involvement'!$G550))=TRUE,(('12.Partner Involvement'!$D550*'12.Partner Involvement'!$E550)/COUNTA(_xlfn.TEXTSPLIT('12.Partner Involvement'!$G550,";"))),"")</f>
        <v/>
      </c>
      <c r="C751" s="578" t="str">
        <f>IF(ISNUMBER(SEARCH(C$206,'12.Partner Involvement'!$G550))=TRUE,(('12.Partner Involvement'!$D550*'12.Partner Involvement'!$E550)/COUNTA(_xlfn.TEXTSPLIT('12.Partner Involvement'!$G550,";"))),"")</f>
        <v/>
      </c>
      <c r="E751" s="577" t="str">
        <f>IF(ISNUMBER(SEARCH(E$206,'12.Partner Involvement'!$H550))=TRUE,(('12.Partner Involvement'!$D550*'12.Partner Involvement'!$E550)/COUNTA(_xlfn.TEXTSPLIT('12.Partner Involvement'!$H550,";"))),"")</f>
        <v/>
      </c>
      <c r="F751" s="576" t="str">
        <f>IF(ISNUMBER(SEARCH(F$206,'12.Partner Involvement'!$H550))=TRUE,(('12.Partner Involvement'!$D550*'12.Partner Involvement'!$E550)/COUNTA(_xlfn.TEXTSPLIT('12.Partner Involvement'!$H550,";"))),"")</f>
        <v/>
      </c>
      <c r="G751" s="576" t="str">
        <f>IF(ISNUMBER(SEARCH(G$206,'12.Partner Involvement'!$H550))=TRUE,(('12.Partner Involvement'!$D550*'12.Partner Involvement'!$E550)/COUNTA(_xlfn.TEXTSPLIT('12.Partner Involvement'!$H550,";"))),"")</f>
        <v/>
      </c>
      <c r="H751" s="578" t="str">
        <f>IF(ISNUMBER(SEARCH(H$206,'12.Partner Involvement'!$H550))=TRUE,(('12.Partner Involvement'!$D550*'12.Partner Involvement'!$E550)/COUNTA(_xlfn.TEXTSPLIT('12.Partner Involvement'!$H550,";"))),"")</f>
        <v/>
      </c>
    </row>
    <row r="752" spans="1:8" x14ac:dyDescent="0.25">
      <c r="A752" s="577" t="str">
        <f>IF(ISNUMBER(SEARCH(A$206,'12.Partner Involvement'!$G551))=TRUE,(('12.Partner Involvement'!$D551*'12.Partner Involvement'!$E551)/COUNTA(_xlfn.TEXTSPLIT('12.Partner Involvement'!$G551,";"))),"")</f>
        <v/>
      </c>
      <c r="B752" s="576" t="str">
        <f>IF(ISNUMBER(SEARCH(B$206,'12.Partner Involvement'!$G551))=TRUE,(('12.Partner Involvement'!$D551*'12.Partner Involvement'!$E551)/COUNTA(_xlfn.TEXTSPLIT('12.Partner Involvement'!$G551,";"))),"")</f>
        <v/>
      </c>
      <c r="C752" s="578" t="str">
        <f>IF(ISNUMBER(SEARCH(C$206,'12.Partner Involvement'!$G551))=TRUE,(('12.Partner Involvement'!$D551*'12.Partner Involvement'!$E551)/COUNTA(_xlfn.TEXTSPLIT('12.Partner Involvement'!$G551,";"))),"")</f>
        <v/>
      </c>
      <c r="E752" s="577" t="str">
        <f>IF(ISNUMBER(SEARCH(E$206,'12.Partner Involvement'!$H551))=TRUE,(('12.Partner Involvement'!$D551*'12.Partner Involvement'!$E551)/COUNTA(_xlfn.TEXTSPLIT('12.Partner Involvement'!$H551,";"))),"")</f>
        <v/>
      </c>
      <c r="F752" s="576" t="str">
        <f>IF(ISNUMBER(SEARCH(F$206,'12.Partner Involvement'!$H551))=TRUE,(('12.Partner Involvement'!$D551*'12.Partner Involvement'!$E551)/COUNTA(_xlfn.TEXTSPLIT('12.Partner Involvement'!$H551,";"))),"")</f>
        <v/>
      </c>
      <c r="G752" s="576" t="str">
        <f>IF(ISNUMBER(SEARCH(G$206,'12.Partner Involvement'!$H551))=TRUE,(('12.Partner Involvement'!$D551*'12.Partner Involvement'!$E551)/COUNTA(_xlfn.TEXTSPLIT('12.Partner Involvement'!$H551,";"))),"")</f>
        <v/>
      </c>
      <c r="H752" s="578" t="str">
        <f>IF(ISNUMBER(SEARCH(H$206,'12.Partner Involvement'!$H551))=TRUE,(('12.Partner Involvement'!$D551*'12.Partner Involvement'!$E551)/COUNTA(_xlfn.TEXTSPLIT('12.Partner Involvement'!$H551,";"))),"")</f>
        <v/>
      </c>
    </row>
    <row r="753" spans="1:8" x14ac:dyDescent="0.25">
      <c r="A753" s="577" t="str">
        <f>IF(ISNUMBER(SEARCH(A$206,'12.Partner Involvement'!$G552))=TRUE,(('12.Partner Involvement'!$D552*'12.Partner Involvement'!$E552)/COUNTA(_xlfn.TEXTSPLIT('12.Partner Involvement'!$G552,";"))),"")</f>
        <v/>
      </c>
      <c r="B753" s="576" t="str">
        <f>IF(ISNUMBER(SEARCH(B$206,'12.Partner Involvement'!$G552))=TRUE,(('12.Partner Involvement'!$D552*'12.Partner Involvement'!$E552)/COUNTA(_xlfn.TEXTSPLIT('12.Partner Involvement'!$G552,";"))),"")</f>
        <v/>
      </c>
      <c r="C753" s="578" t="str">
        <f>IF(ISNUMBER(SEARCH(C$206,'12.Partner Involvement'!$G552))=TRUE,(('12.Partner Involvement'!$D552*'12.Partner Involvement'!$E552)/COUNTA(_xlfn.TEXTSPLIT('12.Partner Involvement'!$G552,";"))),"")</f>
        <v/>
      </c>
      <c r="E753" s="577" t="str">
        <f>IF(ISNUMBER(SEARCH(E$206,'12.Partner Involvement'!$H552))=TRUE,(('12.Partner Involvement'!$D552*'12.Partner Involvement'!$E552)/COUNTA(_xlfn.TEXTSPLIT('12.Partner Involvement'!$H552,";"))),"")</f>
        <v/>
      </c>
      <c r="F753" s="576" t="str">
        <f>IF(ISNUMBER(SEARCH(F$206,'12.Partner Involvement'!$H552))=TRUE,(('12.Partner Involvement'!$D552*'12.Partner Involvement'!$E552)/COUNTA(_xlfn.TEXTSPLIT('12.Partner Involvement'!$H552,";"))),"")</f>
        <v/>
      </c>
      <c r="G753" s="576" t="str">
        <f>IF(ISNUMBER(SEARCH(G$206,'12.Partner Involvement'!$H552))=TRUE,(('12.Partner Involvement'!$D552*'12.Partner Involvement'!$E552)/COUNTA(_xlfn.TEXTSPLIT('12.Partner Involvement'!$H552,";"))),"")</f>
        <v/>
      </c>
      <c r="H753" s="578" t="str">
        <f>IF(ISNUMBER(SEARCH(H$206,'12.Partner Involvement'!$H552))=TRUE,(('12.Partner Involvement'!$D552*'12.Partner Involvement'!$E552)/COUNTA(_xlfn.TEXTSPLIT('12.Partner Involvement'!$H552,";"))),"")</f>
        <v/>
      </c>
    </row>
    <row r="754" spans="1:8" x14ac:dyDescent="0.25">
      <c r="A754" s="577" t="str">
        <f>IF(ISNUMBER(SEARCH(A$206,'12.Partner Involvement'!$G553))=TRUE,(('12.Partner Involvement'!$D553*'12.Partner Involvement'!$E553)/COUNTA(_xlfn.TEXTSPLIT('12.Partner Involvement'!$G553,";"))),"")</f>
        <v/>
      </c>
      <c r="B754" s="576" t="str">
        <f>IF(ISNUMBER(SEARCH(B$206,'12.Partner Involvement'!$G553))=TRUE,(('12.Partner Involvement'!$D553*'12.Partner Involvement'!$E553)/COUNTA(_xlfn.TEXTSPLIT('12.Partner Involvement'!$G553,";"))),"")</f>
        <v/>
      </c>
      <c r="C754" s="578" t="str">
        <f>IF(ISNUMBER(SEARCH(C$206,'12.Partner Involvement'!$G553))=TRUE,(('12.Partner Involvement'!$D553*'12.Partner Involvement'!$E553)/COUNTA(_xlfn.TEXTSPLIT('12.Partner Involvement'!$G553,";"))),"")</f>
        <v/>
      </c>
      <c r="E754" s="577" t="str">
        <f>IF(ISNUMBER(SEARCH(E$206,'12.Partner Involvement'!$H553))=TRUE,(('12.Partner Involvement'!$D553*'12.Partner Involvement'!$E553)/COUNTA(_xlfn.TEXTSPLIT('12.Partner Involvement'!$H553,";"))),"")</f>
        <v/>
      </c>
      <c r="F754" s="576" t="str">
        <f>IF(ISNUMBER(SEARCH(F$206,'12.Partner Involvement'!$H553))=TRUE,(('12.Partner Involvement'!$D553*'12.Partner Involvement'!$E553)/COUNTA(_xlfn.TEXTSPLIT('12.Partner Involvement'!$H553,";"))),"")</f>
        <v/>
      </c>
      <c r="G754" s="576" t="str">
        <f>IF(ISNUMBER(SEARCH(G$206,'12.Partner Involvement'!$H553))=TRUE,(('12.Partner Involvement'!$D553*'12.Partner Involvement'!$E553)/COUNTA(_xlfn.TEXTSPLIT('12.Partner Involvement'!$H553,";"))),"")</f>
        <v/>
      </c>
      <c r="H754" s="578" t="str">
        <f>IF(ISNUMBER(SEARCH(H$206,'12.Partner Involvement'!$H553))=TRUE,(('12.Partner Involvement'!$D553*'12.Partner Involvement'!$E553)/COUNTA(_xlfn.TEXTSPLIT('12.Partner Involvement'!$H553,";"))),"")</f>
        <v/>
      </c>
    </row>
    <row r="755" spans="1:8" x14ac:dyDescent="0.25">
      <c r="A755" s="577" t="str">
        <f>IF(ISNUMBER(SEARCH(A$206,'12.Partner Involvement'!$G554))=TRUE,(('12.Partner Involvement'!$D554*'12.Partner Involvement'!$E554)/COUNTA(_xlfn.TEXTSPLIT('12.Partner Involvement'!$G554,";"))),"")</f>
        <v/>
      </c>
      <c r="B755" s="576" t="str">
        <f>IF(ISNUMBER(SEARCH(B$206,'12.Partner Involvement'!$G554))=TRUE,(('12.Partner Involvement'!$D554*'12.Partner Involvement'!$E554)/COUNTA(_xlfn.TEXTSPLIT('12.Partner Involvement'!$G554,";"))),"")</f>
        <v/>
      </c>
      <c r="C755" s="578" t="str">
        <f>IF(ISNUMBER(SEARCH(C$206,'12.Partner Involvement'!$G554))=TRUE,(('12.Partner Involvement'!$D554*'12.Partner Involvement'!$E554)/COUNTA(_xlfn.TEXTSPLIT('12.Partner Involvement'!$G554,";"))),"")</f>
        <v/>
      </c>
      <c r="E755" s="577" t="str">
        <f>IF(ISNUMBER(SEARCH(E$206,'12.Partner Involvement'!$H554))=TRUE,(('12.Partner Involvement'!$D554*'12.Partner Involvement'!$E554)/COUNTA(_xlfn.TEXTSPLIT('12.Partner Involvement'!$H554,";"))),"")</f>
        <v/>
      </c>
      <c r="F755" s="576" t="str">
        <f>IF(ISNUMBER(SEARCH(F$206,'12.Partner Involvement'!$H554))=TRUE,(('12.Partner Involvement'!$D554*'12.Partner Involvement'!$E554)/COUNTA(_xlfn.TEXTSPLIT('12.Partner Involvement'!$H554,";"))),"")</f>
        <v/>
      </c>
      <c r="G755" s="576" t="str">
        <f>IF(ISNUMBER(SEARCH(G$206,'12.Partner Involvement'!$H554))=TRUE,(('12.Partner Involvement'!$D554*'12.Partner Involvement'!$E554)/COUNTA(_xlfn.TEXTSPLIT('12.Partner Involvement'!$H554,";"))),"")</f>
        <v/>
      </c>
      <c r="H755" s="578" t="str">
        <f>IF(ISNUMBER(SEARCH(H$206,'12.Partner Involvement'!$H554))=TRUE,(('12.Partner Involvement'!$D554*'12.Partner Involvement'!$E554)/COUNTA(_xlfn.TEXTSPLIT('12.Partner Involvement'!$H554,";"))),"")</f>
        <v/>
      </c>
    </row>
    <row r="756" spans="1:8" x14ac:dyDescent="0.25">
      <c r="A756" s="577" t="str">
        <f>IF(ISNUMBER(SEARCH(A$206,'12.Partner Involvement'!$G555))=TRUE,(('12.Partner Involvement'!$D555*'12.Partner Involvement'!$E555)/COUNTA(_xlfn.TEXTSPLIT('12.Partner Involvement'!$G555,";"))),"")</f>
        <v/>
      </c>
      <c r="B756" s="576" t="str">
        <f>IF(ISNUMBER(SEARCH(B$206,'12.Partner Involvement'!$G555))=TRUE,(('12.Partner Involvement'!$D555*'12.Partner Involvement'!$E555)/COUNTA(_xlfn.TEXTSPLIT('12.Partner Involvement'!$G555,";"))),"")</f>
        <v/>
      </c>
      <c r="C756" s="578" t="str">
        <f>IF(ISNUMBER(SEARCH(C$206,'12.Partner Involvement'!$G555))=TRUE,(('12.Partner Involvement'!$D555*'12.Partner Involvement'!$E555)/COUNTA(_xlfn.TEXTSPLIT('12.Partner Involvement'!$G555,";"))),"")</f>
        <v/>
      </c>
      <c r="E756" s="577" t="str">
        <f>IF(ISNUMBER(SEARCH(E$206,'12.Partner Involvement'!$H555))=TRUE,(('12.Partner Involvement'!$D555*'12.Partner Involvement'!$E555)/COUNTA(_xlfn.TEXTSPLIT('12.Partner Involvement'!$H555,";"))),"")</f>
        <v/>
      </c>
      <c r="F756" s="576" t="str">
        <f>IF(ISNUMBER(SEARCH(F$206,'12.Partner Involvement'!$H555))=TRUE,(('12.Partner Involvement'!$D555*'12.Partner Involvement'!$E555)/COUNTA(_xlfn.TEXTSPLIT('12.Partner Involvement'!$H555,";"))),"")</f>
        <v/>
      </c>
      <c r="G756" s="576" t="str">
        <f>IF(ISNUMBER(SEARCH(G$206,'12.Partner Involvement'!$H555))=TRUE,(('12.Partner Involvement'!$D555*'12.Partner Involvement'!$E555)/COUNTA(_xlfn.TEXTSPLIT('12.Partner Involvement'!$H555,";"))),"")</f>
        <v/>
      </c>
      <c r="H756" s="578" t="str">
        <f>IF(ISNUMBER(SEARCH(H$206,'12.Partner Involvement'!$H555))=TRUE,(('12.Partner Involvement'!$D555*'12.Partner Involvement'!$E555)/COUNTA(_xlfn.TEXTSPLIT('12.Partner Involvement'!$H555,";"))),"")</f>
        <v/>
      </c>
    </row>
    <row r="757" spans="1:8" x14ac:dyDescent="0.25">
      <c r="A757" s="577" t="str">
        <f>IF(ISNUMBER(SEARCH(A$206,'12.Partner Involvement'!$G556))=TRUE,(('12.Partner Involvement'!$D556*'12.Partner Involvement'!$E556)/COUNTA(_xlfn.TEXTSPLIT('12.Partner Involvement'!$G556,";"))),"")</f>
        <v/>
      </c>
      <c r="B757" s="576" t="str">
        <f>IF(ISNUMBER(SEARCH(B$206,'12.Partner Involvement'!$G556))=TRUE,(('12.Partner Involvement'!$D556*'12.Partner Involvement'!$E556)/COUNTA(_xlfn.TEXTSPLIT('12.Partner Involvement'!$G556,";"))),"")</f>
        <v/>
      </c>
      <c r="C757" s="578" t="str">
        <f>IF(ISNUMBER(SEARCH(C$206,'12.Partner Involvement'!$G556))=TRUE,(('12.Partner Involvement'!$D556*'12.Partner Involvement'!$E556)/COUNTA(_xlfn.TEXTSPLIT('12.Partner Involvement'!$G556,";"))),"")</f>
        <v/>
      </c>
      <c r="E757" s="577" t="str">
        <f>IF(ISNUMBER(SEARCH(E$206,'12.Partner Involvement'!$H556))=TRUE,(('12.Partner Involvement'!$D556*'12.Partner Involvement'!$E556)/COUNTA(_xlfn.TEXTSPLIT('12.Partner Involvement'!$H556,";"))),"")</f>
        <v/>
      </c>
      <c r="F757" s="576" t="str">
        <f>IF(ISNUMBER(SEARCH(F$206,'12.Partner Involvement'!$H556))=TRUE,(('12.Partner Involvement'!$D556*'12.Partner Involvement'!$E556)/COUNTA(_xlfn.TEXTSPLIT('12.Partner Involvement'!$H556,";"))),"")</f>
        <v/>
      </c>
      <c r="G757" s="576" t="str">
        <f>IF(ISNUMBER(SEARCH(G$206,'12.Partner Involvement'!$H556))=TRUE,(('12.Partner Involvement'!$D556*'12.Partner Involvement'!$E556)/COUNTA(_xlfn.TEXTSPLIT('12.Partner Involvement'!$H556,";"))),"")</f>
        <v/>
      </c>
      <c r="H757" s="578" t="str">
        <f>IF(ISNUMBER(SEARCH(H$206,'12.Partner Involvement'!$H556))=TRUE,(('12.Partner Involvement'!$D556*'12.Partner Involvement'!$E556)/COUNTA(_xlfn.TEXTSPLIT('12.Partner Involvement'!$H556,";"))),"")</f>
        <v/>
      </c>
    </row>
    <row r="758" spans="1:8" x14ac:dyDescent="0.25">
      <c r="A758" s="577" t="str">
        <f>IF(ISNUMBER(SEARCH(A$206,'12.Partner Involvement'!$G557))=TRUE,(('12.Partner Involvement'!$D557*'12.Partner Involvement'!$E557)/COUNTA(_xlfn.TEXTSPLIT('12.Partner Involvement'!$G557,";"))),"")</f>
        <v/>
      </c>
      <c r="B758" s="576" t="str">
        <f>IF(ISNUMBER(SEARCH(B$206,'12.Partner Involvement'!$G557))=TRUE,(('12.Partner Involvement'!$D557*'12.Partner Involvement'!$E557)/COUNTA(_xlfn.TEXTSPLIT('12.Partner Involvement'!$G557,";"))),"")</f>
        <v/>
      </c>
      <c r="C758" s="578" t="str">
        <f>IF(ISNUMBER(SEARCH(C$206,'12.Partner Involvement'!$G557))=TRUE,(('12.Partner Involvement'!$D557*'12.Partner Involvement'!$E557)/COUNTA(_xlfn.TEXTSPLIT('12.Partner Involvement'!$G557,";"))),"")</f>
        <v/>
      </c>
      <c r="E758" s="577" t="str">
        <f>IF(ISNUMBER(SEARCH(E$206,'12.Partner Involvement'!$H557))=TRUE,(('12.Partner Involvement'!$D557*'12.Partner Involvement'!$E557)/COUNTA(_xlfn.TEXTSPLIT('12.Partner Involvement'!$H557,";"))),"")</f>
        <v/>
      </c>
      <c r="F758" s="576" t="str">
        <f>IF(ISNUMBER(SEARCH(F$206,'12.Partner Involvement'!$H557))=TRUE,(('12.Partner Involvement'!$D557*'12.Partner Involvement'!$E557)/COUNTA(_xlfn.TEXTSPLIT('12.Partner Involvement'!$H557,";"))),"")</f>
        <v/>
      </c>
      <c r="G758" s="576" t="str">
        <f>IF(ISNUMBER(SEARCH(G$206,'12.Partner Involvement'!$H557))=TRUE,(('12.Partner Involvement'!$D557*'12.Partner Involvement'!$E557)/COUNTA(_xlfn.TEXTSPLIT('12.Partner Involvement'!$H557,";"))),"")</f>
        <v/>
      </c>
      <c r="H758" s="578" t="str">
        <f>IF(ISNUMBER(SEARCH(H$206,'12.Partner Involvement'!$H557))=TRUE,(('12.Partner Involvement'!$D557*'12.Partner Involvement'!$E557)/COUNTA(_xlfn.TEXTSPLIT('12.Partner Involvement'!$H557,";"))),"")</f>
        <v/>
      </c>
    </row>
    <row r="759" spans="1:8" x14ac:dyDescent="0.25">
      <c r="A759" s="577" t="str">
        <f>IF(ISNUMBER(SEARCH(A$206,'12.Partner Involvement'!$G558))=TRUE,(('12.Partner Involvement'!$D558*'12.Partner Involvement'!$E558)/COUNTA(_xlfn.TEXTSPLIT('12.Partner Involvement'!$G558,";"))),"")</f>
        <v/>
      </c>
      <c r="B759" s="576" t="str">
        <f>IF(ISNUMBER(SEARCH(B$206,'12.Partner Involvement'!$G558))=TRUE,(('12.Partner Involvement'!$D558*'12.Partner Involvement'!$E558)/COUNTA(_xlfn.TEXTSPLIT('12.Partner Involvement'!$G558,";"))),"")</f>
        <v/>
      </c>
      <c r="C759" s="578" t="str">
        <f>IF(ISNUMBER(SEARCH(C$206,'12.Partner Involvement'!$G558))=TRUE,(('12.Partner Involvement'!$D558*'12.Partner Involvement'!$E558)/COUNTA(_xlfn.TEXTSPLIT('12.Partner Involvement'!$G558,";"))),"")</f>
        <v/>
      </c>
      <c r="E759" s="577" t="str">
        <f>IF(ISNUMBER(SEARCH(E$206,'12.Partner Involvement'!$H558))=TRUE,(('12.Partner Involvement'!$D558*'12.Partner Involvement'!$E558)/COUNTA(_xlfn.TEXTSPLIT('12.Partner Involvement'!$H558,";"))),"")</f>
        <v/>
      </c>
      <c r="F759" s="576" t="str">
        <f>IF(ISNUMBER(SEARCH(F$206,'12.Partner Involvement'!$H558))=TRUE,(('12.Partner Involvement'!$D558*'12.Partner Involvement'!$E558)/COUNTA(_xlfn.TEXTSPLIT('12.Partner Involvement'!$H558,";"))),"")</f>
        <v/>
      </c>
      <c r="G759" s="576" t="str">
        <f>IF(ISNUMBER(SEARCH(G$206,'12.Partner Involvement'!$H558))=TRUE,(('12.Partner Involvement'!$D558*'12.Partner Involvement'!$E558)/COUNTA(_xlfn.TEXTSPLIT('12.Partner Involvement'!$H558,";"))),"")</f>
        <v/>
      </c>
      <c r="H759" s="578" t="str">
        <f>IF(ISNUMBER(SEARCH(H$206,'12.Partner Involvement'!$H558))=TRUE,(('12.Partner Involvement'!$D558*'12.Partner Involvement'!$E558)/COUNTA(_xlfn.TEXTSPLIT('12.Partner Involvement'!$H558,";"))),"")</f>
        <v/>
      </c>
    </row>
    <row r="760" spans="1:8" x14ac:dyDescent="0.25">
      <c r="A760" s="577" t="str">
        <f>IF(ISNUMBER(SEARCH(A$206,'12.Partner Involvement'!$G559))=TRUE,(('12.Partner Involvement'!$D559*'12.Partner Involvement'!$E559)/COUNTA(_xlfn.TEXTSPLIT('12.Partner Involvement'!$G559,";"))),"")</f>
        <v/>
      </c>
      <c r="B760" s="576" t="str">
        <f>IF(ISNUMBER(SEARCH(B$206,'12.Partner Involvement'!$G559))=TRUE,(('12.Partner Involvement'!$D559*'12.Partner Involvement'!$E559)/COUNTA(_xlfn.TEXTSPLIT('12.Partner Involvement'!$G559,";"))),"")</f>
        <v/>
      </c>
      <c r="C760" s="578" t="str">
        <f>IF(ISNUMBER(SEARCH(C$206,'12.Partner Involvement'!$G559))=TRUE,(('12.Partner Involvement'!$D559*'12.Partner Involvement'!$E559)/COUNTA(_xlfn.TEXTSPLIT('12.Partner Involvement'!$G559,";"))),"")</f>
        <v/>
      </c>
      <c r="E760" s="577" t="str">
        <f>IF(ISNUMBER(SEARCH(E$206,'12.Partner Involvement'!$H559))=TRUE,(('12.Partner Involvement'!$D559*'12.Partner Involvement'!$E559)/COUNTA(_xlfn.TEXTSPLIT('12.Partner Involvement'!$H559,";"))),"")</f>
        <v/>
      </c>
      <c r="F760" s="576" t="str">
        <f>IF(ISNUMBER(SEARCH(F$206,'12.Partner Involvement'!$H559))=TRUE,(('12.Partner Involvement'!$D559*'12.Partner Involvement'!$E559)/COUNTA(_xlfn.TEXTSPLIT('12.Partner Involvement'!$H559,";"))),"")</f>
        <v/>
      </c>
      <c r="G760" s="576" t="str">
        <f>IF(ISNUMBER(SEARCH(G$206,'12.Partner Involvement'!$H559))=TRUE,(('12.Partner Involvement'!$D559*'12.Partner Involvement'!$E559)/COUNTA(_xlfn.TEXTSPLIT('12.Partner Involvement'!$H559,";"))),"")</f>
        <v/>
      </c>
      <c r="H760" s="578" t="str">
        <f>IF(ISNUMBER(SEARCH(H$206,'12.Partner Involvement'!$H559))=TRUE,(('12.Partner Involvement'!$D559*'12.Partner Involvement'!$E559)/COUNTA(_xlfn.TEXTSPLIT('12.Partner Involvement'!$H559,";"))),"")</f>
        <v/>
      </c>
    </row>
    <row r="761" spans="1:8" x14ac:dyDescent="0.25">
      <c r="A761" s="577" t="str">
        <f>IF(ISNUMBER(SEARCH(A$206,'12.Partner Involvement'!$G560))=TRUE,(('12.Partner Involvement'!$D560*'12.Partner Involvement'!$E560)/COUNTA(_xlfn.TEXTSPLIT('12.Partner Involvement'!$G560,";"))),"")</f>
        <v/>
      </c>
      <c r="B761" s="576" t="str">
        <f>IF(ISNUMBER(SEARCH(B$206,'12.Partner Involvement'!$G560))=TRUE,(('12.Partner Involvement'!$D560*'12.Partner Involvement'!$E560)/COUNTA(_xlfn.TEXTSPLIT('12.Partner Involvement'!$G560,";"))),"")</f>
        <v/>
      </c>
      <c r="C761" s="578" t="str">
        <f>IF(ISNUMBER(SEARCH(C$206,'12.Partner Involvement'!$G560))=TRUE,(('12.Partner Involvement'!$D560*'12.Partner Involvement'!$E560)/COUNTA(_xlfn.TEXTSPLIT('12.Partner Involvement'!$G560,";"))),"")</f>
        <v/>
      </c>
      <c r="E761" s="577" t="str">
        <f>IF(ISNUMBER(SEARCH(E$206,'12.Partner Involvement'!$H560))=TRUE,(('12.Partner Involvement'!$D560*'12.Partner Involvement'!$E560)/COUNTA(_xlfn.TEXTSPLIT('12.Partner Involvement'!$H560,";"))),"")</f>
        <v/>
      </c>
      <c r="F761" s="576" t="str">
        <f>IF(ISNUMBER(SEARCH(F$206,'12.Partner Involvement'!$H560))=TRUE,(('12.Partner Involvement'!$D560*'12.Partner Involvement'!$E560)/COUNTA(_xlfn.TEXTSPLIT('12.Partner Involvement'!$H560,";"))),"")</f>
        <v/>
      </c>
      <c r="G761" s="576" t="str">
        <f>IF(ISNUMBER(SEARCH(G$206,'12.Partner Involvement'!$H560))=TRUE,(('12.Partner Involvement'!$D560*'12.Partner Involvement'!$E560)/COUNTA(_xlfn.TEXTSPLIT('12.Partner Involvement'!$H560,";"))),"")</f>
        <v/>
      </c>
      <c r="H761" s="578" t="str">
        <f>IF(ISNUMBER(SEARCH(H$206,'12.Partner Involvement'!$H560))=TRUE,(('12.Partner Involvement'!$D560*'12.Partner Involvement'!$E560)/COUNTA(_xlfn.TEXTSPLIT('12.Partner Involvement'!$H560,";"))),"")</f>
        <v/>
      </c>
    </row>
    <row r="762" spans="1:8" x14ac:dyDescent="0.25">
      <c r="A762" s="577" t="str">
        <f>IF(ISNUMBER(SEARCH(A$206,'12.Partner Involvement'!$G561))=TRUE,(('12.Partner Involvement'!$D561*'12.Partner Involvement'!$E561)/COUNTA(_xlfn.TEXTSPLIT('12.Partner Involvement'!$G561,";"))),"")</f>
        <v/>
      </c>
      <c r="B762" s="576" t="str">
        <f>IF(ISNUMBER(SEARCH(B$206,'12.Partner Involvement'!$G561))=TRUE,(('12.Partner Involvement'!$D561*'12.Partner Involvement'!$E561)/COUNTA(_xlfn.TEXTSPLIT('12.Partner Involvement'!$G561,";"))),"")</f>
        <v/>
      </c>
      <c r="C762" s="578" t="str">
        <f>IF(ISNUMBER(SEARCH(C$206,'12.Partner Involvement'!$G561))=TRUE,(('12.Partner Involvement'!$D561*'12.Partner Involvement'!$E561)/COUNTA(_xlfn.TEXTSPLIT('12.Partner Involvement'!$G561,";"))),"")</f>
        <v/>
      </c>
      <c r="E762" s="577" t="str">
        <f>IF(ISNUMBER(SEARCH(E$206,'12.Partner Involvement'!$H561))=TRUE,(('12.Partner Involvement'!$D561*'12.Partner Involvement'!$E561)/COUNTA(_xlfn.TEXTSPLIT('12.Partner Involvement'!$H561,";"))),"")</f>
        <v/>
      </c>
      <c r="F762" s="576" t="str">
        <f>IF(ISNUMBER(SEARCH(F$206,'12.Partner Involvement'!$H561))=TRUE,(('12.Partner Involvement'!$D561*'12.Partner Involvement'!$E561)/COUNTA(_xlfn.TEXTSPLIT('12.Partner Involvement'!$H561,";"))),"")</f>
        <v/>
      </c>
      <c r="G762" s="576" t="str">
        <f>IF(ISNUMBER(SEARCH(G$206,'12.Partner Involvement'!$H561))=TRUE,(('12.Partner Involvement'!$D561*'12.Partner Involvement'!$E561)/COUNTA(_xlfn.TEXTSPLIT('12.Partner Involvement'!$H561,";"))),"")</f>
        <v/>
      </c>
      <c r="H762" s="578" t="str">
        <f>IF(ISNUMBER(SEARCH(H$206,'12.Partner Involvement'!$H561))=TRUE,(('12.Partner Involvement'!$D561*'12.Partner Involvement'!$E561)/COUNTA(_xlfn.TEXTSPLIT('12.Partner Involvement'!$H561,";"))),"")</f>
        <v/>
      </c>
    </row>
    <row r="763" spans="1:8" x14ac:dyDescent="0.25">
      <c r="A763" s="577" t="str">
        <f>IF(ISNUMBER(SEARCH(A$206,'12.Partner Involvement'!$G562))=TRUE,(('12.Partner Involvement'!$D562*'12.Partner Involvement'!$E562)/COUNTA(_xlfn.TEXTSPLIT('12.Partner Involvement'!$G562,";"))),"")</f>
        <v/>
      </c>
      <c r="B763" s="576" t="str">
        <f>IF(ISNUMBER(SEARCH(B$206,'12.Partner Involvement'!$G562))=TRUE,(('12.Partner Involvement'!$D562*'12.Partner Involvement'!$E562)/COUNTA(_xlfn.TEXTSPLIT('12.Partner Involvement'!$G562,";"))),"")</f>
        <v/>
      </c>
      <c r="C763" s="578" t="str">
        <f>IF(ISNUMBER(SEARCH(C$206,'12.Partner Involvement'!$G562))=TRUE,(('12.Partner Involvement'!$D562*'12.Partner Involvement'!$E562)/COUNTA(_xlfn.TEXTSPLIT('12.Partner Involvement'!$G562,";"))),"")</f>
        <v/>
      </c>
      <c r="E763" s="577" t="str">
        <f>IF(ISNUMBER(SEARCH(E$206,'12.Partner Involvement'!$H562))=TRUE,(('12.Partner Involvement'!$D562*'12.Partner Involvement'!$E562)/COUNTA(_xlfn.TEXTSPLIT('12.Partner Involvement'!$H562,";"))),"")</f>
        <v/>
      </c>
      <c r="F763" s="576" t="str">
        <f>IF(ISNUMBER(SEARCH(F$206,'12.Partner Involvement'!$H562))=TRUE,(('12.Partner Involvement'!$D562*'12.Partner Involvement'!$E562)/COUNTA(_xlfn.TEXTSPLIT('12.Partner Involvement'!$H562,";"))),"")</f>
        <v/>
      </c>
      <c r="G763" s="576" t="str">
        <f>IF(ISNUMBER(SEARCH(G$206,'12.Partner Involvement'!$H562))=TRUE,(('12.Partner Involvement'!$D562*'12.Partner Involvement'!$E562)/COUNTA(_xlfn.TEXTSPLIT('12.Partner Involvement'!$H562,";"))),"")</f>
        <v/>
      </c>
      <c r="H763" s="578" t="str">
        <f>IF(ISNUMBER(SEARCH(H$206,'12.Partner Involvement'!$H562))=TRUE,(('12.Partner Involvement'!$D562*'12.Partner Involvement'!$E562)/COUNTA(_xlfn.TEXTSPLIT('12.Partner Involvement'!$H562,";"))),"")</f>
        <v/>
      </c>
    </row>
    <row r="764" spans="1:8" x14ac:dyDescent="0.25">
      <c r="A764" s="577" t="str">
        <f>IF(ISNUMBER(SEARCH(A$206,'12.Partner Involvement'!$G563))=TRUE,(('12.Partner Involvement'!$D563*'12.Partner Involvement'!$E563)/COUNTA(_xlfn.TEXTSPLIT('12.Partner Involvement'!$G563,";"))),"")</f>
        <v/>
      </c>
      <c r="B764" s="576" t="str">
        <f>IF(ISNUMBER(SEARCH(B$206,'12.Partner Involvement'!$G563))=TRUE,(('12.Partner Involvement'!$D563*'12.Partner Involvement'!$E563)/COUNTA(_xlfn.TEXTSPLIT('12.Partner Involvement'!$G563,";"))),"")</f>
        <v/>
      </c>
      <c r="C764" s="578" t="str">
        <f>IF(ISNUMBER(SEARCH(C$206,'12.Partner Involvement'!$G563))=TRUE,(('12.Partner Involvement'!$D563*'12.Partner Involvement'!$E563)/COUNTA(_xlfn.TEXTSPLIT('12.Partner Involvement'!$G563,";"))),"")</f>
        <v/>
      </c>
      <c r="E764" s="577" t="str">
        <f>IF(ISNUMBER(SEARCH(E$206,'12.Partner Involvement'!$H563))=TRUE,(('12.Partner Involvement'!$D563*'12.Partner Involvement'!$E563)/COUNTA(_xlfn.TEXTSPLIT('12.Partner Involvement'!$H563,";"))),"")</f>
        <v/>
      </c>
      <c r="F764" s="576" t="str">
        <f>IF(ISNUMBER(SEARCH(F$206,'12.Partner Involvement'!$H563))=TRUE,(('12.Partner Involvement'!$D563*'12.Partner Involvement'!$E563)/COUNTA(_xlfn.TEXTSPLIT('12.Partner Involvement'!$H563,";"))),"")</f>
        <v/>
      </c>
      <c r="G764" s="576" t="str">
        <f>IF(ISNUMBER(SEARCH(G$206,'12.Partner Involvement'!$H563))=TRUE,(('12.Partner Involvement'!$D563*'12.Partner Involvement'!$E563)/COUNTA(_xlfn.TEXTSPLIT('12.Partner Involvement'!$H563,";"))),"")</f>
        <v/>
      </c>
      <c r="H764" s="578" t="str">
        <f>IF(ISNUMBER(SEARCH(H$206,'12.Partner Involvement'!$H563))=TRUE,(('12.Partner Involvement'!$D563*'12.Partner Involvement'!$E563)/COUNTA(_xlfn.TEXTSPLIT('12.Partner Involvement'!$H563,";"))),"")</f>
        <v/>
      </c>
    </row>
    <row r="765" spans="1:8" x14ac:dyDescent="0.25">
      <c r="A765" s="577" t="str">
        <f>IF(ISNUMBER(SEARCH(A$206,'12.Partner Involvement'!$G564))=TRUE,(('12.Partner Involvement'!$D564*'12.Partner Involvement'!$E564)/COUNTA(_xlfn.TEXTSPLIT('12.Partner Involvement'!$G564,";"))),"")</f>
        <v/>
      </c>
      <c r="B765" s="576" t="str">
        <f>IF(ISNUMBER(SEARCH(B$206,'12.Partner Involvement'!$G564))=TRUE,(('12.Partner Involvement'!$D564*'12.Partner Involvement'!$E564)/COUNTA(_xlfn.TEXTSPLIT('12.Partner Involvement'!$G564,";"))),"")</f>
        <v/>
      </c>
      <c r="C765" s="578" t="str">
        <f>IF(ISNUMBER(SEARCH(C$206,'12.Partner Involvement'!$G564))=TRUE,(('12.Partner Involvement'!$D564*'12.Partner Involvement'!$E564)/COUNTA(_xlfn.TEXTSPLIT('12.Partner Involvement'!$G564,";"))),"")</f>
        <v/>
      </c>
      <c r="E765" s="577" t="str">
        <f>IF(ISNUMBER(SEARCH(E$206,'12.Partner Involvement'!$H564))=TRUE,(('12.Partner Involvement'!$D564*'12.Partner Involvement'!$E564)/COUNTA(_xlfn.TEXTSPLIT('12.Partner Involvement'!$H564,";"))),"")</f>
        <v/>
      </c>
      <c r="F765" s="576" t="str">
        <f>IF(ISNUMBER(SEARCH(F$206,'12.Partner Involvement'!$H564))=TRUE,(('12.Partner Involvement'!$D564*'12.Partner Involvement'!$E564)/COUNTA(_xlfn.TEXTSPLIT('12.Partner Involvement'!$H564,";"))),"")</f>
        <v/>
      </c>
      <c r="G765" s="576" t="str">
        <f>IF(ISNUMBER(SEARCH(G$206,'12.Partner Involvement'!$H564))=TRUE,(('12.Partner Involvement'!$D564*'12.Partner Involvement'!$E564)/COUNTA(_xlfn.TEXTSPLIT('12.Partner Involvement'!$H564,";"))),"")</f>
        <v/>
      </c>
      <c r="H765" s="578" t="str">
        <f>IF(ISNUMBER(SEARCH(H$206,'12.Partner Involvement'!$H564))=TRUE,(('12.Partner Involvement'!$D564*'12.Partner Involvement'!$E564)/COUNTA(_xlfn.TEXTSPLIT('12.Partner Involvement'!$H564,";"))),"")</f>
        <v/>
      </c>
    </row>
    <row r="766" spans="1:8" x14ac:dyDescent="0.25">
      <c r="A766" s="577" t="str">
        <f>IF(ISNUMBER(SEARCH(A$206,'12.Partner Involvement'!$G565))=TRUE,(('12.Partner Involvement'!$D565*'12.Partner Involvement'!$E565)/COUNTA(_xlfn.TEXTSPLIT('12.Partner Involvement'!$G565,";"))),"")</f>
        <v/>
      </c>
      <c r="B766" s="576" t="str">
        <f>IF(ISNUMBER(SEARCH(B$206,'12.Partner Involvement'!$G565))=TRUE,(('12.Partner Involvement'!$D565*'12.Partner Involvement'!$E565)/COUNTA(_xlfn.TEXTSPLIT('12.Partner Involvement'!$G565,";"))),"")</f>
        <v/>
      </c>
      <c r="C766" s="578" t="str">
        <f>IF(ISNUMBER(SEARCH(C$206,'12.Partner Involvement'!$G565))=TRUE,(('12.Partner Involvement'!$D565*'12.Partner Involvement'!$E565)/COUNTA(_xlfn.TEXTSPLIT('12.Partner Involvement'!$G565,";"))),"")</f>
        <v/>
      </c>
      <c r="E766" s="577" t="str">
        <f>IF(ISNUMBER(SEARCH(E$206,'12.Partner Involvement'!$H565))=TRUE,(('12.Partner Involvement'!$D565*'12.Partner Involvement'!$E565)/COUNTA(_xlfn.TEXTSPLIT('12.Partner Involvement'!$H565,";"))),"")</f>
        <v/>
      </c>
      <c r="F766" s="576" t="str">
        <f>IF(ISNUMBER(SEARCH(F$206,'12.Partner Involvement'!$H565))=TRUE,(('12.Partner Involvement'!$D565*'12.Partner Involvement'!$E565)/COUNTA(_xlfn.TEXTSPLIT('12.Partner Involvement'!$H565,";"))),"")</f>
        <v/>
      </c>
      <c r="G766" s="576" t="str">
        <f>IF(ISNUMBER(SEARCH(G$206,'12.Partner Involvement'!$H565))=TRUE,(('12.Partner Involvement'!$D565*'12.Partner Involvement'!$E565)/COUNTA(_xlfn.TEXTSPLIT('12.Partner Involvement'!$H565,";"))),"")</f>
        <v/>
      </c>
      <c r="H766" s="578" t="str">
        <f>IF(ISNUMBER(SEARCH(H$206,'12.Partner Involvement'!$H565))=TRUE,(('12.Partner Involvement'!$D565*'12.Partner Involvement'!$E565)/COUNTA(_xlfn.TEXTSPLIT('12.Partner Involvement'!$H565,";"))),"")</f>
        <v/>
      </c>
    </row>
    <row r="767" spans="1:8" x14ac:dyDescent="0.25">
      <c r="A767" s="577" t="str">
        <f>IF(ISNUMBER(SEARCH(A$206,'12.Partner Involvement'!$G566))=TRUE,(('12.Partner Involvement'!$D566*'12.Partner Involvement'!$E566)/COUNTA(_xlfn.TEXTSPLIT('12.Partner Involvement'!$G566,";"))),"")</f>
        <v/>
      </c>
      <c r="B767" s="576" t="str">
        <f>IF(ISNUMBER(SEARCH(B$206,'12.Partner Involvement'!$G566))=TRUE,(('12.Partner Involvement'!$D566*'12.Partner Involvement'!$E566)/COUNTA(_xlfn.TEXTSPLIT('12.Partner Involvement'!$G566,";"))),"")</f>
        <v/>
      </c>
      <c r="C767" s="578" t="str">
        <f>IF(ISNUMBER(SEARCH(C$206,'12.Partner Involvement'!$G566))=TRUE,(('12.Partner Involvement'!$D566*'12.Partner Involvement'!$E566)/COUNTA(_xlfn.TEXTSPLIT('12.Partner Involvement'!$G566,";"))),"")</f>
        <v/>
      </c>
      <c r="E767" s="577" t="str">
        <f>IF(ISNUMBER(SEARCH(E$206,'12.Partner Involvement'!$H566))=TRUE,(('12.Partner Involvement'!$D566*'12.Partner Involvement'!$E566)/COUNTA(_xlfn.TEXTSPLIT('12.Partner Involvement'!$H566,";"))),"")</f>
        <v/>
      </c>
      <c r="F767" s="576" t="str">
        <f>IF(ISNUMBER(SEARCH(F$206,'12.Partner Involvement'!$H566))=TRUE,(('12.Partner Involvement'!$D566*'12.Partner Involvement'!$E566)/COUNTA(_xlfn.TEXTSPLIT('12.Partner Involvement'!$H566,";"))),"")</f>
        <v/>
      </c>
      <c r="G767" s="576" t="str">
        <f>IF(ISNUMBER(SEARCH(G$206,'12.Partner Involvement'!$H566))=TRUE,(('12.Partner Involvement'!$D566*'12.Partner Involvement'!$E566)/COUNTA(_xlfn.TEXTSPLIT('12.Partner Involvement'!$H566,";"))),"")</f>
        <v/>
      </c>
      <c r="H767" s="578" t="str">
        <f>IF(ISNUMBER(SEARCH(H$206,'12.Partner Involvement'!$H566))=TRUE,(('12.Partner Involvement'!$D566*'12.Partner Involvement'!$E566)/COUNTA(_xlfn.TEXTSPLIT('12.Partner Involvement'!$H566,";"))),"")</f>
        <v/>
      </c>
    </row>
    <row r="768" spans="1:8" x14ac:dyDescent="0.25">
      <c r="A768" s="577" t="str">
        <f>IF(ISNUMBER(SEARCH(A$206,'12.Partner Involvement'!$G567))=TRUE,(('12.Partner Involvement'!$D567*'12.Partner Involvement'!$E567)/COUNTA(_xlfn.TEXTSPLIT('12.Partner Involvement'!$G567,";"))),"")</f>
        <v/>
      </c>
      <c r="B768" s="576" t="str">
        <f>IF(ISNUMBER(SEARCH(B$206,'12.Partner Involvement'!$G567))=TRUE,(('12.Partner Involvement'!$D567*'12.Partner Involvement'!$E567)/COUNTA(_xlfn.TEXTSPLIT('12.Partner Involvement'!$G567,";"))),"")</f>
        <v/>
      </c>
      <c r="C768" s="578" t="str">
        <f>IF(ISNUMBER(SEARCH(C$206,'12.Partner Involvement'!$G567))=TRUE,(('12.Partner Involvement'!$D567*'12.Partner Involvement'!$E567)/COUNTA(_xlfn.TEXTSPLIT('12.Partner Involvement'!$G567,";"))),"")</f>
        <v/>
      </c>
      <c r="E768" s="577" t="str">
        <f>IF(ISNUMBER(SEARCH(E$206,'12.Partner Involvement'!$H567))=TRUE,(('12.Partner Involvement'!$D567*'12.Partner Involvement'!$E567)/COUNTA(_xlfn.TEXTSPLIT('12.Partner Involvement'!$H567,";"))),"")</f>
        <v/>
      </c>
      <c r="F768" s="576" t="str">
        <f>IF(ISNUMBER(SEARCH(F$206,'12.Partner Involvement'!$H567))=TRUE,(('12.Partner Involvement'!$D567*'12.Partner Involvement'!$E567)/COUNTA(_xlfn.TEXTSPLIT('12.Partner Involvement'!$H567,";"))),"")</f>
        <v/>
      </c>
      <c r="G768" s="576" t="str">
        <f>IF(ISNUMBER(SEARCH(G$206,'12.Partner Involvement'!$H567))=TRUE,(('12.Partner Involvement'!$D567*'12.Partner Involvement'!$E567)/COUNTA(_xlfn.TEXTSPLIT('12.Partner Involvement'!$H567,";"))),"")</f>
        <v/>
      </c>
      <c r="H768" s="578" t="str">
        <f>IF(ISNUMBER(SEARCH(H$206,'12.Partner Involvement'!$H567))=TRUE,(('12.Partner Involvement'!$D567*'12.Partner Involvement'!$E567)/COUNTA(_xlfn.TEXTSPLIT('12.Partner Involvement'!$H567,";"))),"")</f>
        <v/>
      </c>
    </row>
    <row r="769" spans="1:8" x14ac:dyDescent="0.25">
      <c r="A769" s="577" t="str">
        <f>IF(ISNUMBER(SEARCH(A$206,'12.Partner Involvement'!$G568))=TRUE,(('12.Partner Involvement'!$D568*'12.Partner Involvement'!$E568)/COUNTA(_xlfn.TEXTSPLIT('12.Partner Involvement'!$G568,";"))),"")</f>
        <v/>
      </c>
      <c r="B769" s="576" t="str">
        <f>IF(ISNUMBER(SEARCH(B$206,'12.Partner Involvement'!$G568))=TRUE,(('12.Partner Involvement'!$D568*'12.Partner Involvement'!$E568)/COUNTA(_xlfn.TEXTSPLIT('12.Partner Involvement'!$G568,";"))),"")</f>
        <v/>
      </c>
      <c r="C769" s="578" t="str">
        <f>IF(ISNUMBER(SEARCH(C$206,'12.Partner Involvement'!$G568))=TRUE,(('12.Partner Involvement'!$D568*'12.Partner Involvement'!$E568)/COUNTA(_xlfn.TEXTSPLIT('12.Partner Involvement'!$G568,";"))),"")</f>
        <v/>
      </c>
      <c r="E769" s="577" t="str">
        <f>IF(ISNUMBER(SEARCH(E$206,'12.Partner Involvement'!$H568))=TRUE,(('12.Partner Involvement'!$D568*'12.Partner Involvement'!$E568)/COUNTA(_xlfn.TEXTSPLIT('12.Partner Involvement'!$H568,";"))),"")</f>
        <v/>
      </c>
      <c r="F769" s="576" t="str">
        <f>IF(ISNUMBER(SEARCH(F$206,'12.Partner Involvement'!$H568))=TRUE,(('12.Partner Involvement'!$D568*'12.Partner Involvement'!$E568)/COUNTA(_xlfn.TEXTSPLIT('12.Partner Involvement'!$H568,";"))),"")</f>
        <v/>
      </c>
      <c r="G769" s="576" t="str">
        <f>IF(ISNUMBER(SEARCH(G$206,'12.Partner Involvement'!$H568))=TRUE,(('12.Partner Involvement'!$D568*'12.Partner Involvement'!$E568)/COUNTA(_xlfn.TEXTSPLIT('12.Partner Involvement'!$H568,";"))),"")</f>
        <v/>
      </c>
      <c r="H769" s="578" t="str">
        <f>IF(ISNUMBER(SEARCH(H$206,'12.Partner Involvement'!$H568))=TRUE,(('12.Partner Involvement'!$D568*'12.Partner Involvement'!$E568)/COUNTA(_xlfn.TEXTSPLIT('12.Partner Involvement'!$H568,";"))),"")</f>
        <v/>
      </c>
    </row>
    <row r="770" spans="1:8" x14ac:dyDescent="0.25">
      <c r="A770" s="577" t="str">
        <f>IF(ISNUMBER(SEARCH(A$206,'12.Partner Involvement'!$G569))=TRUE,(('12.Partner Involvement'!$D569*'12.Partner Involvement'!$E569)/COUNTA(_xlfn.TEXTSPLIT('12.Partner Involvement'!$G569,";"))),"")</f>
        <v/>
      </c>
      <c r="B770" s="576" t="str">
        <f>IF(ISNUMBER(SEARCH(B$206,'12.Partner Involvement'!$G569))=TRUE,(('12.Partner Involvement'!$D569*'12.Partner Involvement'!$E569)/COUNTA(_xlfn.TEXTSPLIT('12.Partner Involvement'!$G569,";"))),"")</f>
        <v/>
      </c>
      <c r="C770" s="578" t="str">
        <f>IF(ISNUMBER(SEARCH(C$206,'12.Partner Involvement'!$G569))=TRUE,(('12.Partner Involvement'!$D569*'12.Partner Involvement'!$E569)/COUNTA(_xlfn.TEXTSPLIT('12.Partner Involvement'!$G569,";"))),"")</f>
        <v/>
      </c>
      <c r="E770" s="577" t="str">
        <f>IF(ISNUMBER(SEARCH(E$206,'12.Partner Involvement'!$H569))=TRUE,(('12.Partner Involvement'!$D569*'12.Partner Involvement'!$E569)/COUNTA(_xlfn.TEXTSPLIT('12.Partner Involvement'!$H569,";"))),"")</f>
        <v/>
      </c>
      <c r="F770" s="576" t="str">
        <f>IF(ISNUMBER(SEARCH(F$206,'12.Partner Involvement'!$H569))=TRUE,(('12.Partner Involvement'!$D569*'12.Partner Involvement'!$E569)/COUNTA(_xlfn.TEXTSPLIT('12.Partner Involvement'!$H569,";"))),"")</f>
        <v/>
      </c>
      <c r="G770" s="576" t="str">
        <f>IF(ISNUMBER(SEARCH(G$206,'12.Partner Involvement'!$H569))=TRUE,(('12.Partner Involvement'!$D569*'12.Partner Involvement'!$E569)/COUNTA(_xlfn.TEXTSPLIT('12.Partner Involvement'!$H569,";"))),"")</f>
        <v/>
      </c>
      <c r="H770" s="578" t="str">
        <f>IF(ISNUMBER(SEARCH(H$206,'12.Partner Involvement'!$H569))=TRUE,(('12.Partner Involvement'!$D569*'12.Partner Involvement'!$E569)/COUNTA(_xlfn.TEXTSPLIT('12.Partner Involvement'!$H569,";"))),"")</f>
        <v/>
      </c>
    </row>
    <row r="771" spans="1:8" x14ac:dyDescent="0.25">
      <c r="A771" s="577" t="str">
        <f>IF(ISNUMBER(SEARCH(A$206,'12.Partner Involvement'!$G570))=TRUE,(('12.Partner Involvement'!$D570*'12.Partner Involvement'!$E570)/COUNTA(_xlfn.TEXTSPLIT('12.Partner Involvement'!$G570,";"))),"")</f>
        <v/>
      </c>
      <c r="B771" s="576" t="str">
        <f>IF(ISNUMBER(SEARCH(B$206,'12.Partner Involvement'!$G570))=TRUE,(('12.Partner Involvement'!$D570*'12.Partner Involvement'!$E570)/COUNTA(_xlfn.TEXTSPLIT('12.Partner Involvement'!$G570,";"))),"")</f>
        <v/>
      </c>
      <c r="C771" s="578" t="str">
        <f>IF(ISNUMBER(SEARCH(C$206,'12.Partner Involvement'!$G570))=TRUE,(('12.Partner Involvement'!$D570*'12.Partner Involvement'!$E570)/COUNTA(_xlfn.TEXTSPLIT('12.Partner Involvement'!$G570,";"))),"")</f>
        <v/>
      </c>
      <c r="E771" s="577" t="str">
        <f>IF(ISNUMBER(SEARCH(E$206,'12.Partner Involvement'!$H570))=TRUE,(('12.Partner Involvement'!$D570*'12.Partner Involvement'!$E570)/COUNTA(_xlfn.TEXTSPLIT('12.Partner Involvement'!$H570,";"))),"")</f>
        <v/>
      </c>
      <c r="F771" s="576" t="str">
        <f>IF(ISNUMBER(SEARCH(F$206,'12.Partner Involvement'!$H570))=TRUE,(('12.Partner Involvement'!$D570*'12.Partner Involvement'!$E570)/COUNTA(_xlfn.TEXTSPLIT('12.Partner Involvement'!$H570,";"))),"")</f>
        <v/>
      </c>
      <c r="G771" s="576" t="str">
        <f>IF(ISNUMBER(SEARCH(G$206,'12.Partner Involvement'!$H570))=TRUE,(('12.Partner Involvement'!$D570*'12.Partner Involvement'!$E570)/COUNTA(_xlfn.TEXTSPLIT('12.Partner Involvement'!$H570,";"))),"")</f>
        <v/>
      </c>
      <c r="H771" s="578" t="str">
        <f>IF(ISNUMBER(SEARCH(H$206,'12.Partner Involvement'!$H570))=TRUE,(('12.Partner Involvement'!$D570*'12.Partner Involvement'!$E570)/COUNTA(_xlfn.TEXTSPLIT('12.Partner Involvement'!$H570,";"))),"")</f>
        <v/>
      </c>
    </row>
    <row r="772" spans="1:8" x14ac:dyDescent="0.25">
      <c r="A772" s="577" t="str">
        <f>IF(ISNUMBER(SEARCH(A$206,'12.Partner Involvement'!$G571))=TRUE,(('12.Partner Involvement'!$D571*'12.Partner Involvement'!$E571)/COUNTA(_xlfn.TEXTSPLIT('12.Partner Involvement'!$G571,";"))),"")</f>
        <v/>
      </c>
      <c r="B772" s="576" t="str">
        <f>IF(ISNUMBER(SEARCH(B$206,'12.Partner Involvement'!$G571))=TRUE,(('12.Partner Involvement'!$D571*'12.Partner Involvement'!$E571)/COUNTA(_xlfn.TEXTSPLIT('12.Partner Involvement'!$G571,";"))),"")</f>
        <v/>
      </c>
      <c r="C772" s="578" t="str">
        <f>IF(ISNUMBER(SEARCH(C$206,'12.Partner Involvement'!$G571))=TRUE,(('12.Partner Involvement'!$D571*'12.Partner Involvement'!$E571)/COUNTA(_xlfn.TEXTSPLIT('12.Partner Involvement'!$G571,";"))),"")</f>
        <v/>
      </c>
      <c r="E772" s="577" t="str">
        <f>IF(ISNUMBER(SEARCH(E$206,'12.Partner Involvement'!$H571))=TRUE,(('12.Partner Involvement'!$D571*'12.Partner Involvement'!$E571)/COUNTA(_xlfn.TEXTSPLIT('12.Partner Involvement'!$H571,";"))),"")</f>
        <v/>
      </c>
      <c r="F772" s="576" t="str">
        <f>IF(ISNUMBER(SEARCH(F$206,'12.Partner Involvement'!$H571))=TRUE,(('12.Partner Involvement'!$D571*'12.Partner Involvement'!$E571)/COUNTA(_xlfn.TEXTSPLIT('12.Partner Involvement'!$H571,";"))),"")</f>
        <v/>
      </c>
      <c r="G772" s="576" t="str">
        <f>IF(ISNUMBER(SEARCH(G$206,'12.Partner Involvement'!$H571))=TRUE,(('12.Partner Involvement'!$D571*'12.Partner Involvement'!$E571)/COUNTA(_xlfn.TEXTSPLIT('12.Partner Involvement'!$H571,";"))),"")</f>
        <v/>
      </c>
      <c r="H772" s="578" t="str">
        <f>IF(ISNUMBER(SEARCH(H$206,'12.Partner Involvement'!$H571))=TRUE,(('12.Partner Involvement'!$D571*'12.Partner Involvement'!$E571)/COUNTA(_xlfn.TEXTSPLIT('12.Partner Involvement'!$H571,";"))),"")</f>
        <v/>
      </c>
    </row>
    <row r="773" spans="1:8" x14ac:dyDescent="0.25">
      <c r="A773" s="577" t="str">
        <f>IF(ISNUMBER(SEARCH(A$206,'12.Partner Involvement'!$G572))=TRUE,(('12.Partner Involvement'!$D572*'12.Partner Involvement'!$E572)/COUNTA(_xlfn.TEXTSPLIT('12.Partner Involvement'!$G572,";"))),"")</f>
        <v/>
      </c>
      <c r="B773" s="576" t="str">
        <f>IF(ISNUMBER(SEARCH(B$206,'12.Partner Involvement'!$G572))=TRUE,(('12.Partner Involvement'!$D572*'12.Partner Involvement'!$E572)/COUNTA(_xlfn.TEXTSPLIT('12.Partner Involvement'!$G572,";"))),"")</f>
        <v/>
      </c>
      <c r="C773" s="578" t="str">
        <f>IF(ISNUMBER(SEARCH(C$206,'12.Partner Involvement'!$G572))=TRUE,(('12.Partner Involvement'!$D572*'12.Partner Involvement'!$E572)/COUNTA(_xlfn.TEXTSPLIT('12.Partner Involvement'!$G572,";"))),"")</f>
        <v/>
      </c>
      <c r="E773" s="577" t="str">
        <f>IF(ISNUMBER(SEARCH(E$206,'12.Partner Involvement'!$H572))=TRUE,(('12.Partner Involvement'!$D572*'12.Partner Involvement'!$E572)/COUNTA(_xlfn.TEXTSPLIT('12.Partner Involvement'!$H572,";"))),"")</f>
        <v/>
      </c>
      <c r="F773" s="576" t="str">
        <f>IF(ISNUMBER(SEARCH(F$206,'12.Partner Involvement'!$H572))=TRUE,(('12.Partner Involvement'!$D572*'12.Partner Involvement'!$E572)/COUNTA(_xlfn.TEXTSPLIT('12.Partner Involvement'!$H572,";"))),"")</f>
        <v/>
      </c>
      <c r="G773" s="576" t="str">
        <f>IF(ISNUMBER(SEARCH(G$206,'12.Partner Involvement'!$H572))=TRUE,(('12.Partner Involvement'!$D572*'12.Partner Involvement'!$E572)/COUNTA(_xlfn.TEXTSPLIT('12.Partner Involvement'!$H572,";"))),"")</f>
        <v/>
      </c>
      <c r="H773" s="578" t="str">
        <f>IF(ISNUMBER(SEARCH(H$206,'12.Partner Involvement'!$H572))=TRUE,(('12.Partner Involvement'!$D572*'12.Partner Involvement'!$E572)/COUNTA(_xlfn.TEXTSPLIT('12.Partner Involvement'!$H572,";"))),"")</f>
        <v/>
      </c>
    </row>
    <row r="774" spans="1:8" x14ac:dyDescent="0.25">
      <c r="A774" s="577" t="str">
        <f>IF(ISNUMBER(SEARCH(A$206,'12.Partner Involvement'!$G573))=TRUE,(('12.Partner Involvement'!$D573*'12.Partner Involvement'!$E573)/COUNTA(_xlfn.TEXTSPLIT('12.Partner Involvement'!$G573,";"))),"")</f>
        <v/>
      </c>
      <c r="B774" s="576" t="str">
        <f>IF(ISNUMBER(SEARCH(B$206,'12.Partner Involvement'!$G573))=TRUE,(('12.Partner Involvement'!$D573*'12.Partner Involvement'!$E573)/COUNTA(_xlfn.TEXTSPLIT('12.Partner Involvement'!$G573,";"))),"")</f>
        <v/>
      </c>
      <c r="C774" s="578" t="str">
        <f>IF(ISNUMBER(SEARCH(C$206,'12.Partner Involvement'!$G573))=TRUE,(('12.Partner Involvement'!$D573*'12.Partner Involvement'!$E573)/COUNTA(_xlfn.TEXTSPLIT('12.Partner Involvement'!$G573,";"))),"")</f>
        <v/>
      </c>
      <c r="E774" s="577" t="str">
        <f>IF(ISNUMBER(SEARCH(E$206,'12.Partner Involvement'!$H573))=TRUE,(('12.Partner Involvement'!$D573*'12.Partner Involvement'!$E573)/COUNTA(_xlfn.TEXTSPLIT('12.Partner Involvement'!$H573,";"))),"")</f>
        <v/>
      </c>
      <c r="F774" s="576" t="str">
        <f>IF(ISNUMBER(SEARCH(F$206,'12.Partner Involvement'!$H573))=TRUE,(('12.Partner Involvement'!$D573*'12.Partner Involvement'!$E573)/COUNTA(_xlfn.TEXTSPLIT('12.Partner Involvement'!$H573,";"))),"")</f>
        <v/>
      </c>
      <c r="G774" s="576" t="str">
        <f>IF(ISNUMBER(SEARCH(G$206,'12.Partner Involvement'!$H573))=TRUE,(('12.Partner Involvement'!$D573*'12.Partner Involvement'!$E573)/COUNTA(_xlfn.TEXTSPLIT('12.Partner Involvement'!$H573,";"))),"")</f>
        <v/>
      </c>
      <c r="H774" s="578" t="str">
        <f>IF(ISNUMBER(SEARCH(H$206,'12.Partner Involvement'!$H573))=TRUE,(('12.Partner Involvement'!$D573*'12.Partner Involvement'!$E573)/COUNTA(_xlfn.TEXTSPLIT('12.Partner Involvement'!$H573,";"))),"")</f>
        <v/>
      </c>
    </row>
    <row r="775" spans="1:8" x14ac:dyDescent="0.25">
      <c r="A775" s="577" t="str">
        <f>IF(ISNUMBER(SEARCH(A$206,'12.Partner Involvement'!$G574))=TRUE,(('12.Partner Involvement'!$D574*'12.Partner Involvement'!$E574)/COUNTA(_xlfn.TEXTSPLIT('12.Partner Involvement'!$G574,";"))),"")</f>
        <v/>
      </c>
      <c r="B775" s="576" t="str">
        <f>IF(ISNUMBER(SEARCH(B$206,'12.Partner Involvement'!$G574))=TRUE,(('12.Partner Involvement'!$D574*'12.Partner Involvement'!$E574)/COUNTA(_xlfn.TEXTSPLIT('12.Partner Involvement'!$G574,";"))),"")</f>
        <v/>
      </c>
      <c r="C775" s="578" t="str">
        <f>IF(ISNUMBER(SEARCH(C$206,'12.Partner Involvement'!$G574))=TRUE,(('12.Partner Involvement'!$D574*'12.Partner Involvement'!$E574)/COUNTA(_xlfn.TEXTSPLIT('12.Partner Involvement'!$G574,";"))),"")</f>
        <v/>
      </c>
      <c r="E775" s="577" t="str">
        <f>IF(ISNUMBER(SEARCH(E$206,'12.Partner Involvement'!$H574))=TRUE,(('12.Partner Involvement'!$D574*'12.Partner Involvement'!$E574)/COUNTA(_xlfn.TEXTSPLIT('12.Partner Involvement'!$H574,";"))),"")</f>
        <v/>
      </c>
      <c r="F775" s="576" t="str">
        <f>IF(ISNUMBER(SEARCH(F$206,'12.Partner Involvement'!$H574))=TRUE,(('12.Partner Involvement'!$D574*'12.Partner Involvement'!$E574)/COUNTA(_xlfn.TEXTSPLIT('12.Partner Involvement'!$H574,";"))),"")</f>
        <v/>
      </c>
      <c r="G775" s="576" t="str">
        <f>IF(ISNUMBER(SEARCH(G$206,'12.Partner Involvement'!$H574))=TRUE,(('12.Partner Involvement'!$D574*'12.Partner Involvement'!$E574)/COUNTA(_xlfn.TEXTSPLIT('12.Partner Involvement'!$H574,";"))),"")</f>
        <v/>
      </c>
      <c r="H775" s="578" t="str">
        <f>IF(ISNUMBER(SEARCH(H$206,'12.Partner Involvement'!$H574))=TRUE,(('12.Partner Involvement'!$D574*'12.Partner Involvement'!$E574)/COUNTA(_xlfn.TEXTSPLIT('12.Partner Involvement'!$H574,";"))),"")</f>
        <v/>
      </c>
    </row>
    <row r="776" spans="1:8" x14ac:dyDescent="0.25">
      <c r="A776" s="577" t="str">
        <f>IF(ISNUMBER(SEARCH(A$206,'12.Partner Involvement'!$G575))=TRUE,(('12.Partner Involvement'!$D575*'12.Partner Involvement'!$E575)/COUNTA(_xlfn.TEXTSPLIT('12.Partner Involvement'!$G575,";"))),"")</f>
        <v/>
      </c>
      <c r="B776" s="576" t="str">
        <f>IF(ISNUMBER(SEARCH(B$206,'12.Partner Involvement'!$G575))=TRUE,(('12.Partner Involvement'!$D575*'12.Partner Involvement'!$E575)/COUNTA(_xlfn.TEXTSPLIT('12.Partner Involvement'!$G575,";"))),"")</f>
        <v/>
      </c>
      <c r="C776" s="578" t="str">
        <f>IF(ISNUMBER(SEARCH(C$206,'12.Partner Involvement'!$G575))=TRUE,(('12.Partner Involvement'!$D575*'12.Partner Involvement'!$E575)/COUNTA(_xlfn.TEXTSPLIT('12.Partner Involvement'!$G575,";"))),"")</f>
        <v/>
      </c>
      <c r="E776" s="577" t="str">
        <f>IF(ISNUMBER(SEARCH(E$206,'12.Partner Involvement'!$H575))=TRUE,(('12.Partner Involvement'!$D575*'12.Partner Involvement'!$E575)/COUNTA(_xlfn.TEXTSPLIT('12.Partner Involvement'!$H575,";"))),"")</f>
        <v/>
      </c>
      <c r="F776" s="576" t="str">
        <f>IF(ISNUMBER(SEARCH(F$206,'12.Partner Involvement'!$H575))=TRUE,(('12.Partner Involvement'!$D575*'12.Partner Involvement'!$E575)/COUNTA(_xlfn.TEXTSPLIT('12.Partner Involvement'!$H575,";"))),"")</f>
        <v/>
      </c>
      <c r="G776" s="576" t="str">
        <f>IF(ISNUMBER(SEARCH(G$206,'12.Partner Involvement'!$H575))=TRUE,(('12.Partner Involvement'!$D575*'12.Partner Involvement'!$E575)/COUNTA(_xlfn.TEXTSPLIT('12.Partner Involvement'!$H575,";"))),"")</f>
        <v/>
      </c>
      <c r="H776" s="578" t="str">
        <f>IF(ISNUMBER(SEARCH(H$206,'12.Partner Involvement'!$H575))=TRUE,(('12.Partner Involvement'!$D575*'12.Partner Involvement'!$E575)/COUNTA(_xlfn.TEXTSPLIT('12.Partner Involvement'!$H575,";"))),"")</f>
        <v/>
      </c>
    </row>
    <row r="777" spans="1:8" x14ac:dyDescent="0.25">
      <c r="A777" s="577" t="str">
        <f>IF(ISNUMBER(SEARCH(A$206,'12.Partner Involvement'!$G576))=TRUE,(('12.Partner Involvement'!$D576*'12.Partner Involvement'!$E576)/COUNTA(_xlfn.TEXTSPLIT('12.Partner Involvement'!$G576,";"))),"")</f>
        <v/>
      </c>
      <c r="B777" s="576" t="str">
        <f>IF(ISNUMBER(SEARCH(B$206,'12.Partner Involvement'!$G576))=TRUE,(('12.Partner Involvement'!$D576*'12.Partner Involvement'!$E576)/COUNTA(_xlfn.TEXTSPLIT('12.Partner Involvement'!$G576,";"))),"")</f>
        <v/>
      </c>
      <c r="C777" s="578" t="str">
        <f>IF(ISNUMBER(SEARCH(C$206,'12.Partner Involvement'!$G576))=TRUE,(('12.Partner Involvement'!$D576*'12.Partner Involvement'!$E576)/COUNTA(_xlfn.TEXTSPLIT('12.Partner Involvement'!$G576,";"))),"")</f>
        <v/>
      </c>
      <c r="E777" s="577" t="str">
        <f>IF(ISNUMBER(SEARCH(E$206,'12.Partner Involvement'!$H576))=TRUE,(('12.Partner Involvement'!$D576*'12.Partner Involvement'!$E576)/COUNTA(_xlfn.TEXTSPLIT('12.Partner Involvement'!$H576,";"))),"")</f>
        <v/>
      </c>
      <c r="F777" s="576" t="str">
        <f>IF(ISNUMBER(SEARCH(F$206,'12.Partner Involvement'!$H576))=TRUE,(('12.Partner Involvement'!$D576*'12.Partner Involvement'!$E576)/COUNTA(_xlfn.TEXTSPLIT('12.Partner Involvement'!$H576,";"))),"")</f>
        <v/>
      </c>
      <c r="G777" s="576" t="str">
        <f>IF(ISNUMBER(SEARCH(G$206,'12.Partner Involvement'!$H576))=TRUE,(('12.Partner Involvement'!$D576*'12.Partner Involvement'!$E576)/COUNTA(_xlfn.TEXTSPLIT('12.Partner Involvement'!$H576,";"))),"")</f>
        <v/>
      </c>
      <c r="H777" s="578" t="str">
        <f>IF(ISNUMBER(SEARCH(H$206,'12.Partner Involvement'!$H576))=TRUE,(('12.Partner Involvement'!$D576*'12.Partner Involvement'!$E576)/COUNTA(_xlfn.TEXTSPLIT('12.Partner Involvement'!$H576,";"))),"")</f>
        <v/>
      </c>
    </row>
    <row r="778" spans="1:8" x14ac:dyDescent="0.25">
      <c r="A778" s="577" t="str">
        <f>IF(ISNUMBER(SEARCH(A$206,'12.Partner Involvement'!$G577))=TRUE,(('12.Partner Involvement'!$D577*'12.Partner Involvement'!$E577)/COUNTA(_xlfn.TEXTSPLIT('12.Partner Involvement'!$G577,";"))),"")</f>
        <v/>
      </c>
      <c r="B778" s="576" t="str">
        <f>IF(ISNUMBER(SEARCH(B$206,'12.Partner Involvement'!$G577))=TRUE,(('12.Partner Involvement'!$D577*'12.Partner Involvement'!$E577)/COUNTA(_xlfn.TEXTSPLIT('12.Partner Involvement'!$G577,";"))),"")</f>
        <v/>
      </c>
      <c r="C778" s="578" t="str">
        <f>IF(ISNUMBER(SEARCH(C$206,'12.Partner Involvement'!$G577))=TRUE,(('12.Partner Involvement'!$D577*'12.Partner Involvement'!$E577)/COUNTA(_xlfn.TEXTSPLIT('12.Partner Involvement'!$G577,";"))),"")</f>
        <v/>
      </c>
      <c r="E778" s="577" t="str">
        <f>IF(ISNUMBER(SEARCH(E$206,'12.Partner Involvement'!$H577))=TRUE,(('12.Partner Involvement'!$D577*'12.Partner Involvement'!$E577)/COUNTA(_xlfn.TEXTSPLIT('12.Partner Involvement'!$H577,";"))),"")</f>
        <v/>
      </c>
      <c r="F778" s="576" t="str">
        <f>IF(ISNUMBER(SEARCH(F$206,'12.Partner Involvement'!$H577))=TRUE,(('12.Partner Involvement'!$D577*'12.Partner Involvement'!$E577)/COUNTA(_xlfn.TEXTSPLIT('12.Partner Involvement'!$H577,";"))),"")</f>
        <v/>
      </c>
      <c r="G778" s="576" t="str">
        <f>IF(ISNUMBER(SEARCH(G$206,'12.Partner Involvement'!$H577))=TRUE,(('12.Partner Involvement'!$D577*'12.Partner Involvement'!$E577)/COUNTA(_xlfn.TEXTSPLIT('12.Partner Involvement'!$H577,";"))),"")</f>
        <v/>
      </c>
      <c r="H778" s="578" t="str">
        <f>IF(ISNUMBER(SEARCH(H$206,'12.Partner Involvement'!$H577))=TRUE,(('12.Partner Involvement'!$D577*'12.Partner Involvement'!$E577)/COUNTA(_xlfn.TEXTSPLIT('12.Partner Involvement'!$H577,";"))),"")</f>
        <v/>
      </c>
    </row>
    <row r="779" spans="1:8" x14ac:dyDescent="0.25">
      <c r="A779" s="577" t="str">
        <f>IF(ISNUMBER(SEARCH(A$206,'12.Partner Involvement'!$G578))=TRUE,(('12.Partner Involvement'!$D578*'12.Partner Involvement'!$E578)/COUNTA(_xlfn.TEXTSPLIT('12.Partner Involvement'!$G578,";"))),"")</f>
        <v/>
      </c>
      <c r="B779" s="576" t="str">
        <f>IF(ISNUMBER(SEARCH(B$206,'12.Partner Involvement'!$G578))=TRUE,(('12.Partner Involvement'!$D578*'12.Partner Involvement'!$E578)/COUNTA(_xlfn.TEXTSPLIT('12.Partner Involvement'!$G578,";"))),"")</f>
        <v/>
      </c>
      <c r="C779" s="578" t="str">
        <f>IF(ISNUMBER(SEARCH(C$206,'12.Partner Involvement'!$G578))=TRUE,(('12.Partner Involvement'!$D578*'12.Partner Involvement'!$E578)/COUNTA(_xlfn.TEXTSPLIT('12.Partner Involvement'!$G578,";"))),"")</f>
        <v/>
      </c>
      <c r="E779" s="577" t="str">
        <f>IF(ISNUMBER(SEARCH(E$206,'12.Partner Involvement'!$H578))=TRUE,(('12.Partner Involvement'!$D578*'12.Partner Involvement'!$E578)/COUNTA(_xlfn.TEXTSPLIT('12.Partner Involvement'!$H578,";"))),"")</f>
        <v/>
      </c>
      <c r="F779" s="576" t="str">
        <f>IF(ISNUMBER(SEARCH(F$206,'12.Partner Involvement'!$H578))=TRUE,(('12.Partner Involvement'!$D578*'12.Partner Involvement'!$E578)/COUNTA(_xlfn.TEXTSPLIT('12.Partner Involvement'!$H578,";"))),"")</f>
        <v/>
      </c>
      <c r="G779" s="576" t="str">
        <f>IF(ISNUMBER(SEARCH(G$206,'12.Partner Involvement'!$H578))=TRUE,(('12.Partner Involvement'!$D578*'12.Partner Involvement'!$E578)/COUNTA(_xlfn.TEXTSPLIT('12.Partner Involvement'!$H578,";"))),"")</f>
        <v/>
      </c>
      <c r="H779" s="578" t="str">
        <f>IF(ISNUMBER(SEARCH(H$206,'12.Partner Involvement'!$H578))=TRUE,(('12.Partner Involvement'!$D578*'12.Partner Involvement'!$E578)/COUNTA(_xlfn.TEXTSPLIT('12.Partner Involvement'!$H578,";"))),"")</f>
        <v/>
      </c>
    </row>
    <row r="780" spans="1:8" x14ac:dyDescent="0.25">
      <c r="A780" s="577" t="str">
        <f>IF(ISNUMBER(SEARCH(A$206,'12.Partner Involvement'!$G579))=TRUE,(('12.Partner Involvement'!$D579*'12.Partner Involvement'!$E579)/COUNTA(_xlfn.TEXTSPLIT('12.Partner Involvement'!$G579,";"))),"")</f>
        <v/>
      </c>
      <c r="B780" s="576" t="str">
        <f>IF(ISNUMBER(SEARCH(B$206,'12.Partner Involvement'!$G579))=TRUE,(('12.Partner Involvement'!$D579*'12.Partner Involvement'!$E579)/COUNTA(_xlfn.TEXTSPLIT('12.Partner Involvement'!$G579,";"))),"")</f>
        <v/>
      </c>
      <c r="C780" s="578" t="str">
        <f>IF(ISNUMBER(SEARCH(C$206,'12.Partner Involvement'!$G579))=TRUE,(('12.Partner Involvement'!$D579*'12.Partner Involvement'!$E579)/COUNTA(_xlfn.TEXTSPLIT('12.Partner Involvement'!$G579,";"))),"")</f>
        <v/>
      </c>
      <c r="E780" s="577" t="str">
        <f>IF(ISNUMBER(SEARCH(E$206,'12.Partner Involvement'!$H579))=TRUE,(('12.Partner Involvement'!$D579*'12.Partner Involvement'!$E579)/COUNTA(_xlfn.TEXTSPLIT('12.Partner Involvement'!$H579,";"))),"")</f>
        <v/>
      </c>
      <c r="F780" s="576" t="str">
        <f>IF(ISNUMBER(SEARCH(F$206,'12.Partner Involvement'!$H579))=TRUE,(('12.Partner Involvement'!$D579*'12.Partner Involvement'!$E579)/COUNTA(_xlfn.TEXTSPLIT('12.Partner Involvement'!$H579,";"))),"")</f>
        <v/>
      </c>
      <c r="G780" s="576" t="str">
        <f>IF(ISNUMBER(SEARCH(G$206,'12.Partner Involvement'!$H579))=TRUE,(('12.Partner Involvement'!$D579*'12.Partner Involvement'!$E579)/COUNTA(_xlfn.TEXTSPLIT('12.Partner Involvement'!$H579,";"))),"")</f>
        <v/>
      </c>
      <c r="H780" s="578" t="str">
        <f>IF(ISNUMBER(SEARCH(H$206,'12.Partner Involvement'!$H579))=TRUE,(('12.Partner Involvement'!$D579*'12.Partner Involvement'!$E579)/COUNTA(_xlfn.TEXTSPLIT('12.Partner Involvement'!$H579,";"))),"")</f>
        <v/>
      </c>
    </row>
    <row r="781" spans="1:8" x14ac:dyDescent="0.25">
      <c r="A781" s="577" t="str">
        <f>IF(ISNUMBER(SEARCH(A$206,'12.Partner Involvement'!$G580))=TRUE,(('12.Partner Involvement'!$D580*'12.Partner Involvement'!$E580)/COUNTA(_xlfn.TEXTSPLIT('12.Partner Involvement'!$G580,";"))),"")</f>
        <v/>
      </c>
      <c r="B781" s="576" t="str">
        <f>IF(ISNUMBER(SEARCH(B$206,'12.Partner Involvement'!$G580))=TRUE,(('12.Partner Involvement'!$D580*'12.Partner Involvement'!$E580)/COUNTA(_xlfn.TEXTSPLIT('12.Partner Involvement'!$G580,";"))),"")</f>
        <v/>
      </c>
      <c r="C781" s="578" t="str">
        <f>IF(ISNUMBER(SEARCH(C$206,'12.Partner Involvement'!$G580))=TRUE,(('12.Partner Involvement'!$D580*'12.Partner Involvement'!$E580)/COUNTA(_xlfn.TEXTSPLIT('12.Partner Involvement'!$G580,";"))),"")</f>
        <v/>
      </c>
      <c r="E781" s="577" t="str">
        <f>IF(ISNUMBER(SEARCH(E$206,'12.Partner Involvement'!$H580))=TRUE,(('12.Partner Involvement'!$D580*'12.Partner Involvement'!$E580)/COUNTA(_xlfn.TEXTSPLIT('12.Partner Involvement'!$H580,";"))),"")</f>
        <v/>
      </c>
      <c r="F781" s="576" t="str">
        <f>IF(ISNUMBER(SEARCH(F$206,'12.Partner Involvement'!$H580))=TRUE,(('12.Partner Involvement'!$D580*'12.Partner Involvement'!$E580)/COUNTA(_xlfn.TEXTSPLIT('12.Partner Involvement'!$H580,";"))),"")</f>
        <v/>
      </c>
      <c r="G781" s="576" t="str">
        <f>IF(ISNUMBER(SEARCH(G$206,'12.Partner Involvement'!$H580))=TRUE,(('12.Partner Involvement'!$D580*'12.Partner Involvement'!$E580)/COUNTA(_xlfn.TEXTSPLIT('12.Partner Involvement'!$H580,";"))),"")</f>
        <v/>
      </c>
      <c r="H781" s="578" t="str">
        <f>IF(ISNUMBER(SEARCH(H$206,'12.Partner Involvement'!$H580))=TRUE,(('12.Partner Involvement'!$D580*'12.Partner Involvement'!$E580)/COUNTA(_xlfn.TEXTSPLIT('12.Partner Involvement'!$H580,";"))),"")</f>
        <v/>
      </c>
    </row>
    <row r="782" spans="1:8" x14ac:dyDescent="0.25">
      <c r="A782" s="577" t="str">
        <f>IF(ISNUMBER(SEARCH(A$206,'12.Partner Involvement'!$G581))=TRUE,(('12.Partner Involvement'!$D581*'12.Partner Involvement'!$E581)/COUNTA(_xlfn.TEXTSPLIT('12.Partner Involvement'!$G581,";"))),"")</f>
        <v/>
      </c>
      <c r="B782" s="576" t="str">
        <f>IF(ISNUMBER(SEARCH(B$206,'12.Partner Involvement'!$G581))=TRUE,(('12.Partner Involvement'!$D581*'12.Partner Involvement'!$E581)/COUNTA(_xlfn.TEXTSPLIT('12.Partner Involvement'!$G581,";"))),"")</f>
        <v/>
      </c>
      <c r="C782" s="578" t="str">
        <f>IF(ISNUMBER(SEARCH(C$206,'12.Partner Involvement'!$G581))=TRUE,(('12.Partner Involvement'!$D581*'12.Partner Involvement'!$E581)/COUNTA(_xlfn.TEXTSPLIT('12.Partner Involvement'!$G581,";"))),"")</f>
        <v/>
      </c>
      <c r="E782" s="577" t="str">
        <f>IF(ISNUMBER(SEARCH(E$206,'12.Partner Involvement'!$H581))=TRUE,(('12.Partner Involvement'!$D581*'12.Partner Involvement'!$E581)/COUNTA(_xlfn.TEXTSPLIT('12.Partner Involvement'!$H581,";"))),"")</f>
        <v/>
      </c>
      <c r="F782" s="576" t="str">
        <f>IF(ISNUMBER(SEARCH(F$206,'12.Partner Involvement'!$H581))=TRUE,(('12.Partner Involvement'!$D581*'12.Partner Involvement'!$E581)/COUNTA(_xlfn.TEXTSPLIT('12.Partner Involvement'!$H581,";"))),"")</f>
        <v/>
      </c>
      <c r="G782" s="576" t="str">
        <f>IF(ISNUMBER(SEARCH(G$206,'12.Partner Involvement'!$H581))=TRUE,(('12.Partner Involvement'!$D581*'12.Partner Involvement'!$E581)/COUNTA(_xlfn.TEXTSPLIT('12.Partner Involvement'!$H581,";"))),"")</f>
        <v/>
      </c>
      <c r="H782" s="578" t="str">
        <f>IF(ISNUMBER(SEARCH(H$206,'12.Partner Involvement'!$H581))=TRUE,(('12.Partner Involvement'!$D581*'12.Partner Involvement'!$E581)/COUNTA(_xlfn.TEXTSPLIT('12.Partner Involvement'!$H581,";"))),"")</f>
        <v/>
      </c>
    </row>
    <row r="783" spans="1:8" x14ac:dyDescent="0.25">
      <c r="A783" s="577" t="str">
        <f>IF(ISNUMBER(SEARCH(A$206,'12.Partner Involvement'!$G582))=TRUE,(('12.Partner Involvement'!$D582*'12.Partner Involvement'!$E582)/COUNTA(_xlfn.TEXTSPLIT('12.Partner Involvement'!$G582,";"))),"")</f>
        <v/>
      </c>
      <c r="B783" s="576" t="str">
        <f>IF(ISNUMBER(SEARCH(B$206,'12.Partner Involvement'!$G582))=TRUE,(('12.Partner Involvement'!$D582*'12.Partner Involvement'!$E582)/COUNTA(_xlfn.TEXTSPLIT('12.Partner Involvement'!$G582,";"))),"")</f>
        <v/>
      </c>
      <c r="C783" s="578" t="str">
        <f>IF(ISNUMBER(SEARCH(C$206,'12.Partner Involvement'!$G582))=TRUE,(('12.Partner Involvement'!$D582*'12.Partner Involvement'!$E582)/COUNTA(_xlfn.TEXTSPLIT('12.Partner Involvement'!$G582,";"))),"")</f>
        <v/>
      </c>
      <c r="E783" s="577" t="str">
        <f>IF(ISNUMBER(SEARCH(E$206,'12.Partner Involvement'!$H582))=TRUE,(('12.Partner Involvement'!$D582*'12.Partner Involvement'!$E582)/COUNTA(_xlfn.TEXTSPLIT('12.Partner Involvement'!$H582,";"))),"")</f>
        <v/>
      </c>
      <c r="F783" s="576" t="str">
        <f>IF(ISNUMBER(SEARCH(F$206,'12.Partner Involvement'!$H582))=TRUE,(('12.Partner Involvement'!$D582*'12.Partner Involvement'!$E582)/COUNTA(_xlfn.TEXTSPLIT('12.Partner Involvement'!$H582,";"))),"")</f>
        <v/>
      </c>
      <c r="G783" s="576" t="str">
        <f>IF(ISNUMBER(SEARCH(G$206,'12.Partner Involvement'!$H582))=TRUE,(('12.Partner Involvement'!$D582*'12.Partner Involvement'!$E582)/COUNTA(_xlfn.TEXTSPLIT('12.Partner Involvement'!$H582,";"))),"")</f>
        <v/>
      </c>
      <c r="H783" s="578" t="str">
        <f>IF(ISNUMBER(SEARCH(H$206,'12.Partner Involvement'!$H582))=TRUE,(('12.Partner Involvement'!$D582*'12.Partner Involvement'!$E582)/COUNTA(_xlfn.TEXTSPLIT('12.Partner Involvement'!$H582,";"))),"")</f>
        <v/>
      </c>
    </row>
    <row r="784" spans="1:8" x14ac:dyDescent="0.25">
      <c r="A784" s="577" t="str">
        <f>IF(ISNUMBER(SEARCH(A$206,'12.Partner Involvement'!$G583))=TRUE,(('12.Partner Involvement'!$D583*'12.Partner Involvement'!$E583)/COUNTA(_xlfn.TEXTSPLIT('12.Partner Involvement'!$G583,";"))),"")</f>
        <v/>
      </c>
      <c r="B784" s="576" t="str">
        <f>IF(ISNUMBER(SEARCH(B$206,'12.Partner Involvement'!$G583))=TRUE,(('12.Partner Involvement'!$D583*'12.Partner Involvement'!$E583)/COUNTA(_xlfn.TEXTSPLIT('12.Partner Involvement'!$G583,";"))),"")</f>
        <v/>
      </c>
      <c r="C784" s="578" t="str">
        <f>IF(ISNUMBER(SEARCH(C$206,'12.Partner Involvement'!$G583))=TRUE,(('12.Partner Involvement'!$D583*'12.Partner Involvement'!$E583)/COUNTA(_xlfn.TEXTSPLIT('12.Partner Involvement'!$G583,";"))),"")</f>
        <v/>
      </c>
      <c r="E784" s="577" t="str">
        <f>IF(ISNUMBER(SEARCH(E$206,'12.Partner Involvement'!$H583))=TRUE,(('12.Partner Involvement'!$D583*'12.Partner Involvement'!$E583)/COUNTA(_xlfn.TEXTSPLIT('12.Partner Involvement'!$H583,";"))),"")</f>
        <v/>
      </c>
      <c r="F784" s="576" t="str">
        <f>IF(ISNUMBER(SEARCH(F$206,'12.Partner Involvement'!$H583))=TRUE,(('12.Partner Involvement'!$D583*'12.Partner Involvement'!$E583)/COUNTA(_xlfn.TEXTSPLIT('12.Partner Involvement'!$H583,";"))),"")</f>
        <v/>
      </c>
      <c r="G784" s="576" t="str">
        <f>IF(ISNUMBER(SEARCH(G$206,'12.Partner Involvement'!$H583))=TRUE,(('12.Partner Involvement'!$D583*'12.Partner Involvement'!$E583)/COUNTA(_xlfn.TEXTSPLIT('12.Partner Involvement'!$H583,";"))),"")</f>
        <v/>
      </c>
      <c r="H784" s="578" t="str">
        <f>IF(ISNUMBER(SEARCH(H$206,'12.Partner Involvement'!$H583))=TRUE,(('12.Partner Involvement'!$D583*'12.Partner Involvement'!$E583)/COUNTA(_xlfn.TEXTSPLIT('12.Partner Involvement'!$H583,";"))),"")</f>
        <v/>
      </c>
    </row>
    <row r="785" spans="1:8" x14ac:dyDescent="0.25">
      <c r="A785" s="577" t="str">
        <f>IF(ISNUMBER(SEARCH(A$206,'12.Partner Involvement'!$G584))=TRUE,(('12.Partner Involvement'!$D584*'12.Partner Involvement'!$E584)/COUNTA(_xlfn.TEXTSPLIT('12.Partner Involvement'!$G584,";"))),"")</f>
        <v/>
      </c>
      <c r="B785" s="576" t="str">
        <f>IF(ISNUMBER(SEARCH(B$206,'12.Partner Involvement'!$G584))=TRUE,(('12.Partner Involvement'!$D584*'12.Partner Involvement'!$E584)/COUNTA(_xlfn.TEXTSPLIT('12.Partner Involvement'!$G584,";"))),"")</f>
        <v/>
      </c>
      <c r="C785" s="578" t="str">
        <f>IF(ISNUMBER(SEARCH(C$206,'12.Partner Involvement'!$G584))=TRUE,(('12.Partner Involvement'!$D584*'12.Partner Involvement'!$E584)/COUNTA(_xlfn.TEXTSPLIT('12.Partner Involvement'!$G584,";"))),"")</f>
        <v/>
      </c>
      <c r="E785" s="577" t="str">
        <f>IF(ISNUMBER(SEARCH(E$206,'12.Partner Involvement'!$H584))=TRUE,(('12.Partner Involvement'!$D584*'12.Partner Involvement'!$E584)/COUNTA(_xlfn.TEXTSPLIT('12.Partner Involvement'!$H584,";"))),"")</f>
        <v/>
      </c>
      <c r="F785" s="576" t="str">
        <f>IF(ISNUMBER(SEARCH(F$206,'12.Partner Involvement'!$H584))=TRUE,(('12.Partner Involvement'!$D584*'12.Partner Involvement'!$E584)/COUNTA(_xlfn.TEXTSPLIT('12.Partner Involvement'!$H584,";"))),"")</f>
        <v/>
      </c>
      <c r="G785" s="576" t="str">
        <f>IF(ISNUMBER(SEARCH(G$206,'12.Partner Involvement'!$H584))=TRUE,(('12.Partner Involvement'!$D584*'12.Partner Involvement'!$E584)/COUNTA(_xlfn.TEXTSPLIT('12.Partner Involvement'!$H584,";"))),"")</f>
        <v/>
      </c>
      <c r="H785" s="578" t="str">
        <f>IF(ISNUMBER(SEARCH(H$206,'12.Partner Involvement'!$H584))=TRUE,(('12.Partner Involvement'!$D584*'12.Partner Involvement'!$E584)/COUNTA(_xlfn.TEXTSPLIT('12.Partner Involvement'!$H584,";"))),"")</f>
        <v/>
      </c>
    </row>
    <row r="786" spans="1:8" x14ac:dyDescent="0.25">
      <c r="A786" s="577" t="str">
        <f>IF(ISNUMBER(SEARCH(A$206,'12.Partner Involvement'!$G585))=TRUE,(('12.Partner Involvement'!$D585*'12.Partner Involvement'!$E585)/COUNTA(_xlfn.TEXTSPLIT('12.Partner Involvement'!$G585,";"))),"")</f>
        <v/>
      </c>
      <c r="B786" s="576" t="str">
        <f>IF(ISNUMBER(SEARCH(B$206,'12.Partner Involvement'!$G585))=TRUE,(('12.Partner Involvement'!$D585*'12.Partner Involvement'!$E585)/COUNTA(_xlfn.TEXTSPLIT('12.Partner Involvement'!$G585,";"))),"")</f>
        <v/>
      </c>
      <c r="C786" s="578" t="str">
        <f>IF(ISNUMBER(SEARCH(C$206,'12.Partner Involvement'!$G585))=TRUE,(('12.Partner Involvement'!$D585*'12.Partner Involvement'!$E585)/COUNTA(_xlfn.TEXTSPLIT('12.Partner Involvement'!$G585,";"))),"")</f>
        <v/>
      </c>
      <c r="E786" s="577" t="str">
        <f>IF(ISNUMBER(SEARCH(E$206,'12.Partner Involvement'!$H585))=TRUE,(('12.Partner Involvement'!$D585*'12.Partner Involvement'!$E585)/COUNTA(_xlfn.TEXTSPLIT('12.Partner Involvement'!$H585,";"))),"")</f>
        <v/>
      </c>
      <c r="F786" s="576" t="str">
        <f>IF(ISNUMBER(SEARCH(F$206,'12.Partner Involvement'!$H585))=TRUE,(('12.Partner Involvement'!$D585*'12.Partner Involvement'!$E585)/COUNTA(_xlfn.TEXTSPLIT('12.Partner Involvement'!$H585,";"))),"")</f>
        <v/>
      </c>
      <c r="G786" s="576" t="str">
        <f>IF(ISNUMBER(SEARCH(G$206,'12.Partner Involvement'!$H585))=TRUE,(('12.Partner Involvement'!$D585*'12.Partner Involvement'!$E585)/COUNTA(_xlfn.TEXTSPLIT('12.Partner Involvement'!$H585,";"))),"")</f>
        <v/>
      </c>
      <c r="H786" s="578" t="str">
        <f>IF(ISNUMBER(SEARCH(H$206,'12.Partner Involvement'!$H585))=TRUE,(('12.Partner Involvement'!$D585*'12.Partner Involvement'!$E585)/COUNTA(_xlfn.TEXTSPLIT('12.Partner Involvement'!$H585,";"))),"")</f>
        <v/>
      </c>
    </row>
    <row r="787" spans="1:8" x14ac:dyDescent="0.25">
      <c r="A787" s="577" t="str">
        <f>IF(ISNUMBER(SEARCH(A$206,'12.Partner Involvement'!$G586))=TRUE,(('12.Partner Involvement'!$D586*'12.Partner Involvement'!$E586)/COUNTA(_xlfn.TEXTSPLIT('12.Partner Involvement'!$G586,";"))),"")</f>
        <v/>
      </c>
      <c r="B787" s="576" t="str">
        <f>IF(ISNUMBER(SEARCH(B$206,'12.Partner Involvement'!$G586))=TRUE,(('12.Partner Involvement'!$D586*'12.Partner Involvement'!$E586)/COUNTA(_xlfn.TEXTSPLIT('12.Partner Involvement'!$G586,";"))),"")</f>
        <v/>
      </c>
      <c r="C787" s="578" t="str">
        <f>IF(ISNUMBER(SEARCH(C$206,'12.Partner Involvement'!$G586))=TRUE,(('12.Partner Involvement'!$D586*'12.Partner Involvement'!$E586)/COUNTA(_xlfn.TEXTSPLIT('12.Partner Involvement'!$G586,";"))),"")</f>
        <v/>
      </c>
      <c r="E787" s="577" t="str">
        <f>IF(ISNUMBER(SEARCH(E$206,'12.Partner Involvement'!$H586))=TRUE,(('12.Partner Involvement'!$D586*'12.Partner Involvement'!$E586)/COUNTA(_xlfn.TEXTSPLIT('12.Partner Involvement'!$H586,";"))),"")</f>
        <v/>
      </c>
      <c r="F787" s="576" t="str">
        <f>IF(ISNUMBER(SEARCH(F$206,'12.Partner Involvement'!$H586))=TRUE,(('12.Partner Involvement'!$D586*'12.Partner Involvement'!$E586)/COUNTA(_xlfn.TEXTSPLIT('12.Partner Involvement'!$H586,";"))),"")</f>
        <v/>
      </c>
      <c r="G787" s="576" t="str">
        <f>IF(ISNUMBER(SEARCH(G$206,'12.Partner Involvement'!$H586))=TRUE,(('12.Partner Involvement'!$D586*'12.Partner Involvement'!$E586)/COUNTA(_xlfn.TEXTSPLIT('12.Partner Involvement'!$H586,";"))),"")</f>
        <v/>
      </c>
      <c r="H787" s="578" t="str">
        <f>IF(ISNUMBER(SEARCH(H$206,'12.Partner Involvement'!$H586))=TRUE,(('12.Partner Involvement'!$D586*'12.Partner Involvement'!$E586)/COUNTA(_xlfn.TEXTSPLIT('12.Partner Involvement'!$H586,";"))),"")</f>
        <v/>
      </c>
    </row>
    <row r="788" spans="1:8" x14ac:dyDescent="0.25">
      <c r="A788" s="577" t="str">
        <f>IF(ISNUMBER(SEARCH(A$206,'12.Partner Involvement'!$G587))=TRUE,(('12.Partner Involvement'!$D587*'12.Partner Involvement'!$E587)/COUNTA(_xlfn.TEXTSPLIT('12.Partner Involvement'!$G587,";"))),"")</f>
        <v/>
      </c>
      <c r="B788" s="576" t="str">
        <f>IF(ISNUMBER(SEARCH(B$206,'12.Partner Involvement'!$G587))=TRUE,(('12.Partner Involvement'!$D587*'12.Partner Involvement'!$E587)/COUNTA(_xlfn.TEXTSPLIT('12.Partner Involvement'!$G587,";"))),"")</f>
        <v/>
      </c>
      <c r="C788" s="578" t="str">
        <f>IF(ISNUMBER(SEARCH(C$206,'12.Partner Involvement'!$G587))=TRUE,(('12.Partner Involvement'!$D587*'12.Partner Involvement'!$E587)/COUNTA(_xlfn.TEXTSPLIT('12.Partner Involvement'!$G587,";"))),"")</f>
        <v/>
      </c>
      <c r="E788" s="577" t="str">
        <f>IF(ISNUMBER(SEARCH(E$206,'12.Partner Involvement'!$H587))=TRUE,(('12.Partner Involvement'!$D587*'12.Partner Involvement'!$E587)/COUNTA(_xlfn.TEXTSPLIT('12.Partner Involvement'!$H587,";"))),"")</f>
        <v/>
      </c>
      <c r="F788" s="576" t="str">
        <f>IF(ISNUMBER(SEARCH(F$206,'12.Partner Involvement'!$H587))=TRUE,(('12.Partner Involvement'!$D587*'12.Partner Involvement'!$E587)/COUNTA(_xlfn.TEXTSPLIT('12.Partner Involvement'!$H587,";"))),"")</f>
        <v/>
      </c>
      <c r="G788" s="576" t="str">
        <f>IF(ISNUMBER(SEARCH(G$206,'12.Partner Involvement'!$H587))=TRUE,(('12.Partner Involvement'!$D587*'12.Partner Involvement'!$E587)/COUNTA(_xlfn.TEXTSPLIT('12.Partner Involvement'!$H587,";"))),"")</f>
        <v/>
      </c>
      <c r="H788" s="578" t="str">
        <f>IF(ISNUMBER(SEARCH(H$206,'12.Partner Involvement'!$H587))=TRUE,(('12.Partner Involvement'!$D587*'12.Partner Involvement'!$E587)/COUNTA(_xlfn.TEXTSPLIT('12.Partner Involvement'!$H587,";"))),"")</f>
        <v/>
      </c>
    </row>
    <row r="789" spans="1:8" x14ac:dyDescent="0.25">
      <c r="A789" s="577" t="str">
        <f>IF(ISNUMBER(SEARCH(A$206,'12.Partner Involvement'!$G588))=TRUE,(('12.Partner Involvement'!$D588*'12.Partner Involvement'!$E588)/COUNTA(_xlfn.TEXTSPLIT('12.Partner Involvement'!$G588,";"))),"")</f>
        <v/>
      </c>
      <c r="B789" s="576" t="str">
        <f>IF(ISNUMBER(SEARCH(B$206,'12.Partner Involvement'!$G588))=TRUE,(('12.Partner Involvement'!$D588*'12.Partner Involvement'!$E588)/COUNTA(_xlfn.TEXTSPLIT('12.Partner Involvement'!$G588,";"))),"")</f>
        <v/>
      </c>
      <c r="C789" s="578" t="str">
        <f>IF(ISNUMBER(SEARCH(C$206,'12.Partner Involvement'!$G588))=TRUE,(('12.Partner Involvement'!$D588*'12.Partner Involvement'!$E588)/COUNTA(_xlfn.TEXTSPLIT('12.Partner Involvement'!$G588,";"))),"")</f>
        <v/>
      </c>
      <c r="E789" s="577" t="str">
        <f>IF(ISNUMBER(SEARCH(E$206,'12.Partner Involvement'!$H588))=TRUE,(('12.Partner Involvement'!$D588*'12.Partner Involvement'!$E588)/COUNTA(_xlfn.TEXTSPLIT('12.Partner Involvement'!$H588,";"))),"")</f>
        <v/>
      </c>
      <c r="F789" s="576" t="str">
        <f>IF(ISNUMBER(SEARCH(F$206,'12.Partner Involvement'!$H588))=TRUE,(('12.Partner Involvement'!$D588*'12.Partner Involvement'!$E588)/COUNTA(_xlfn.TEXTSPLIT('12.Partner Involvement'!$H588,";"))),"")</f>
        <v/>
      </c>
      <c r="G789" s="576" t="str">
        <f>IF(ISNUMBER(SEARCH(G$206,'12.Partner Involvement'!$H588))=TRUE,(('12.Partner Involvement'!$D588*'12.Partner Involvement'!$E588)/COUNTA(_xlfn.TEXTSPLIT('12.Partner Involvement'!$H588,";"))),"")</f>
        <v/>
      </c>
      <c r="H789" s="578" t="str">
        <f>IF(ISNUMBER(SEARCH(H$206,'12.Partner Involvement'!$H588))=TRUE,(('12.Partner Involvement'!$D588*'12.Partner Involvement'!$E588)/COUNTA(_xlfn.TEXTSPLIT('12.Partner Involvement'!$H588,";"))),"")</f>
        <v/>
      </c>
    </row>
    <row r="790" spans="1:8" x14ac:dyDescent="0.25">
      <c r="A790" s="577" t="str">
        <f>IF(ISNUMBER(SEARCH(A$206,'12.Partner Involvement'!$G589))=TRUE,(('12.Partner Involvement'!$D589*'12.Partner Involvement'!$E589)/COUNTA(_xlfn.TEXTSPLIT('12.Partner Involvement'!$G589,";"))),"")</f>
        <v/>
      </c>
      <c r="B790" s="576" t="str">
        <f>IF(ISNUMBER(SEARCH(B$206,'12.Partner Involvement'!$G589))=TRUE,(('12.Partner Involvement'!$D589*'12.Partner Involvement'!$E589)/COUNTA(_xlfn.TEXTSPLIT('12.Partner Involvement'!$G589,";"))),"")</f>
        <v/>
      </c>
      <c r="C790" s="578" t="str">
        <f>IF(ISNUMBER(SEARCH(C$206,'12.Partner Involvement'!$G589))=TRUE,(('12.Partner Involvement'!$D589*'12.Partner Involvement'!$E589)/COUNTA(_xlfn.TEXTSPLIT('12.Partner Involvement'!$G589,";"))),"")</f>
        <v/>
      </c>
      <c r="E790" s="577" t="str">
        <f>IF(ISNUMBER(SEARCH(E$206,'12.Partner Involvement'!$H589))=TRUE,(('12.Partner Involvement'!$D589*'12.Partner Involvement'!$E589)/COUNTA(_xlfn.TEXTSPLIT('12.Partner Involvement'!$H589,";"))),"")</f>
        <v/>
      </c>
      <c r="F790" s="576" t="str">
        <f>IF(ISNUMBER(SEARCH(F$206,'12.Partner Involvement'!$H589))=TRUE,(('12.Partner Involvement'!$D589*'12.Partner Involvement'!$E589)/COUNTA(_xlfn.TEXTSPLIT('12.Partner Involvement'!$H589,";"))),"")</f>
        <v/>
      </c>
      <c r="G790" s="576" t="str">
        <f>IF(ISNUMBER(SEARCH(G$206,'12.Partner Involvement'!$H589))=TRUE,(('12.Partner Involvement'!$D589*'12.Partner Involvement'!$E589)/COUNTA(_xlfn.TEXTSPLIT('12.Partner Involvement'!$H589,";"))),"")</f>
        <v/>
      </c>
      <c r="H790" s="578" t="str">
        <f>IF(ISNUMBER(SEARCH(H$206,'12.Partner Involvement'!$H589))=TRUE,(('12.Partner Involvement'!$D589*'12.Partner Involvement'!$E589)/COUNTA(_xlfn.TEXTSPLIT('12.Partner Involvement'!$H589,";"))),"")</f>
        <v/>
      </c>
    </row>
    <row r="791" spans="1:8" x14ac:dyDescent="0.25">
      <c r="A791" s="577" t="str">
        <f>IF(ISNUMBER(SEARCH(A$206,'12.Partner Involvement'!$G590))=TRUE,(('12.Partner Involvement'!$D590*'12.Partner Involvement'!$E590)/COUNTA(_xlfn.TEXTSPLIT('12.Partner Involvement'!$G590,";"))),"")</f>
        <v/>
      </c>
      <c r="B791" s="576" t="str">
        <f>IF(ISNUMBER(SEARCH(B$206,'12.Partner Involvement'!$G590))=TRUE,(('12.Partner Involvement'!$D590*'12.Partner Involvement'!$E590)/COUNTA(_xlfn.TEXTSPLIT('12.Partner Involvement'!$G590,";"))),"")</f>
        <v/>
      </c>
      <c r="C791" s="578" t="str">
        <f>IF(ISNUMBER(SEARCH(C$206,'12.Partner Involvement'!$G590))=TRUE,(('12.Partner Involvement'!$D590*'12.Partner Involvement'!$E590)/COUNTA(_xlfn.TEXTSPLIT('12.Partner Involvement'!$G590,";"))),"")</f>
        <v/>
      </c>
      <c r="E791" s="577" t="str">
        <f>IF(ISNUMBER(SEARCH(E$206,'12.Partner Involvement'!$H590))=TRUE,(('12.Partner Involvement'!$D590*'12.Partner Involvement'!$E590)/COUNTA(_xlfn.TEXTSPLIT('12.Partner Involvement'!$H590,";"))),"")</f>
        <v/>
      </c>
      <c r="F791" s="576" t="str">
        <f>IF(ISNUMBER(SEARCH(F$206,'12.Partner Involvement'!$H590))=TRUE,(('12.Partner Involvement'!$D590*'12.Partner Involvement'!$E590)/COUNTA(_xlfn.TEXTSPLIT('12.Partner Involvement'!$H590,";"))),"")</f>
        <v/>
      </c>
      <c r="G791" s="576" t="str">
        <f>IF(ISNUMBER(SEARCH(G$206,'12.Partner Involvement'!$H590))=TRUE,(('12.Partner Involvement'!$D590*'12.Partner Involvement'!$E590)/COUNTA(_xlfn.TEXTSPLIT('12.Partner Involvement'!$H590,";"))),"")</f>
        <v/>
      </c>
      <c r="H791" s="578" t="str">
        <f>IF(ISNUMBER(SEARCH(H$206,'12.Partner Involvement'!$H590))=TRUE,(('12.Partner Involvement'!$D590*'12.Partner Involvement'!$E590)/COUNTA(_xlfn.TEXTSPLIT('12.Partner Involvement'!$H590,";"))),"")</f>
        <v/>
      </c>
    </row>
    <row r="792" spans="1:8" x14ac:dyDescent="0.25">
      <c r="A792" s="577" t="str">
        <f>IF(ISNUMBER(SEARCH(A$206,'12.Partner Involvement'!$G591))=TRUE,(('12.Partner Involvement'!$D591*'12.Partner Involvement'!$E591)/COUNTA(_xlfn.TEXTSPLIT('12.Partner Involvement'!$G591,";"))),"")</f>
        <v/>
      </c>
      <c r="B792" s="576" t="str">
        <f>IF(ISNUMBER(SEARCH(B$206,'12.Partner Involvement'!$G591))=TRUE,(('12.Partner Involvement'!$D591*'12.Partner Involvement'!$E591)/COUNTA(_xlfn.TEXTSPLIT('12.Partner Involvement'!$G591,";"))),"")</f>
        <v/>
      </c>
      <c r="C792" s="578" t="str">
        <f>IF(ISNUMBER(SEARCH(C$206,'12.Partner Involvement'!$G591))=TRUE,(('12.Partner Involvement'!$D591*'12.Partner Involvement'!$E591)/COUNTA(_xlfn.TEXTSPLIT('12.Partner Involvement'!$G591,";"))),"")</f>
        <v/>
      </c>
      <c r="E792" s="577" t="str">
        <f>IF(ISNUMBER(SEARCH(E$206,'12.Partner Involvement'!$H591))=TRUE,(('12.Partner Involvement'!$D591*'12.Partner Involvement'!$E591)/COUNTA(_xlfn.TEXTSPLIT('12.Partner Involvement'!$H591,";"))),"")</f>
        <v/>
      </c>
      <c r="F792" s="576" t="str">
        <f>IF(ISNUMBER(SEARCH(F$206,'12.Partner Involvement'!$H591))=TRUE,(('12.Partner Involvement'!$D591*'12.Partner Involvement'!$E591)/COUNTA(_xlfn.TEXTSPLIT('12.Partner Involvement'!$H591,";"))),"")</f>
        <v/>
      </c>
      <c r="G792" s="576" t="str">
        <f>IF(ISNUMBER(SEARCH(G$206,'12.Partner Involvement'!$H591))=TRUE,(('12.Partner Involvement'!$D591*'12.Partner Involvement'!$E591)/COUNTA(_xlfn.TEXTSPLIT('12.Partner Involvement'!$H591,";"))),"")</f>
        <v/>
      </c>
      <c r="H792" s="578" t="str">
        <f>IF(ISNUMBER(SEARCH(H$206,'12.Partner Involvement'!$H591))=TRUE,(('12.Partner Involvement'!$D591*'12.Partner Involvement'!$E591)/COUNTA(_xlfn.TEXTSPLIT('12.Partner Involvement'!$H591,";"))),"")</f>
        <v/>
      </c>
    </row>
    <row r="793" spans="1:8" x14ac:dyDescent="0.25">
      <c r="A793" s="577" t="str">
        <f>IF(ISNUMBER(SEARCH(A$206,'12.Partner Involvement'!$G592))=TRUE,(('12.Partner Involvement'!$D592*'12.Partner Involvement'!$E592)/COUNTA(_xlfn.TEXTSPLIT('12.Partner Involvement'!$G592,";"))),"")</f>
        <v/>
      </c>
      <c r="B793" s="576" t="str">
        <f>IF(ISNUMBER(SEARCH(B$206,'12.Partner Involvement'!$G592))=TRUE,(('12.Partner Involvement'!$D592*'12.Partner Involvement'!$E592)/COUNTA(_xlfn.TEXTSPLIT('12.Partner Involvement'!$G592,";"))),"")</f>
        <v/>
      </c>
      <c r="C793" s="578" t="str">
        <f>IF(ISNUMBER(SEARCH(C$206,'12.Partner Involvement'!$G592))=TRUE,(('12.Partner Involvement'!$D592*'12.Partner Involvement'!$E592)/COUNTA(_xlfn.TEXTSPLIT('12.Partner Involvement'!$G592,";"))),"")</f>
        <v/>
      </c>
      <c r="E793" s="577" t="str">
        <f>IF(ISNUMBER(SEARCH(E$206,'12.Partner Involvement'!$H592))=TRUE,(('12.Partner Involvement'!$D592*'12.Partner Involvement'!$E592)/COUNTA(_xlfn.TEXTSPLIT('12.Partner Involvement'!$H592,";"))),"")</f>
        <v/>
      </c>
      <c r="F793" s="576" t="str">
        <f>IF(ISNUMBER(SEARCH(F$206,'12.Partner Involvement'!$H592))=TRUE,(('12.Partner Involvement'!$D592*'12.Partner Involvement'!$E592)/COUNTA(_xlfn.TEXTSPLIT('12.Partner Involvement'!$H592,";"))),"")</f>
        <v/>
      </c>
      <c r="G793" s="576" t="str">
        <f>IF(ISNUMBER(SEARCH(G$206,'12.Partner Involvement'!$H592))=TRUE,(('12.Partner Involvement'!$D592*'12.Partner Involvement'!$E592)/COUNTA(_xlfn.TEXTSPLIT('12.Partner Involvement'!$H592,";"))),"")</f>
        <v/>
      </c>
      <c r="H793" s="578" t="str">
        <f>IF(ISNUMBER(SEARCH(H$206,'12.Partner Involvement'!$H592))=TRUE,(('12.Partner Involvement'!$D592*'12.Partner Involvement'!$E592)/COUNTA(_xlfn.TEXTSPLIT('12.Partner Involvement'!$H592,";"))),"")</f>
        <v/>
      </c>
    </row>
    <row r="794" spans="1:8" x14ac:dyDescent="0.25">
      <c r="A794" s="577" t="str">
        <f>IF(ISNUMBER(SEARCH(A$206,'12.Partner Involvement'!$G593))=TRUE,(('12.Partner Involvement'!$D593*'12.Partner Involvement'!$E593)/COUNTA(_xlfn.TEXTSPLIT('12.Partner Involvement'!$G593,";"))),"")</f>
        <v/>
      </c>
      <c r="B794" s="576" t="str">
        <f>IF(ISNUMBER(SEARCH(B$206,'12.Partner Involvement'!$G593))=TRUE,(('12.Partner Involvement'!$D593*'12.Partner Involvement'!$E593)/COUNTA(_xlfn.TEXTSPLIT('12.Partner Involvement'!$G593,";"))),"")</f>
        <v/>
      </c>
      <c r="C794" s="578" t="str">
        <f>IF(ISNUMBER(SEARCH(C$206,'12.Partner Involvement'!$G593))=TRUE,(('12.Partner Involvement'!$D593*'12.Partner Involvement'!$E593)/COUNTA(_xlfn.TEXTSPLIT('12.Partner Involvement'!$G593,";"))),"")</f>
        <v/>
      </c>
      <c r="E794" s="577" t="str">
        <f>IF(ISNUMBER(SEARCH(E$206,'12.Partner Involvement'!$H593))=TRUE,(('12.Partner Involvement'!$D593*'12.Partner Involvement'!$E593)/COUNTA(_xlfn.TEXTSPLIT('12.Partner Involvement'!$H593,";"))),"")</f>
        <v/>
      </c>
      <c r="F794" s="576" t="str">
        <f>IF(ISNUMBER(SEARCH(F$206,'12.Partner Involvement'!$H593))=TRUE,(('12.Partner Involvement'!$D593*'12.Partner Involvement'!$E593)/COUNTA(_xlfn.TEXTSPLIT('12.Partner Involvement'!$H593,";"))),"")</f>
        <v/>
      </c>
      <c r="G794" s="576" t="str">
        <f>IF(ISNUMBER(SEARCH(G$206,'12.Partner Involvement'!$H593))=TRUE,(('12.Partner Involvement'!$D593*'12.Partner Involvement'!$E593)/COUNTA(_xlfn.TEXTSPLIT('12.Partner Involvement'!$H593,";"))),"")</f>
        <v/>
      </c>
      <c r="H794" s="578" t="str">
        <f>IF(ISNUMBER(SEARCH(H$206,'12.Partner Involvement'!$H593))=TRUE,(('12.Partner Involvement'!$D593*'12.Partner Involvement'!$E593)/COUNTA(_xlfn.TEXTSPLIT('12.Partner Involvement'!$H593,";"))),"")</f>
        <v/>
      </c>
    </row>
    <row r="795" spans="1:8" x14ac:dyDescent="0.25">
      <c r="A795" s="577" t="str">
        <f>IF(ISNUMBER(SEARCH(A$206,'12.Partner Involvement'!$G594))=TRUE,(('12.Partner Involvement'!$D594*'12.Partner Involvement'!$E594)/COUNTA(_xlfn.TEXTSPLIT('12.Partner Involvement'!$G594,";"))),"")</f>
        <v/>
      </c>
      <c r="B795" s="576" t="str">
        <f>IF(ISNUMBER(SEARCH(B$206,'12.Partner Involvement'!$G594))=TRUE,(('12.Partner Involvement'!$D594*'12.Partner Involvement'!$E594)/COUNTA(_xlfn.TEXTSPLIT('12.Partner Involvement'!$G594,";"))),"")</f>
        <v/>
      </c>
      <c r="C795" s="578" t="str">
        <f>IF(ISNUMBER(SEARCH(C$206,'12.Partner Involvement'!$G594))=TRUE,(('12.Partner Involvement'!$D594*'12.Partner Involvement'!$E594)/COUNTA(_xlfn.TEXTSPLIT('12.Partner Involvement'!$G594,";"))),"")</f>
        <v/>
      </c>
      <c r="E795" s="577" t="str">
        <f>IF(ISNUMBER(SEARCH(E$206,'12.Partner Involvement'!$H594))=TRUE,(('12.Partner Involvement'!$D594*'12.Partner Involvement'!$E594)/COUNTA(_xlfn.TEXTSPLIT('12.Partner Involvement'!$H594,";"))),"")</f>
        <v/>
      </c>
      <c r="F795" s="576" t="str">
        <f>IF(ISNUMBER(SEARCH(F$206,'12.Partner Involvement'!$H594))=TRUE,(('12.Partner Involvement'!$D594*'12.Partner Involvement'!$E594)/COUNTA(_xlfn.TEXTSPLIT('12.Partner Involvement'!$H594,";"))),"")</f>
        <v/>
      </c>
      <c r="G795" s="576" t="str">
        <f>IF(ISNUMBER(SEARCH(G$206,'12.Partner Involvement'!$H594))=TRUE,(('12.Partner Involvement'!$D594*'12.Partner Involvement'!$E594)/COUNTA(_xlfn.TEXTSPLIT('12.Partner Involvement'!$H594,";"))),"")</f>
        <v/>
      </c>
      <c r="H795" s="578" t="str">
        <f>IF(ISNUMBER(SEARCH(H$206,'12.Partner Involvement'!$H594))=TRUE,(('12.Partner Involvement'!$D594*'12.Partner Involvement'!$E594)/COUNTA(_xlfn.TEXTSPLIT('12.Partner Involvement'!$H594,";"))),"")</f>
        <v/>
      </c>
    </row>
    <row r="796" spans="1:8" x14ac:dyDescent="0.25">
      <c r="A796" s="577" t="str">
        <f>IF(ISNUMBER(SEARCH(A$206,'12.Partner Involvement'!$G595))=TRUE,(('12.Partner Involvement'!$D595*'12.Partner Involvement'!$E595)/COUNTA(_xlfn.TEXTSPLIT('12.Partner Involvement'!$G595,";"))),"")</f>
        <v/>
      </c>
      <c r="B796" s="576" t="str">
        <f>IF(ISNUMBER(SEARCH(B$206,'12.Partner Involvement'!$G595))=TRUE,(('12.Partner Involvement'!$D595*'12.Partner Involvement'!$E595)/COUNTA(_xlfn.TEXTSPLIT('12.Partner Involvement'!$G595,";"))),"")</f>
        <v/>
      </c>
      <c r="C796" s="578" t="str">
        <f>IF(ISNUMBER(SEARCH(C$206,'12.Partner Involvement'!$G595))=TRUE,(('12.Partner Involvement'!$D595*'12.Partner Involvement'!$E595)/COUNTA(_xlfn.TEXTSPLIT('12.Partner Involvement'!$G595,";"))),"")</f>
        <v/>
      </c>
      <c r="E796" s="577" t="str">
        <f>IF(ISNUMBER(SEARCH(E$206,'12.Partner Involvement'!$H595))=TRUE,(('12.Partner Involvement'!$D595*'12.Partner Involvement'!$E595)/COUNTA(_xlfn.TEXTSPLIT('12.Partner Involvement'!$H595,";"))),"")</f>
        <v/>
      </c>
      <c r="F796" s="576" t="str">
        <f>IF(ISNUMBER(SEARCH(F$206,'12.Partner Involvement'!$H595))=TRUE,(('12.Partner Involvement'!$D595*'12.Partner Involvement'!$E595)/COUNTA(_xlfn.TEXTSPLIT('12.Partner Involvement'!$H595,";"))),"")</f>
        <v/>
      </c>
      <c r="G796" s="576" t="str">
        <f>IF(ISNUMBER(SEARCH(G$206,'12.Partner Involvement'!$H595))=TRUE,(('12.Partner Involvement'!$D595*'12.Partner Involvement'!$E595)/COUNTA(_xlfn.TEXTSPLIT('12.Partner Involvement'!$H595,";"))),"")</f>
        <v/>
      </c>
      <c r="H796" s="578" t="str">
        <f>IF(ISNUMBER(SEARCH(H$206,'12.Partner Involvement'!$H595))=TRUE,(('12.Partner Involvement'!$D595*'12.Partner Involvement'!$E595)/COUNTA(_xlfn.TEXTSPLIT('12.Partner Involvement'!$H595,";"))),"")</f>
        <v/>
      </c>
    </row>
    <row r="797" spans="1:8" x14ac:dyDescent="0.25">
      <c r="A797" s="577" t="str">
        <f>IF(ISNUMBER(SEARCH(A$206,'12.Partner Involvement'!$G596))=TRUE,(('12.Partner Involvement'!$D596*'12.Partner Involvement'!$E596)/COUNTA(_xlfn.TEXTSPLIT('12.Partner Involvement'!$G596,";"))),"")</f>
        <v/>
      </c>
      <c r="B797" s="576" t="str">
        <f>IF(ISNUMBER(SEARCH(B$206,'12.Partner Involvement'!$G596))=TRUE,(('12.Partner Involvement'!$D596*'12.Partner Involvement'!$E596)/COUNTA(_xlfn.TEXTSPLIT('12.Partner Involvement'!$G596,";"))),"")</f>
        <v/>
      </c>
      <c r="C797" s="578" t="str">
        <f>IF(ISNUMBER(SEARCH(C$206,'12.Partner Involvement'!$G596))=TRUE,(('12.Partner Involvement'!$D596*'12.Partner Involvement'!$E596)/COUNTA(_xlfn.TEXTSPLIT('12.Partner Involvement'!$G596,";"))),"")</f>
        <v/>
      </c>
      <c r="E797" s="577" t="str">
        <f>IF(ISNUMBER(SEARCH(E$206,'12.Partner Involvement'!$H596))=TRUE,(('12.Partner Involvement'!$D596*'12.Partner Involvement'!$E596)/COUNTA(_xlfn.TEXTSPLIT('12.Partner Involvement'!$H596,";"))),"")</f>
        <v/>
      </c>
      <c r="F797" s="576" t="str">
        <f>IF(ISNUMBER(SEARCH(F$206,'12.Partner Involvement'!$H596))=TRUE,(('12.Partner Involvement'!$D596*'12.Partner Involvement'!$E596)/COUNTA(_xlfn.TEXTSPLIT('12.Partner Involvement'!$H596,";"))),"")</f>
        <v/>
      </c>
      <c r="G797" s="576" t="str">
        <f>IF(ISNUMBER(SEARCH(G$206,'12.Partner Involvement'!$H596))=TRUE,(('12.Partner Involvement'!$D596*'12.Partner Involvement'!$E596)/COUNTA(_xlfn.TEXTSPLIT('12.Partner Involvement'!$H596,";"))),"")</f>
        <v/>
      </c>
      <c r="H797" s="578" t="str">
        <f>IF(ISNUMBER(SEARCH(H$206,'12.Partner Involvement'!$H596))=TRUE,(('12.Partner Involvement'!$D596*'12.Partner Involvement'!$E596)/COUNTA(_xlfn.TEXTSPLIT('12.Partner Involvement'!$H596,";"))),"")</f>
        <v/>
      </c>
    </row>
    <row r="798" spans="1:8" x14ac:dyDescent="0.25">
      <c r="A798" s="577" t="str">
        <f>IF(ISNUMBER(SEARCH(A$206,'12.Partner Involvement'!$G597))=TRUE,(('12.Partner Involvement'!$D597*'12.Partner Involvement'!$E597)/COUNTA(_xlfn.TEXTSPLIT('12.Partner Involvement'!$G597,";"))),"")</f>
        <v/>
      </c>
      <c r="B798" s="576" t="str">
        <f>IF(ISNUMBER(SEARCH(B$206,'12.Partner Involvement'!$G597))=TRUE,(('12.Partner Involvement'!$D597*'12.Partner Involvement'!$E597)/COUNTA(_xlfn.TEXTSPLIT('12.Partner Involvement'!$G597,";"))),"")</f>
        <v/>
      </c>
      <c r="C798" s="578" t="str">
        <f>IF(ISNUMBER(SEARCH(C$206,'12.Partner Involvement'!$G597))=TRUE,(('12.Partner Involvement'!$D597*'12.Partner Involvement'!$E597)/COUNTA(_xlfn.TEXTSPLIT('12.Partner Involvement'!$G597,";"))),"")</f>
        <v/>
      </c>
      <c r="E798" s="577" t="str">
        <f>IF(ISNUMBER(SEARCH(E$206,'12.Partner Involvement'!$H597))=TRUE,(('12.Partner Involvement'!$D597*'12.Partner Involvement'!$E597)/COUNTA(_xlfn.TEXTSPLIT('12.Partner Involvement'!$H597,";"))),"")</f>
        <v/>
      </c>
      <c r="F798" s="576" t="str">
        <f>IF(ISNUMBER(SEARCH(F$206,'12.Partner Involvement'!$H597))=TRUE,(('12.Partner Involvement'!$D597*'12.Partner Involvement'!$E597)/COUNTA(_xlfn.TEXTSPLIT('12.Partner Involvement'!$H597,";"))),"")</f>
        <v/>
      </c>
      <c r="G798" s="576" t="str">
        <f>IF(ISNUMBER(SEARCH(G$206,'12.Partner Involvement'!$H597))=TRUE,(('12.Partner Involvement'!$D597*'12.Partner Involvement'!$E597)/COUNTA(_xlfn.TEXTSPLIT('12.Partner Involvement'!$H597,";"))),"")</f>
        <v/>
      </c>
      <c r="H798" s="578" t="str">
        <f>IF(ISNUMBER(SEARCH(H$206,'12.Partner Involvement'!$H597))=TRUE,(('12.Partner Involvement'!$D597*'12.Partner Involvement'!$E597)/COUNTA(_xlfn.TEXTSPLIT('12.Partner Involvement'!$H597,";"))),"")</f>
        <v/>
      </c>
    </row>
    <row r="799" spans="1:8" x14ac:dyDescent="0.25">
      <c r="A799" s="577" t="str">
        <f>IF(ISNUMBER(SEARCH(A$206,'12.Partner Involvement'!$G598))=TRUE,(('12.Partner Involvement'!$D598*'12.Partner Involvement'!$E598)/COUNTA(_xlfn.TEXTSPLIT('12.Partner Involvement'!$G598,";"))),"")</f>
        <v/>
      </c>
      <c r="B799" s="576" t="str">
        <f>IF(ISNUMBER(SEARCH(B$206,'12.Partner Involvement'!$G598))=TRUE,(('12.Partner Involvement'!$D598*'12.Partner Involvement'!$E598)/COUNTA(_xlfn.TEXTSPLIT('12.Partner Involvement'!$G598,";"))),"")</f>
        <v/>
      </c>
      <c r="C799" s="578" t="str">
        <f>IF(ISNUMBER(SEARCH(C$206,'12.Partner Involvement'!$G598))=TRUE,(('12.Partner Involvement'!$D598*'12.Partner Involvement'!$E598)/COUNTA(_xlfn.TEXTSPLIT('12.Partner Involvement'!$G598,";"))),"")</f>
        <v/>
      </c>
      <c r="E799" s="577" t="str">
        <f>IF(ISNUMBER(SEARCH(E$206,'12.Partner Involvement'!$H598))=TRUE,(('12.Partner Involvement'!$D598*'12.Partner Involvement'!$E598)/COUNTA(_xlfn.TEXTSPLIT('12.Partner Involvement'!$H598,";"))),"")</f>
        <v/>
      </c>
      <c r="F799" s="576" t="str">
        <f>IF(ISNUMBER(SEARCH(F$206,'12.Partner Involvement'!$H598))=TRUE,(('12.Partner Involvement'!$D598*'12.Partner Involvement'!$E598)/COUNTA(_xlfn.TEXTSPLIT('12.Partner Involvement'!$H598,";"))),"")</f>
        <v/>
      </c>
      <c r="G799" s="576" t="str">
        <f>IF(ISNUMBER(SEARCH(G$206,'12.Partner Involvement'!$H598))=TRUE,(('12.Partner Involvement'!$D598*'12.Partner Involvement'!$E598)/COUNTA(_xlfn.TEXTSPLIT('12.Partner Involvement'!$H598,";"))),"")</f>
        <v/>
      </c>
      <c r="H799" s="578" t="str">
        <f>IF(ISNUMBER(SEARCH(H$206,'12.Partner Involvement'!$H598))=TRUE,(('12.Partner Involvement'!$D598*'12.Partner Involvement'!$E598)/COUNTA(_xlfn.TEXTSPLIT('12.Partner Involvement'!$H598,";"))),"")</f>
        <v/>
      </c>
    </row>
    <row r="800" spans="1:8" x14ac:dyDescent="0.25">
      <c r="A800" s="577" t="str">
        <f>IF(ISNUMBER(SEARCH(A$206,'12.Partner Involvement'!$G599))=TRUE,(('12.Partner Involvement'!$D599*'12.Partner Involvement'!$E599)/COUNTA(_xlfn.TEXTSPLIT('12.Partner Involvement'!$G599,";"))),"")</f>
        <v/>
      </c>
      <c r="B800" s="576" t="str">
        <f>IF(ISNUMBER(SEARCH(B$206,'12.Partner Involvement'!$G599))=TRUE,(('12.Partner Involvement'!$D599*'12.Partner Involvement'!$E599)/COUNTA(_xlfn.TEXTSPLIT('12.Partner Involvement'!$G599,";"))),"")</f>
        <v/>
      </c>
      <c r="C800" s="578" t="str">
        <f>IF(ISNUMBER(SEARCH(C$206,'12.Partner Involvement'!$G599))=TRUE,(('12.Partner Involvement'!$D599*'12.Partner Involvement'!$E599)/COUNTA(_xlfn.TEXTSPLIT('12.Partner Involvement'!$G599,";"))),"")</f>
        <v/>
      </c>
      <c r="E800" s="577" t="str">
        <f>IF(ISNUMBER(SEARCH(E$206,'12.Partner Involvement'!$H599))=TRUE,(('12.Partner Involvement'!$D599*'12.Partner Involvement'!$E599)/COUNTA(_xlfn.TEXTSPLIT('12.Partner Involvement'!$H599,";"))),"")</f>
        <v/>
      </c>
      <c r="F800" s="576" t="str">
        <f>IF(ISNUMBER(SEARCH(F$206,'12.Partner Involvement'!$H599))=TRUE,(('12.Partner Involvement'!$D599*'12.Partner Involvement'!$E599)/COUNTA(_xlfn.TEXTSPLIT('12.Partner Involvement'!$H599,";"))),"")</f>
        <v/>
      </c>
      <c r="G800" s="576" t="str">
        <f>IF(ISNUMBER(SEARCH(G$206,'12.Partner Involvement'!$H599))=TRUE,(('12.Partner Involvement'!$D599*'12.Partner Involvement'!$E599)/COUNTA(_xlfn.TEXTSPLIT('12.Partner Involvement'!$H599,";"))),"")</f>
        <v/>
      </c>
      <c r="H800" s="578" t="str">
        <f>IF(ISNUMBER(SEARCH(H$206,'12.Partner Involvement'!$H599))=TRUE,(('12.Partner Involvement'!$D599*'12.Partner Involvement'!$E599)/COUNTA(_xlfn.TEXTSPLIT('12.Partner Involvement'!$H599,";"))),"")</f>
        <v/>
      </c>
    </row>
    <row r="801" spans="1:8" x14ac:dyDescent="0.25">
      <c r="A801" s="577" t="str">
        <f>IF(ISNUMBER(SEARCH(A$206,'12.Partner Involvement'!$G600))=TRUE,(('12.Partner Involvement'!$D600*'12.Partner Involvement'!$E600)/COUNTA(_xlfn.TEXTSPLIT('12.Partner Involvement'!$G600,";"))),"")</f>
        <v/>
      </c>
      <c r="B801" s="576" t="str">
        <f>IF(ISNUMBER(SEARCH(B$206,'12.Partner Involvement'!$G600))=TRUE,(('12.Partner Involvement'!$D600*'12.Partner Involvement'!$E600)/COUNTA(_xlfn.TEXTSPLIT('12.Partner Involvement'!$G600,";"))),"")</f>
        <v/>
      </c>
      <c r="C801" s="578" t="str">
        <f>IF(ISNUMBER(SEARCH(C$206,'12.Partner Involvement'!$G600))=TRUE,(('12.Partner Involvement'!$D600*'12.Partner Involvement'!$E600)/COUNTA(_xlfn.TEXTSPLIT('12.Partner Involvement'!$G600,";"))),"")</f>
        <v/>
      </c>
      <c r="E801" s="577" t="str">
        <f>IF(ISNUMBER(SEARCH(E$206,'12.Partner Involvement'!$H600))=TRUE,(('12.Partner Involvement'!$D600*'12.Partner Involvement'!$E600)/COUNTA(_xlfn.TEXTSPLIT('12.Partner Involvement'!$H600,";"))),"")</f>
        <v/>
      </c>
      <c r="F801" s="576" t="str">
        <f>IF(ISNUMBER(SEARCH(F$206,'12.Partner Involvement'!$H600))=TRUE,(('12.Partner Involvement'!$D600*'12.Partner Involvement'!$E600)/COUNTA(_xlfn.TEXTSPLIT('12.Partner Involvement'!$H600,";"))),"")</f>
        <v/>
      </c>
      <c r="G801" s="576" t="str">
        <f>IF(ISNUMBER(SEARCH(G$206,'12.Partner Involvement'!$H600))=TRUE,(('12.Partner Involvement'!$D600*'12.Partner Involvement'!$E600)/COUNTA(_xlfn.TEXTSPLIT('12.Partner Involvement'!$H600,";"))),"")</f>
        <v/>
      </c>
      <c r="H801" s="578" t="str">
        <f>IF(ISNUMBER(SEARCH(H$206,'12.Partner Involvement'!$H600))=TRUE,(('12.Partner Involvement'!$D600*'12.Partner Involvement'!$E600)/COUNTA(_xlfn.TEXTSPLIT('12.Partner Involvement'!$H600,";"))),"")</f>
        <v/>
      </c>
    </row>
    <row r="802" spans="1:8" x14ac:dyDescent="0.25">
      <c r="A802" s="577" t="str">
        <f>IF(ISNUMBER(SEARCH(A$206,'12.Partner Involvement'!$G601))=TRUE,(('12.Partner Involvement'!$D601*'12.Partner Involvement'!$E601)/COUNTA(_xlfn.TEXTSPLIT('12.Partner Involvement'!$G601,";"))),"")</f>
        <v/>
      </c>
      <c r="B802" s="576" t="str">
        <f>IF(ISNUMBER(SEARCH(B$206,'12.Partner Involvement'!$G601))=TRUE,(('12.Partner Involvement'!$D601*'12.Partner Involvement'!$E601)/COUNTA(_xlfn.TEXTSPLIT('12.Partner Involvement'!$G601,";"))),"")</f>
        <v/>
      </c>
      <c r="C802" s="578" t="str">
        <f>IF(ISNUMBER(SEARCH(C$206,'12.Partner Involvement'!$G601))=TRUE,(('12.Partner Involvement'!$D601*'12.Partner Involvement'!$E601)/COUNTA(_xlfn.TEXTSPLIT('12.Partner Involvement'!$G601,";"))),"")</f>
        <v/>
      </c>
      <c r="E802" s="577" t="str">
        <f>IF(ISNUMBER(SEARCH(E$206,'12.Partner Involvement'!$H601))=TRUE,(('12.Partner Involvement'!$D601*'12.Partner Involvement'!$E601)/COUNTA(_xlfn.TEXTSPLIT('12.Partner Involvement'!$H601,";"))),"")</f>
        <v/>
      </c>
      <c r="F802" s="576" t="str">
        <f>IF(ISNUMBER(SEARCH(F$206,'12.Partner Involvement'!$H601))=TRUE,(('12.Partner Involvement'!$D601*'12.Partner Involvement'!$E601)/COUNTA(_xlfn.TEXTSPLIT('12.Partner Involvement'!$H601,";"))),"")</f>
        <v/>
      </c>
      <c r="G802" s="576" t="str">
        <f>IF(ISNUMBER(SEARCH(G$206,'12.Partner Involvement'!$H601))=TRUE,(('12.Partner Involvement'!$D601*'12.Partner Involvement'!$E601)/COUNTA(_xlfn.TEXTSPLIT('12.Partner Involvement'!$H601,";"))),"")</f>
        <v/>
      </c>
      <c r="H802" s="578" t="str">
        <f>IF(ISNUMBER(SEARCH(H$206,'12.Partner Involvement'!$H601))=TRUE,(('12.Partner Involvement'!$D601*'12.Partner Involvement'!$E601)/COUNTA(_xlfn.TEXTSPLIT('12.Partner Involvement'!$H601,";"))),"")</f>
        <v/>
      </c>
    </row>
    <row r="803" spans="1:8" x14ac:dyDescent="0.25">
      <c r="A803" s="577" t="str">
        <f>IF(ISNUMBER(SEARCH(A$206,'12.Partner Involvement'!$G602))=TRUE,(('12.Partner Involvement'!$D602*'12.Partner Involvement'!$E602)/COUNTA(_xlfn.TEXTSPLIT('12.Partner Involvement'!$G602,";"))),"")</f>
        <v/>
      </c>
      <c r="B803" s="576" t="str">
        <f>IF(ISNUMBER(SEARCH(B$206,'12.Partner Involvement'!$G602))=TRUE,(('12.Partner Involvement'!$D602*'12.Partner Involvement'!$E602)/COUNTA(_xlfn.TEXTSPLIT('12.Partner Involvement'!$G602,";"))),"")</f>
        <v/>
      </c>
      <c r="C803" s="578" t="str">
        <f>IF(ISNUMBER(SEARCH(C$206,'12.Partner Involvement'!$G602))=TRUE,(('12.Partner Involvement'!$D602*'12.Partner Involvement'!$E602)/COUNTA(_xlfn.TEXTSPLIT('12.Partner Involvement'!$G602,";"))),"")</f>
        <v/>
      </c>
      <c r="E803" s="577" t="str">
        <f>IF(ISNUMBER(SEARCH(E$206,'12.Partner Involvement'!$H602))=TRUE,(('12.Partner Involvement'!$D602*'12.Partner Involvement'!$E602)/COUNTA(_xlfn.TEXTSPLIT('12.Partner Involvement'!$H602,";"))),"")</f>
        <v/>
      </c>
      <c r="F803" s="576" t="str">
        <f>IF(ISNUMBER(SEARCH(F$206,'12.Partner Involvement'!$H602))=TRUE,(('12.Partner Involvement'!$D602*'12.Partner Involvement'!$E602)/COUNTA(_xlfn.TEXTSPLIT('12.Partner Involvement'!$H602,";"))),"")</f>
        <v/>
      </c>
      <c r="G803" s="576" t="str">
        <f>IF(ISNUMBER(SEARCH(G$206,'12.Partner Involvement'!$H602))=TRUE,(('12.Partner Involvement'!$D602*'12.Partner Involvement'!$E602)/COUNTA(_xlfn.TEXTSPLIT('12.Partner Involvement'!$H602,";"))),"")</f>
        <v/>
      </c>
      <c r="H803" s="578" t="str">
        <f>IF(ISNUMBER(SEARCH(H$206,'12.Partner Involvement'!$H602))=TRUE,(('12.Partner Involvement'!$D602*'12.Partner Involvement'!$E602)/COUNTA(_xlfn.TEXTSPLIT('12.Partner Involvement'!$H602,";"))),"")</f>
        <v/>
      </c>
    </row>
    <row r="804" spans="1:8" x14ac:dyDescent="0.25">
      <c r="A804" s="577" t="str">
        <f>IF(ISNUMBER(SEARCH(A$206,'12.Partner Involvement'!$G603))=TRUE,(('12.Partner Involvement'!$D603*'12.Partner Involvement'!$E603)/COUNTA(_xlfn.TEXTSPLIT('12.Partner Involvement'!$G603,";"))),"")</f>
        <v/>
      </c>
      <c r="B804" s="576" t="str">
        <f>IF(ISNUMBER(SEARCH(B$206,'12.Partner Involvement'!$G603))=TRUE,(('12.Partner Involvement'!$D603*'12.Partner Involvement'!$E603)/COUNTA(_xlfn.TEXTSPLIT('12.Partner Involvement'!$G603,";"))),"")</f>
        <v/>
      </c>
      <c r="C804" s="578" t="str">
        <f>IF(ISNUMBER(SEARCH(C$206,'12.Partner Involvement'!$G603))=TRUE,(('12.Partner Involvement'!$D603*'12.Partner Involvement'!$E603)/COUNTA(_xlfn.TEXTSPLIT('12.Partner Involvement'!$G603,";"))),"")</f>
        <v/>
      </c>
      <c r="E804" s="577" t="str">
        <f>IF(ISNUMBER(SEARCH(E$206,'12.Partner Involvement'!$H603))=TRUE,(('12.Partner Involvement'!$D603*'12.Partner Involvement'!$E603)/COUNTA(_xlfn.TEXTSPLIT('12.Partner Involvement'!$H603,";"))),"")</f>
        <v/>
      </c>
      <c r="F804" s="576" t="str">
        <f>IF(ISNUMBER(SEARCH(F$206,'12.Partner Involvement'!$H603))=TRUE,(('12.Partner Involvement'!$D603*'12.Partner Involvement'!$E603)/COUNTA(_xlfn.TEXTSPLIT('12.Partner Involvement'!$H603,";"))),"")</f>
        <v/>
      </c>
      <c r="G804" s="576" t="str">
        <f>IF(ISNUMBER(SEARCH(G$206,'12.Partner Involvement'!$H603))=TRUE,(('12.Partner Involvement'!$D603*'12.Partner Involvement'!$E603)/COUNTA(_xlfn.TEXTSPLIT('12.Partner Involvement'!$H603,";"))),"")</f>
        <v/>
      </c>
      <c r="H804" s="578" t="str">
        <f>IF(ISNUMBER(SEARCH(H$206,'12.Partner Involvement'!$H603))=TRUE,(('12.Partner Involvement'!$D603*'12.Partner Involvement'!$E603)/COUNTA(_xlfn.TEXTSPLIT('12.Partner Involvement'!$H603,";"))),"")</f>
        <v/>
      </c>
    </row>
    <row r="805" spans="1:8" x14ac:dyDescent="0.25">
      <c r="A805" s="577" t="str">
        <f>IF(ISNUMBER(SEARCH(A$206,'12.Partner Involvement'!$G604))=TRUE,(('12.Partner Involvement'!$D604*'12.Partner Involvement'!$E604)/COUNTA(_xlfn.TEXTSPLIT('12.Partner Involvement'!$G604,";"))),"")</f>
        <v/>
      </c>
      <c r="B805" s="576" t="str">
        <f>IF(ISNUMBER(SEARCH(B$206,'12.Partner Involvement'!$G604))=TRUE,(('12.Partner Involvement'!$D604*'12.Partner Involvement'!$E604)/COUNTA(_xlfn.TEXTSPLIT('12.Partner Involvement'!$G604,";"))),"")</f>
        <v/>
      </c>
      <c r="C805" s="578" t="str">
        <f>IF(ISNUMBER(SEARCH(C$206,'12.Partner Involvement'!$G604))=TRUE,(('12.Partner Involvement'!$D604*'12.Partner Involvement'!$E604)/COUNTA(_xlfn.TEXTSPLIT('12.Partner Involvement'!$G604,";"))),"")</f>
        <v/>
      </c>
      <c r="E805" s="577" t="str">
        <f>IF(ISNUMBER(SEARCH(E$206,'12.Partner Involvement'!$H604))=TRUE,(('12.Partner Involvement'!$D604*'12.Partner Involvement'!$E604)/COUNTA(_xlfn.TEXTSPLIT('12.Partner Involvement'!$H604,";"))),"")</f>
        <v/>
      </c>
      <c r="F805" s="576" t="str">
        <f>IF(ISNUMBER(SEARCH(F$206,'12.Partner Involvement'!$H604))=TRUE,(('12.Partner Involvement'!$D604*'12.Partner Involvement'!$E604)/COUNTA(_xlfn.TEXTSPLIT('12.Partner Involvement'!$H604,";"))),"")</f>
        <v/>
      </c>
      <c r="G805" s="576" t="str">
        <f>IF(ISNUMBER(SEARCH(G$206,'12.Partner Involvement'!$H604))=TRUE,(('12.Partner Involvement'!$D604*'12.Partner Involvement'!$E604)/COUNTA(_xlfn.TEXTSPLIT('12.Partner Involvement'!$H604,";"))),"")</f>
        <v/>
      </c>
      <c r="H805" s="578" t="str">
        <f>IF(ISNUMBER(SEARCH(H$206,'12.Partner Involvement'!$H604))=TRUE,(('12.Partner Involvement'!$D604*'12.Partner Involvement'!$E604)/COUNTA(_xlfn.TEXTSPLIT('12.Partner Involvement'!$H604,";"))),"")</f>
        <v/>
      </c>
    </row>
    <row r="806" spans="1:8" x14ac:dyDescent="0.25">
      <c r="A806" s="577" t="str">
        <f>IF(ISNUMBER(SEARCH(A$206,'12.Partner Involvement'!$G605))=TRUE,(('12.Partner Involvement'!$D605*'12.Partner Involvement'!$E605)/COUNTA(_xlfn.TEXTSPLIT('12.Partner Involvement'!$G605,";"))),"")</f>
        <v/>
      </c>
      <c r="B806" s="576" t="str">
        <f>IF(ISNUMBER(SEARCH(B$206,'12.Partner Involvement'!$G605))=TRUE,(('12.Partner Involvement'!$D605*'12.Partner Involvement'!$E605)/COUNTA(_xlfn.TEXTSPLIT('12.Partner Involvement'!$G605,";"))),"")</f>
        <v/>
      </c>
      <c r="C806" s="578" t="str">
        <f>IF(ISNUMBER(SEARCH(C$206,'12.Partner Involvement'!$G605))=TRUE,(('12.Partner Involvement'!$D605*'12.Partner Involvement'!$E605)/COUNTA(_xlfn.TEXTSPLIT('12.Partner Involvement'!$G605,";"))),"")</f>
        <v/>
      </c>
      <c r="E806" s="577" t="str">
        <f>IF(ISNUMBER(SEARCH(E$206,'12.Partner Involvement'!$H605))=TRUE,(('12.Partner Involvement'!$D605*'12.Partner Involvement'!$E605)/COUNTA(_xlfn.TEXTSPLIT('12.Partner Involvement'!$H605,";"))),"")</f>
        <v/>
      </c>
      <c r="F806" s="576" t="str">
        <f>IF(ISNUMBER(SEARCH(F$206,'12.Partner Involvement'!$H605))=TRUE,(('12.Partner Involvement'!$D605*'12.Partner Involvement'!$E605)/COUNTA(_xlfn.TEXTSPLIT('12.Partner Involvement'!$H605,";"))),"")</f>
        <v/>
      </c>
      <c r="G806" s="576" t="str">
        <f>IF(ISNUMBER(SEARCH(G$206,'12.Partner Involvement'!$H605))=TRUE,(('12.Partner Involvement'!$D605*'12.Partner Involvement'!$E605)/COUNTA(_xlfn.TEXTSPLIT('12.Partner Involvement'!$H605,";"))),"")</f>
        <v/>
      </c>
      <c r="H806" s="578" t="str">
        <f>IF(ISNUMBER(SEARCH(H$206,'12.Partner Involvement'!$H605))=TRUE,(('12.Partner Involvement'!$D605*'12.Partner Involvement'!$E605)/COUNTA(_xlfn.TEXTSPLIT('12.Partner Involvement'!$H605,";"))),"")</f>
        <v/>
      </c>
    </row>
    <row r="807" spans="1:8" x14ac:dyDescent="0.25">
      <c r="A807" s="577" t="str">
        <f>IF(ISNUMBER(SEARCH(A$206,'12.Partner Involvement'!$G606))=TRUE,(('12.Partner Involvement'!$D606*'12.Partner Involvement'!$E606)/COUNTA(_xlfn.TEXTSPLIT('12.Partner Involvement'!$G606,";"))),"")</f>
        <v/>
      </c>
      <c r="B807" s="576" t="str">
        <f>IF(ISNUMBER(SEARCH(B$206,'12.Partner Involvement'!$G606))=TRUE,(('12.Partner Involvement'!$D606*'12.Partner Involvement'!$E606)/COUNTA(_xlfn.TEXTSPLIT('12.Partner Involvement'!$G606,";"))),"")</f>
        <v/>
      </c>
      <c r="C807" s="578" t="str">
        <f>IF(ISNUMBER(SEARCH(C$206,'12.Partner Involvement'!$G606))=TRUE,(('12.Partner Involvement'!$D606*'12.Partner Involvement'!$E606)/COUNTA(_xlfn.TEXTSPLIT('12.Partner Involvement'!$G606,";"))),"")</f>
        <v/>
      </c>
      <c r="E807" s="577" t="str">
        <f>IF(ISNUMBER(SEARCH(E$206,'12.Partner Involvement'!$H606))=TRUE,(('12.Partner Involvement'!$D606*'12.Partner Involvement'!$E606)/COUNTA(_xlfn.TEXTSPLIT('12.Partner Involvement'!$H606,";"))),"")</f>
        <v/>
      </c>
      <c r="F807" s="576" t="str">
        <f>IF(ISNUMBER(SEARCH(F$206,'12.Partner Involvement'!$H606))=TRUE,(('12.Partner Involvement'!$D606*'12.Partner Involvement'!$E606)/COUNTA(_xlfn.TEXTSPLIT('12.Partner Involvement'!$H606,";"))),"")</f>
        <v/>
      </c>
      <c r="G807" s="576" t="str">
        <f>IF(ISNUMBER(SEARCH(G$206,'12.Partner Involvement'!$H606))=TRUE,(('12.Partner Involvement'!$D606*'12.Partner Involvement'!$E606)/COUNTA(_xlfn.TEXTSPLIT('12.Partner Involvement'!$H606,";"))),"")</f>
        <v/>
      </c>
      <c r="H807" s="578" t="str">
        <f>IF(ISNUMBER(SEARCH(H$206,'12.Partner Involvement'!$H606))=TRUE,(('12.Partner Involvement'!$D606*'12.Partner Involvement'!$E606)/COUNTA(_xlfn.TEXTSPLIT('12.Partner Involvement'!$H606,";"))),"")</f>
        <v/>
      </c>
    </row>
    <row r="808" spans="1:8" x14ac:dyDescent="0.25">
      <c r="A808" s="577" t="str">
        <f>IF(ISNUMBER(SEARCH(A$206,'12.Partner Involvement'!$G607))=TRUE,(('12.Partner Involvement'!$D607*'12.Partner Involvement'!$E607)/COUNTA(_xlfn.TEXTSPLIT('12.Partner Involvement'!$G607,";"))),"")</f>
        <v/>
      </c>
      <c r="B808" s="576" t="str">
        <f>IF(ISNUMBER(SEARCH(B$206,'12.Partner Involvement'!$G607))=TRUE,(('12.Partner Involvement'!$D607*'12.Partner Involvement'!$E607)/COUNTA(_xlfn.TEXTSPLIT('12.Partner Involvement'!$G607,";"))),"")</f>
        <v/>
      </c>
      <c r="C808" s="578" t="str">
        <f>IF(ISNUMBER(SEARCH(C$206,'12.Partner Involvement'!$G607))=TRUE,(('12.Partner Involvement'!$D607*'12.Partner Involvement'!$E607)/COUNTA(_xlfn.TEXTSPLIT('12.Partner Involvement'!$G607,";"))),"")</f>
        <v/>
      </c>
      <c r="E808" s="577" t="str">
        <f>IF(ISNUMBER(SEARCH(E$206,'12.Partner Involvement'!$H607))=TRUE,(('12.Partner Involvement'!$D607*'12.Partner Involvement'!$E607)/COUNTA(_xlfn.TEXTSPLIT('12.Partner Involvement'!$H607,";"))),"")</f>
        <v/>
      </c>
      <c r="F808" s="576" t="str">
        <f>IF(ISNUMBER(SEARCH(F$206,'12.Partner Involvement'!$H607))=TRUE,(('12.Partner Involvement'!$D607*'12.Partner Involvement'!$E607)/COUNTA(_xlfn.TEXTSPLIT('12.Partner Involvement'!$H607,";"))),"")</f>
        <v/>
      </c>
      <c r="G808" s="576" t="str">
        <f>IF(ISNUMBER(SEARCH(G$206,'12.Partner Involvement'!$H607))=TRUE,(('12.Partner Involvement'!$D607*'12.Partner Involvement'!$E607)/COUNTA(_xlfn.TEXTSPLIT('12.Partner Involvement'!$H607,";"))),"")</f>
        <v/>
      </c>
      <c r="H808" s="578" t="str">
        <f>IF(ISNUMBER(SEARCH(H$206,'12.Partner Involvement'!$H607))=TRUE,(('12.Partner Involvement'!$D607*'12.Partner Involvement'!$E607)/COUNTA(_xlfn.TEXTSPLIT('12.Partner Involvement'!$H607,";"))),"")</f>
        <v/>
      </c>
    </row>
    <row r="809" spans="1:8" x14ac:dyDescent="0.25">
      <c r="A809" s="577" t="str">
        <f>IF(ISNUMBER(SEARCH(A$206,'12.Partner Involvement'!$G608))=TRUE,(('12.Partner Involvement'!$D608*'12.Partner Involvement'!$E608)/COUNTA(_xlfn.TEXTSPLIT('12.Partner Involvement'!$G608,";"))),"")</f>
        <v/>
      </c>
      <c r="B809" s="576" t="str">
        <f>IF(ISNUMBER(SEARCH(B$206,'12.Partner Involvement'!$G608))=TRUE,(('12.Partner Involvement'!$D608*'12.Partner Involvement'!$E608)/COUNTA(_xlfn.TEXTSPLIT('12.Partner Involvement'!$G608,";"))),"")</f>
        <v/>
      </c>
      <c r="C809" s="578" t="str">
        <f>IF(ISNUMBER(SEARCH(C$206,'12.Partner Involvement'!$G608))=TRUE,(('12.Partner Involvement'!$D608*'12.Partner Involvement'!$E608)/COUNTA(_xlfn.TEXTSPLIT('12.Partner Involvement'!$G608,";"))),"")</f>
        <v/>
      </c>
      <c r="E809" s="577" t="str">
        <f>IF(ISNUMBER(SEARCH(E$206,'12.Partner Involvement'!$H608))=TRUE,(('12.Partner Involvement'!$D608*'12.Partner Involvement'!$E608)/COUNTA(_xlfn.TEXTSPLIT('12.Partner Involvement'!$H608,";"))),"")</f>
        <v/>
      </c>
      <c r="F809" s="576" t="str">
        <f>IF(ISNUMBER(SEARCH(F$206,'12.Partner Involvement'!$H608))=TRUE,(('12.Partner Involvement'!$D608*'12.Partner Involvement'!$E608)/COUNTA(_xlfn.TEXTSPLIT('12.Partner Involvement'!$H608,";"))),"")</f>
        <v/>
      </c>
      <c r="G809" s="576" t="str">
        <f>IF(ISNUMBER(SEARCH(G$206,'12.Partner Involvement'!$H608))=TRUE,(('12.Partner Involvement'!$D608*'12.Partner Involvement'!$E608)/COUNTA(_xlfn.TEXTSPLIT('12.Partner Involvement'!$H608,";"))),"")</f>
        <v/>
      </c>
      <c r="H809" s="578" t="str">
        <f>IF(ISNUMBER(SEARCH(H$206,'12.Partner Involvement'!$H608))=TRUE,(('12.Partner Involvement'!$D608*'12.Partner Involvement'!$E608)/COUNTA(_xlfn.TEXTSPLIT('12.Partner Involvement'!$H608,";"))),"")</f>
        <v/>
      </c>
    </row>
    <row r="810" spans="1:8" x14ac:dyDescent="0.25">
      <c r="A810" s="577" t="str">
        <f>IF(ISNUMBER(SEARCH(A$206,'12.Partner Involvement'!$G609))=TRUE,(('12.Partner Involvement'!$D609*'12.Partner Involvement'!$E609)/COUNTA(_xlfn.TEXTSPLIT('12.Partner Involvement'!$G609,";"))),"")</f>
        <v/>
      </c>
      <c r="B810" s="576" t="str">
        <f>IF(ISNUMBER(SEARCH(B$206,'12.Partner Involvement'!$G609))=TRUE,(('12.Partner Involvement'!$D609*'12.Partner Involvement'!$E609)/COUNTA(_xlfn.TEXTSPLIT('12.Partner Involvement'!$G609,";"))),"")</f>
        <v/>
      </c>
      <c r="C810" s="578" t="str">
        <f>IF(ISNUMBER(SEARCH(C$206,'12.Partner Involvement'!$G609))=TRUE,(('12.Partner Involvement'!$D609*'12.Partner Involvement'!$E609)/COUNTA(_xlfn.TEXTSPLIT('12.Partner Involvement'!$G609,";"))),"")</f>
        <v/>
      </c>
      <c r="E810" s="577" t="str">
        <f>IF(ISNUMBER(SEARCH(E$206,'12.Partner Involvement'!$H609))=TRUE,(('12.Partner Involvement'!$D609*'12.Partner Involvement'!$E609)/COUNTA(_xlfn.TEXTSPLIT('12.Partner Involvement'!$H609,";"))),"")</f>
        <v/>
      </c>
      <c r="F810" s="576" t="str">
        <f>IF(ISNUMBER(SEARCH(F$206,'12.Partner Involvement'!$H609))=TRUE,(('12.Partner Involvement'!$D609*'12.Partner Involvement'!$E609)/COUNTA(_xlfn.TEXTSPLIT('12.Partner Involvement'!$H609,";"))),"")</f>
        <v/>
      </c>
      <c r="G810" s="576" t="str">
        <f>IF(ISNUMBER(SEARCH(G$206,'12.Partner Involvement'!$H609))=TRUE,(('12.Partner Involvement'!$D609*'12.Partner Involvement'!$E609)/COUNTA(_xlfn.TEXTSPLIT('12.Partner Involvement'!$H609,";"))),"")</f>
        <v/>
      </c>
      <c r="H810" s="578" t="str">
        <f>IF(ISNUMBER(SEARCH(H$206,'12.Partner Involvement'!$H609))=TRUE,(('12.Partner Involvement'!$D609*'12.Partner Involvement'!$E609)/COUNTA(_xlfn.TEXTSPLIT('12.Partner Involvement'!$H609,";"))),"")</f>
        <v/>
      </c>
    </row>
    <row r="811" spans="1:8" x14ac:dyDescent="0.25">
      <c r="A811" s="577" t="str">
        <f>IF(ISNUMBER(SEARCH(A$206,'12.Partner Involvement'!$G610))=TRUE,(('12.Partner Involvement'!$D610*'12.Partner Involvement'!$E610)/COUNTA(_xlfn.TEXTSPLIT('12.Partner Involvement'!$G610,";"))),"")</f>
        <v/>
      </c>
      <c r="B811" s="576" t="str">
        <f>IF(ISNUMBER(SEARCH(B$206,'12.Partner Involvement'!$G610))=TRUE,(('12.Partner Involvement'!$D610*'12.Partner Involvement'!$E610)/COUNTA(_xlfn.TEXTSPLIT('12.Partner Involvement'!$G610,";"))),"")</f>
        <v/>
      </c>
      <c r="C811" s="578" t="str">
        <f>IF(ISNUMBER(SEARCH(C$206,'12.Partner Involvement'!$G610))=TRUE,(('12.Partner Involvement'!$D610*'12.Partner Involvement'!$E610)/COUNTA(_xlfn.TEXTSPLIT('12.Partner Involvement'!$G610,";"))),"")</f>
        <v/>
      </c>
      <c r="E811" s="577" t="str">
        <f>IF(ISNUMBER(SEARCH(E$206,'12.Partner Involvement'!$H610))=TRUE,(('12.Partner Involvement'!$D610*'12.Partner Involvement'!$E610)/COUNTA(_xlfn.TEXTSPLIT('12.Partner Involvement'!$H610,";"))),"")</f>
        <v/>
      </c>
      <c r="F811" s="576" t="str">
        <f>IF(ISNUMBER(SEARCH(F$206,'12.Partner Involvement'!$H610))=TRUE,(('12.Partner Involvement'!$D610*'12.Partner Involvement'!$E610)/COUNTA(_xlfn.TEXTSPLIT('12.Partner Involvement'!$H610,";"))),"")</f>
        <v/>
      </c>
      <c r="G811" s="576" t="str">
        <f>IF(ISNUMBER(SEARCH(G$206,'12.Partner Involvement'!$H610))=TRUE,(('12.Partner Involvement'!$D610*'12.Partner Involvement'!$E610)/COUNTA(_xlfn.TEXTSPLIT('12.Partner Involvement'!$H610,";"))),"")</f>
        <v/>
      </c>
      <c r="H811" s="578" t="str">
        <f>IF(ISNUMBER(SEARCH(H$206,'12.Partner Involvement'!$H610))=TRUE,(('12.Partner Involvement'!$D610*'12.Partner Involvement'!$E610)/COUNTA(_xlfn.TEXTSPLIT('12.Partner Involvement'!$H610,";"))),"")</f>
        <v/>
      </c>
    </row>
    <row r="812" spans="1:8" x14ac:dyDescent="0.25">
      <c r="A812" s="577" t="str">
        <f>IF(ISNUMBER(SEARCH(A$206,'12.Partner Involvement'!$G611))=TRUE,(('12.Partner Involvement'!$D611*'12.Partner Involvement'!$E611)/COUNTA(_xlfn.TEXTSPLIT('12.Partner Involvement'!$G611,";"))),"")</f>
        <v/>
      </c>
      <c r="B812" s="576" t="str">
        <f>IF(ISNUMBER(SEARCH(B$206,'12.Partner Involvement'!$G611))=TRUE,(('12.Partner Involvement'!$D611*'12.Partner Involvement'!$E611)/COUNTA(_xlfn.TEXTSPLIT('12.Partner Involvement'!$G611,";"))),"")</f>
        <v/>
      </c>
      <c r="C812" s="578" t="str">
        <f>IF(ISNUMBER(SEARCH(C$206,'12.Partner Involvement'!$G611))=TRUE,(('12.Partner Involvement'!$D611*'12.Partner Involvement'!$E611)/COUNTA(_xlfn.TEXTSPLIT('12.Partner Involvement'!$G611,";"))),"")</f>
        <v/>
      </c>
      <c r="E812" s="577" t="str">
        <f>IF(ISNUMBER(SEARCH(E$206,'12.Partner Involvement'!$H611))=TRUE,(('12.Partner Involvement'!$D611*'12.Partner Involvement'!$E611)/COUNTA(_xlfn.TEXTSPLIT('12.Partner Involvement'!$H611,";"))),"")</f>
        <v/>
      </c>
      <c r="F812" s="576" t="str">
        <f>IF(ISNUMBER(SEARCH(F$206,'12.Partner Involvement'!$H611))=TRUE,(('12.Partner Involvement'!$D611*'12.Partner Involvement'!$E611)/COUNTA(_xlfn.TEXTSPLIT('12.Partner Involvement'!$H611,";"))),"")</f>
        <v/>
      </c>
      <c r="G812" s="576" t="str">
        <f>IF(ISNUMBER(SEARCH(G$206,'12.Partner Involvement'!$H611))=TRUE,(('12.Partner Involvement'!$D611*'12.Partner Involvement'!$E611)/COUNTA(_xlfn.TEXTSPLIT('12.Partner Involvement'!$H611,";"))),"")</f>
        <v/>
      </c>
      <c r="H812" s="578" t="str">
        <f>IF(ISNUMBER(SEARCH(H$206,'12.Partner Involvement'!$H611))=TRUE,(('12.Partner Involvement'!$D611*'12.Partner Involvement'!$E611)/COUNTA(_xlfn.TEXTSPLIT('12.Partner Involvement'!$H611,";"))),"")</f>
        <v/>
      </c>
    </row>
    <row r="813" spans="1:8" x14ac:dyDescent="0.25">
      <c r="A813" s="577" t="str">
        <f>IF(ISNUMBER(SEARCH(A$206,'12.Partner Involvement'!$G612))=TRUE,(('12.Partner Involvement'!$D612*'12.Partner Involvement'!$E612)/COUNTA(_xlfn.TEXTSPLIT('12.Partner Involvement'!$G612,";"))),"")</f>
        <v/>
      </c>
      <c r="B813" s="576" t="str">
        <f>IF(ISNUMBER(SEARCH(B$206,'12.Partner Involvement'!$G612))=TRUE,(('12.Partner Involvement'!$D612*'12.Partner Involvement'!$E612)/COUNTA(_xlfn.TEXTSPLIT('12.Partner Involvement'!$G612,";"))),"")</f>
        <v/>
      </c>
      <c r="C813" s="578" t="str">
        <f>IF(ISNUMBER(SEARCH(C$206,'12.Partner Involvement'!$G612))=TRUE,(('12.Partner Involvement'!$D612*'12.Partner Involvement'!$E612)/COUNTA(_xlfn.TEXTSPLIT('12.Partner Involvement'!$G612,";"))),"")</f>
        <v/>
      </c>
      <c r="E813" s="577" t="str">
        <f>IF(ISNUMBER(SEARCH(E$206,'12.Partner Involvement'!$H612))=TRUE,(('12.Partner Involvement'!$D612*'12.Partner Involvement'!$E612)/COUNTA(_xlfn.TEXTSPLIT('12.Partner Involvement'!$H612,";"))),"")</f>
        <v/>
      </c>
      <c r="F813" s="576" t="str">
        <f>IF(ISNUMBER(SEARCH(F$206,'12.Partner Involvement'!$H612))=TRUE,(('12.Partner Involvement'!$D612*'12.Partner Involvement'!$E612)/COUNTA(_xlfn.TEXTSPLIT('12.Partner Involvement'!$H612,";"))),"")</f>
        <v/>
      </c>
      <c r="G813" s="576" t="str">
        <f>IF(ISNUMBER(SEARCH(G$206,'12.Partner Involvement'!$H612))=TRUE,(('12.Partner Involvement'!$D612*'12.Partner Involvement'!$E612)/COUNTA(_xlfn.TEXTSPLIT('12.Partner Involvement'!$H612,";"))),"")</f>
        <v/>
      </c>
      <c r="H813" s="578" t="str">
        <f>IF(ISNUMBER(SEARCH(H$206,'12.Partner Involvement'!$H612))=TRUE,(('12.Partner Involvement'!$D612*'12.Partner Involvement'!$E612)/COUNTA(_xlfn.TEXTSPLIT('12.Partner Involvement'!$H612,";"))),"")</f>
        <v/>
      </c>
    </row>
    <row r="814" spans="1:8" x14ac:dyDescent="0.25">
      <c r="A814" s="577" t="str">
        <f>IF(ISNUMBER(SEARCH(A$206,'12.Partner Involvement'!$G613))=TRUE,(('12.Partner Involvement'!$D613*'12.Partner Involvement'!$E613)/COUNTA(_xlfn.TEXTSPLIT('12.Partner Involvement'!$G613,";"))),"")</f>
        <v/>
      </c>
      <c r="B814" s="576" t="str">
        <f>IF(ISNUMBER(SEARCH(B$206,'12.Partner Involvement'!$G613))=TRUE,(('12.Partner Involvement'!$D613*'12.Partner Involvement'!$E613)/COUNTA(_xlfn.TEXTSPLIT('12.Partner Involvement'!$G613,";"))),"")</f>
        <v/>
      </c>
      <c r="C814" s="578" t="str">
        <f>IF(ISNUMBER(SEARCH(C$206,'12.Partner Involvement'!$G613))=TRUE,(('12.Partner Involvement'!$D613*'12.Partner Involvement'!$E613)/COUNTA(_xlfn.TEXTSPLIT('12.Partner Involvement'!$G613,";"))),"")</f>
        <v/>
      </c>
      <c r="E814" s="577" t="str">
        <f>IF(ISNUMBER(SEARCH(E$206,'12.Partner Involvement'!$H613))=TRUE,(('12.Partner Involvement'!$D613*'12.Partner Involvement'!$E613)/COUNTA(_xlfn.TEXTSPLIT('12.Partner Involvement'!$H613,";"))),"")</f>
        <v/>
      </c>
      <c r="F814" s="576" t="str">
        <f>IF(ISNUMBER(SEARCH(F$206,'12.Partner Involvement'!$H613))=TRUE,(('12.Partner Involvement'!$D613*'12.Partner Involvement'!$E613)/COUNTA(_xlfn.TEXTSPLIT('12.Partner Involvement'!$H613,";"))),"")</f>
        <v/>
      </c>
      <c r="G814" s="576" t="str">
        <f>IF(ISNUMBER(SEARCH(G$206,'12.Partner Involvement'!$H613))=TRUE,(('12.Partner Involvement'!$D613*'12.Partner Involvement'!$E613)/COUNTA(_xlfn.TEXTSPLIT('12.Partner Involvement'!$H613,";"))),"")</f>
        <v/>
      </c>
      <c r="H814" s="578" t="str">
        <f>IF(ISNUMBER(SEARCH(H$206,'12.Partner Involvement'!$H613))=TRUE,(('12.Partner Involvement'!$D613*'12.Partner Involvement'!$E613)/COUNTA(_xlfn.TEXTSPLIT('12.Partner Involvement'!$H613,";"))),"")</f>
        <v/>
      </c>
    </row>
    <row r="815" spans="1:8" x14ac:dyDescent="0.25">
      <c r="A815" s="577" t="str">
        <f>IF(ISNUMBER(SEARCH(A$206,'12.Partner Involvement'!$G614))=TRUE,(('12.Partner Involvement'!$D614*'12.Partner Involvement'!$E614)/COUNTA(_xlfn.TEXTSPLIT('12.Partner Involvement'!$G614,";"))),"")</f>
        <v/>
      </c>
      <c r="B815" s="576" t="str">
        <f>IF(ISNUMBER(SEARCH(B$206,'12.Partner Involvement'!$G614))=TRUE,(('12.Partner Involvement'!$D614*'12.Partner Involvement'!$E614)/COUNTA(_xlfn.TEXTSPLIT('12.Partner Involvement'!$G614,";"))),"")</f>
        <v/>
      </c>
      <c r="C815" s="578" t="str">
        <f>IF(ISNUMBER(SEARCH(C$206,'12.Partner Involvement'!$G614))=TRUE,(('12.Partner Involvement'!$D614*'12.Partner Involvement'!$E614)/COUNTA(_xlfn.TEXTSPLIT('12.Partner Involvement'!$G614,";"))),"")</f>
        <v/>
      </c>
      <c r="E815" s="577" t="str">
        <f>IF(ISNUMBER(SEARCH(E$206,'12.Partner Involvement'!$H614))=TRUE,(('12.Partner Involvement'!$D614*'12.Partner Involvement'!$E614)/COUNTA(_xlfn.TEXTSPLIT('12.Partner Involvement'!$H614,";"))),"")</f>
        <v/>
      </c>
      <c r="F815" s="576" t="str">
        <f>IF(ISNUMBER(SEARCH(F$206,'12.Partner Involvement'!$H614))=TRUE,(('12.Partner Involvement'!$D614*'12.Partner Involvement'!$E614)/COUNTA(_xlfn.TEXTSPLIT('12.Partner Involvement'!$H614,";"))),"")</f>
        <v/>
      </c>
      <c r="G815" s="576" t="str">
        <f>IF(ISNUMBER(SEARCH(G$206,'12.Partner Involvement'!$H614))=TRUE,(('12.Partner Involvement'!$D614*'12.Partner Involvement'!$E614)/COUNTA(_xlfn.TEXTSPLIT('12.Partner Involvement'!$H614,";"))),"")</f>
        <v/>
      </c>
      <c r="H815" s="578" t="str">
        <f>IF(ISNUMBER(SEARCH(H$206,'12.Partner Involvement'!$H614))=TRUE,(('12.Partner Involvement'!$D614*'12.Partner Involvement'!$E614)/COUNTA(_xlfn.TEXTSPLIT('12.Partner Involvement'!$H614,";"))),"")</f>
        <v/>
      </c>
    </row>
    <row r="816" spans="1:8" x14ac:dyDescent="0.25">
      <c r="A816" s="577" t="str">
        <f>IF(ISNUMBER(SEARCH(A$206,'12.Partner Involvement'!$G615))=TRUE,(('12.Partner Involvement'!$D615*'12.Partner Involvement'!$E615)/COUNTA(_xlfn.TEXTSPLIT('12.Partner Involvement'!$G615,";"))),"")</f>
        <v/>
      </c>
      <c r="B816" s="576" t="str">
        <f>IF(ISNUMBER(SEARCH(B$206,'12.Partner Involvement'!$G615))=TRUE,(('12.Partner Involvement'!$D615*'12.Partner Involvement'!$E615)/COUNTA(_xlfn.TEXTSPLIT('12.Partner Involvement'!$G615,";"))),"")</f>
        <v/>
      </c>
      <c r="C816" s="578" t="str">
        <f>IF(ISNUMBER(SEARCH(C$206,'12.Partner Involvement'!$G615))=TRUE,(('12.Partner Involvement'!$D615*'12.Partner Involvement'!$E615)/COUNTA(_xlfn.TEXTSPLIT('12.Partner Involvement'!$G615,";"))),"")</f>
        <v/>
      </c>
      <c r="E816" s="577" t="str">
        <f>IF(ISNUMBER(SEARCH(E$206,'12.Partner Involvement'!$H615))=TRUE,(('12.Partner Involvement'!$D615*'12.Partner Involvement'!$E615)/COUNTA(_xlfn.TEXTSPLIT('12.Partner Involvement'!$H615,";"))),"")</f>
        <v/>
      </c>
      <c r="F816" s="576" t="str">
        <f>IF(ISNUMBER(SEARCH(F$206,'12.Partner Involvement'!$H615))=TRUE,(('12.Partner Involvement'!$D615*'12.Partner Involvement'!$E615)/COUNTA(_xlfn.TEXTSPLIT('12.Partner Involvement'!$H615,";"))),"")</f>
        <v/>
      </c>
      <c r="G816" s="576" t="str">
        <f>IF(ISNUMBER(SEARCH(G$206,'12.Partner Involvement'!$H615))=TRUE,(('12.Partner Involvement'!$D615*'12.Partner Involvement'!$E615)/COUNTA(_xlfn.TEXTSPLIT('12.Partner Involvement'!$H615,";"))),"")</f>
        <v/>
      </c>
      <c r="H816" s="578" t="str">
        <f>IF(ISNUMBER(SEARCH(H$206,'12.Partner Involvement'!$H615))=TRUE,(('12.Partner Involvement'!$D615*'12.Partner Involvement'!$E615)/COUNTA(_xlfn.TEXTSPLIT('12.Partner Involvement'!$H615,";"))),"")</f>
        <v/>
      </c>
    </row>
    <row r="817" spans="1:8" x14ac:dyDescent="0.25">
      <c r="A817" s="577" t="str">
        <f>IF(ISNUMBER(SEARCH(A$206,'12.Partner Involvement'!$G616))=TRUE,(('12.Partner Involvement'!$D616*'12.Partner Involvement'!$E616)/COUNTA(_xlfn.TEXTSPLIT('12.Partner Involvement'!$G616,";"))),"")</f>
        <v/>
      </c>
      <c r="B817" s="576" t="str">
        <f>IF(ISNUMBER(SEARCH(B$206,'12.Partner Involvement'!$G616))=TRUE,(('12.Partner Involvement'!$D616*'12.Partner Involvement'!$E616)/COUNTA(_xlfn.TEXTSPLIT('12.Partner Involvement'!$G616,";"))),"")</f>
        <v/>
      </c>
      <c r="C817" s="578" t="str">
        <f>IF(ISNUMBER(SEARCH(C$206,'12.Partner Involvement'!$G616))=TRUE,(('12.Partner Involvement'!$D616*'12.Partner Involvement'!$E616)/COUNTA(_xlfn.TEXTSPLIT('12.Partner Involvement'!$G616,";"))),"")</f>
        <v/>
      </c>
      <c r="E817" s="577" t="str">
        <f>IF(ISNUMBER(SEARCH(E$206,'12.Partner Involvement'!$H616))=TRUE,(('12.Partner Involvement'!$D616*'12.Partner Involvement'!$E616)/COUNTA(_xlfn.TEXTSPLIT('12.Partner Involvement'!$H616,";"))),"")</f>
        <v/>
      </c>
      <c r="F817" s="576" t="str">
        <f>IF(ISNUMBER(SEARCH(F$206,'12.Partner Involvement'!$H616))=TRUE,(('12.Partner Involvement'!$D616*'12.Partner Involvement'!$E616)/COUNTA(_xlfn.TEXTSPLIT('12.Partner Involvement'!$H616,";"))),"")</f>
        <v/>
      </c>
      <c r="G817" s="576" t="str">
        <f>IF(ISNUMBER(SEARCH(G$206,'12.Partner Involvement'!$H616))=TRUE,(('12.Partner Involvement'!$D616*'12.Partner Involvement'!$E616)/COUNTA(_xlfn.TEXTSPLIT('12.Partner Involvement'!$H616,";"))),"")</f>
        <v/>
      </c>
      <c r="H817" s="578" t="str">
        <f>IF(ISNUMBER(SEARCH(H$206,'12.Partner Involvement'!$H616))=TRUE,(('12.Partner Involvement'!$D616*'12.Partner Involvement'!$E616)/COUNTA(_xlfn.TEXTSPLIT('12.Partner Involvement'!$H616,";"))),"")</f>
        <v/>
      </c>
    </row>
    <row r="818" spans="1:8" x14ac:dyDescent="0.25">
      <c r="A818" s="577" t="str">
        <f>IF(ISNUMBER(SEARCH(A$206,'12.Partner Involvement'!$G617))=TRUE,(('12.Partner Involvement'!$D617*'12.Partner Involvement'!$E617)/COUNTA(_xlfn.TEXTSPLIT('12.Partner Involvement'!$G617,";"))),"")</f>
        <v/>
      </c>
      <c r="B818" s="576" t="str">
        <f>IF(ISNUMBER(SEARCH(B$206,'12.Partner Involvement'!$G617))=TRUE,(('12.Partner Involvement'!$D617*'12.Partner Involvement'!$E617)/COUNTA(_xlfn.TEXTSPLIT('12.Partner Involvement'!$G617,";"))),"")</f>
        <v/>
      </c>
      <c r="C818" s="578" t="str">
        <f>IF(ISNUMBER(SEARCH(C$206,'12.Partner Involvement'!$G617))=TRUE,(('12.Partner Involvement'!$D617*'12.Partner Involvement'!$E617)/COUNTA(_xlfn.TEXTSPLIT('12.Partner Involvement'!$G617,";"))),"")</f>
        <v/>
      </c>
      <c r="E818" s="577" t="str">
        <f>IF(ISNUMBER(SEARCH(E$206,'12.Partner Involvement'!$H617))=TRUE,(('12.Partner Involvement'!$D617*'12.Partner Involvement'!$E617)/COUNTA(_xlfn.TEXTSPLIT('12.Partner Involvement'!$H617,";"))),"")</f>
        <v/>
      </c>
      <c r="F818" s="576" t="str">
        <f>IF(ISNUMBER(SEARCH(F$206,'12.Partner Involvement'!$H617))=TRUE,(('12.Partner Involvement'!$D617*'12.Partner Involvement'!$E617)/COUNTA(_xlfn.TEXTSPLIT('12.Partner Involvement'!$H617,";"))),"")</f>
        <v/>
      </c>
      <c r="G818" s="576" t="str">
        <f>IF(ISNUMBER(SEARCH(G$206,'12.Partner Involvement'!$H617))=TRUE,(('12.Partner Involvement'!$D617*'12.Partner Involvement'!$E617)/COUNTA(_xlfn.TEXTSPLIT('12.Partner Involvement'!$H617,";"))),"")</f>
        <v/>
      </c>
      <c r="H818" s="578" t="str">
        <f>IF(ISNUMBER(SEARCH(H$206,'12.Partner Involvement'!$H617))=TRUE,(('12.Partner Involvement'!$D617*'12.Partner Involvement'!$E617)/COUNTA(_xlfn.TEXTSPLIT('12.Partner Involvement'!$H617,";"))),"")</f>
        <v/>
      </c>
    </row>
    <row r="819" spans="1:8" x14ac:dyDescent="0.25">
      <c r="A819" s="577" t="str">
        <f>IF(ISNUMBER(SEARCH(A$206,'12.Partner Involvement'!$G618))=TRUE,(('12.Partner Involvement'!$D618*'12.Partner Involvement'!$E618)/COUNTA(_xlfn.TEXTSPLIT('12.Partner Involvement'!$G618,";"))),"")</f>
        <v/>
      </c>
      <c r="B819" s="576" t="str">
        <f>IF(ISNUMBER(SEARCH(B$206,'12.Partner Involvement'!$G618))=TRUE,(('12.Partner Involvement'!$D618*'12.Partner Involvement'!$E618)/COUNTA(_xlfn.TEXTSPLIT('12.Partner Involvement'!$G618,";"))),"")</f>
        <v/>
      </c>
      <c r="C819" s="578" t="str">
        <f>IF(ISNUMBER(SEARCH(C$206,'12.Partner Involvement'!$G618))=TRUE,(('12.Partner Involvement'!$D618*'12.Partner Involvement'!$E618)/COUNTA(_xlfn.TEXTSPLIT('12.Partner Involvement'!$G618,";"))),"")</f>
        <v/>
      </c>
      <c r="E819" s="577" t="str">
        <f>IF(ISNUMBER(SEARCH(E$206,'12.Partner Involvement'!$H618))=TRUE,(('12.Partner Involvement'!$D618*'12.Partner Involvement'!$E618)/COUNTA(_xlfn.TEXTSPLIT('12.Partner Involvement'!$H618,";"))),"")</f>
        <v/>
      </c>
      <c r="F819" s="576" t="str">
        <f>IF(ISNUMBER(SEARCH(F$206,'12.Partner Involvement'!$H618))=TRUE,(('12.Partner Involvement'!$D618*'12.Partner Involvement'!$E618)/COUNTA(_xlfn.TEXTSPLIT('12.Partner Involvement'!$H618,";"))),"")</f>
        <v/>
      </c>
      <c r="G819" s="576" t="str">
        <f>IF(ISNUMBER(SEARCH(G$206,'12.Partner Involvement'!$H618))=TRUE,(('12.Partner Involvement'!$D618*'12.Partner Involvement'!$E618)/COUNTA(_xlfn.TEXTSPLIT('12.Partner Involvement'!$H618,";"))),"")</f>
        <v/>
      </c>
      <c r="H819" s="578" t="str">
        <f>IF(ISNUMBER(SEARCH(H$206,'12.Partner Involvement'!$H618))=TRUE,(('12.Partner Involvement'!$D618*'12.Partner Involvement'!$E618)/COUNTA(_xlfn.TEXTSPLIT('12.Partner Involvement'!$H618,";"))),"")</f>
        <v/>
      </c>
    </row>
    <row r="820" spans="1:8" x14ac:dyDescent="0.25">
      <c r="A820" s="577" t="str">
        <f>IF(ISNUMBER(SEARCH(A$206,'12.Partner Involvement'!$G619))=TRUE,(('12.Partner Involvement'!$D619*'12.Partner Involvement'!$E619)/COUNTA(_xlfn.TEXTSPLIT('12.Partner Involvement'!$G619,";"))),"")</f>
        <v/>
      </c>
      <c r="B820" s="576" t="str">
        <f>IF(ISNUMBER(SEARCH(B$206,'12.Partner Involvement'!$G619))=TRUE,(('12.Partner Involvement'!$D619*'12.Partner Involvement'!$E619)/COUNTA(_xlfn.TEXTSPLIT('12.Partner Involvement'!$G619,";"))),"")</f>
        <v/>
      </c>
      <c r="C820" s="578" t="str">
        <f>IF(ISNUMBER(SEARCH(C$206,'12.Partner Involvement'!$G619))=TRUE,(('12.Partner Involvement'!$D619*'12.Partner Involvement'!$E619)/COUNTA(_xlfn.TEXTSPLIT('12.Partner Involvement'!$G619,";"))),"")</f>
        <v/>
      </c>
      <c r="E820" s="577" t="str">
        <f>IF(ISNUMBER(SEARCH(E$206,'12.Partner Involvement'!$H619))=TRUE,(('12.Partner Involvement'!$D619*'12.Partner Involvement'!$E619)/COUNTA(_xlfn.TEXTSPLIT('12.Partner Involvement'!$H619,";"))),"")</f>
        <v/>
      </c>
      <c r="F820" s="576" t="str">
        <f>IF(ISNUMBER(SEARCH(F$206,'12.Partner Involvement'!$H619))=TRUE,(('12.Partner Involvement'!$D619*'12.Partner Involvement'!$E619)/COUNTA(_xlfn.TEXTSPLIT('12.Partner Involvement'!$H619,";"))),"")</f>
        <v/>
      </c>
      <c r="G820" s="576" t="str">
        <f>IF(ISNUMBER(SEARCH(G$206,'12.Partner Involvement'!$H619))=TRUE,(('12.Partner Involvement'!$D619*'12.Partner Involvement'!$E619)/COUNTA(_xlfn.TEXTSPLIT('12.Partner Involvement'!$H619,";"))),"")</f>
        <v/>
      </c>
      <c r="H820" s="578" t="str">
        <f>IF(ISNUMBER(SEARCH(H$206,'12.Partner Involvement'!$H619))=TRUE,(('12.Partner Involvement'!$D619*'12.Partner Involvement'!$E619)/COUNTA(_xlfn.TEXTSPLIT('12.Partner Involvement'!$H619,";"))),"")</f>
        <v/>
      </c>
    </row>
    <row r="821" spans="1:8" x14ac:dyDescent="0.25">
      <c r="A821" s="577" t="str">
        <f>IF(ISNUMBER(SEARCH(A$206,'12.Partner Involvement'!$G620))=TRUE,(('12.Partner Involvement'!$D620*'12.Partner Involvement'!$E620)/COUNTA(_xlfn.TEXTSPLIT('12.Partner Involvement'!$G620,";"))),"")</f>
        <v/>
      </c>
      <c r="B821" s="576" t="str">
        <f>IF(ISNUMBER(SEARCH(B$206,'12.Partner Involvement'!$G620))=TRUE,(('12.Partner Involvement'!$D620*'12.Partner Involvement'!$E620)/COUNTA(_xlfn.TEXTSPLIT('12.Partner Involvement'!$G620,";"))),"")</f>
        <v/>
      </c>
      <c r="C821" s="578" t="str">
        <f>IF(ISNUMBER(SEARCH(C$206,'12.Partner Involvement'!$G620))=TRUE,(('12.Partner Involvement'!$D620*'12.Partner Involvement'!$E620)/COUNTA(_xlfn.TEXTSPLIT('12.Partner Involvement'!$G620,";"))),"")</f>
        <v/>
      </c>
      <c r="E821" s="577" t="str">
        <f>IF(ISNUMBER(SEARCH(E$206,'12.Partner Involvement'!$H620))=TRUE,(('12.Partner Involvement'!$D620*'12.Partner Involvement'!$E620)/COUNTA(_xlfn.TEXTSPLIT('12.Partner Involvement'!$H620,";"))),"")</f>
        <v/>
      </c>
      <c r="F821" s="576" t="str">
        <f>IF(ISNUMBER(SEARCH(F$206,'12.Partner Involvement'!$H620))=TRUE,(('12.Partner Involvement'!$D620*'12.Partner Involvement'!$E620)/COUNTA(_xlfn.TEXTSPLIT('12.Partner Involvement'!$H620,";"))),"")</f>
        <v/>
      </c>
      <c r="G821" s="576" t="str">
        <f>IF(ISNUMBER(SEARCH(G$206,'12.Partner Involvement'!$H620))=TRUE,(('12.Partner Involvement'!$D620*'12.Partner Involvement'!$E620)/COUNTA(_xlfn.TEXTSPLIT('12.Partner Involvement'!$H620,";"))),"")</f>
        <v/>
      </c>
      <c r="H821" s="578" t="str">
        <f>IF(ISNUMBER(SEARCH(H$206,'12.Partner Involvement'!$H620))=TRUE,(('12.Partner Involvement'!$D620*'12.Partner Involvement'!$E620)/COUNTA(_xlfn.TEXTSPLIT('12.Partner Involvement'!$H620,";"))),"")</f>
        <v/>
      </c>
    </row>
    <row r="822" spans="1:8" x14ac:dyDescent="0.25">
      <c r="A822" s="577" t="str">
        <f>IF(ISNUMBER(SEARCH(A$206,'12.Partner Involvement'!$G621))=TRUE,(('12.Partner Involvement'!$D621*'12.Partner Involvement'!$E621)/COUNTA(_xlfn.TEXTSPLIT('12.Partner Involvement'!$G621,";"))),"")</f>
        <v/>
      </c>
      <c r="B822" s="576" t="str">
        <f>IF(ISNUMBER(SEARCH(B$206,'12.Partner Involvement'!$G621))=TRUE,(('12.Partner Involvement'!$D621*'12.Partner Involvement'!$E621)/COUNTA(_xlfn.TEXTSPLIT('12.Partner Involvement'!$G621,";"))),"")</f>
        <v/>
      </c>
      <c r="C822" s="578" t="str">
        <f>IF(ISNUMBER(SEARCH(C$206,'12.Partner Involvement'!$G621))=TRUE,(('12.Partner Involvement'!$D621*'12.Partner Involvement'!$E621)/COUNTA(_xlfn.TEXTSPLIT('12.Partner Involvement'!$G621,";"))),"")</f>
        <v/>
      </c>
      <c r="E822" s="577" t="str">
        <f>IF(ISNUMBER(SEARCH(E$206,'12.Partner Involvement'!$H621))=TRUE,(('12.Partner Involvement'!$D621*'12.Partner Involvement'!$E621)/COUNTA(_xlfn.TEXTSPLIT('12.Partner Involvement'!$H621,";"))),"")</f>
        <v/>
      </c>
      <c r="F822" s="576" t="str">
        <f>IF(ISNUMBER(SEARCH(F$206,'12.Partner Involvement'!$H621))=TRUE,(('12.Partner Involvement'!$D621*'12.Partner Involvement'!$E621)/COUNTA(_xlfn.TEXTSPLIT('12.Partner Involvement'!$H621,";"))),"")</f>
        <v/>
      </c>
      <c r="G822" s="576" t="str">
        <f>IF(ISNUMBER(SEARCH(G$206,'12.Partner Involvement'!$H621))=TRUE,(('12.Partner Involvement'!$D621*'12.Partner Involvement'!$E621)/COUNTA(_xlfn.TEXTSPLIT('12.Partner Involvement'!$H621,";"))),"")</f>
        <v/>
      </c>
      <c r="H822" s="578" t="str">
        <f>IF(ISNUMBER(SEARCH(H$206,'12.Partner Involvement'!$H621))=TRUE,(('12.Partner Involvement'!$D621*'12.Partner Involvement'!$E621)/COUNTA(_xlfn.TEXTSPLIT('12.Partner Involvement'!$H621,";"))),"")</f>
        <v/>
      </c>
    </row>
    <row r="823" spans="1:8" x14ac:dyDescent="0.25">
      <c r="A823" s="577" t="str">
        <f>IF(ISNUMBER(SEARCH(A$206,'12.Partner Involvement'!$G622))=TRUE,(('12.Partner Involvement'!$D622*'12.Partner Involvement'!$E622)/COUNTA(_xlfn.TEXTSPLIT('12.Partner Involvement'!$G622,";"))),"")</f>
        <v/>
      </c>
      <c r="B823" s="576" t="str">
        <f>IF(ISNUMBER(SEARCH(B$206,'12.Partner Involvement'!$G622))=TRUE,(('12.Partner Involvement'!$D622*'12.Partner Involvement'!$E622)/COUNTA(_xlfn.TEXTSPLIT('12.Partner Involvement'!$G622,";"))),"")</f>
        <v/>
      </c>
      <c r="C823" s="578" t="str">
        <f>IF(ISNUMBER(SEARCH(C$206,'12.Partner Involvement'!$G622))=TRUE,(('12.Partner Involvement'!$D622*'12.Partner Involvement'!$E622)/COUNTA(_xlfn.TEXTSPLIT('12.Partner Involvement'!$G622,";"))),"")</f>
        <v/>
      </c>
      <c r="E823" s="577" t="str">
        <f>IF(ISNUMBER(SEARCH(E$206,'12.Partner Involvement'!$H622))=TRUE,(('12.Partner Involvement'!$D622*'12.Partner Involvement'!$E622)/COUNTA(_xlfn.TEXTSPLIT('12.Partner Involvement'!$H622,";"))),"")</f>
        <v/>
      </c>
      <c r="F823" s="576" t="str">
        <f>IF(ISNUMBER(SEARCH(F$206,'12.Partner Involvement'!$H622))=TRUE,(('12.Partner Involvement'!$D622*'12.Partner Involvement'!$E622)/COUNTA(_xlfn.TEXTSPLIT('12.Partner Involvement'!$H622,";"))),"")</f>
        <v/>
      </c>
      <c r="G823" s="576" t="str">
        <f>IF(ISNUMBER(SEARCH(G$206,'12.Partner Involvement'!$H622))=TRUE,(('12.Partner Involvement'!$D622*'12.Partner Involvement'!$E622)/COUNTA(_xlfn.TEXTSPLIT('12.Partner Involvement'!$H622,";"))),"")</f>
        <v/>
      </c>
      <c r="H823" s="578" t="str">
        <f>IF(ISNUMBER(SEARCH(H$206,'12.Partner Involvement'!$H622))=TRUE,(('12.Partner Involvement'!$D622*'12.Partner Involvement'!$E622)/COUNTA(_xlfn.TEXTSPLIT('12.Partner Involvement'!$H622,";"))),"")</f>
        <v/>
      </c>
    </row>
    <row r="824" spans="1:8" x14ac:dyDescent="0.25">
      <c r="A824" s="577" t="str">
        <f>IF(ISNUMBER(SEARCH(A$206,'12.Partner Involvement'!$G623))=TRUE,(('12.Partner Involvement'!$D623*'12.Partner Involvement'!$E623)/COUNTA(_xlfn.TEXTSPLIT('12.Partner Involvement'!$G623,";"))),"")</f>
        <v/>
      </c>
      <c r="B824" s="576" t="str">
        <f>IF(ISNUMBER(SEARCH(B$206,'12.Partner Involvement'!$G623))=TRUE,(('12.Partner Involvement'!$D623*'12.Partner Involvement'!$E623)/COUNTA(_xlfn.TEXTSPLIT('12.Partner Involvement'!$G623,";"))),"")</f>
        <v/>
      </c>
      <c r="C824" s="578" t="str">
        <f>IF(ISNUMBER(SEARCH(C$206,'12.Partner Involvement'!$G623))=TRUE,(('12.Partner Involvement'!$D623*'12.Partner Involvement'!$E623)/COUNTA(_xlfn.TEXTSPLIT('12.Partner Involvement'!$G623,";"))),"")</f>
        <v/>
      </c>
      <c r="E824" s="577" t="str">
        <f>IF(ISNUMBER(SEARCH(E$206,'12.Partner Involvement'!$H623))=TRUE,(('12.Partner Involvement'!$D623*'12.Partner Involvement'!$E623)/COUNTA(_xlfn.TEXTSPLIT('12.Partner Involvement'!$H623,";"))),"")</f>
        <v/>
      </c>
      <c r="F824" s="576" t="str">
        <f>IF(ISNUMBER(SEARCH(F$206,'12.Partner Involvement'!$H623))=TRUE,(('12.Partner Involvement'!$D623*'12.Partner Involvement'!$E623)/COUNTA(_xlfn.TEXTSPLIT('12.Partner Involvement'!$H623,";"))),"")</f>
        <v/>
      </c>
      <c r="G824" s="576" t="str">
        <f>IF(ISNUMBER(SEARCH(G$206,'12.Partner Involvement'!$H623))=TRUE,(('12.Partner Involvement'!$D623*'12.Partner Involvement'!$E623)/COUNTA(_xlfn.TEXTSPLIT('12.Partner Involvement'!$H623,";"))),"")</f>
        <v/>
      </c>
      <c r="H824" s="578" t="str">
        <f>IF(ISNUMBER(SEARCH(H$206,'12.Partner Involvement'!$H623))=TRUE,(('12.Partner Involvement'!$D623*'12.Partner Involvement'!$E623)/COUNTA(_xlfn.TEXTSPLIT('12.Partner Involvement'!$H623,";"))),"")</f>
        <v/>
      </c>
    </row>
    <row r="825" spans="1:8" x14ac:dyDescent="0.25">
      <c r="A825" s="577" t="str">
        <f>IF(ISNUMBER(SEARCH(A$206,'12.Partner Involvement'!$G624))=TRUE,(('12.Partner Involvement'!$D624*'12.Partner Involvement'!$E624)/COUNTA(_xlfn.TEXTSPLIT('12.Partner Involvement'!$G624,";"))),"")</f>
        <v/>
      </c>
      <c r="B825" s="576" t="str">
        <f>IF(ISNUMBER(SEARCH(B$206,'12.Partner Involvement'!$G624))=TRUE,(('12.Partner Involvement'!$D624*'12.Partner Involvement'!$E624)/COUNTA(_xlfn.TEXTSPLIT('12.Partner Involvement'!$G624,";"))),"")</f>
        <v/>
      </c>
      <c r="C825" s="578" t="str">
        <f>IF(ISNUMBER(SEARCH(C$206,'12.Partner Involvement'!$G624))=TRUE,(('12.Partner Involvement'!$D624*'12.Partner Involvement'!$E624)/COUNTA(_xlfn.TEXTSPLIT('12.Partner Involvement'!$G624,";"))),"")</f>
        <v/>
      </c>
      <c r="E825" s="577" t="str">
        <f>IF(ISNUMBER(SEARCH(E$206,'12.Partner Involvement'!$H624))=TRUE,(('12.Partner Involvement'!$D624*'12.Partner Involvement'!$E624)/COUNTA(_xlfn.TEXTSPLIT('12.Partner Involvement'!$H624,";"))),"")</f>
        <v/>
      </c>
      <c r="F825" s="576" t="str">
        <f>IF(ISNUMBER(SEARCH(F$206,'12.Partner Involvement'!$H624))=TRUE,(('12.Partner Involvement'!$D624*'12.Partner Involvement'!$E624)/COUNTA(_xlfn.TEXTSPLIT('12.Partner Involvement'!$H624,";"))),"")</f>
        <v/>
      </c>
      <c r="G825" s="576" t="str">
        <f>IF(ISNUMBER(SEARCH(G$206,'12.Partner Involvement'!$H624))=TRUE,(('12.Partner Involvement'!$D624*'12.Partner Involvement'!$E624)/COUNTA(_xlfn.TEXTSPLIT('12.Partner Involvement'!$H624,";"))),"")</f>
        <v/>
      </c>
      <c r="H825" s="578" t="str">
        <f>IF(ISNUMBER(SEARCH(H$206,'12.Partner Involvement'!$H624))=TRUE,(('12.Partner Involvement'!$D624*'12.Partner Involvement'!$E624)/COUNTA(_xlfn.TEXTSPLIT('12.Partner Involvement'!$H624,";"))),"")</f>
        <v/>
      </c>
    </row>
    <row r="826" spans="1:8" x14ac:dyDescent="0.25">
      <c r="A826" s="577" t="str">
        <f>IF(ISNUMBER(SEARCH(A$206,'12.Partner Involvement'!$G625))=TRUE,(('12.Partner Involvement'!$D625*'12.Partner Involvement'!$E625)/COUNTA(_xlfn.TEXTSPLIT('12.Partner Involvement'!$G625,";"))),"")</f>
        <v/>
      </c>
      <c r="B826" s="576" t="str">
        <f>IF(ISNUMBER(SEARCH(B$206,'12.Partner Involvement'!$G625))=TRUE,(('12.Partner Involvement'!$D625*'12.Partner Involvement'!$E625)/COUNTA(_xlfn.TEXTSPLIT('12.Partner Involvement'!$G625,";"))),"")</f>
        <v/>
      </c>
      <c r="C826" s="578" t="str">
        <f>IF(ISNUMBER(SEARCH(C$206,'12.Partner Involvement'!$G625))=TRUE,(('12.Partner Involvement'!$D625*'12.Partner Involvement'!$E625)/COUNTA(_xlfn.TEXTSPLIT('12.Partner Involvement'!$G625,";"))),"")</f>
        <v/>
      </c>
      <c r="E826" s="577" t="str">
        <f>IF(ISNUMBER(SEARCH(E$206,'12.Partner Involvement'!$H625))=TRUE,(('12.Partner Involvement'!$D625*'12.Partner Involvement'!$E625)/COUNTA(_xlfn.TEXTSPLIT('12.Partner Involvement'!$H625,";"))),"")</f>
        <v/>
      </c>
      <c r="F826" s="576" t="str">
        <f>IF(ISNUMBER(SEARCH(F$206,'12.Partner Involvement'!$H625))=TRUE,(('12.Partner Involvement'!$D625*'12.Partner Involvement'!$E625)/COUNTA(_xlfn.TEXTSPLIT('12.Partner Involvement'!$H625,";"))),"")</f>
        <v/>
      </c>
      <c r="G826" s="576" t="str">
        <f>IF(ISNUMBER(SEARCH(G$206,'12.Partner Involvement'!$H625))=TRUE,(('12.Partner Involvement'!$D625*'12.Partner Involvement'!$E625)/COUNTA(_xlfn.TEXTSPLIT('12.Partner Involvement'!$H625,";"))),"")</f>
        <v/>
      </c>
      <c r="H826" s="578" t="str">
        <f>IF(ISNUMBER(SEARCH(H$206,'12.Partner Involvement'!$H625))=TRUE,(('12.Partner Involvement'!$D625*'12.Partner Involvement'!$E625)/COUNTA(_xlfn.TEXTSPLIT('12.Partner Involvement'!$H625,";"))),"")</f>
        <v/>
      </c>
    </row>
    <row r="827" spans="1:8" x14ac:dyDescent="0.25">
      <c r="A827" s="577" t="str">
        <f>IF(ISNUMBER(SEARCH(A$206,'12.Partner Involvement'!$G626))=TRUE,(('12.Partner Involvement'!$D626*'12.Partner Involvement'!$E626)/COUNTA(_xlfn.TEXTSPLIT('12.Partner Involvement'!$G626,";"))),"")</f>
        <v/>
      </c>
      <c r="B827" s="576" t="str">
        <f>IF(ISNUMBER(SEARCH(B$206,'12.Partner Involvement'!$G626))=TRUE,(('12.Partner Involvement'!$D626*'12.Partner Involvement'!$E626)/COUNTA(_xlfn.TEXTSPLIT('12.Partner Involvement'!$G626,";"))),"")</f>
        <v/>
      </c>
      <c r="C827" s="578" t="str">
        <f>IF(ISNUMBER(SEARCH(C$206,'12.Partner Involvement'!$G626))=TRUE,(('12.Partner Involvement'!$D626*'12.Partner Involvement'!$E626)/COUNTA(_xlfn.TEXTSPLIT('12.Partner Involvement'!$G626,";"))),"")</f>
        <v/>
      </c>
      <c r="E827" s="577" t="str">
        <f>IF(ISNUMBER(SEARCH(E$206,'12.Partner Involvement'!$H626))=TRUE,(('12.Partner Involvement'!$D626*'12.Partner Involvement'!$E626)/COUNTA(_xlfn.TEXTSPLIT('12.Partner Involvement'!$H626,";"))),"")</f>
        <v/>
      </c>
      <c r="F827" s="576" t="str">
        <f>IF(ISNUMBER(SEARCH(F$206,'12.Partner Involvement'!$H626))=TRUE,(('12.Partner Involvement'!$D626*'12.Partner Involvement'!$E626)/COUNTA(_xlfn.TEXTSPLIT('12.Partner Involvement'!$H626,";"))),"")</f>
        <v/>
      </c>
      <c r="G827" s="576" t="str">
        <f>IF(ISNUMBER(SEARCH(G$206,'12.Partner Involvement'!$H626))=TRUE,(('12.Partner Involvement'!$D626*'12.Partner Involvement'!$E626)/COUNTA(_xlfn.TEXTSPLIT('12.Partner Involvement'!$H626,";"))),"")</f>
        <v/>
      </c>
      <c r="H827" s="578" t="str">
        <f>IF(ISNUMBER(SEARCH(H$206,'12.Partner Involvement'!$H626))=TRUE,(('12.Partner Involvement'!$D626*'12.Partner Involvement'!$E626)/COUNTA(_xlfn.TEXTSPLIT('12.Partner Involvement'!$H626,";"))),"")</f>
        <v/>
      </c>
    </row>
    <row r="828" spans="1:8" x14ac:dyDescent="0.25">
      <c r="A828" s="577" t="str">
        <f>IF(ISNUMBER(SEARCH(A$206,'12.Partner Involvement'!$G627))=TRUE,(('12.Partner Involvement'!$D627*'12.Partner Involvement'!$E627)/COUNTA(_xlfn.TEXTSPLIT('12.Partner Involvement'!$G627,";"))),"")</f>
        <v/>
      </c>
      <c r="B828" s="576" t="str">
        <f>IF(ISNUMBER(SEARCH(B$206,'12.Partner Involvement'!$G627))=TRUE,(('12.Partner Involvement'!$D627*'12.Partner Involvement'!$E627)/COUNTA(_xlfn.TEXTSPLIT('12.Partner Involvement'!$G627,";"))),"")</f>
        <v/>
      </c>
      <c r="C828" s="578" t="str">
        <f>IF(ISNUMBER(SEARCH(C$206,'12.Partner Involvement'!$G627))=TRUE,(('12.Partner Involvement'!$D627*'12.Partner Involvement'!$E627)/COUNTA(_xlfn.TEXTSPLIT('12.Partner Involvement'!$G627,";"))),"")</f>
        <v/>
      </c>
      <c r="E828" s="577" t="str">
        <f>IF(ISNUMBER(SEARCH(E$206,'12.Partner Involvement'!$H627))=TRUE,(('12.Partner Involvement'!$D627*'12.Partner Involvement'!$E627)/COUNTA(_xlfn.TEXTSPLIT('12.Partner Involvement'!$H627,";"))),"")</f>
        <v/>
      </c>
      <c r="F828" s="576" t="str">
        <f>IF(ISNUMBER(SEARCH(F$206,'12.Partner Involvement'!$H627))=TRUE,(('12.Partner Involvement'!$D627*'12.Partner Involvement'!$E627)/COUNTA(_xlfn.TEXTSPLIT('12.Partner Involvement'!$H627,";"))),"")</f>
        <v/>
      </c>
      <c r="G828" s="576" t="str">
        <f>IF(ISNUMBER(SEARCH(G$206,'12.Partner Involvement'!$H627))=TRUE,(('12.Partner Involvement'!$D627*'12.Partner Involvement'!$E627)/COUNTA(_xlfn.TEXTSPLIT('12.Partner Involvement'!$H627,";"))),"")</f>
        <v/>
      </c>
      <c r="H828" s="578" t="str">
        <f>IF(ISNUMBER(SEARCH(H$206,'12.Partner Involvement'!$H627))=TRUE,(('12.Partner Involvement'!$D627*'12.Partner Involvement'!$E627)/COUNTA(_xlfn.TEXTSPLIT('12.Partner Involvement'!$H627,";"))),"")</f>
        <v/>
      </c>
    </row>
    <row r="829" spans="1:8" x14ac:dyDescent="0.25">
      <c r="A829" s="577" t="str">
        <f>IF(ISNUMBER(SEARCH(A$206,'12.Partner Involvement'!$G628))=TRUE,(('12.Partner Involvement'!$D628*'12.Partner Involvement'!$E628)/COUNTA(_xlfn.TEXTSPLIT('12.Partner Involvement'!$G628,";"))),"")</f>
        <v/>
      </c>
      <c r="B829" s="576" t="str">
        <f>IF(ISNUMBER(SEARCH(B$206,'12.Partner Involvement'!$G628))=TRUE,(('12.Partner Involvement'!$D628*'12.Partner Involvement'!$E628)/COUNTA(_xlfn.TEXTSPLIT('12.Partner Involvement'!$G628,";"))),"")</f>
        <v/>
      </c>
      <c r="C829" s="578" t="str">
        <f>IF(ISNUMBER(SEARCH(C$206,'12.Partner Involvement'!$G628))=TRUE,(('12.Partner Involvement'!$D628*'12.Partner Involvement'!$E628)/COUNTA(_xlfn.TEXTSPLIT('12.Partner Involvement'!$G628,";"))),"")</f>
        <v/>
      </c>
      <c r="E829" s="577" t="str">
        <f>IF(ISNUMBER(SEARCH(E$206,'12.Partner Involvement'!$H628))=TRUE,(('12.Partner Involvement'!$D628*'12.Partner Involvement'!$E628)/COUNTA(_xlfn.TEXTSPLIT('12.Partner Involvement'!$H628,";"))),"")</f>
        <v/>
      </c>
      <c r="F829" s="576" t="str">
        <f>IF(ISNUMBER(SEARCH(F$206,'12.Partner Involvement'!$H628))=TRUE,(('12.Partner Involvement'!$D628*'12.Partner Involvement'!$E628)/COUNTA(_xlfn.TEXTSPLIT('12.Partner Involvement'!$H628,";"))),"")</f>
        <v/>
      </c>
      <c r="G829" s="576" t="str">
        <f>IF(ISNUMBER(SEARCH(G$206,'12.Partner Involvement'!$H628))=TRUE,(('12.Partner Involvement'!$D628*'12.Partner Involvement'!$E628)/COUNTA(_xlfn.TEXTSPLIT('12.Partner Involvement'!$H628,";"))),"")</f>
        <v/>
      </c>
      <c r="H829" s="578" t="str">
        <f>IF(ISNUMBER(SEARCH(H$206,'12.Partner Involvement'!$H628))=TRUE,(('12.Partner Involvement'!$D628*'12.Partner Involvement'!$E628)/COUNTA(_xlfn.TEXTSPLIT('12.Partner Involvement'!$H628,";"))),"")</f>
        <v/>
      </c>
    </row>
    <row r="830" spans="1:8" x14ac:dyDescent="0.25">
      <c r="A830" s="577" t="str">
        <f>IF(ISNUMBER(SEARCH(A$206,'12.Partner Involvement'!$G629))=TRUE,(('12.Partner Involvement'!$D629*'12.Partner Involvement'!$E629)/COUNTA(_xlfn.TEXTSPLIT('12.Partner Involvement'!$G629,";"))),"")</f>
        <v/>
      </c>
      <c r="B830" s="576" t="str">
        <f>IF(ISNUMBER(SEARCH(B$206,'12.Partner Involvement'!$G629))=TRUE,(('12.Partner Involvement'!$D629*'12.Partner Involvement'!$E629)/COUNTA(_xlfn.TEXTSPLIT('12.Partner Involvement'!$G629,";"))),"")</f>
        <v/>
      </c>
      <c r="C830" s="578" t="str">
        <f>IF(ISNUMBER(SEARCH(C$206,'12.Partner Involvement'!$G629))=TRUE,(('12.Partner Involvement'!$D629*'12.Partner Involvement'!$E629)/COUNTA(_xlfn.TEXTSPLIT('12.Partner Involvement'!$G629,";"))),"")</f>
        <v/>
      </c>
      <c r="E830" s="577" t="str">
        <f>IF(ISNUMBER(SEARCH(E$206,'12.Partner Involvement'!$H629))=TRUE,(('12.Partner Involvement'!$D629*'12.Partner Involvement'!$E629)/COUNTA(_xlfn.TEXTSPLIT('12.Partner Involvement'!$H629,";"))),"")</f>
        <v/>
      </c>
      <c r="F830" s="576" t="str">
        <f>IF(ISNUMBER(SEARCH(F$206,'12.Partner Involvement'!$H629))=TRUE,(('12.Partner Involvement'!$D629*'12.Partner Involvement'!$E629)/COUNTA(_xlfn.TEXTSPLIT('12.Partner Involvement'!$H629,";"))),"")</f>
        <v/>
      </c>
      <c r="G830" s="576" t="str">
        <f>IF(ISNUMBER(SEARCH(G$206,'12.Partner Involvement'!$H629))=TRUE,(('12.Partner Involvement'!$D629*'12.Partner Involvement'!$E629)/COUNTA(_xlfn.TEXTSPLIT('12.Partner Involvement'!$H629,";"))),"")</f>
        <v/>
      </c>
      <c r="H830" s="578" t="str">
        <f>IF(ISNUMBER(SEARCH(H$206,'12.Partner Involvement'!$H629))=TRUE,(('12.Partner Involvement'!$D629*'12.Partner Involvement'!$E629)/COUNTA(_xlfn.TEXTSPLIT('12.Partner Involvement'!$H629,";"))),"")</f>
        <v/>
      </c>
    </row>
    <row r="831" spans="1:8" x14ac:dyDescent="0.25">
      <c r="A831" s="577" t="str">
        <f>IF(ISNUMBER(SEARCH(A$206,'12.Partner Involvement'!$G630))=TRUE,(('12.Partner Involvement'!$D630*'12.Partner Involvement'!$E630)/COUNTA(_xlfn.TEXTSPLIT('12.Partner Involvement'!$G630,";"))),"")</f>
        <v/>
      </c>
      <c r="B831" s="576" t="str">
        <f>IF(ISNUMBER(SEARCH(B$206,'12.Partner Involvement'!$G630))=TRUE,(('12.Partner Involvement'!$D630*'12.Partner Involvement'!$E630)/COUNTA(_xlfn.TEXTSPLIT('12.Partner Involvement'!$G630,";"))),"")</f>
        <v/>
      </c>
      <c r="C831" s="578" t="str">
        <f>IF(ISNUMBER(SEARCH(C$206,'12.Partner Involvement'!$G630))=TRUE,(('12.Partner Involvement'!$D630*'12.Partner Involvement'!$E630)/COUNTA(_xlfn.TEXTSPLIT('12.Partner Involvement'!$G630,";"))),"")</f>
        <v/>
      </c>
      <c r="E831" s="577" t="str">
        <f>IF(ISNUMBER(SEARCH(E$206,'12.Partner Involvement'!$H630))=TRUE,(('12.Partner Involvement'!$D630*'12.Partner Involvement'!$E630)/COUNTA(_xlfn.TEXTSPLIT('12.Partner Involvement'!$H630,";"))),"")</f>
        <v/>
      </c>
      <c r="F831" s="576" t="str">
        <f>IF(ISNUMBER(SEARCH(F$206,'12.Partner Involvement'!$H630))=TRUE,(('12.Partner Involvement'!$D630*'12.Partner Involvement'!$E630)/COUNTA(_xlfn.TEXTSPLIT('12.Partner Involvement'!$H630,";"))),"")</f>
        <v/>
      </c>
      <c r="G831" s="576" t="str">
        <f>IF(ISNUMBER(SEARCH(G$206,'12.Partner Involvement'!$H630))=TRUE,(('12.Partner Involvement'!$D630*'12.Partner Involvement'!$E630)/COUNTA(_xlfn.TEXTSPLIT('12.Partner Involvement'!$H630,";"))),"")</f>
        <v/>
      </c>
      <c r="H831" s="578" t="str">
        <f>IF(ISNUMBER(SEARCH(H$206,'12.Partner Involvement'!$H630))=TRUE,(('12.Partner Involvement'!$D630*'12.Partner Involvement'!$E630)/COUNTA(_xlfn.TEXTSPLIT('12.Partner Involvement'!$H630,";"))),"")</f>
        <v/>
      </c>
    </row>
    <row r="832" spans="1:8" x14ac:dyDescent="0.25">
      <c r="A832" s="577" t="str">
        <f>IF(ISNUMBER(SEARCH(A$206,'12.Partner Involvement'!$G631))=TRUE,(('12.Partner Involvement'!$D631*'12.Partner Involvement'!$E631)/COUNTA(_xlfn.TEXTSPLIT('12.Partner Involvement'!$G631,";"))),"")</f>
        <v/>
      </c>
      <c r="B832" s="576" t="str">
        <f>IF(ISNUMBER(SEARCH(B$206,'12.Partner Involvement'!$G631))=TRUE,(('12.Partner Involvement'!$D631*'12.Partner Involvement'!$E631)/COUNTA(_xlfn.TEXTSPLIT('12.Partner Involvement'!$G631,";"))),"")</f>
        <v/>
      </c>
      <c r="C832" s="578" t="str">
        <f>IF(ISNUMBER(SEARCH(C$206,'12.Partner Involvement'!$G631))=TRUE,(('12.Partner Involvement'!$D631*'12.Partner Involvement'!$E631)/COUNTA(_xlfn.TEXTSPLIT('12.Partner Involvement'!$G631,";"))),"")</f>
        <v/>
      </c>
      <c r="E832" s="577" t="str">
        <f>IF(ISNUMBER(SEARCH(E$206,'12.Partner Involvement'!$H631))=TRUE,(('12.Partner Involvement'!$D631*'12.Partner Involvement'!$E631)/COUNTA(_xlfn.TEXTSPLIT('12.Partner Involvement'!$H631,";"))),"")</f>
        <v/>
      </c>
      <c r="F832" s="576" t="str">
        <f>IF(ISNUMBER(SEARCH(F$206,'12.Partner Involvement'!$H631))=TRUE,(('12.Partner Involvement'!$D631*'12.Partner Involvement'!$E631)/COUNTA(_xlfn.TEXTSPLIT('12.Partner Involvement'!$H631,";"))),"")</f>
        <v/>
      </c>
      <c r="G832" s="576" t="str">
        <f>IF(ISNUMBER(SEARCH(G$206,'12.Partner Involvement'!$H631))=TRUE,(('12.Partner Involvement'!$D631*'12.Partner Involvement'!$E631)/COUNTA(_xlfn.TEXTSPLIT('12.Partner Involvement'!$H631,";"))),"")</f>
        <v/>
      </c>
      <c r="H832" s="578" t="str">
        <f>IF(ISNUMBER(SEARCH(H$206,'12.Partner Involvement'!$H631))=TRUE,(('12.Partner Involvement'!$D631*'12.Partner Involvement'!$E631)/COUNTA(_xlfn.TEXTSPLIT('12.Partner Involvement'!$H631,";"))),"")</f>
        <v/>
      </c>
    </row>
    <row r="833" spans="1:8" x14ac:dyDescent="0.25">
      <c r="A833" s="577" t="str">
        <f>IF(ISNUMBER(SEARCH(A$206,'12.Partner Involvement'!$G632))=TRUE,(('12.Partner Involvement'!$D632*'12.Partner Involvement'!$E632)/COUNTA(_xlfn.TEXTSPLIT('12.Partner Involvement'!$G632,";"))),"")</f>
        <v/>
      </c>
      <c r="B833" s="576" t="str">
        <f>IF(ISNUMBER(SEARCH(B$206,'12.Partner Involvement'!$G632))=TRUE,(('12.Partner Involvement'!$D632*'12.Partner Involvement'!$E632)/COUNTA(_xlfn.TEXTSPLIT('12.Partner Involvement'!$G632,";"))),"")</f>
        <v/>
      </c>
      <c r="C833" s="578" t="str">
        <f>IF(ISNUMBER(SEARCH(C$206,'12.Partner Involvement'!$G632))=TRUE,(('12.Partner Involvement'!$D632*'12.Partner Involvement'!$E632)/COUNTA(_xlfn.TEXTSPLIT('12.Partner Involvement'!$G632,";"))),"")</f>
        <v/>
      </c>
      <c r="E833" s="577" t="str">
        <f>IF(ISNUMBER(SEARCH(E$206,'12.Partner Involvement'!$H632))=TRUE,(('12.Partner Involvement'!$D632*'12.Partner Involvement'!$E632)/COUNTA(_xlfn.TEXTSPLIT('12.Partner Involvement'!$H632,";"))),"")</f>
        <v/>
      </c>
      <c r="F833" s="576" t="str">
        <f>IF(ISNUMBER(SEARCH(F$206,'12.Partner Involvement'!$H632))=TRUE,(('12.Partner Involvement'!$D632*'12.Partner Involvement'!$E632)/COUNTA(_xlfn.TEXTSPLIT('12.Partner Involvement'!$H632,";"))),"")</f>
        <v/>
      </c>
      <c r="G833" s="576" t="str">
        <f>IF(ISNUMBER(SEARCH(G$206,'12.Partner Involvement'!$H632))=TRUE,(('12.Partner Involvement'!$D632*'12.Partner Involvement'!$E632)/COUNTA(_xlfn.TEXTSPLIT('12.Partner Involvement'!$H632,";"))),"")</f>
        <v/>
      </c>
      <c r="H833" s="578" t="str">
        <f>IF(ISNUMBER(SEARCH(H$206,'12.Partner Involvement'!$H632))=TRUE,(('12.Partner Involvement'!$D632*'12.Partner Involvement'!$E632)/COUNTA(_xlfn.TEXTSPLIT('12.Partner Involvement'!$H632,";"))),"")</f>
        <v/>
      </c>
    </row>
    <row r="834" spans="1:8" x14ac:dyDescent="0.25">
      <c r="A834" s="577" t="str">
        <f>IF(ISNUMBER(SEARCH(A$206,'12.Partner Involvement'!$G633))=TRUE,(('12.Partner Involvement'!$D633*'12.Partner Involvement'!$E633)/COUNTA(_xlfn.TEXTSPLIT('12.Partner Involvement'!$G633,";"))),"")</f>
        <v/>
      </c>
      <c r="B834" s="576" t="str">
        <f>IF(ISNUMBER(SEARCH(B$206,'12.Partner Involvement'!$G633))=TRUE,(('12.Partner Involvement'!$D633*'12.Partner Involvement'!$E633)/COUNTA(_xlfn.TEXTSPLIT('12.Partner Involvement'!$G633,";"))),"")</f>
        <v/>
      </c>
      <c r="C834" s="578" t="str">
        <f>IF(ISNUMBER(SEARCH(C$206,'12.Partner Involvement'!$G633))=TRUE,(('12.Partner Involvement'!$D633*'12.Partner Involvement'!$E633)/COUNTA(_xlfn.TEXTSPLIT('12.Partner Involvement'!$G633,";"))),"")</f>
        <v/>
      </c>
      <c r="E834" s="577" t="str">
        <f>IF(ISNUMBER(SEARCH(E$206,'12.Partner Involvement'!$H633))=TRUE,(('12.Partner Involvement'!$D633*'12.Partner Involvement'!$E633)/COUNTA(_xlfn.TEXTSPLIT('12.Partner Involvement'!$H633,";"))),"")</f>
        <v/>
      </c>
      <c r="F834" s="576" t="str">
        <f>IF(ISNUMBER(SEARCH(F$206,'12.Partner Involvement'!$H633))=TRUE,(('12.Partner Involvement'!$D633*'12.Partner Involvement'!$E633)/COUNTA(_xlfn.TEXTSPLIT('12.Partner Involvement'!$H633,";"))),"")</f>
        <v/>
      </c>
      <c r="G834" s="576" t="str">
        <f>IF(ISNUMBER(SEARCH(G$206,'12.Partner Involvement'!$H633))=TRUE,(('12.Partner Involvement'!$D633*'12.Partner Involvement'!$E633)/COUNTA(_xlfn.TEXTSPLIT('12.Partner Involvement'!$H633,";"))),"")</f>
        <v/>
      </c>
      <c r="H834" s="578" t="str">
        <f>IF(ISNUMBER(SEARCH(H$206,'12.Partner Involvement'!$H633))=TRUE,(('12.Partner Involvement'!$D633*'12.Partner Involvement'!$E633)/COUNTA(_xlfn.TEXTSPLIT('12.Partner Involvement'!$H633,";"))),"")</f>
        <v/>
      </c>
    </row>
    <row r="835" spans="1:8" x14ac:dyDescent="0.25">
      <c r="A835" s="577" t="str">
        <f>IF(ISNUMBER(SEARCH(A$206,'12.Partner Involvement'!$G634))=TRUE,(('12.Partner Involvement'!$D634*'12.Partner Involvement'!$E634)/COUNTA(_xlfn.TEXTSPLIT('12.Partner Involvement'!$G634,";"))),"")</f>
        <v/>
      </c>
      <c r="B835" s="576" t="str">
        <f>IF(ISNUMBER(SEARCH(B$206,'12.Partner Involvement'!$G634))=TRUE,(('12.Partner Involvement'!$D634*'12.Partner Involvement'!$E634)/COUNTA(_xlfn.TEXTSPLIT('12.Partner Involvement'!$G634,";"))),"")</f>
        <v/>
      </c>
      <c r="C835" s="578" t="str">
        <f>IF(ISNUMBER(SEARCH(C$206,'12.Partner Involvement'!$G634))=TRUE,(('12.Partner Involvement'!$D634*'12.Partner Involvement'!$E634)/COUNTA(_xlfn.TEXTSPLIT('12.Partner Involvement'!$G634,";"))),"")</f>
        <v/>
      </c>
      <c r="E835" s="577" t="str">
        <f>IF(ISNUMBER(SEARCH(E$206,'12.Partner Involvement'!$H634))=TRUE,(('12.Partner Involvement'!$D634*'12.Partner Involvement'!$E634)/COUNTA(_xlfn.TEXTSPLIT('12.Partner Involvement'!$H634,";"))),"")</f>
        <v/>
      </c>
      <c r="F835" s="576" t="str">
        <f>IF(ISNUMBER(SEARCH(F$206,'12.Partner Involvement'!$H634))=TRUE,(('12.Partner Involvement'!$D634*'12.Partner Involvement'!$E634)/COUNTA(_xlfn.TEXTSPLIT('12.Partner Involvement'!$H634,";"))),"")</f>
        <v/>
      </c>
      <c r="G835" s="576" t="str">
        <f>IF(ISNUMBER(SEARCH(G$206,'12.Partner Involvement'!$H634))=TRUE,(('12.Partner Involvement'!$D634*'12.Partner Involvement'!$E634)/COUNTA(_xlfn.TEXTSPLIT('12.Partner Involvement'!$H634,";"))),"")</f>
        <v/>
      </c>
      <c r="H835" s="578" t="str">
        <f>IF(ISNUMBER(SEARCH(H$206,'12.Partner Involvement'!$H634))=TRUE,(('12.Partner Involvement'!$D634*'12.Partner Involvement'!$E634)/COUNTA(_xlfn.TEXTSPLIT('12.Partner Involvement'!$H634,";"))),"")</f>
        <v/>
      </c>
    </row>
    <row r="836" spans="1:8" x14ac:dyDescent="0.25">
      <c r="A836" s="577" t="str">
        <f>IF(ISNUMBER(SEARCH(A$206,'12.Partner Involvement'!$G635))=TRUE,(('12.Partner Involvement'!$D635*'12.Partner Involvement'!$E635)/COUNTA(_xlfn.TEXTSPLIT('12.Partner Involvement'!$G635,";"))),"")</f>
        <v/>
      </c>
      <c r="B836" s="576" t="str">
        <f>IF(ISNUMBER(SEARCH(B$206,'12.Partner Involvement'!$G635))=TRUE,(('12.Partner Involvement'!$D635*'12.Partner Involvement'!$E635)/COUNTA(_xlfn.TEXTSPLIT('12.Partner Involvement'!$G635,";"))),"")</f>
        <v/>
      </c>
      <c r="C836" s="578" t="str">
        <f>IF(ISNUMBER(SEARCH(C$206,'12.Partner Involvement'!$G635))=TRUE,(('12.Partner Involvement'!$D635*'12.Partner Involvement'!$E635)/COUNTA(_xlfn.TEXTSPLIT('12.Partner Involvement'!$G635,";"))),"")</f>
        <v/>
      </c>
      <c r="E836" s="577" t="str">
        <f>IF(ISNUMBER(SEARCH(E$206,'12.Partner Involvement'!$H635))=TRUE,(('12.Partner Involvement'!$D635*'12.Partner Involvement'!$E635)/COUNTA(_xlfn.TEXTSPLIT('12.Partner Involvement'!$H635,";"))),"")</f>
        <v/>
      </c>
      <c r="F836" s="576" t="str">
        <f>IF(ISNUMBER(SEARCH(F$206,'12.Partner Involvement'!$H635))=TRUE,(('12.Partner Involvement'!$D635*'12.Partner Involvement'!$E635)/COUNTA(_xlfn.TEXTSPLIT('12.Partner Involvement'!$H635,";"))),"")</f>
        <v/>
      </c>
      <c r="G836" s="576" t="str">
        <f>IF(ISNUMBER(SEARCH(G$206,'12.Partner Involvement'!$H635))=TRUE,(('12.Partner Involvement'!$D635*'12.Partner Involvement'!$E635)/COUNTA(_xlfn.TEXTSPLIT('12.Partner Involvement'!$H635,";"))),"")</f>
        <v/>
      </c>
      <c r="H836" s="578" t="str">
        <f>IF(ISNUMBER(SEARCH(H$206,'12.Partner Involvement'!$H635))=TRUE,(('12.Partner Involvement'!$D635*'12.Partner Involvement'!$E635)/COUNTA(_xlfn.TEXTSPLIT('12.Partner Involvement'!$H635,";"))),"")</f>
        <v/>
      </c>
    </row>
    <row r="837" spans="1:8" x14ac:dyDescent="0.25">
      <c r="A837" s="577" t="str">
        <f>IF(ISNUMBER(SEARCH(A$206,'12.Partner Involvement'!$G636))=TRUE,(('12.Partner Involvement'!$D636*'12.Partner Involvement'!$E636)/COUNTA(_xlfn.TEXTSPLIT('12.Partner Involvement'!$G636,";"))),"")</f>
        <v/>
      </c>
      <c r="B837" s="576" t="str">
        <f>IF(ISNUMBER(SEARCH(B$206,'12.Partner Involvement'!$G636))=TRUE,(('12.Partner Involvement'!$D636*'12.Partner Involvement'!$E636)/COUNTA(_xlfn.TEXTSPLIT('12.Partner Involvement'!$G636,";"))),"")</f>
        <v/>
      </c>
      <c r="C837" s="578" t="str">
        <f>IF(ISNUMBER(SEARCH(C$206,'12.Partner Involvement'!$G636))=TRUE,(('12.Partner Involvement'!$D636*'12.Partner Involvement'!$E636)/COUNTA(_xlfn.TEXTSPLIT('12.Partner Involvement'!$G636,";"))),"")</f>
        <v/>
      </c>
      <c r="E837" s="577" t="str">
        <f>IF(ISNUMBER(SEARCH(E$206,'12.Partner Involvement'!$H636))=TRUE,(('12.Partner Involvement'!$D636*'12.Partner Involvement'!$E636)/COUNTA(_xlfn.TEXTSPLIT('12.Partner Involvement'!$H636,";"))),"")</f>
        <v/>
      </c>
      <c r="F837" s="576" t="str">
        <f>IF(ISNUMBER(SEARCH(F$206,'12.Partner Involvement'!$H636))=TRUE,(('12.Partner Involvement'!$D636*'12.Partner Involvement'!$E636)/COUNTA(_xlfn.TEXTSPLIT('12.Partner Involvement'!$H636,";"))),"")</f>
        <v/>
      </c>
      <c r="G837" s="576" t="str">
        <f>IF(ISNUMBER(SEARCH(G$206,'12.Partner Involvement'!$H636))=TRUE,(('12.Partner Involvement'!$D636*'12.Partner Involvement'!$E636)/COUNTA(_xlfn.TEXTSPLIT('12.Partner Involvement'!$H636,";"))),"")</f>
        <v/>
      </c>
      <c r="H837" s="578" t="str">
        <f>IF(ISNUMBER(SEARCH(H$206,'12.Partner Involvement'!$H636))=TRUE,(('12.Partner Involvement'!$D636*'12.Partner Involvement'!$E636)/COUNTA(_xlfn.TEXTSPLIT('12.Partner Involvement'!$H636,";"))),"")</f>
        <v/>
      </c>
    </row>
    <row r="838" spans="1:8" x14ac:dyDescent="0.25">
      <c r="A838" s="577" t="str">
        <f>IF(ISNUMBER(SEARCH(A$206,'12.Partner Involvement'!$G637))=TRUE,(('12.Partner Involvement'!$D637*'12.Partner Involvement'!$E637)/COUNTA(_xlfn.TEXTSPLIT('12.Partner Involvement'!$G637,";"))),"")</f>
        <v/>
      </c>
      <c r="B838" s="576" t="str">
        <f>IF(ISNUMBER(SEARCH(B$206,'12.Partner Involvement'!$G637))=TRUE,(('12.Partner Involvement'!$D637*'12.Partner Involvement'!$E637)/COUNTA(_xlfn.TEXTSPLIT('12.Partner Involvement'!$G637,";"))),"")</f>
        <v/>
      </c>
      <c r="C838" s="578" t="str">
        <f>IF(ISNUMBER(SEARCH(C$206,'12.Partner Involvement'!$G637))=TRUE,(('12.Partner Involvement'!$D637*'12.Partner Involvement'!$E637)/COUNTA(_xlfn.TEXTSPLIT('12.Partner Involvement'!$G637,";"))),"")</f>
        <v/>
      </c>
      <c r="E838" s="577" t="str">
        <f>IF(ISNUMBER(SEARCH(E$206,'12.Partner Involvement'!$H637))=TRUE,(('12.Partner Involvement'!$D637*'12.Partner Involvement'!$E637)/COUNTA(_xlfn.TEXTSPLIT('12.Partner Involvement'!$H637,";"))),"")</f>
        <v/>
      </c>
      <c r="F838" s="576" t="str">
        <f>IF(ISNUMBER(SEARCH(F$206,'12.Partner Involvement'!$H637))=TRUE,(('12.Partner Involvement'!$D637*'12.Partner Involvement'!$E637)/COUNTA(_xlfn.TEXTSPLIT('12.Partner Involvement'!$H637,";"))),"")</f>
        <v/>
      </c>
      <c r="G838" s="576" t="str">
        <f>IF(ISNUMBER(SEARCH(G$206,'12.Partner Involvement'!$H637))=TRUE,(('12.Partner Involvement'!$D637*'12.Partner Involvement'!$E637)/COUNTA(_xlfn.TEXTSPLIT('12.Partner Involvement'!$H637,";"))),"")</f>
        <v/>
      </c>
      <c r="H838" s="578" t="str">
        <f>IF(ISNUMBER(SEARCH(H$206,'12.Partner Involvement'!$H637))=TRUE,(('12.Partner Involvement'!$D637*'12.Partner Involvement'!$E637)/COUNTA(_xlfn.TEXTSPLIT('12.Partner Involvement'!$H637,";"))),"")</f>
        <v/>
      </c>
    </row>
    <row r="839" spans="1:8" x14ac:dyDescent="0.25">
      <c r="A839" s="577" t="str">
        <f>IF(ISNUMBER(SEARCH(A$206,'12.Partner Involvement'!$G638))=TRUE,(('12.Partner Involvement'!$D638*'12.Partner Involvement'!$E638)/COUNTA(_xlfn.TEXTSPLIT('12.Partner Involvement'!$G638,";"))),"")</f>
        <v/>
      </c>
      <c r="B839" s="576" t="str">
        <f>IF(ISNUMBER(SEARCH(B$206,'12.Partner Involvement'!$G638))=TRUE,(('12.Partner Involvement'!$D638*'12.Partner Involvement'!$E638)/COUNTA(_xlfn.TEXTSPLIT('12.Partner Involvement'!$G638,";"))),"")</f>
        <v/>
      </c>
      <c r="C839" s="578" t="str">
        <f>IF(ISNUMBER(SEARCH(C$206,'12.Partner Involvement'!$G638))=TRUE,(('12.Partner Involvement'!$D638*'12.Partner Involvement'!$E638)/COUNTA(_xlfn.TEXTSPLIT('12.Partner Involvement'!$G638,";"))),"")</f>
        <v/>
      </c>
      <c r="E839" s="577" t="str">
        <f>IF(ISNUMBER(SEARCH(E$206,'12.Partner Involvement'!$H638))=TRUE,(('12.Partner Involvement'!$D638*'12.Partner Involvement'!$E638)/COUNTA(_xlfn.TEXTSPLIT('12.Partner Involvement'!$H638,";"))),"")</f>
        <v/>
      </c>
      <c r="F839" s="576" t="str">
        <f>IF(ISNUMBER(SEARCH(F$206,'12.Partner Involvement'!$H638))=TRUE,(('12.Partner Involvement'!$D638*'12.Partner Involvement'!$E638)/COUNTA(_xlfn.TEXTSPLIT('12.Partner Involvement'!$H638,";"))),"")</f>
        <v/>
      </c>
      <c r="G839" s="576" t="str">
        <f>IF(ISNUMBER(SEARCH(G$206,'12.Partner Involvement'!$H638))=TRUE,(('12.Partner Involvement'!$D638*'12.Partner Involvement'!$E638)/COUNTA(_xlfn.TEXTSPLIT('12.Partner Involvement'!$H638,";"))),"")</f>
        <v/>
      </c>
      <c r="H839" s="578" t="str">
        <f>IF(ISNUMBER(SEARCH(H$206,'12.Partner Involvement'!$H638))=TRUE,(('12.Partner Involvement'!$D638*'12.Partner Involvement'!$E638)/COUNTA(_xlfn.TEXTSPLIT('12.Partner Involvement'!$H638,";"))),"")</f>
        <v/>
      </c>
    </row>
    <row r="840" spans="1:8" x14ac:dyDescent="0.25">
      <c r="A840" s="577" t="str">
        <f>IF(ISNUMBER(SEARCH(A$206,'12.Partner Involvement'!$G639))=TRUE,(('12.Partner Involvement'!$D639*'12.Partner Involvement'!$E639)/COUNTA(_xlfn.TEXTSPLIT('12.Partner Involvement'!$G639,";"))),"")</f>
        <v/>
      </c>
      <c r="B840" s="576" t="str">
        <f>IF(ISNUMBER(SEARCH(B$206,'12.Partner Involvement'!$G639))=TRUE,(('12.Partner Involvement'!$D639*'12.Partner Involvement'!$E639)/COUNTA(_xlfn.TEXTSPLIT('12.Partner Involvement'!$G639,";"))),"")</f>
        <v/>
      </c>
      <c r="C840" s="578" t="str">
        <f>IF(ISNUMBER(SEARCH(C$206,'12.Partner Involvement'!$G639))=TRUE,(('12.Partner Involvement'!$D639*'12.Partner Involvement'!$E639)/COUNTA(_xlfn.TEXTSPLIT('12.Partner Involvement'!$G639,";"))),"")</f>
        <v/>
      </c>
      <c r="E840" s="577" t="str">
        <f>IF(ISNUMBER(SEARCH(E$206,'12.Partner Involvement'!$H639))=TRUE,(('12.Partner Involvement'!$D639*'12.Partner Involvement'!$E639)/COUNTA(_xlfn.TEXTSPLIT('12.Partner Involvement'!$H639,";"))),"")</f>
        <v/>
      </c>
      <c r="F840" s="576" t="str">
        <f>IF(ISNUMBER(SEARCH(F$206,'12.Partner Involvement'!$H639))=TRUE,(('12.Partner Involvement'!$D639*'12.Partner Involvement'!$E639)/COUNTA(_xlfn.TEXTSPLIT('12.Partner Involvement'!$H639,";"))),"")</f>
        <v/>
      </c>
      <c r="G840" s="576" t="str">
        <f>IF(ISNUMBER(SEARCH(G$206,'12.Partner Involvement'!$H639))=TRUE,(('12.Partner Involvement'!$D639*'12.Partner Involvement'!$E639)/COUNTA(_xlfn.TEXTSPLIT('12.Partner Involvement'!$H639,";"))),"")</f>
        <v/>
      </c>
      <c r="H840" s="578" t="str">
        <f>IF(ISNUMBER(SEARCH(H$206,'12.Partner Involvement'!$H639))=TRUE,(('12.Partner Involvement'!$D639*'12.Partner Involvement'!$E639)/COUNTA(_xlfn.TEXTSPLIT('12.Partner Involvement'!$H639,";"))),"")</f>
        <v/>
      </c>
    </row>
    <row r="841" spans="1:8" x14ac:dyDescent="0.25">
      <c r="A841" s="577" t="str">
        <f>IF(ISNUMBER(SEARCH(A$206,'12.Partner Involvement'!$G640))=TRUE,(('12.Partner Involvement'!$D640*'12.Partner Involvement'!$E640)/COUNTA(_xlfn.TEXTSPLIT('12.Partner Involvement'!$G640,";"))),"")</f>
        <v/>
      </c>
      <c r="B841" s="576" t="str">
        <f>IF(ISNUMBER(SEARCH(B$206,'12.Partner Involvement'!$G640))=TRUE,(('12.Partner Involvement'!$D640*'12.Partner Involvement'!$E640)/COUNTA(_xlfn.TEXTSPLIT('12.Partner Involvement'!$G640,";"))),"")</f>
        <v/>
      </c>
      <c r="C841" s="578" t="str">
        <f>IF(ISNUMBER(SEARCH(C$206,'12.Partner Involvement'!$G640))=TRUE,(('12.Partner Involvement'!$D640*'12.Partner Involvement'!$E640)/COUNTA(_xlfn.TEXTSPLIT('12.Partner Involvement'!$G640,";"))),"")</f>
        <v/>
      </c>
      <c r="E841" s="577" t="str">
        <f>IF(ISNUMBER(SEARCH(E$206,'12.Partner Involvement'!$H640))=TRUE,(('12.Partner Involvement'!$D640*'12.Partner Involvement'!$E640)/COUNTA(_xlfn.TEXTSPLIT('12.Partner Involvement'!$H640,";"))),"")</f>
        <v/>
      </c>
      <c r="F841" s="576" t="str">
        <f>IF(ISNUMBER(SEARCH(F$206,'12.Partner Involvement'!$H640))=TRUE,(('12.Partner Involvement'!$D640*'12.Partner Involvement'!$E640)/COUNTA(_xlfn.TEXTSPLIT('12.Partner Involvement'!$H640,";"))),"")</f>
        <v/>
      </c>
      <c r="G841" s="576" t="str">
        <f>IF(ISNUMBER(SEARCH(G$206,'12.Partner Involvement'!$H640))=TRUE,(('12.Partner Involvement'!$D640*'12.Partner Involvement'!$E640)/COUNTA(_xlfn.TEXTSPLIT('12.Partner Involvement'!$H640,";"))),"")</f>
        <v/>
      </c>
      <c r="H841" s="578" t="str">
        <f>IF(ISNUMBER(SEARCH(H$206,'12.Partner Involvement'!$H640))=TRUE,(('12.Partner Involvement'!$D640*'12.Partner Involvement'!$E640)/COUNTA(_xlfn.TEXTSPLIT('12.Partner Involvement'!$H640,";"))),"")</f>
        <v/>
      </c>
    </row>
    <row r="842" spans="1:8" x14ac:dyDescent="0.25">
      <c r="A842" s="577" t="str">
        <f>IF(ISNUMBER(SEARCH(A$206,'12.Partner Involvement'!$G641))=TRUE,(('12.Partner Involvement'!$D641*'12.Partner Involvement'!$E641)/COUNTA(_xlfn.TEXTSPLIT('12.Partner Involvement'!$G641,";"))),"")</f>
        <v/>
      </c>
      <c r="B842" s="576" t="str">
        <f>IF(ISNUMBER(SEARCH(B$206,'12.Partner Involvement'!$G641))=TRUE,(('12.Partner Involvement'!$D641*'12.Partner Involvement'!$E641)/COUNTA(_xlfn.TEXTSPLIT('12.Partner Involvement'!$G641,";"))),"")</f>
        <v/>
      </c>
      <c r="C842" s="578" t="str">
        <f>IF(ISNUMBER(SEARCH(C$206,'12.Partner Involvement'!$G641))=TRUE,(('12.Partner Involvement'!$D641*'12.Partner Involvement'!$E641)/COUNTA(_xlfn.TEXTSPLIT('12.Partner Involvement'!$G641,";"))),"")</f>
        <v/>
      </c>
      <c r="E842" s="577" t="str">
        <f>IF(ISNUMBER(SEARCH(E$206,'12.Partner Involvement'!$H641))=TRUE,(('12.Partner Involvement'!$D641*'12.Partner Involvement'!$E641)/COUNTA(_xlfn.TEXTSPLIT('12.Partner Involvement'!$H641,";"))),"")</f>
        <v/>
      </c>
      <c r="F842" s="576" t="str">
        <f>IF(ISNUMBER(SEARCH(F$206,'12.Partner Involvement'!$H641))=TRUE,(('12.Partner Involvement'!$D641*'12.Partner Involvement'!$E641)/COUNTA(_xlfn.TEXTSPLIT('12.Partner Involvement'!$H641,";"))),"")</f>
        <v/>
      </c>
      <c r="G842" s="576" t="str">
        <f>IF(ISNUMBER(SEARCH(G$206,'12.Partner Involvement'!$H641))=TRUE,(('12.Partner Involvement'!$D641*'12.Partner Involvement'!$E641)/COUNTA(_xlfn.TEXTSPLIT('12.Partner Involvement'!$H641,";"))),"")</f>
        <v/>
      </c>
      <c r="H842" s="578" t="str">
        <f>IF(ISNUMBER(SEARCH(H$206,'12.Partner Involvement'!$H641))=TRUE,(('12.Partner Involvement'!$D641*'12.Partner Involvement'!$E641)/COUNTA(_xlfn.TEXTSPLIT('12.Partner Involvement'!$H641,";"))),"")</f>
        <v/>
      </c>
    </row>
    <row r="843" spans="1:8" x14ac:dyDescent="0.25">
      <c r="A843" s="577" t="str">
        <f>IF(ISNUMBER(SEARCH(A$206,'12.Partner Involvement'!$G642))=TRUE,(('12.Partner Involvement'!$D642*'12.Partner Involvement'!$E642)/COUNTA(_xlfn.TEXTSPLIT('12.Partner Involvement'!$G642,";"))),"")</f>
        <v/>
      </c>
      <c r="B843" s="576" t="str">
        <f>IF(ISNUMBER(SEARCH(B$206,'12.Partner Involvement'!$G642))=TRUE,(('12.Partner Involvement'!$D642*'12.Partner Involvement'!$E642)/COUNTA(_xlfn.TEXTSPLIT('12.Partner Involvement'!$G642,";"))),"")</f>
        <v/>
      </c>
      <c r="C843" s="578" t="str">
        <f>IF(ISNUMBER(SEARCH(C$206,'12.Partner Involvement'!$G642))=TRUE,(('12.Partner Involvement'!$D642*'12.Partner Involvement'!$E642)/COUNTA(_xlfn.TEXTSPLIT('12.Partner Involvement'!$G642,";"))),"")</f>
        <v/>
      </c>
      <c r="E843" s="577" t="str">
        <f>IF(ISNUMBER(SEARCH(E$206,'12.Partner Involvement'!$H642))=TRUE,(('12.Partner Involvement'!$D642*'12.Partner Involvement'!$E642)/COUNTA(_xlfn.TEXTSPLIT('12.Partner Involvement'!$H642,";"))),"")</f>
        <v/>
      </c>
      <c r="F843" s="576" t="str">
        <f>IF(ISNUMBER(SEARCH(F$206,'12.Partner Involvement'!$H642))=TRUE,(('12.Partner Involvement'!$D642*'12.Partner Involvement'!$E642)/COUNTA(_xlfn.TEXTSPLIT('12.Partner Involvement'!$H642,";"))),"")</f>
        <v/>
      </c>
      <c r="G843" s="576" t="str">
        <f>IF(ISNUMBER(SEARCH(G$206,'12.Partner Involvement'!$H642))=TRUE,(('12.Partner Involvement'!$D642*'12.Partner Involvement'!$E642)/COUNTA(_xlfn.TEXTSPLIT('12.Partner Involvement'!$H642,";"))),"")</f>
        <v/>
      </c>
      <c r="H843" s="578" t="str">
        <f>IF(ISNUMBER(SEARCH(H$206,'12.Partner Involvement'!$H642))=TRUE,(('12.Partner Involvement'!$D642*'12.Partner Involvement'!$E642)/COUNTA(_xlfn.TEXTSPLIT('12.Partner Involvement'!$H642,";"))),"")</f>
        <v/>
      </c>
    </row>
    <row r="844" spans="1:8" x14ac:dyDescent="0.25">
      <c r="A844" s="577" t="str">
        <f>IF(ISNUMBER(SEARCH(A$206,'12.Partner Involvement'!$G643))=TRUE,(('12.Partner Involvement'!$D643*'12.Partner Involvement'!$E643)/COUNTA(_xlfn.TEXTSPLIT('12.Partner Involvement'!$G643,";"))),"")</f>
        <v/>
      </c>
      <c r="B844" s="576" t="str">
        <f>IF(ISNUMBER(SEARCH(B$206,'12.Partner Involvement'!$G643))=TRUE,(('12.Partner Involvement'!$D643*'12.Partner Involvement'!$E643)/COUNTA(_xlfn.TEXTSPLIT('12.Partner Involvement'!$G643,";"))),"")</f>
        <v/>
      </c>
      <c r="C844" s="578" t="str">
        <f>IF(ISNUMBER(SEARCH(C$206,'12.Partner Involvement'!$G643))=TRUE,(('12.Partner Involvement'!$D643*'12.Partner Involvement'!$E643)/COUNTA(_xlfn.TEXTSPLIT('12.Partner Involvement'!$G643,";"))),"")</f>
        <v/>
      </c>
      <c r="E844" s="577" t="str">
        <f>IF(ISNUMBER(SEARCH(E$206,'12.Partner Involvement'!$H643))=TRUE,(('12.Partner Involvement'!$D643*'12.Partner Involvement'!$E643)/COUNTA(_xlfn.TEXTSPLIT('12.Partner Involvement'!$H643,";"))),"")</f>
        <v/>
      </c>
      <c r="F844" s="576" t="str">
        <f>IF(ISNUMBER(SEARCH(F$206,'12.Partner Involvement'!$H643))=TRUE,(('12.Partner Involvement'!$D643*'12.Partner Involvement'!$E643)/COUNTA(_xlfn.TEXTSPLIT('12.Partner Involvement'!$H643,";"))),"")</f>
        <v/>
      </c>
      <c r="G844" s="576" t="str">
        <f>IF(ISNUMBER(SEARCH(G$206,'12.Partner Involvement'!$H643))=TRUE,(('12.Partner Involvement'!$D643*'12.Partner Involvement'!$E643)/COUNTA(_xlfn.TEXTSPLIT('12.Partner Involvement'!$H643,";"))),"")</f>
        <v/>
      </c>
      <c r="H844" s="578" t="str">
        <f>IF(ISNUMBER(SEARCH(H$206,'12.Partner Involvement'!$H643))=TRUE,(('12.Partner Involvement'!$D643*'12.Partner Involvement'!$E643)/COUNTA(_xlfn.TEXTSPLIT('12.Partner Involvement'!$H643,";"))),"")</f>
        <v/>
      </c>
    </row>
    <row r="845" spans="1:8" x14ac:dyDescent="0.25">
      <c r="A845" s="577" t="str">
        <f>IF(ISNUMBER(SEARCH(A$206,'12.Partner Involvement'!$G644))=TRUE,(('12.Partner Involvement'!$D644*'12.Partner Involvement'!$E644)/COUNTA(_xlfn.TEXTSPLIT('12.Partner Involvement'!$G644,";"))),"")</f>
        <v/>
      </c>
      <c r="B845" s="576" t="str">
        <f>IF(ISNUMBER(SEARCH(B$206,'12.Partner Involvement'!$G644))=TRUE,(('12.Partner Involvement'!$D644*'12.Partner Involvement'!$E644)/COUNTA(_xlfn.TEXTSPLIT('12.Partner Involvement'!$G644,";"))),"")</f>
        <v/>
      </c>
      <c r="C845" s="578" t="str">
        <f>IF(ISNUMBER(SEARCH(C$206,'12.Partner Involvement'!$G644))=TRUE,(('12.Partner Involvement'!$D644*'12.Partner Involvement'!$E644)/COUNTA(_xlfn.TEXTSPLIT('12.Partner Involvement'!$G644,";"))),"")</f>
        <v/>
      </c>
      <c r="E845" s="577" t="str">
        <f>IF(ISNUMBER(SEARCH(E$206,'12.Partner Involvement'!$H644))=TRUE,(('12.Partner Involvement'!$D644*'12.Partner Involvement'!$E644)/COUNTA(_xlfn.TEXTSPLIT('12.Partner Involvement'!$H644,";"))),"")</f>
        <v/>
      </c>
      <c r="F845" s="576" t="str">
        <f>IF(ISNUMBER(SEARCH(F$206,'12.Partner Involvement'!$H644))=TRUE,(('12.Partner Involvement'!$D644*'12.Partner Involvement'!$E644)/COUNTA(_xlfn.TEXTSPLIT('12.Partner Involvement'!$H644,";"))),"")</f>
        <v/>
      </c>
      <c r="G845" s="576" t="str">
        <f>IF(ISNUMBER(SEARCH(G$206,'12.Partner Involvement'!$H644))=TRUE,(('12.Partner Involvement'!$D644*'12.Partner Involvement'!$E644)/COUNTA(_xlfn.TEXTSPLIT('12.Partner Involvement'!$H644,";"))),"")</f>
        <v/>
      </c>
      <c r="H845" s="578" t="str">
        <f>IF(ISNUMBER(SEARCH(H$206,'12.Partner Involvement'!$H644))=TRUE,(('12.Partner Involvement'!$D644*'12.Partner Involvement'!$E644)/COUNTA(_xlfn.TEXTSPLIT('12.Partner Involvement'!$H644,";"))),"")</f>
        <v/>
      </c>
    </row>
    <row r="846" spans="1:8" x14ac:dyDescent="0.25">
      <c r="A846" s="577" t="str">
        <f>IF(ISNUMBER(SEARCH(A$206,'12.Partner Involvement'!$G645))=TRUE,(('12.Partner Involvement'!$D645*'12.Partner Involvement'!$E645)/COUNTA(_xlfn.TEXTSPLIT('12.Partner Involvement'!$G645,";"))),"")</f>
        <v/>
      </c>
      <c r="B846" s="576" t="str">
        <f>IF(ISNUMBER(SEARCH(B$206,'12.Partner Involvement'!$G645))=TRUE,(('12.Partner Involvement'!$D645*'12.Partner Involvement'!$E645)/COUNTA(_xlfn.TEXTSPLIT('12.Partner Involvement'!$G645,";"))),"")</f>
        <v/>
      </c>
      <c r="C846" s="578" t="str">
        <f>IF(ISNUMBER(SEARCH(C$206,'12.Partner Involvement'!$G645))=TRUE,(('12.Partner Involvement'!$D645*'12.Partner Involvement'!$E645)/COUNTA(_xlfn.TEXTSPLIT('12.Partner Involvement'!$G645,";"))),"")</f>
        <v/>
      </c>
      <c r="E846" s="577" t="str">
        <f>IF(ISNUMBER(SEARCH(E$206,'12.Partner Involvement'!$H645))=TRUE,(('12.Partner Involvement'!$D645*'12.Partner Involvement'!$E645)/COUNTA(_xlfn.TEXTSPLIT('12.Partner Involvement'!$H645,";"))),"")</f>
        <v/>
      </c>
      <c r="F846" s="576" t="str">
        <f>IF(ISNUMBER(SEARCH(F$206,'12.Partner Involvement'!$H645))=TRUE,(('12.Partner Involvement'!$D645*'12.Partner Involvement'!$E645)/COUNTA(_xlfn.TEXTSPLIT('12.Partner Involvement'!$H645,";"))),"")</f>
        <v/>
      </c>
      <c r="G846" s="576" t="str">
        <f>IF(ISNUMBER(SEARCH(G$206,'12.Partner Involvement'!$H645))=TRUE,(('12.Partner Involvement'!$D645*'12.Partner Involvement'!$E645)/COUNTA(_xlfn.TEXTSPLIT('12.Partner Involvement'!$H645,";"))),"")</f>
        <v/>
      </c>
      <c r="H846" s="578" t="str">
        <f>IF(ISNUMBER(SEARCH(H$206,'12.Partner Involvement'!$H645))=TRUE,(('12.Partner Involvement'!$D645*'12.Partner Involvement'!$E645)/COUNTA(_xlfn.TEXTSPLIT('12.Partner Involvement'!$H645,";"))),"")</f>
        <v/>
      </c>
    </row>
    <row r="847" spans="1:8" x14ac:dyDescent="0.25">
      <c r="A847" s="577" t="str">
        <f>IF(ISNUMBER(SEARCH(A$206,'12.Partner Involvement'!$G646))=TRUE,(('12.Partner Involvement'!$D646*'12.Partner Involvement'!$E646)/COUNTA(_xlfn.TEXTSPLIT('12.Partner Involvement'!$G646,";"))),"")</f>
        <v/>
      </c>
      <c r="B847" s="576" t="str">
        <f>IF(ISNUMBER(SEARCH(B$206,'12.Partner Involvement'!$G646))=TRUE,(('12.Partner Involvement'!$D646*'12.Partner Involvement'!$E646)/COUNTA(_xlfn.TEXTSPLIT('12.Partner Involvement'!$G646,";"))),"")</f>
        <v/>
      </c>
      <c r="C847" s="578" t="str">
        <f>IF(ISNUMBER(SEARCH(C$206,'12.Partner Involvement'!$G646))=TRUE,(('12.Partner Involvement'!$D646*'12.Partner Involvement'!$E646)/COUNTA(_xlfn.TEXTSPLIT('12.Partner Involvement'!$G646,";"))),"")</f>
        <v/>
      </c>
      <c r="E847" s="577" t="str">
        <f>IF(ISNUMBER(SEARCH(E$206,'12.Partner Involvement'!$H646))=TRUE,(('12.Partner Involvement'!$D646*'12.Partner Involvement'!$E646)/COUNTA(_xlfn.TEXTSPLIT('12.Partner Involvement'!$H646,";"))),"")</f>
        <v/>
      </c>
      <c r="F847" s="576" t="str">
        <f>IF(ISNUMBER(SEARCH(F$206,'12.Partner Involvement'!$H646))=TRUE,(('12.Partner Involvement'!$D646*'12.Partner Involvement'!$E646)/COUNTA(_xlfn.TEXTSPLIT('12.Partner Involvement'!$H646,";"))),"")</f>
        <v/>
      </c>
      <c r="G847" s="576" t="str">
        <f>IF(ISNUMBER(SEARCH(G$206,'12.Partner Involvement'!$H646))=TRUE,(('12.Partner Involvement'!$D646*'12.Partner Involvement'!$E646)/COUNTA(_xlfn.TEXTSPLIT('12.Partner Involvement'!$H646,";"))),"")</f>
        <v/>
      </c>
      <c r="H847" s="578" t="str">
        <f>IF(ISNUMBER(SEARCH(H$206,'12.Partner Involvement'!$H646))=TRUE,(('12.Partner Involvement'!$D646*'12.Partner Involvement'!$E646)/COUNTA(_xlfn.TEXTSPLIT('12.Partner Involvement'!$H646,";"))),"")</f>
        <v/>
      </c>
    </row>
    <row r="848" spans="1:8" x14ac:dyDescent="0.25">
      <c r="A848" s="577" t="str">
        <f>IF(ISNUMBER(SEARCH(A$206,'12.Partner Involvement'!$G647))=TRUE,(('12.Partner Involvement'!$D647*'12.Partner Involvement'!$E647)/COUNTA(_xlfn.TEXTSPLIT('12.Partner Involvement'!$G647,";"))),"")</f>
        <v/>
      </c>
      <c r="B848" s="576" t="str">
        <f>IF(ISNUMBER(SEARCH(B$206,'12.Partner Involvement'!$G647))=TRUE,(('12.Partner Involvement'!$D647*'12.Partner Involvement'!$E647)/COUNTA(_xlfn.TEXTSPLIT('12.Partner Involvement'!$G647,";"))),"")</f>
        <v/>
      </c>
      <c r="C848" s="578" t="str">
        <f>IF(ISNUMBER(SEARCH(C$206,'12.Partner Involvement'!$G647))=TRUE,(('12.Partner Involvement'!$D647*'12.Partner Involvement'!$E647)/COUNTA(_xlfn.TEXTSPLIT('12.Partner Involvement'!$G647,";"))),"")</f>
        <v/>
      </c>
      <c r="E848" s="577" t="str">
        <f>IF(ISNUMBER(SEARCH(E$206,'12.Partner Involvement'!$H647))=TRUE,(('12.Partner Involvement'!$D647*'12.Partner Involvement'!$E647)/COUNTA(_xlfn.TEXTSPLIT('12.Partner Involvement'!$H647,";"))),"")</f>
        <v/>
      </c>
      <c r="F848" s="576" t="str">
        <f>IF(ISNUMBER(SEARCH(F$206,'12.Partner Involvement'!$H647))=TRUE,(('12.Partner Involvement'!$D647*'12.Partner Involvement'!$E647)/COUNTA(_xlfn.TEXTSPLIT('12.Partner Involvement'!$H647,";"))),"")</f>
        <v/>
      </c>
      <c r="G848" s="576" t="str">
        <f>IF(ISNUMBER(SEARCH(G$206,'12.Partner Involvement'!$H647))=TRUE,(('12.Partner Involvement'!$D647*'12.Partner Involvement'!$E647)/COUNTA(_xlfn.TEXTSPLIT('12.Partner Involvement'!$H647,";"))),"")</f>
        <v/>
      </c>
      <c r="H848" s="578" t="str">
        <f>IF(ISNUMBER(SEARCH(H$206,'12.Partner Involvement'!$H647))=TRUE,(('12.Partner Involvement'!$D647*'12.Partner Involvement'!$E647)/COUNTA(_xlfn.TEXTSPLIT('12.Partner Involvement'!$H647,";"))),"")</f>
        <v/>
      </c>
    </row>
    <row r="849" spans="1:8" x14ac:dyDescent="0.25">
      <c r="A849" s="577" t="str">
        <f>IF(ISNUMBER(SEARCH(A$206,'12.Partner Involvement'!$G648))=TRUE,(('12.Partner Involvement'!$D648*'12.Partner Involvement'!$E648)/COUNTA(_xlfn.TEXTSPLIT('12.Partner Involvement'!$G648,";"))),"")</f>
        <v/>
      </c>
      <c r="B849" s="576" t="str">
        <f>IF(ISNUMBER(SEARCH(B$206,'12.Partner Involvement'!$G648))=TRUE,(('12.Partner Involvement'!$D648*'12.Partner Involvement'!$E648)/COUNTA(_xlfn.TEXTSPLIT('12.Partner Involvement'!$G648,";"))),"")</f>
        <v/>
      </c>
      <c r="C849" s="578" t="str">
        <f>IF(ISNUMBER(SEARCH(C$206,'12.Partner Involvement'!$G648))=TRUE,(('12.Partner Involvement'!$D648*'12.Partner Involvement'!$E648)/COUNTA(_xlfn.TEXTSPLIT('12.Partner Involvement'!$G648,";"))),"")</f>
        <v/>
      </c>
      <c r="E849" s="577" t="str">
        <f>IF(ISNUMBER(SEARCH(E$206,'12.Partner Involvement'!$H648))=TRUE,(('12.Partner Involvement'!$D648*'12.Partner Involvement'!$E648)/COUNTA(_xlfn.TEXTSPLIT('12.Partner Involvement'!$H648,";"))),"")</f>
        <v/>
      </c>
      <c r="F849" s="576" t="str">
        <f>IF(ISNUMBER(SEARCH(F$206,'12.Partner Involvement'!$H648))=TRUE,(('12.Partner Involvement'!$D648*'12.Partner Involvement'!$E648)/COUNTA(_xlfn.TEXTSPLIT('12.Partner Involvement'!$H648,";"))),"")</f>
        <v/>
      </c>
      <c r="G849" s="576" t="str">
        <f>IF(ISNUMBER(SEARCH(G$206,'12.Partner Involvement'!$H648))=TRUE,(('12.Partner Involvement'!$D648*'12.Partner Involvement'!$E648)/COUNTA(_xlfn.TEXTSPLIT('12.Partner Involvement'!$H648,";"))),"")</f>
        <v/>
      </c>
      <c r="H849" s="578" t="str">
        <f>IF(ISNUMBER(SEARCH(H$206,'12.Partner Involvement'!$H648))=TRUE,(('12.Partner Involvement'!$D648*'12.Partner Involvement'!$E648)/COUNTA(_xlfn.TEXTSPLIT('12.Partner Involvement'!$H648,";"))),"")</f>
        <v/>
      </c>
    </row>
    <row r="850" spans="1:8" x14ac:dyDescent="0.25">
      <c r="A850" s="577" t="str">
        <f>IF(ISNUMBER(SEARCH(A$206,'12.Partner Involvement'!$G649))=TRUE,(('12.Partner Involvement'!$D649*'12.Partner Involvement'!$E649)/COUNTA(_xlfn.TEXTSPLIT('12.Partner Involvement'!$G649,";"))),"")</f>
        <v/>
      </c>
      <c r="B850" s="576" t="str">
        <f>IF(ISNUMBER(SEARCH(B$206,'12.Partner Involvement'!$G649))=TRUE,(('12.Partner Involvement'!$D649*'12.Partner Involvement'!$E649)/COUNTA(_xlfn.TEXTSPLIT('12.Partner Involvement'!$G649,";"))),"")</f>
        <v/>
      </c>
      <c r="C850" s="578" t="str">
        <f>IF(ISNUMBER(SEARCH(C$206,'12.Partner Involvement'!$G649))=TRUE,(('12.Partner Involvement'!$D649*'12.Partner Involvement'!$E649)/COUNTA(_xlfn.TEXTSPLIT('12.Partner Involvement'!$G649,";"))),"")</f>
        <v/>
      </c>
      <c r="E850" s="577" t="str">
        <f>IF(ISNUMBER(SEARCH(E$206,'12.Partner Involvement'!$H649))=TRUE,(('12.Partner Involvement'!$D649*'12.Partner Involvement'!$E649)/COUNTA(_xlfn.TEXTSPLIT('12.Partner Involvement'!$H649,";"))),"")</f>
        <v/>
      </c>
      <c r="F850" s="576" t="str">
        <f>IF(ISNUMBER(SEARCH(F$206,'12.Partner Involvement'!$H649))=TRUE,(('12.Partner Involvement'!$D649*'12.Partner Involvement'!$E649)/COUNTA(_xlfn.TEXTSPLIT('12.Partner Involvement'!$H649,";"))),"")</f>
        <v/>
      </c>
      <c r="G850" s="576" t="str">
        <f>IF(ISNUMBER(SEARCH(G$206,'12.Partner Involvement'!$H649))=TRUE,(('12.Partner Involvement'!$D649*'12.Partner Involvement'!$E649)/COUNTA(_xlfn.TEXTSPLIT('12.Partner Involvement'!$H649,";"))),"")</f>
        <v/>
      </c>
      <c r="H850" s="578" t="str">
        <f>IF(ISNUMBER(SEARCH(H$206,'12.Partner Involvement'!$H649))=TRUE,(('12.Partner Involvement'!$D649*'12.Partner Involvement'!$E649)/COUNTA(_xlfn.TEXTSPLIT('12.Partner Involvement'!$H649,";"))),"")</f>
        <v/>
      </c>
    </row>
    <row r="851" spans="1:8" x14ac:dyDescent="0.25">
      <c r="A851" s="577" t="str">
        <f>IF(ISNUMBER(SEARCH(A$206,'12.Partner Involvement'!$G650))=TRUE,(('12.Partner Involvement'!$D650*'12.Partner Involvement'!$E650)/COUNTA(_xlfn.TEXTSPLIT('12.Partner Involvement'!$G650,";"))),"")</f>
        <v/>
      </c>
      <c r="B851" s="576" t="str">
        <f>IF(ISNUMBER(SEARCH(B$206,'12.Partner Involvement'!$G650))=TRUE,(('12.Partner Involvement'!$D650*'12.Partner Involvement'!$E650)/COUNTA(_xlfn.TEXTSPLIT('12.Partner Involvement'!$G650,";"))),"")</f>
        <v/>
      </c>
      <c r="C851" s="578" t="str">
        <f>IF(ISNUMBER(SEARCH(C$206,'12.Partner Involvement'!$G650))=TRUE,(('12.Partner Involvement'!$D650*'12.Partner Involvement'!$E650)/COUNTA(_xlfn.TEXTSPLIT('12.Partner Involvement'!$G650,";"))),"")</f>
        <v/>
      </c>
      <c r="E851" s="577" t="str">
        <f>IF(ISNUMBER(SEARCH(E$206,'12.Partner Involvement'!$H650))=TRUE,(('12.Partner Involvement'!$D650*'12.Partner Involvement'!$E650)/COUNTA(_xlfn.TEXTSPLIT('12.Partner Involvement'!$H650,";"))),"")</f>
        <v/>
      </c>
      <c r="F851" s="576" t="str">
        <f>IF(ISNUMBER(SEARCH(F$206,'12.Partner Involvement'!$H650))=TRUE,(('12.Partner Involvement'!$D650*'12.Partner Involvement'!$E650)/COUNTA(_xlfn.TEXTSPLIT('12.Partner Involvement'!$H650,";"))),"")</f>
        <v/>
      </c>
      <c r="G851" s="576" t="str">
        <f>IF(ISNUMBER(SEARCH(G$206,'12.Partner Involvement'!$H650))=TRUE,(('12.Partner Involvement'!$D650*'12.Partner Involvement'!$E650)/COUNTA(_xlfn.TEXTSPLIT('12.Partner Involvement'!$H650,";"))),"")</f>
        <v/>
      </c>
      <c r="H851" s="578" t="str">
        <f>IF(ISNUMBER(SEARCH(H$206,'12.Partner Involvement'!$H650))=TRUE,(('12.Partner Involvement'!$D650*'12.Partner Involvement'!$E650)/COUNTA(_xlfn.TEXTSPLIT('12.Partner Involvement'!$H650,";"))),"")</f>
        <v/>
      </c>
    </row>
    <row r="852" spans="1:8" x14ac:dyDescent="0.25">
      <c r="A852" s="577" t="str">
        <f>IF(ISNUMBER(SEARCH(A$206,'12.Partner Involvement'!$G651))=TRUE,(('12.Partner Involvement'!$D651*'12.Partner Involvement'!$E651)/COUNTA(_xlfn.TEXTSPLIT('12.Partner Involvement'!$G651,";"))),"")</f>
        <v/>
      </c>
      <c r="B852" s="576" t="str">
        <f>IF(ISNUMBER(SEARCH(B$206,'12.Partner Involvement'!$G651))=TRUE,(('12.Partner Involvement'!$D651*'12.Partner Involvement'!$E651)/COUNTA(_xlfn.TEXTSPLIT('12.Partner Involvement'!$G651,";"))),"")</f>
        <v/>
      </c>
      <c r="C852" s="578" t="str">
        <f>IF(ISNUMBER(SEARCH(C$206,'12.Partner Involvement'!$G651))=TRUE,(('12.Partner Involvement'!$D651*'12.Partner Involvement'!$E651)/COUNTA(_xlfn.TEXTSPLIT('12.Partner Involvement'!$G651,";"))),"")</f>
        <v/>
      </c>
      <c r="E852" s="577" t="str">
        <f>IF(ISNUMBER(SEARCH(E$206,'12.Partner Involvement'!$H651))=TRUE,(('12.Partner Involvement'!$D651*'12.Partner Involvement'!$E651)/COUNTA(_xlfn.TEXTSPLIT('12.Partner Involvement'!$H651,";"))),"")</f>
        <v/>
      </c>
      <c r="F852" s="576" t="str">
        <f>IF(ISNUMBER(SEARCH(F$206,'12.Partner Involvement'!$H651))=TRUE,(('12.Partner Involvement'!$D651*'12.Partner Involvement'!$E651)/COUNTA(_xlfn.TEXTSPLIT('12.Partner Involvement'!$H651,";"))),"")</f>
        <v/>
      </c>
      <c r="G852" s="576" t="str">
        <f>IF(ISNUMBER(SEARCH(G$206,'12.Partner Involvement'!$H651))=TRUE,(('12.Partner Involvement'!$D651*'12.Partner Involvement'!$E651)/COUNTA(_xlfn.TEXTSPLIT('12.Partner Involvement'!$H651,";"))),"")</f>
        <v/>
      </c>
      <c r="H852" s="578" t="str">
        <f>IF(ISNUMBER(SEARCH(H$206,'12.Partner Involvement'!$H651))=TRUE,(('12.Partner Involvement'!$D651*'12.Partner Involvement'!$E651)/COUNTA(_xlfn.TEXTSPLIT('12.Partner Involvement'!$H651,";"))),"")</f>
        <v/>
      </c>
    </row>
    <row r="853" spans="1:8" x14ac:dyDescent="0.25">
      <c r="A853" s="577" t="str">
        <f>IF(ISNUMBER(SEARCH(A$206,'12.Partner Involvement'!$G652))=TRUE,(('12.Partner Involvement'!$D652*'12.Partner Involvement'!$E652)/COUNTA(_xlfn.TEXTSPLIT('12.Partner Involvement'!$G652,";"))),"")</f>
        <v/>
      </c>
      <c r="B853" s="576" t="str">
        <f>IF(ISNUMBER(SEARCH(B$206,'12.Partner Involvement'!$G652))=TRUE,(('12.Partner Involvement'!$D652*'12.Partner Involvement'!$E652)/COUNTA(_xlfn.TEXTSPLIT('12.Partner Involvement'!$G652,";"))),"")</f>
        <v/>
      </c>
      <c r="C853" s="578" t="str">
        <f>IF(ISNUMBER(SEARCH(C$206,'12.Partner Involvement'!$G652))=TRUE,(('12.Partner Involvement'!$D652*'12.Partner Involvement'!$E652)/COUNTA(_xlfn.TEXTSPLIT('12.Partner Involvement'!$G652,";"))),"")</f>
        <v/>
      </c>
      <c r="E853" s="577" t="str">
        <f>IF(ISNUMBER(SEARCH(E$206,'12.Partner Involvement'!$H652))=TRUE,(('12.Partner Involvement'!$D652*'12.Partner Involvement'!$E652)/COUNTA(_xlfn.TEXTSPLIT('12.Partner Involvement'!$H652,";"))),"")</f>
        <v/>
      </c>
      <c r="F853" s="576" t="str">
        <f>IF(ISNUMBER(SEARCH(F$206,'12.Partner Involvement'!$H652))=TRUE,(('12.Partner Involvement'!$D652*'12.Partner Involvement'!$E652)/COUNTA(_xlfn.TEXTSPLIT('12.Partner Involvement'!$H652,";"))),"")</f>
        <v/>
      </c>
      <c r="G853" s="576" t="str">
        <f>IF(ISNUMBER(SEARCH(G$206,'12.Partner Involvement'!$H652))=TRUE,(('12.Partner Involvement'!$D652*'12.Partner Involvement'!$E652)/COUNTA(_xlfn.TEXTSPLIT('12.Partner Involvement'!$H652,";"))),"")</f>
        <v/>
      </c>
      <c r="H853" s="578" t="str">
        <f>IF(ISNUMBER(SEARCH(H$206,'12.Partner Involvement'!$H652))=TRUE,(('12.Partner Involvement'!$D652*'12.Partner Involvement'!$E652)/COUNTA(_xlfn.TEXTSPLIT('12.Partner Involvement'!$H652,";"))),"")</f>
        <v/>
      </c>
    </row>
    <row r="854" spans="1:8" x14ac:dyDescent="0.25">
      <c r="A854" s="577" t="str">
        <f>IF(ISNUMBER(SEARCH(A$206,'12.Partner Involvement'!$G653))=TRUE,(('12.Partner Involvement'!$D653*'12.Partner Involvement'!$E653)/COUNTA(_xlfn.TEXTSPLIT('12.Partner Involvement'!$G653,";"))),"")</f>
        <v/>
      </c>
      <c r="B854" s="576" t="str">
        <f>IF(ISNUMBER(SEARCH(B$206,'12.Partner Involvement'!$G653))=TRUE,(('12.Partner Involvement'!$D653*'12.Partner Involvement'!$E653)/COUNTA(_xlfn.TEXTSPLIT('12.Partner Involvement'!$G653,";"))),"")</f>
        <v/>
      </c>
      <c r="C854" s="578" t="str">
        <f>IF(ISNUMBER(SEARCH(C$206,'12.Partner Involvement'!$G653))=TRUE,(('12.Partner Involvement'!$D653*'12.Partner Involvement'!$E653)/COUNTA(_xlfn.TEXTSPLIT('12.Partner Involvement'!$G653,";"))),"")</f>
        <v/>
      </c>
      <c r="E854" s="577" t="str">
        <f>IF(ISNUMBER(SEARCH(E$206,'12.Partner Involvement'!$H653))=TRUE,(('12.Partner Involvement'!$D653*'12.Partner Involvement'!$E653)/COUNTA(_xlfn.TEXTSPLIT('12.Partner Involvement'!$H653,";"))),"")</f>
        <v/>
      </c>
      <c r="F854" s="576" t="str">
        <f>IF(ISNUMBER(SEARCH(F$206,'12.Partner Involvement'!$H653))=TRUE,(('12.Partner Involvement'!$D653*'12.Partner Involvement'!$E653)/COUNTA(_xlfn.TEXTSPLIT('12.Partner Involvement'!$H653,";"))),"")</f>
        <v/>
      </c>
      <c r="G854" s="576" t="str">
        <f>IF(ISNUMBER(SEARCH(G$206,'12.Partner Involvement'!$H653))=TRUE,(('12.Partner Involvement'!$D653*'12.Partner Involvement'!$E653)/COUNTA(_xlfn.TEXTSPLIT('12.Partner Involvement'!$H653,";"))),"")</f>
        <v/>
      </c>
      <c r="H854" s="578" t="str">
        <f>IF(ISNUMBER(SEARCH(H$206,'12.Partner Involvement'!$H653))=TRUE,(('12.Partner Involvement'!$D653*'12.Partner Involvement'!$E653)/COUNTA(_xlfn.TEXTSPLIT('12.Partner Involvement'!$H653,";"))),"")</f>
        <v/>
      </c>
    </row>
    <row r="855" spans="1:8" x14ac:dyDescent="0.25">
      <c r="A855" s="577" t="str">
        <f>IF(ISNUMBER(SEARCH(A$206,'12.Partner Involvement'!$G654))=TRUE,(('12.Partner Involvement'!$D654*'12.Partner Involvement'!$E654)/COUNTA(_xlfn.TEXTSPLIT('12.Partner Involvement'!$G654,";"))),"")</f>
        <v/>
      </c>
      <c r="B855" s="576" t="str">
        <f>IF(ISNUMBER(SEARCH(B$206,'12.Partner Involvement'!$G654))=TRUE,(('12.Partner Involvement'!$D654*'12.Partner Involvement'!$E654)/COUNTA(_xlfn.TEXTSPLIT('12.Partner Involvement'!$G654,";"))),"")</f>
        <v/>
      </c>
      <c r="C855" s="578" t="str">
        <f>IF(ISNUMBER(SEARCH(C$206,'12.Partner Involvement'!$G654))=TRUE,(('12.Partner Involvement'!$D654*'12.Partner Involvement'!$E654)/COUNTA(_xlfn.TEXTSPLIT('12.Partner Involvement'!$G654,";"))),"")</f>
        <v/>
      </c>
      <c r="E855" s="577" t="str">
        <f>IF(ISNUMBER(SEARCH(E$206,'12.Partner Involvement'!$H654))=TRUE,(('12.Partner Involvement'!$D654*'12.Partner Involvement'!$E654)/COUNTA(_xlfn.TEXTSPLIT('12.Partner Involvement'!$H654,";"))),"")</f>
        <v/>
      </c>
      <c r="F855" s="576" t="str">
        <f>IF(ISNUMBER(SEARCH(F$206,'12.Partner Involvement'!$H654))=TRUE,(('12.Partner Involvement'!$D654*'12.Partner Involvement'!$E654)/COUNTA(_xlfn.TEXTSPLIT('12.Partner Involvement'!$H654,";"))),"")</f>
        <v/>
      </c>
      <c r="G855" s="576" t="str">
        <f>IF(ISNUMBER(SEARCH(G$206,'12.Partner Involvement'!$H654))=TRUE,(('12.Partner Involvement'!$D654*'12.Partner Involvement'!$E654)/COUNTA(_xlfn.TEXTSPLIT('12.Partner Involvement'!$H654,";"))),"")</f>
        <v/>
      </c>
      <c r="H855" s="578" t="str">
        <f>IF(ISNUMBER(SEARCH(H$206,'12.Partner Involvement'!$H654))=TRUE,(('12.Partner Involvement'!$D654*'12.Partner Involvement'!$E654)/COUNTA(_xlfn.TEXTSPLIT('12.Partner Involvement'!$H654,";"))),"")</f>
        <v/>
      </c>
    </row>
    <row r="856" spans="1:8" x14ac:dyDescent="0.25">
      <c r="A856" s="577" t="str">
        <f>IF(ISNUMBER(SEARCH(A$206,'12.Partner Involvement'!$G655))=TRUE,(('12.Partner Involvement'!$D655*'12.Partner Involvement'!$E655)/COUNTA(_xlfn.TEXTSPLIT('12.Partner Involvement'!$G655,";"))),"")</f>
        <v/>
      </c>
      <c r="B856" s="576" t="str">
        <f>IF(ISNUMBER(SEARCH(B$206,'12.Partner Involvement'!$G655))=TRUE,(('12.Partner Involvement'!$D655*'12.Partner Involvement'!$E655)/COUNTA(_xlfn.TEXTSPLIT('12.Partner Involvement'!$G655,";"))),"")</f>
        <v/>
      </c>
      <c r="C856" s="578" t="str">
        <f>IF(ISNUMBER(SEARCH(C$206,'12.Partner Involvement'!$G655))=TRUE,(('12.Partner Involvement'!$D655*'12.Partner Involvement'!$E655)/COUNTA(_xlfn.TEXTSPLIT('12.Partner Involvement'!$G655,";"))),"")</f>
        <v/>
      </c>
      <c r="E856" s="577" t="str">
        <f>IF(ISNUMBER(SEARCH(E$206,'12.Partner Involvement'!$H655))=TRUE,(('12.Partner Involvement'!$D655*'12.Partner Involvement'!$E655)/COUNTA(_xlfn.TEXTSPLIT('12.Partner Involvement'!$H655,";"))),"")</f>
        <v/>
      </c>
      <c r="F856" s="576" t="str">
        <f>IF(ISNUMBER(SEARCH(F$206,'12.Partner Involvement'!$H655))=TRUE,(('12.Partner Involvement'!$D655*'12.Partner Involvement'!$E655)/COUNTA(_xlfn.TEXTSPLIT('12.Partner Involvement'!$H655,";"))),"")</f>
        <v/>
      </c>
      <c r="G856" s="576" t="str">
        <f>IF(ISNUMBER(SEARCH(G$206,'12.Partner Involvement'!$H655))=TRUE,(('12.Partner Involvement'!$D655*'12.Partner Involvement'!$E655)/COUNTA(_xlfn.TEXTSPLIT('12.Partner Involvement'!$H655,";"))),"")</f>
        <v/>
      </c>
      <c r="H856" s="578" t="str">
        <f>IF(ISNUMBER(SEARCH(H$206,'12.Partner Involvement'!$H655))=TRUE,(('12.Partner Involvement'!$D655*'12.Partner Involvement'!$E655)/COUNTA(_xlfn.TEXTSPLIT('12.Partner Involvement'!$H655,";"))),"")</f>
        <v/>
      </c>
    </row>
    <row r="857" spans="1:8" x14ac:dyDescent="0.25">
      <c r="A857" s="577" t="str">
        <f>IF(ISNUMBER(SEARCH(A$206,'12.Partner Involvement'!$G656))=TRUE,(('12.Partner Involvement'!$D656*'12.Partner Involvement'!$E656)/COUNTA(_xlfn.TEXTSPLIT('12.Partner Involvement'!$G656,";"))),"")</f>
        <v/>
      </c>
      <c r="B857" s="576" t="str">
        <f>IF(ISNUMBER(SEARCH(B$206,'12.Partner Involvement'!$G656))=TRUE,(('12.Partner Involvement'!$D656*'12.Partner Involvement'!$E656)/COUNTA(_xlfn.TEXTSPLIT('12.Partner Involvement'!$G656,";"))),"")</f>
        <v/>
      </c>
      <c r="C857" s="578" t="str">
        <f>IF(ISNUMBER(SEARCH(C$206,'12.Partner Involvement'!$G656))=TRUE,(('12.Partner Involvement'!$D656*'12.Partner Involvement'!$E656)/COUNTA(_xlfn.TEXTSPLIT('12.Partner Involvement'!$G656,";"))),"")</f>
        <v/>
      </c>
      <c r="E857" s="577" t="str">
        <f>IF(ISNUMBER(SEARCH(E$206,'12.Partner Involvement'!$H656))=TRUE,(('12.Partner Involvement'!$D656*'12.Partner Involvement'!$E656)/COUNTA(_xlfn.TEXTSPLIT('12.Partner Involvement'!$H656,";"))),"")</f>
        <v/>
      </c>
      <c r="F857" s="576" t="str">
        <f>IF(ISNUMBER(SEARCH(F$206,'12.Partner Involvement'!$H656))=TRUE,(('12.Partner Involvement'!$D656*'12.Partner Involvement'!$E656)/COUNTA(_xlfn.TEXTSPLIT('12.Partner Involvement'!$H656,";"))),"")</f>
        <v/>
      </c>
      <c r="G857" s="576" t="str">
        <f>IF(ISNUMBER(SEARCH(G$206,'12.Partner Involvement'!$H656))=TRUE,(('12.Partner Involvement'!$D656*'12.Partner Involvement'!$E656)/COUNTA(_xlfn.TEXTSPLIT('12.Partner Involvement'!$H656,";"))),"")</f>
        <v/>
      </c>
      <c r="H857" s="578" t="str">
        <f>IF(ISNUMBER(SEARCH(H$206,'12.Partner Involvement'!$H656))=TRUE,(('12.Partner Involvement'!$D656*'12.Partner Involvement'!$E656)/COUNTA(_xlfn.TEXTSPLIT('12.Partner Involvement'!$H656,";"))),"")</f>
        <v/>
      </c>
    </row>
    <row r="858" spans="1:8" x14ac:dyDescent="0.25">
      <c r="A858" s="577" t="str">
        <f>IF(ISNUMBER(SEARCH(A$206,'12.Partner Involvement'!$G657))=TRUE,(('12.Partner Involvement'!$D657*'12.Partner Involvement'!$E657)/COUNTA(_xlfn.TEXTSPLIT('12.Partner Involvement'!$G657,";"))),"")</f>
        <v/>
      </c>
      <c r="B858" s="576" t="str">
        <f>IF(ISNUMBER(SEARCH(B$206,'12.Partner Involvement'!$G657))=TRUE,(('12.Partner Involvement'!$D657*'12.Partner Involvement'!$E657)/COUNTA(_xlfn.TEXTSPLIT('12.Partner Involvement'!$G657,";"))),"")</f>
        <v/>
      </c>
      <c r="C858" s="578" t="str">
        <f>IF(ISNUMBER(SEARCH(C$206,'12.Partner Involvement'!$G657))=TRUE,(('12.Partner Involvement'!$D657*'12.Partner Involvement'!$E657)/COUNTA(_xlfn.TEXTSPLIT('12.Partner Involvement'!$G657,";"))),"")</f>
        <v/>
      </c>
      <c r="E858" s="577" t="str">
        <f>IF(ISNUMBER(SEARCH(E$206,'12.Partner Involvement'!$H657))=TRUE,(('12.Partner Involvement'!$D657*'12.Partner Involvement'!$E657)/COUNTA(_xlfn.TEXTSPLIT('12.Partner Involvement'!$H657,";"))),"")</f>
        <v/>
      </c>
      <c r="F858" s="576" t="str">
        <f>IF(ISNUMBER(SEARCH(F$206,'12.Partner Involvement'!$H657))=TRUE,(('12.Partner Involvement'!$D657*'12.Partner Involvement'!$E657)/COUNTA(_xlfn.TEXTSPLIT('12.Partner Involvement'!$H657,";"))),"")</f>
        <v/>
      </c>
      <c r="G858" s="576" t="str">
        <f>IF(ISNUMBER(SEARCH(G$206,'12.Partner Involvement'!$H657))=TRUE,(('12.Partner Involvement'!$D657*'12.Partner Involvement'!$E657)/COUNTA(_xlfn.TEXTSPLIT('12.Partner Involvement'!$H657,";"))),"")</f>
        <v/>
      </c>
      <c r="H858" s="578" t="str">
        <f>IF(ISNUMBER(SEARCH(H$206,'12.Partner Involvement'!$H657))=TRUE,(('12.Partner Involvement'!$D657*'12.Partner Involvement'!$E657)/COUNTA(_xlfn.TEXTSPLIT('12.Partner Involvement'!$H657,";"))),"")</f>
        <v/>
      </c>
    </row>
    <row r="859" spans="1:8" x14ac:dyDescent="0.25">
      <c r="A859" s="577" t="str">
        <f>IF(ISNUMBER(SEARCH(A$206,'12.Partner Involvement'!$G658))=TRUE,(('12.Partner Involvement'!$D658*'12.Partner Involvement'!$E658)/COUNTA(_xlfn.TEXTSPLIT('12.Partner Involvement'!$G658,";"))),"")</f>
        <v/>
      </c>
      <c r="B859" s="576" t="str">
        <f>IF(ISNUMBER(SEARCH(B$206,'12.Partner Involvement'!$G658))=TRUE,(('12.Partner Involvement'!$D658*'12.Partner Involvement'!$E658)/COUNTA(_xlfn.TEXTSPLIT('12.Partner Involvement'!$G658,";"))),"")</f>
        <v/>
      </c>
      <c r="C859" s="578" t="str">
        <f>IF(ISNUMBER(SEARCH(C$206,'12.Partner Involvement'!$G658))=TRUE,(('12.Partner Involvement'!$D658*'12.Partner Involvement'!$E658)/COUNTA(_xlfn.TEXTSPLIT('12.Partner Involvement'!$G658,";"))),"")</f>
        <v/>
      </c>
      <c r="E859" s="577" t="str">
        <f>IF(ISNUMBER(SEARCH(E$206,'12.Partner Involvement'!$H658))=TRUE,(('12.Partner Involvement'!$D658*'12.Partner Involvement'!$E658)/COUNTA(_xlfn.TEXTSPLIT('12.Partner Involvement'!$H658,";"))),"")</f>
        <v/>
      </c>
      <c r="F859" s="576" t="str">
        <f>IF(ISNUMBER(SEARCH(F$206,'12.Partner Involvement'!$H658))=TRUE,(('12.Partner Involvement'!$D658*'12.Partner Involvement'!$E658)/COUNTA(_xlfn.TEXTSPLIT('12.Partner Involvement'!$H658,";"))),"")</f>
        <v/>
      </c>
      <c r="G859" s="576" t="str">
        <f>IF(ISNUMBER(SEARCH(G$206,'12.Partner Involvement'!$H658))=TRUE,(('12.Partner Involvement'!$D658*'12.Partner Involvement'!$E658)/COUNTA(_xlfn.TEXTSPLIT('12.Partner Involvement'!$H658,";"))),"")</f>
        <v/>
      </c>
      <c r="H859" s="578" t="str">
        <f>IF(ISNUMBER(SEARCH(H$206,'12.Partner Involvement'!$H658))=TRUE,(('12.Partner Involvement'!$D658*'12.Partner Involvement'!$E658)/COUNTA(_xlfn.TEXTSPLIT('12.Partner Involvement'!$H658,";"))),"")</f>
        <v/>
      </c>
    </row>
    <row r="860" spans="1:8" x14ac:dyDescent="0.25">
      <c r="A860" s="577" t="str">
        <f>IF(ISNUMBER(SEARCH(A$206,'12.Partner Involvement'!$G659))=TRUE,(('12.Partner Involvement'!$D659*'12.Partner Involvement'!$E659)/COUNTA(_xlfn.TEXTSPLIT('12.Partner Involvement'!$G659,";"))),"")</f>
        <v/>
      </c>
      <c r="B860" s="576" t="str">
        <f>IF(ISNUMBER(SEARCH(B$206,'12.Partner Involvement'!$G659))=TRUE,(('12.Partner Involvement'!$D659*'12.Partner Involvement'!$E659)/COUNTA(_xlfn.TEXTSPLIT('12.Partner Involvement'!$G659,";"))),"")</f>
        <v/>
      </c>
      <c r="C860" s="578" t="str">
        <f>IF(ISNUMBER(SEARCH(C$206,'12.Partner Involvement'!$G659))=TRUE,(('12.Partner Involvement'!$D659*'12.Partner Involvement'!$E659)/COUNTA(_xlfn.TEXTSPLIT('12.Partner Involvement'!$G659,";"))),"")</f>
        <v/>
      </c>
      <c r="E860" s="577" t="str">
        <f>IF(ISNUMBER(SEARCH(E$206,'12.Partner Involvement'!$H659))=TRUE,(('12.Partner Involvement'!$D659*'12.Partner Involvement'!$E659)/COUNTA(_xlfn.TEXTSPLIT('12.Partner Involvement'!$H659,";"))),"")</f>
        <v/>
      </c>
      <c r="F860" s="576" t="str">
        <f>IF(ISNUMBER(SEARCH(F$206,'12.Partner Involvement'!$H659))=TRUE,(('12.Partner Involvement'!$D659*'12.Partner Involvement'!$E659)/COUNTA(_xlfn.TEXTSPLIT('12.Partner Involvement'!$H659,";"))),"")</f>
        <v/>
      </c>
      <c r="G860" s="576" t="str">
        <f>IF(ISNUMBER(SEARCH(G$206,'12.Partner Involvement'!$H659))=TRUE,(('12.Partner Involvement'!$D659*'12.Partner Involvement'!$E659)/COUNTA(_xlfn.TEXTSPLIT('12.Partner Involvement'!$H659,";"))),"")</f>
        <v/>
      </c>
      <c r="H860" s="578" t="str">
        <f>IF(ISNUMBER(SEARCH(H$206,'12.Partner Involvement'!$H659))=TRUE,(('12.Partner Involvement'!$D659*'12.Partner Involvement'!$E659)/COUNTA(_xlfn.TEXTSPLIT('12.Partner Involvement'!$H659,";"))),"")</f>
        <v/>
      </c>
    </row>
    <row r="861" spans="1:8" x14ac:dyDescent="0.25">
      <c r="A861" s="577" t="str">
        <f>IF(ISNUMBER(SEARCH(A$206,'12.Partner Involvement'!$G660))=TRUE,(('12.Partner Involvement'!$D660*'12.Partner Involvement'!$E660)/COUNTA(_xlfn.TEXTSPLIT('12.Partner Involvement'!$G660,";"))),"")</f>
        <v/>
      </c>
      <c r="B861" s="576" t="str">
        <f>IF(ISNUMBER(SEARCH(B$206,'12.Partner Involvement'!$G660))=TRUE,(('12.Partner Involvement'!$D660*'12.Partner Involvement'!$E660)/COUNTA(_xlfn.TEXTSPLIT('12.Partner Involvement'!$G660,";"))),"")</f>
        <v/>
      </c>
      <c r="C861" s="578" t="str">
        <f>IF(ISNUMBER(SEARCH(C$206,'12.Partner Involvement'!$G660))=TRUE,(('12.Partner Involvement'!$D660*'12.Partner Involvement'!$E660)/COUNTA(_xlfn.TEXTSPLIT('12.Partner Involvement'!$G660,";"))),"")</f>
        <v/>
      </c>
      <c r="E861" s="577" t="str">
        <f>IF(ISNUMBER(SEARCH(E$206,'12.Partner Involvement'!$H660))=TRUE,(('12.Partner Involvement'!$D660*'12.Partner Involvement'!$E660)/COUNTA(_xlfn.TEXTSPLIT('12.Partner Involvement'!$H660,";"))),"")</f>
        <v/>
      </c>
      <c r="F861" s="576" t="str">
        <f>IF(ISNUMBER(SEARCH(F$206,'12.Partner Involvement'!$H660))=TRUE,(('12.Partner Involvement'!$D660*'12.Partner Involvement'!$E660)/COUNTA(_xlfn.TEXTSPLIT('12.Partner Involvement'!$H660,";"))),"")</f>
        <v/>
      </c>
      <c r="G861" s="576" t="str">
        <f>IF(ISNUMBER(SEARCH(G$206,'12.Partner Involvement'!$H660))=TRUE,(('12.Partner Involvement'!$D660*'12.Partner Involvement'!$E660)/COUNTA(_xlfn.TEXTSPLIT('12.Partner Involvement'!$H660,";"))),"")</f>
        <v/>
      </c>
      <c r="H861" s="578" t="str">
        <f>IF(ISNUMBER(SEARCH(H$206,'12.Partner Involvement'!$H660))=TRUE,(('12.Partner Involvement'!$D660*'12.Partner Involvement'!$E660)/COUNTA(_xlfn.TEXTSPLIT('12.Partner Involvement'!$H660,";"))),"")</f>
        <v/>
      </c>
    </row>
    <row r="862" spans="1:8" x14ac:dyDescent="0.25">
      <c r="A862" s="577" t="str">
        <f>IF(ISNUMBER(SEARCH(A$206,'12.Partner Involvement'!$G661))=TRUE,(('12.Partner Involvement'!$D661*'12.Partner Involvement'!$E661)/COUNTA(_xlfn.TEXTSPLIT('12.Partner Involvement'!$G661,";"))),"")</f>
        <v/>
      </c>
      <c r="B862" s="576" t="str">
        <f>IF(ISNUMBER(SEARCH(B$206,'12.Partner Involvement'!$G661))=TRUE,(('12.Partner Involvement'!$D661*'12.Partner Involvement'!$E661)/COUNTA(_xlfn.TEXTSPLIT('12.Partner Involvement'!$G661,";"))),"")</f>
        <v/>
      </c>
      <c r="C862" s="578" t="str">
        <f>IF(ISNUMBER(SEARCH(C$206,'12.Partner Involvement'!$G661))=TRUE,(('12.Partner Involvement'!$D661*'12.Partner Involvement'!$E661)/COUNTA(_xlfn.TEXTSPLIT('12.Partner Involvement'!$G661,";"))),"")</f>
        <v/>
      </c>
      <c r="E862" s="577" t="str">
        <f>IF(ISNUMBER(SEARCH(E$206,'12.Partner Involvement'!$H661))=TRUE,(('12.Partner Involvement'!$D661*'12.Partner Involvement'!$E661)/COUNTA(_xlfn.TEXTSPLIT('12.Partner Involvement'!$H661,";"))),"")</f>
        <v/>
      </c>
      <c r="F862" s="576" t="str">
        <f>IF(ISNUMBER(SEARCH(F$206,'12.Partner Involvement'!$H661))=TRUE,(('12.Partner Involvement'!$D661*'12.Partner Involvement'!$E661)/COUNTA(_xlfn.TEXTSPLIT('12.Partner Involvement'!$H661,";"))),"")</f>
        <v/>
      </c>
      <c r="G862" s="576" t="str">
        <f>IF(ISNUMBER(SEARCH(G$206,'12.Partner Involvement'!$H661))=TRUE,(('12.Partner Involvement'!$D661*'12.Partner Involvement'!$E661)/COUNTA(_xlfn.TEXTSPLIT('12.Partner Involvement'!$H661,";"))),"")</f>
        <v/>
      </c>
      <c r="H862" s="578" t="str">
        <f>IF(ISNUMBER(SEARCH(H$206,'12.Partner Involvement'!$H661))=TRUE,(('12.Partner Involvement'!$D661*'12.Partner Involvement'!$E661)/COUNTA(_xlfn.TEXTSPLIT('12.Partner Involvement'!$H661,";"))),"")</f>
        <v/>
      </c>
    </row>
    <row r="863" spans="1:8" x14ac:dyDescent="0.25">
      <c r="A863" s="577" t="str">
        <f>IF(ISNUMBER(SEARCH(A$206,'12.Partner Involvement'!$G662))=TRUE,(('12.Partner Involvement'!$D662*'12.Partner Involvement'!$E662)/COUNTA(_xlfn.TEXTSPLIT('12.Partner Involvement'!$G662,";"))),"")</f>
        <v/>
      </c>
      <c r="B863" s="576" t="str">
        <f>IF(ISNUMBER(SEARCH(B$206,'12.Partner Involvement'!$G662))=TRUE,(('12.Partner Involvement'!$D662*'12.Partner Involvement'!$E662)/COUNTA(_xlfn.TEXTSPLIT('12.Partner Involvement'!$G662,";"))),"")</f>
        <v/>
      </c>
      <c r="C863" s="578" t="str">
        <f>IF(ISNUMBER(SEARCH(C$206,'12.Partner Involvement'!$G662))=TRUE,(('12.Partner Involvement'!$D662*'12.Partner Involvement'!$E662)/COUNTA(_xlfn.TEXTSPLIT('12.Partner Involvement'!$G662,";"))),"")</f>
        <v/>
      </c>
      <c r="E863" s="577" t="str">
        <f>IF(ISNUMBER(SEARCH(E$206,'12.Partner Involvement'!$H662))=TRUE,(('12.Partner Involvement'!$D662*'12.Partner Involvement'!$E662)/COUNTA(_xlfn.TEXTSPLIT('12.Partner Involvement'!$H662,";"))),"")</f>
        <v/>
      </c>
      <c r="F863" s="576" t="str">
        <f>IF(ISNUMBER(SEARCH(F$206,'12.Partner Involvement'!$H662))=TRUE,(('12.Partner Involvement'!$D662*'12.Partner Involvement'!$E662)/COUNTA(_xlfn.TEXTSPLIT('12.Partner Involvement'!$H662,";"))),"")</f>
        <v/>
      </c>
      <c r="G863" s="576" t="str">
        <f>IF(ISNUMBER(SEARCH(G$206,'12.Partner Involvement'!$H662))=TRUE,(('12.Partner Involvement'!$D662*'12.Partner Involvement'!$E662)/COUNTA(_xlfn.TEXTSPLIT('12.Partner Involvement'!$H662,";"))),"")</f>
        <v/>
      </c>
      <c r="H863" s="578" t="str">
        <f>IF(ISNUMBER(SEARCH(H$206,'12.Partner Involvement'!$H662))=TRUE,(('12.Partner Involvement'!$D662*'12.Partner Involvement'!$E662)/COUNTA(_xlfn.TEXTSPLIT('12.Partner Involvement'!$H662,";"))),"")</f>
        <v/>
      </c>
    </row>
    <row r="864" spans="1:8" x14ac:dyDescent="0.25">
      <c r="A864" s="577" t="str">
        <f>IF(ISNUMBER(SEARCH(A$206,'12.Partner Involvement'!$G663))=TRUE,(('12.Partner Involvement'!$D663*'12.Partner Involvement'!$E663)/COUNTA(_xlfn.TEXTSPLIT('12.Partner Involvement'!$G663,";"))),"")</f>
        <v/>
      </c>
      <c r="B864" s="576" t="str">
        <f>IF(ISNUMBER(SEARCH(B$206,'12.Partner Involvement'!$G663))=TRUE,(('12.Partner Involvement'!$D663*'12.Partner Involvement'!$E663)/COUNTA(_xlfn.TEXTSPLIT('12.Partner Involvement'!$G663,";"))),"")</f>
        <v/>
      </c>
      <c r="C864" s="578" t="str">
        <f>IF(ISNUMBER(SEARCH(C$206,'12.Partner Involvement'!$G663))=TRUE,(('12.Partner Involvement'!$D663*'12.Partner Involvement'!$E663)/COUNTA(_xlfn.TEXTSPLIT('12.Partner Involvement'!$G663,";"))),"")</f>
        <v/>
      </c>
      <c r="E864" s="577" t="str">
        <f>IF(ISNUMBER(SEARCH(E$206,'12.Partner Involvement'!$H663))=TRUE,(('12.Partner Involvement'!$D663*'12.Partner Involvement'!$E663)/COUNTA(_xlfn.TEXTSPLIT('12.Partner Involvement'!$H663,";"))),"")</f>
        <v/>
      </c>
      <c r="F864" s="576" t="str">
        <f>IF(ISNUMBER(SEARCH(F$206,'12.Partner Involvement'!$H663))=TRUE,(('12.Partner Involvement'!$D663*'12.Partner Involvement'!$E663)/COUNTA(_xlfn.TEXTSPLIT('12.Partner Involvement'!$H663,";"))),"")</f>
        <v/>
      </c>
      <c r="G864" s="576" t="str">
        <f>IF(ISNUMBER(SEARCH(G$206,'12.Partner Involvement'!$H663))=TRUE,(('12.Partner Involvement'!$D663*'12.Partner Involvement'!$E663)/COUNTA(_xlfn.TEXTSPLIT('12.Partner Involvement'!$H663,";"))),"")</f>
        <v/>
      </c>
      <c r="H864" s="578" t="str">
        <f>IF(ISNUMBER(SEARCH(H$206,'12.Partner Involvement'!$H663))=TRUE,(('12.Partner Involvement'!$D663*'12.Partner Involvement'!$E663)/COUNTA(_xlfn.TEXTSPLIT('12.Partner Involvement'!$H663,";"))),"")</f>
        <v/>
      </c>
    </row>
    <row r="865" spans="1:8" x14ac:dyDescent="0.25">
      <c r="A865" s="577" t="str">
        <f>IF(ISNUMBER(SEARCH(A$206,'12.Partner Involvement'!$G664))=TRUE,(('12.Partner Involvement'!$D664*'12.Partner Involvement'!$E664)/COUNTA(_xlfn.TEXTSPLIT('12.Partner Involvement'!$G664,";"))),"")</f>
        <v/>
      </c>
      <c r="B865" s="576" t="str">
        <f>IF(ISNUMBER(SEARCH(B$206,'12.Partner Involvement'!$G664))=TRUE,(('12.Partner Involvement'!$D664*'12.Partner Involvement'!$E664)/COUNTA(_xlfn.TEXTSPLIT('12.Partner Involvement'!$G664,";"))),"")</f>
        <v/>
      </c>
      <c r="C865" s="578" t="str">
        <f>IF(ISNUMBER(SEARCH(C$206,'12.Partner Involvement'!$G664))=TRUE,(('12.Partner Involvement'!$D664*'12.Partner Involvement'!$E664)/COUNTA(_xlfn.TEXTSPLIT('12.Partner Involvement'!$G664,";"))),"")</f>
        <v/>
      </c>
      <c r="E865" s="577" t="str">
        <f>IF(ISNUMBER(SEARCH(E$206,'12.Partner Involvement'!$H664))=TRUE,(('12.Partner Involvement'!$D664*'12.Partner Involvement'!$E664)/COUNTA(_xlfn.TEXTSPLIT('12.Partner Involvement'!$H664,";"))),"")</f>
        <v/>
      </c>
      <c r="F865" s="576" t="str">
        <f>IF(ISNUMBER(SEARCH(F$206,'12.Partner Involvement'!$H664))=TRUE,(('12.Partner Involvement'!$D664*'12.Partner Involvement'!$E664)/COUNTA(_xlfn.TEXTSPLIT('12.Partner Involvement'!$H664,";"))),"")</f>
        <v/>
      </c>
      <c r="G865" s="576" t="str">
        <f>IF(ISNUMBER(SEARCH(G$206,'12.Partner Involvement'!$H664))=TRUE,(('12.Partner Involvement'!$D664*'12.Partner Involvement'!$E664)/COUNTA(_xlfn.TEXTSPLIT('12.Partner Involvement'!$H664,";"))),"")</f>
        <v/>
      </c>
      <c r="H865" s="578" t="str">
        <f>IF(ISNUMBER(SEARCH(H$206,'12.Partner Involvement'!$H664))=TRUE,(('12.Partner Involvement'!$D664*'12.Partner Involvement'!$E664)/COUNTA(_xlfn.TEXTSPLIT('12.Partner Involvement'!$H664,";"))),"")</f>
        <v/>
      </c>
    </row>
    <row r="866" spans="1:8" x14ac:dyDescent="0.25">
      <c r="A866" s="577" t="str">
        <f>IF(ISNUMBER(SEARCH(A$206,'12.Partner Involvement'!$G665))=TRUE,(('12.Partner Involvement'!$D665*'12.Partner Involvement'!$E665)/COUNTA(_xlfn.TEXTSPLIT('12.Partner Involvement'!$G665,";"))),"")</f>
        <v/>
      </c>
      <c r="B866" s="576" t="str">
        <f>IF(ISNUMBER(SEARCH(B$206,'12.Partner Involvement'!$G665))=TRUE,(('12.Partner Involvement'!$D665*'12.Partner Involvement'!$E665)/COUNTA(_xlfn.TEXTSPLIT('12.Partner Involvement'!$G665,";"))),"")</f>
        <v/>
      </c>
      <c r="C866" s="578" t="str">
        <f>IF(ISNUMBER(SEARCH(C$206,'12.Partner Involvement'!$G665))=TRUE,(('12.Partner Involvement'!$D665*'12.Partner Involvement'!$E665)/COUNTA(_xlfn.TEXTSPLIT('12.Partner Involvement'!$G665,";"))),"")</f>
        <v/>
      </c>
      <c r="E866" s="577" t="str">
        <f>IF(ISNUMBER(SEARCH(E$206,'12.Partner Involvement'!$H665))=TRUE,(('12.Partner Involvement'!$D665*'12.Partner Involvement'!$E665)/COUNTA(_xlfn.TEXTSPLIT('12.Partner Involvement'!$H665,";"))),"")</f>
        <v/>
      </c>
      <c r="F866" s="576" t="str">
        <f>IF(ISNUMBER(SEARCH(F$206,'12.Partner Involvement'!$H665))=TRUE,(('12.Partner Involvement'!$D665*'12.Partner Involvement'!$E665)/COUNTA(_xlfn.TEXTSPLIT('12.Partner Involvement'!$H665,";"))),"")</f>
        <v/>
      </c>
      <c r="G866" s="576" t="str">
        <f>IF(ISNUMBER(SEARCH(G$206,'12.Partner Involvement'!$H665))=TRUE,(('12.Partner Involvement'!$D665*'12.Partner Involvement'!$E665)/COUNTA(_xlfn.TEXTSPLIT('12.Partner Involvement'!$H665,";"))),"")</f>
        <v/>
      </c>
      <c r="H866" s="578" t="str">
        <f>IF(ISNUMBER(SEARCH(H$206,'12.Partner Involvement'!$H665))=TRUE,(('12.Partner Involvement'!$D665*'12.Partner Involvement'!$E665)/COUNTA(_xlfn.TEXTSPLIT('12.Partner Involvement'!$H665,";"))),"")</f>
        <v/>
      </c>
    </row>
    <row r="867" spans="1:8" x14ac:dyDescent="0.25">
      <c r="A867" s="577" t="str">
        <f>IF(ISNUMBER(SEARCH(A$206,'12.Partner Involvement'!$G666))=TRUE,(('12.Partner Involvement'!$D666*'12.Partner Involvement'!$E666)/COUNTA(_xlfn.TEXTSPLIT('12.Partner Involvement'!$G666,";"))),"")</f>
        <v/>
      </c>
      <c r="B867" s="576" t="str">
        <f>IF(ISNUMBER(SEARCH(B$206,'12.Partner Involvement'!$G666))=TRUE,(('12.Partner Involvement'!$D666*'12.Partner Involvement'!$E666)/COUNTA(_xlfn.TEXTSPLIT('12.Partner Involvement'!$G666,";"))),"")</f>
        <v/>
      </c>
      <c r="C867" s="578" t="str">
        <f>IF(ISNUMBER(SEARCH(C$206,'12.Partner Involvement'!$G666))=TRUE,(('12.Partner Involvement'!$D666*'12.Partner Involvement'!$E666)/COUNTA(_xlfn.TEXTSPLIT('12.Partner Involvement'!$G666,";"))),"")</f>
        <v/>
      </c>
      <c r="E867" s="577" t="str">
        <f>IF(ISNUMBER(SEARCH(E$206,'12.Partner Involvement'!$H666))=TRUE,(('12.Partner Involvement'!$D666*'12.Partner Involvement'!$E666)/COUNTA(_xlfn.TEXTSPLIT('12.Partner Involvement'!$H666,";"))),"")</f>
        <v/>
      </c>
      <c r="F867" s="576" t="str">
        <f>IF(ISNUMBER(SEARCH(F$206,'12.Partner Involvement'!$H666))=TRUE,(('12.Partner Involvement'!$D666*'12.Partner Involvement'!$E666)/COUNTA(_xlfn.TEXTSPLIT('12.Partner Involvement'!$H666,";"))),"")</f>
        <v/>
      </c>
      <c r="G867" s="576" t="str">
        <f>IF(ISNUMBER(SEARCH(G$206,'12.Partner Involvement'!$H666))=TRUE,(('12.Partner Involvement'!$D666*'12.Partner Involvement'!$E666)/COUNTA(_xlfn.TEXTSPLIT('12.Partner Involvement'!$H666,";"))),"")</f>
        <v/>
      </c>
      <c r="H867" s="578" t="str">
        <f>IF(ISNUMBER(SEARCH(H$206,'12.Partner Involvement'!$H666))=TRUE,(('12.Partner Involvement'!$D666*'12.Partner Involvement'!$E666)/COUNTA(_xlfn.TEXTSPLIT('12.Partner Involvement'!$H666,";"))),"")</f>
        <v/>
      </c>
    </row>
    <row r="868" spans="1:8" x14ac:dyDescent="0.25">
      <c r="A868" s="577" t="str">
        <f>IF(ISNUMBER(SEARCH(A$206,'12.Partner Involvement'!$G667))=TRUE,(('12.Partner Involvement'!$D667*'12.Partner Involvement'!$E667)/COUNTA(_xlfn.TEXTSPLIT('12.Partner Involvement'!$G667,";"))),"")</f>
        <v/>
      </c>
      <c r="B868" s="576" t="str">
        <f>IF(ISNUMBER(SEARCH(B$206,'12.Partner Involvement'!$G667))=TRUE,(('12.Partner Involvement'!$D667*'12.Partner Involvement'!$E667)/COUNTA(_xlfn.TEXTSPLIT('12.Partner Involvement'!$G667,";"))),"")</f>
        <v/>
      </c>
      <c r="C868" s="578" t="str">
        <f>IF(ISNUMBER(SEARCH(C$206,'12.Partner Involvement'!$G667))=TRUE,(('12.Partner Involvement'!$D667*'12.Partner Involvement'!$E667)/COUNTA(_xlfn.TEXTSPLIT('12.Partner Involvement'!$G667,";"))),"")</f>
        <v/>
      </c>
      <c r="E868" s="577" t="str">
        <f>IF(ISNUMBER(SEARCH(E$206,'12.Partner Involvement'!$H667))=TRUE,(('12.Partner Involvement'!$D667*'12.Partner Involvement'!$E667)/COUNTA(_xlfn.TEXTSPLIT('12.Partner Involvement'!$H667,";"))),"")</f>
        <v/>
      </c>
      <c r="F868" s="576" t="str">
        <f>IF(ISNUMBER(SEARCH(F$206,'12.Partner Involvement'!$H667))=TRUE,(('12.Partner Involvement'!$D667*'12.Partner Involvement'!$E667)/COUNTA(_xlfn.TEXTSPLIT('12.Partner Involvement'!$H667,";"))),"")</f>
        <v/>
      </c>
      <c r="G868" s="576" t="str">
        <f>IF(ISNUMBER(SEARCH(G$206,'12.Partner Involvement'!$H667))=TRUE,(('12.Partner Involvement'!$D667*'12.Partner Involvement'!$E667)/COUNTA(_xlfn.TEXTSPLIT('12.Partner Involvement'!$H667,";"))),"")</f>
        <v/>
      </c>
      <c r="H868" s="578" t="str">
        <f>IF(ISNUMBER(SEARCH(H$206,'12.Partner Involvement'!$H667))=TRUE,(('12.Partner Involvement'!$D667*'12.Partner Involvement'!$E667)/COUNTA(_xlfn.TEXTSPLIT('12.Partner Involvement'!$H667,";"))),"")</f>
        <v/>
      </c>
    </row>
    <row r="869" spans="1:8" x14ac:dyDescent="0.25">
      <c r="A869" s="577" t="str">
        <f>IF(ISNUMBER(SEARCH(A$206,'12.Partner Involvement'!$G668))=TRUE,(('12.Partner Involvement'!$D668*'12.Partner Involvement'!$E668)/COUNTA(_xlfn.TEXTSPLIT('12.Partner Involvement'!$G668,";"))),"")</f>
        <v/>
      </c>
      <c r="B869" s="576" t="str">
        <f>IF(ISNUMBER(SEARCH(B$206,'12.Partner Involvement'!$G668))=TRUE,(('12.Partner Involvement'!$D668*'12.Partner Involvement'!$E668)/COUNTA(_xlfn.TEXTSPLIT('12.Partner Involvement'!$G668,";"))),"")</f>
        <v/>
      </c>
      <c r="C869" s="578" t="str">
        <f>IF(ISNUMBER(SEARCH(C$206,'12.Partner Involvement'!$G668))=TRUE,(('12.Partner Involvement'!$D668*'12.Partner Involvement'!$E668)/COUNTA(_xlfn.TEXTSPLIT('12.Partner Involvement'!$G668,";"))),"")</f>
        <v/>
      </c>
      <c r="E869" s="577" t="str">
        <f>IF(ISNUMBER(SEARCH(E$206,'12.Partner Involvement'!$H668))=TRUE,(('12.Partner Involvement'!$D668*'12.Partner Involvement'!$E668)/COUNTA(_xlfn.TEXTSPLIT('12.Partner Involvement'!$H668,";"))),"")</f>
        <v/>
      </c>
      <c r="F869" s="576" t="str">
        <f>IF(ISNUMBER(SEARCH(F$206,'12.Partner Involvement'!$H668))=TRUE,(('12.Partner Involvement'!$D668*'12.Partner Involvement'!$E668)/COUNTA(_xlfn.TEXTSPLIT('12.Partner Involvement'!$H668,";"))),"")</f>
        <v/>
      </c>
      <c r="G869" s="576" t="str">
        <f>IF(ISNUMBER(SEARCH(G$206,'12.Partner Involvement'!$H668))=TRUE,(('12.Partner Involvement'!$D668*'12.Partner Involvement'!$E668)/COUNTA(_xlfn.TEXTSPLIT('12.Partner Involvement'!$H668,";"))),"")</f>
        <v/>
      </c>
      <c r="H869" s="578" t="str">
        <f>IF(ISNUMBER(SEARCH(H$206,'12.Partner Involvement'!$H668))=TRUE,(('12.Partner Involvement'!$D668*'12.Partner Involvement'!$E668)/COUNTA(_xlfn.TEXTSPLIT('12.Partner Involvement'!$H668,";"))),"")</f>
        <v/>
      </c>
    </row>
    <row r="870" spans="1:8" x14ac:dyDescent="0.25">
      <c r="A870" s="577" t="str">
        <f>IF(ISNUMBER(SEARCH(A$206,'12.Partner Involvement'!$G669))=TRUE,(('12.Partner Involvement'!$D669*'12.Partner Involvement'!$E669)/COUNTA(_xlfn.TEXTSPLIT('12.Partner Involvement'!$G669,";"))),"")</f>
        <v/>
      </c>
      <c r="B870" s="576" t="str">
        <f>IF(ISNUMBER(SEARCH(B$206,'12.Partner Involvement'!$G669))=TRUE,(('12.Partner Involvement'!$D669*'12.Partner Involvement'!$E669)/COUNTA(_xlfn.TEXTSPLIT('12.Partner Involvement'!$G669,";"))),"")</f>
        <v/>
      </c>
      <c r="C870" s="578" t="str">
        <f>IF(ISNUMBER(SEARCH(C$206,'12.Partner Involvement'!$G669))=TRUE,(('12.Partner Involvement'!$D669*'12.Partner Involvement'!$E669)/COUNTA(_xlfn.TEXTSPLIT('12.Partner Involvement'!$G669,";"))),"")</f>
        <v/>
      </c>
      <c r="E870" s="577" t="str">
        <f>IF(ISNUMBER(SEARCH(E$206,'12.Partner Involvement'!$H669))=TRUE,(('12.Partner Involvement'!$D669*'12.Partner Involvement'!$E669)/COUNTA(_xlfn.TEXTSPLIT('12.Partner Involvement'!$H669,";"))),"")</f>
        <v/>
      </c>
      <c r="F870" s="576" t="str">
        <f>IF(ISNUMBER(SEARCH(F$206,'12.Partner Involvement'!$H669))=TRUE,(('12.Partner Involvement'!$D669*'12.Partner Involvement'!$E669)/COUNTA(_xlfn.TEXTSPLIT('12.Partner Involvement'!$H669,";"))),"")</f>
        <v/>
      </c>
      <c r="G870" s="576" t="str">
        <f>IF(ISNUMBER(SEARCH(G$206,'12.Partner Involvement'!$H669))=TRUE,(('12.Partner Involvement'!$D669*'12.Partner Involvement'!$E669)/COUNTA(_xlfn.TEXTSPLIT('12.Partner Involvement'!$H669,";"))),"")</f>
        <v/>
      </c>
      <c r="H870" s="578" t="str">
        <f>IF(ISNUMBER(SEARCH(H$206,'12.Partner Involvement'!$H669))=TRUE,(('12.Partner Involvement'!$D669*'12.Partner Involvement'!$E669)/COUNTA(_xlfn.TEXTSPLIT('12.Partner Involvement'!$H669,";"))),"")</f>
        <v/>
      </c>
    </row>
    <row r="871" spans="1:8" x14ac:dyDescent="0.25">
      <c r="A871" s="577" t="str">
        <f>IF(ISNUMBER(SEARCH(A$206,'12.Partner Involvement'!$G670))=TRUE,(('12.Partner Involvement'!$D670*'12.Partner Involvement'!$E670)/COUNTA(_xlfn.TEXTSPLIT('12.Partner Involvement'!$G670,";"))),"")</f>
        <v/>
      </c>
      <c r="B871" s="576" t="str">
        <f>IF(ISNUMBER(SEARCH(B$206,'12.Partner Involvement'!$G670))=TRUE,(('12.Partner Involvement'!$D670*'12.Partner Involvement'!$E670)/COUNTA(_xlfn.TEXTSPLIT('12.Partner Involvement'!$G670,";"))),"")</f>
        <v/>
      </c>
      <c r="C871" s="578" t="str">
        <f>IF(ISNUMBER(SEARCH(C$206,'12.Partner Involvement'!$G670))=TRUE,(('12.Partner Involvement'!$D670*'12.Partner Involvement'!$E670)/COUNTA(_xlfn.TEXTSPLIT('12.Partner Involvement'!$G670,";"))),"")</f>
        <v/>
      </c>
      <c r="E871" s="577" t="str">
        <f>IF(ISNUMBER(SEARCH(E$206,'12.Partner Involvement'!$H670))=TRUE,(('12.Partner Involvement'!$D670*'12.Partner Involvement'!$E670)/COUNTA(_xlfn.TEXTSPLIT('12.Partner Involvement'!$H670,";"))),"")</f>
        <v/>
      </c>
      <c r="F871" s="576" t="str">
        <f>IF(ISNUMBER(SEARCH(F$206,'12.Partner Involvement'!$H670))=TRUE,(('12.Partner Involvement'!$D670*'12.Partner Involvement'!$E670)/COUNTA(_xlfn.TEXTSPLIT('12.Partner Involvement'!$H670,";"))),"")</f>
        <v/>
      </c>
      <c r="G871" s="576" t="str">
        <f>IF(ISNUMBER(SEARCH(G$206,'12.Partner Involvement'!$H670))=TRUE,(('12.Partner Involvement'!$D670*'12.Partner Involvement'!$E670)/COUNTA(_xlfn.TEXTSPLIT('12.Partner Involvement'!$H670,";"))),"")</f>
        <v/>
      </c>
      <c r="H871" s="578" t="str">
        <f>IF(ISNUMBER(SEARCH(H$206,'12.Partner Involvement'!$H670))=TRUE,(('12.Partner Involvement'!$D670*'12.Partner Involvement'!$E670)/COUNTA(_xlfn.TEXTSPLIT('12.Partner Involvement'!$H670,";"))),"")</f>
        <v/>
      </c>
    </row>
    <row r="872" spans="1:8" x14ac:dyDescent="0.25">
      <c r="A872" s="577" t="str">
        <f>IF(ISNUMBER(SEARCH(A$206,'12.Partner Involvement'!$G671))=TRUE,(('12.Partner Involvement'!$D671*'12.Partner Involvement'!$E671)/COUNTA(_xlfn.TEXTSPLIT('12.Partner Involvement'!$G671,";"))),"")</f>
        <v/>
      </c>
      <c r="B872" s="576" t="str">
        <f>IF(ISNUMBER(SEARCH(B$206,'12.Partner Involvement'!$G671))=TRUE,(('12.Partner Involvement'!$D671*'12.Partner Involvement'!$E671)/COUNTA(_xlfn.TEXTSPLIT('12.Partner Involvement'!$G671,";"))),"")</f>
        <v/>
      </c>
      <c r="C872" s="578" t="str">
        <f>IF(ISNUMBER(SEARCH(C$206,'12.Partner Involvement'!$G671))=TRUE,(('12.Partner Involvement'!$D671*'12.Partner Involvement'!$E671)/COUNTA(_xlfn.TEXTSPLIT('12.Partner Involvement'!$G671,";"))),"")</f>
        <v/>
      </c>
      <c r="E872" s="577" t="str">
        <f>IF(ISNUMBER(SEARCH(E$206,'12.Partner Involvement'!$H671))=TRUE,(('12.Partner Involvement'!$D671*'12.Partner Involvement'!$E671)/COUNTA(_xlfn.TEXTSPLIT('12.Partner Involvement'!$H671,";"))),"")</f>
        <v/>
      </c>
      <c r="F872" s="576" t="str">
        <f>IF(ISNUMBER(SEARCH(F$206,'12.Partner Involvement'!$H671))=TRUE,(('12.Partner Involvement'!$D671*'12.Partner Involvement'!$E671)/COUNTA(_xlfn.TEXTSPLIT('12.Partner Involvement'!$H671,";"))),"")</f>
        <v/>
      </c>
      <c r="G872" s="576" t="str">
        <f>IF(ISNUMBER(SEARCH(G$206,'12.Partner Involvement'!$H671))=TRUE,(('12.Partner Involvement'!$D671*'12.Partner Involvement'!$E671)/COUNTA(_xlfn.TEXTSPLIT('12.Partner Involvement'!$H671,";"))),"")</f>
        <v/>
      </c>
      <c r="H872" s="578" t="str">
        <f>IF(ISNUMBER(SEARCH(H$206,'12.Partner Involvement'!$H671))=TRUE,(('12.Partner Involvement'!$D671*'12.Partner Involvement'!$E671)/COUNTA(_xlfn.TEXTSPLIT('12.Partner Involvement'!$H671,";"))),"")</f>
        <v/>
      </c>
    </row>
    <row r="873" spans="1:8" x14ac:dyDescent="0.25">
      <c r="A873" s="577" t="str">
        <f>IF(ISNUMBER(SEARCH(A$206,'12.Partner Involvement'!$G672))=TRUE,(('12.Partner Involvement'!$D672*'12.Partner Involvement'!$E672)/COUNTA(_xlfn.TEXTSPLIT('12.Partner Involvement'!$G672,";"))),"")</f>
        <v/>
      </c>
      <c r="B873" s="576" t="str">
        <f>IF(ISNUMBER(SEARCH(B$206,'12.Partner Involvement'!$G672))=TRUE,(('12.Partner Involvement'!$D672*'12.Partner Involvement'!$E672)/COUNTA(_xlfn.TEXTSPLIT('12.Partner Involvement'!$G672,";"))),"")</f>
        <v/>
      </c>
      <c r="C873" s="578" t="str">
        <f>IF(ISNUMBER(SEARCH(C$206,'12.Partner Involvement'!$G672))=TRUE,(('12.Partner Involvement'!$D672*'12.Partner Involvement'!$E672)/COUNTA(_xlfn.TEXTSPLIT('12.Partner Involvement'!$G672,";"))),"")</f>
        <v/>
      </c>
      <c r="E873" s="577" t="str">
        <f>IF(ISNUMBER(SEARCH(E$206,'12.Partner Involvement'!$H672))=TRUE,(('12.Partner Involvement'!$D672*'12.Partner Involvement'!$E672)/COUNTA(_xlfn.TEXTSPLIT('12.Partner Involvement'!$H672,";"))),"")</f>
        <v/>
      </c>
      <c r="F873" s="576" t="str">
        <f>IF(ISNUMBER(SEARCH(F$206,'12.Partner Involvement'!$H672))=TRUE,(('12.Partner Involvement'!$D672*'12.Partner Involvement'!$E672)/COUNTA(_xlfn.TEXTSPLIT('12.Partner Involvement'!$H672,";"))),"")</f>
        <v/>
      </c>
      <c r="G873" s="576" t="str">
        <f>IF(ISNUMBER(SEARCH(G$206,'12.Partner Involvement'!$H672))=TRUE,(('12.Partner Involvement'!$D672*'12.Partner Involvement'!$E672)/COUNTA(_xlfn.TEXTSPLIT('12.Partner Involvement'!$H672,";"))),"")</f>
        <v/>
      </c>
      <c r="H873" s="578" t="str">
        <f>IF(ISNUMBER(SEARCH(H$206,'12.Partner Involvement'!$H672))=TRUE,(('12.Partner Involvement'!$D672*'12.Partner Involvement'!$E672)/COUNTA(_xlfn.TEXTSPLIT('12.Partner Involvement'!$H672,";"))),"")</f>
        <v/>
      </c>
    </row>
    <row r="874" spans="1:8" x14ac:dyDescent="0.25">
      <c r="A874" s="577" t="str">
        <f>IF(ISNUMBER(SEARCH(A$206,'12.Partner Involvement'!$G673))=TRUE,(('12.Partner Involvement'!$D673*'12.Partner Involvement'!$E673)/COUNTA(_xlfn.TEXTSPLIT('12.Partner Involvement'!$G673,";"))),"")</f>
        <v/>
      </c>
      <c r="B874" s="576" t="str">
        <f>IF(ISNUMBER(SEARCH(B$206,'12.Partner Involvement'!$G673))=TRUE,(('12.Partner Involvement'!$D673*'12.Partner Involvement'!$E673)/COUNTA(_xlfn.TEXTSPLIT('12.Partner Involvement'!$G673,";"))),"")</f>
        <v/>
      </c>
      <c r="C874" s="578" t="str">
        <f>IF(ISNUMBER(SEARCH(C$206,'12.Partner Involvement'!$G673))=TRUE,(('12.Partner Involvement'!$D673*'12.Partner Involvement'!$E673)/COUNTA(_xlfn.TEXTSPLIT('12.Partner Involvement'!$G673,";"))),"")</f>
        <v/>
      </c>
      <c r="E874" s="577" t="str">
        <f>IF(ISNUMBER(SEARCH(E$206,'12.Partner Involvement'!$H673))=TRUE,(('12.Partner Involvement'!$D673*'12.Partner Involvement'!$E673)/COUNTA(_xlfn.TEXTSPLIT('12.Partner Involvement'!$H673,";"))),"")</f>
        <v/>
      </c>
      <c r="F874" s="576" t="str">
        <f>IF(ISNUMBER(SEARCH(F$206,'12.Partner Involvement'!$H673))=TRUE,(('12.Partner Involvement'!$D673*'12.Partner Involvement'!$E673)/COUNTA(_xlfn.TEXTSPLIT('12.Partner Involvement'!$H673,";"))),"")</f>
        <v/>
      </c>
      <c r="G874" s="576" t="str">
        <f>IF(ISNUMBER(SEARCH(G$206,'12.Partner Involvement'!$H673))=TRUE,(('12.Partner Involvement'!$D673*'12.Partner Involvement'!$E673)/COUNTA(_xlfn.TEXTSPLIT('12.Partner Involvement'!$H673,";"))),"")</f>
        <v/>
      </c>
      <c r="H874" s="578" t="str">
        <f>IF(ISNUMBER(SEARCH(H$206,'12.Partner Involvement'!$H673))=TRUE,(('12.Partner Involvement'!$D673*'12.Partner Involvement'!$E673)/COUNTA(_xlfn.TEXTSPLIT('12.Partner Involvement'!$H673,";"))),"")</f>
        <v/>
      </c>
    </row>
    <row r="875" spans="1:8" x14ac:dyDescent="0.25">
      <c r="A875" s="577" t="str">
        <f>IF(ISNUMBER(SEARCH(A$206,'12.Partner Involvement'!$G674))=TRUE,(('12.Partner Involvement'!$D674*'12.Partner Involvement'!$E674)/COUNTA(_xlfn.TEXTSPLIT('12.Partner Involvement'!$G674,";"))),"")</f>
        <v/>
      </c>
      <c r="B875" s="576" t="str">
        <f>IF(ISNUMBER(SEARCH(B$206,'12.Partner Involvement'!$G674))=TRUE,(('12.Partner Involvement'!$D674*'12.Partner Involvement'!$E674)/COUNTA(_xlfn.TEXTSPLIT('12.Partner Involvement'!$G674,";"))),"")</f>
        <v/>
      </c>
      <c r="C875" s="578" t="str">
        <f>IF(ISNUMBER(SEARCH(C$206,'12.Partner Involvement'!$G674))=TRUE,(('12.Partner Involvement'!$D674*'12.Partner Involvement'!$E674)/COUNTA(_xlfn.TEXTSPLIT('12.Partner Involvement'!$G674,";"))),"")</f>
        <v/>
      </c>
      <c r="E875" s="577" t="str">
        <f>IF(ISNUMBER(SEARCH(E$206,'12.Partner Involvement'!$H674))=TRUE,(('12.Partner Involvement'!$D674*'12.Partner Involvement'!$E674)/COUNTA(_xlfn.TEXTSPLIT('12.Partner Involvement'!$H674,";"))),"")</f>
        <v/>
      </c>
      <c r="F875" s="576" t="str">
        <f>IF(ISNUMBER(SEARCH(F$206,'12.Partner Involvement'!$H674))=TRUE,(('12.Partner Involvement'!$D674*'12.Partner Involvement'!$E674)/COUNTA(_xlfn.TEXTSPLIT('12.Partner Involvement'!$H674,";"))),"")</f>
        <v/>
      </c>
      <c r="G875" s="576" t="str">
        <f>IF(ISNUMBER(SEARCH(G$206,'12.Partner Involvement'!$H674))=TRUE,(('12.Partner Involvement'!$D674*'12.Partner Involvement'!$E674)/COUNTA(_xlfn.TEXTSPLIT('12.Partner Involvement'!$H674,";"))),"")</f>
        <v/>
      </c>
      <c r="H875" s="578" t="str">
        <f>IF(ISNUMBER(SEARCH(H$206,'12.Partner Involvement'!$H674))=TRUE,(('12.Partner Involvement'!$D674*'12.Partner Involvement'!$E674)/COUNTA(_xlfn.TEXTSPLIT('12.Partner Involvement'!$H674,";"))),"")</f>
        <v/>
      </c>
    </row>
    <row r="876" spans="1:8" x14ac:dyDescent="0.25">
      <c r="A876" s="577" t="str">
        <f>IF(ISNUMBER(SEARCH(A$206,'12.Partner Involvement'!$G675))=TRUE,(('12.Partner Involvement'!$D675*'12.Partner Involvement'!$E675)/COUNTA(_xlfn.TEXTSPLIT('12.Partner Involvement'!$G675,";"))),"")</f>
        <v/>
      </c>
      <c r="B876" s="576" t="str">
        <f>IF(ISNUMBER(SEARCH(B$206,'12.Partner Involvement'!$G675))=TRUE,(('12.Partner Involvement'!$D675*'12.Partner Involvement'!$E675)/COUNTA(_xlfn.TEXTSPLIT('12.Partner Involvement'!$G675,";"))),"")</f>
        <v/>
      </c>
      <c r="C876" s="578" t="str">
        <f>IF(ISNUMBER(SEARCH(C$206,'12.Partner Involvement'!$G675))=TRUE,(('12.Partner Involvement'!$D675*'12.Partner Involvement'!$E675)/COUNTA(_xlfn.TEXTSPLIT('12.Partner Involvement'!$G675,";"))),"")</f>
        <v/>
      </c>
      <c r="E876" s="577" t="str">
        <f>IF(ISNUMBER(SEARCH(E$206,'12.Partner Involvement'!$H675))=TRUE,(('12.Partner Involvement'!$D675*'12.Partner Involvement'!$E675)/COUNTA(_xlfn.TEXTSPLIT('12.Partner Involvement'!$H675,";"))),"")</f>
        <v/>
      </c>
      <c r="F876" s="576" t="str">
        <f>IF(ISNUMBER(SEARCH(F$206,'12.Partner Involvement'!$H675))=TRUE,(('12.Partner Involvement'!$D675*'12.Partner Involvement'!$E675)/COUNTA(_xlfn.TEXTSPLIT('12.Partner Involvement'!$H675,";"))),"")</f>
        <v/>
      </c>
      <c r="G876" s="576" t="str">
        <f>IF(ISNUMBER(SEARCH(G$206,'12.Partner Involvement'!$H675))=TRUE,(('12.Partner Involvement'!$D675*'12.Partner Involvement'!$E675)/COUNTA(_xlfn.TEXTSPLIT('12.Partner Involvement'!$H675,";"))),"")</f>
        <v/>
      </c>
      <c r="H876" s="578" t="str">
        <f>IF(ISNUMBER(SEARCH(H$206,'12.Partner Involvement'!$H675))=TRUE,(('12.Partner Involvement'!$D675*'12.Partner Involvement'!$E675)/COUNTA(_xlfn.TEXTSPLIT('12.Partner Involvement'!$H675,";"))),"")</f>
        <v/>
      </c>
    </row>
    <row r="877" spans="1:8" x14ac:dyDescent="0.25">
      <c r="A877" s="577" t="str">
        <f>IF(ISNUMBER(SEARCH(A$206,'12.Partner Involvement'!$G676))=TRUE,(('12.Partner Involvement'!$D676*'12.Partner Involvement'!$E676)/COUNTA(_xlfn.TEXTSPLIT('12.Partner Involvement'!$G676,";"))),"")</f>
        <v/>
      </c>
      <c r="B877" s="576" t="str">
        <f>IF(ISNUMBER(SEARCH(B$206,'12.Partner Involvement'!$G676))=TRUE,(('12.Partner Involvement'!$D676*'12.Partner Involvement'!$E676)/COUNTA(_xlfn.TEXTSPLIT('12.Partner Involvement'!$G676,";"))),"")</f>
        <v/>
      </c>
      <c r="C877" s="578" t="str">
        <f>IF(ISNUMBER(SEARCH(C$206,'12.Partner Involvement'!$G676))=TRUE,(('12.Partner Involvement'!$D676*'12.Partner Involvement'!$E676)/COUNTA(_xlfn.TEXTSPLIT('12.Partner Involvement'!$G676,";"))),"")</f>
        <v/>
      </c>
      <c r="E877" s="577" t="str">
        <f>IF(ISNUMBER(SEARCH(E$206,'12.Partner Involvement'!$H676))=TRUE,(('12.Partner Involvement'!$D676*'12.Partner Involvement'!$E676)/COUNTA(_xlfn.TEXTSPLIT('12.Partner Involvement'!$H676,";"))),"")</f>
        <v/>
      </c>
      <c r="F877" s="576" t="str">
        <f>IF(ISNUMBER(SEARCH(F$206,'12.Partner Involvement'!$H676))=TRUE,(('12.Partner Involvement'!$D676*'12.Partner Involvement'!$E676)/COUNTA(_xlfn.TEXTSPLIT('12.Partner Involvement'!$H676,";"))),"")</f>
        <v/>
      </c>
      <c r="G877" s="576" t="str">
        <f>IF(ISNUMBER(SEARCH(G$206,'12.Partner Involvement'!$H676))=TRUE,(('12.Partner Involvement'!$D676*'12.Partner Involvement'!$E676)/COUNTA(_xlfn.TEXTSPLIT('12.Partner Involvement'!$H676,";"))),"")</f>
        <v/>
      </c>
      <c r="H877" s="578" t="str">
        <f>IF(ISNUMBER(SEARCH(H$206,'12.Partner Involvement'!$H676))=TRUE,(('12.Partner Involvement'!$D676*'12.Partner Involvement'!$E676)/COUNTA(_xlfn.TEXTSPLIT('12.Partner Involvement'!$H676,";"))),"")</f>
        <v/>
      </c>
    </row>
    <row r="878" spans="1:8" x14ac:dyDescent="0.25">
      <c r="A878" s="577" t="str">
        <f>IF(ISNUMBER(SEARCH(A$206,'12.Partner Involvement'!$G677))=TRUE,(('12.Partner Involvement'!$D677*'12.Partner Involvement'!$E677)/COUNTA(_xlfn.TEXTSPLIT('12.Partner Involvement'!$G677,";"))),"")</f>
        <v/>
      </c>
      <c r="B878" s="576" t="str">
        <f>IF(ISNUMBER(SEARCH(B$206,'12.Partner Involvement'!$G677))=TRUE,(('12.Partner Involvement'!$D677*'12.Partner Involvement'!$E677)/COUNTA(_xlfn.TEXTSPLIT('12.Partner Involvement'!$G677,";"))),"")</f>
        <v/>
      </c>
      <c r="C878" s="578" t="str">
        <f>IF(ISNUMBER(SEARCH(C$206,'12.Partner Involvement'!$G677))=TRUE,(('12.Partner Involvement'!$D677*'12.Partner Involvement'!$E677)/COUNTA(_xlfn.TEXTSPLIT('12.Partner Involvement'!$G677,";"))),"")</f>
        <v/>
      </c>
      <c r="E878" s="577" t="str">
        <f>IF(ISNUMBER(SEARCH(E$206,'12.Partner Involvement'!$H677))=TRUE,(('12.Partner Involvement'!$D677*'12.Partner Involvement'!$E677)/COUNTA(_xlfn.TEXTSPLIT('12.Partner Involvement'!$H677,";"))),"")</f>
        <v/>
      </c>
      <c r="F878" s="576" t="str">
        <f>IF(ISNUMBER(SEARCH(F$206,'12.Partner Involvement'!$H677))=TRUE,(('12.Partner Involvement'!$D677*'12.Partner Involvement'!$E677)/COUNTA(_xlfn.TEXTSPLIT('12.Partner Involvement'!$H677,";"))),"")</f>
        <v/>
      </c>
      <c r="G878" s="576" t="str">
        <f>IF(ISNUMBER(SEARCH(G$206,'12.Partner Involvement'!$H677))=TRUE,(('12.Partner Involvement'!$D677*'12.Partner Involvement'!$E677)/COUNTA(_xlfn.TEXTSPLIT('12.Partner Involvement'!$H677,";"))),"")</f>
        <v/>
      </c>
      <c r="H878" s="578" t="str">
        <f>IF(ISNUMBER(SEARCH(H$206,'12.Partner Involvement'!$H677))=TRUE,(('12.Partner Involvement'!$D677*'12.Partner Involvement'!$E677)/COUNTA(_xlfn.TEXTSPLIT('12.Partner Involvement'!$H677,";"))),"")</f>
        <v/>
      </c>
    </row>
    <row r="879" spans="1:8" x14ac:dyDescent="0.25">
      <c r="A879" s="577" t="str">
        <f>IF(ISNUMBER(SEARCH(A$206,'12.Partner Involvement'!$G678))=TRUE,(('12.Partner Involvement'!$D678*'12.Partner Involvement'!$E678)/COUNTA(_xlfn.TEXTSPLIT('12.Partner Involvement'!$G678,";"))),"")</f>
        <v/>
      </c>
      <c r="B879" s="576" t="str">
        <f>IF(ISNUMBER(SEARCH(B$206,'12.Partner Involvement'!$G678))=TRUE,(('12.Partner Involvement'!$D678*'12.Partner Involvement'!$E678)/COUNTA(_xlfn.TEXTSPLIT('12.Partner Involvement'!$G678,";"))),"")</f>
        <v/>
      </c>
      <c r="C879" s="578" t="str">
        <f>IF(ISNUMBER(SEARCH(C$206,'12.Partner Involvement'!$G678))=TRUE,(('12.Partner Involvement'!$D678*'12.Partner Involvement'!$E678)/COUNTA(_xlfn.TEXTSPLIT('12.Partner Involvement'!$G678,";"))),"")</f>
        <v/>
      </c>
      <c r="E879" s="577" t="str">
        <f>IF(ISNUMBER(SEARCH(E$206,'12.Partner Involvement'!$H678))=TRUE,(('12.Partner Involvement'!$D678*'12.Partner Involvement'!$E678)/COUNTA(_xlfn.TEXTSPLIT('12.Partner Involvement'!$H678,";"))),"")</f>
        <v/>
      </c>
      <c r="F879" s="576" t="str">
        <f>IF(ISNUMBER(SEARCH(F$206,'12.Partner Involvement'!$H678))=TRUE,(('12.Partner Involvement'!$D678*'12.Partner Involvement'!$E678)/COUNTA(_xlfn.TEXTSPLIT('12.Partner Involvement'!$H678,";"))),"")</f>
        <v/>
      </c>
      <c r="G879" s="576" t="str">
        <f>IF(ISNUMBER(SEARCH(G$206,'12.Partner Involvement'!$H678))=TRUE,(('12.Partner Involvement'!$D678*'12.Partner Involvement'!$E678)/COUNTA(_xlfn.TEXTSPLIT('12.Partner Involvement'!$H678,";"))),"")</f>
        <v/>
      </c>
      <c r="H879" s="578" t="str">
        <f>IF(ISNUMBER(SEARCH(H$206,'12.Partner Involvement'!$H678))=TRUE,(('12.Partner Involvement'!$D678*'12.Partner Involvement'!$E678)/COUNTA(_xlfn.TEXTSPLIT('12.Partner Involvement'!$H678,";"))),"")</f>
        <v/>
      </c>
    </row>
    <row r="880" spans="1:8" x14ac:dyDescent="0.25">
      <c r="A880" s="577" t="str">
        <f>IF(ISNUMBER(SEARCH(A$206,'12.Partner Involvement'!$G679))=TRUE,(('12.Partner Involvement'!$D679*'12.Partner Involvement'!$E679)/COUNTA(_xlfn.TEXTSPLIT('12.Partner Involvement'!$G679,";"))),"")</f>
        <v/>
      </c>
      <c r="B880" s="576" t="str">
        <f>IF(ISNUMBER(SEARCH(B$206,'12.Partner Involvement'!$G679))=TRUE,(('12.Partner Involvement'!$D679*'12.Partner Involvement'!$E679)/COUNTA(_xlfn.TEXTSPLIT('12.Partner Involvement'!$G679,";"))),"")</f>
        <v/>
      </c>
      <c r="C880" s="578" t="str">
        <f>IF(ISNUMBER(SEARCH(C$206,'12.Partner Involvement'!$G679))=TRUE,(('12.Partner Involvement'!$D679*'12.Partner Involvement'!$E679)/COUNTA(_xlfn.TEXTSPLIT('12.Partner Involvement'!$G679,";"))),"")</f>
        <v/>
      </c>
      <c r="E880" s="577" t="str">
        <f>IF(ISNUMBER(SEARCH(E$206,'12.Partner Involvement'!$H679))=TRUE,(('12.Partner Involvement'!$D679*'12.Partner Involvement'!$E679)/COUNTA(_xlfn.TEXTSPLIT('12.Partner Involvement'!$H679,";"))),"")</f>
        <v/>
      </c>
      <c r="F880" s="576" t="str">
        <f>IF(ISNUMBER(SEARCH(F$206,'12.Partner Involvement'!$H679))=TRUE,(('12.Partner Involvement'!$D679*'12.Partner Involvement'!$E679)/COUNTA(_xlfn.TEXTSPLIT('12.Partner Involvement'!$H679,";"))),"")</f>
        <v/>
      </c>
      <c r="G880" s="576" t="str">
        <f>IF(ISNUMBER(SEARCH(G$206,'12.Partner Involvement'!$H679))=TRUE,(('12.Partner Involvement'!$D679*'12.Partner Involvement'!$E679)/COUNTA(_xlfn.TEXTSPLIT('12.Partner Involvement'!$H679,";"))),"")</f>
        <v/>
      </c>
      <c r="H880" s="578" t="str">
        <f>IF(ISNUMBER(SEARCH(H$206,'12.Partner Involvement'!$H679))=TRUE,(('12.Partner Involvement'!$D679*'12.Partner Involvement'!$E679)/COUNTA(_xlfn.TEXTSPLIT('12.Partner Involvement'!$H679,";"))),"")</f>
        <v/>
      </c>
    </row>
    <row r="881" spans="1:8" x14ac:dyDescent="0.25">
      <c r="A881" s="577" t="str">
        <f>IF(ISNUMBER(SEARCH(A$206,'12.Partner Involvement'!$G680))=TRUE,(('12.Partner Involvement'!$D680*'12.Partner Involvement'!$E680)/COUNTA(_xlfn.TEXTSPLIT('12.Partner Involvement'!$G680,";"))),"")</f>
        <v/>
      </c>
      <c r="B881" s="576" t="str">
        <f>IF(ISNUMBER(SEARCH(B$206,'12.Partner Involvement'!$G680))=TRUE,(('12.Partner Involvement'!$D680*'12.Partner Involvement'!$E680)/COUNTA(_xlfn.TEXTSPLIT('12.Partner Involvement'!$G680,";"))),"")</f>
        <v/>
      </c>
      <c r="C881" s="578" t="str">
        <f>IF(ISNUMBER(SEARCH(C$206,'12.Partner Involvement'!$G680))=TRUE,(('12.Partner Involvement'!$D680*'12.Partner Involvement'!$E680)/COUNTA(_xlfn.TEXTSPLIT('12.Partner Involvement'!$G680,";"))),"")</f>
        <v/>
      </c>
      <c r="E881" s="577" t="str">
        <f>IF(ISNUMBER(SEARCH(E$206,'12.Partner Involvement'!$H680))=TRUE,(('12.Partner Involvement'!$D680*'12.Partner Involvement'!$E680)/COUNTA(_xlfn.TEXTSPLIT('12.Partner Involvement'!$H680,";"))),"")</f>
        <v/>
      </c>
      <c r="F881" s="576" t="str">
        <f>IF(ISNUMBER(SEARCH(F$206,'12.Partner Involvement'!$H680))=TRUE,(('12.Partner Involvement'!$D680*'12.Partner Involvement'!$E680)/COUNTA(_xlfn.TEXTSPLIT('12.Partner Involvement'!$H680,";"))),"")</f>
        <v/>
      </c>
      <c r="G881" s="576" t="str">
        <f>IF(ISNUMBER(SEARCH(G$206,'12.Partner Involvement'!$H680))=TRUE,(('12.Partner Involvement'!$D680*'12.Partner Involvement'!$E680)/COUNTA(_xlfn.TEXTSPLIT('12.Partner Involvement'!$H680,";"))),"")</f>
        <v/>
      </c>
      <c r="H881" s="578" t="str">
        <f>IF(ISNUMBER(SEARCH(H$206,'12.Partner Involvement'!$H680))=TRUE,(('12.Partner Involvement'!$D680*'12.Partner Involvement'!$E680)/COUNTA(_xlfn.TEXTSPLIT('12.Partner Involvement'!$H680,";"))),"")</f>
        <v/>
      </c>
    </row>
    <row r="882" spans="1:8" x14ac:dyDescent="0.25">
      <c r="A882" s="577" t="str">
        <f>IF(ISNUMBER(SEARCH(A$206,'12.Partner Involvement'!$G681))=TRUE,(('12.Partner Involvement'!$D681*'12.Partner Involvement'!$E681)/COUNTA(_xlfn.TEXTSPLIT('12.Partner Involvement'!$G681,";"))),"")</f>
        <v/>
      </c>
      <c r="B882" s="576" t="str">
        <f>IF(ISNUMBER(SEARCH(B$206,'12.Partner Involvement'!$G681))=TRUE,(('12.Partner Involvement'!$D681*'12.Partner Involvement'!$E681)/COUNTA(_xlfn.TEXTSPLIT('12.Partner Involvement'!$G681,";"))),"")</f>
        <v/>
      </c>
      <c r="C882" s="578" t="str">
        <f>IF(ISNUMBER(SEARCH(C$206,'12.Partner Involvement'!$G681))=TRUE,(('12.Partner Involvement'!$D681*'12.Partner Involvement'!$E681)/COUNTA(_xlfn.TEXTSPLIT('12.Partner Involvement'!$G681,";"))),"")</f>
        <v/>
      </c>
      <c r="E882" s="577" t="str">
        <f>IF(ISNUMBER(SEARCH(E$206,'12.Partner Involvement'!$H681))=TRUE,(('12.Partner Involvement'!$D681*'12.Partner Involvement'!$E681)/COUNTA(_xlfn.TEXTSPLIT('12.Partner Involvement'!$H681,";"))),"")</f>
        <v/>
      </c>
      <c r="F882" s="576" t="str">
        <f>IF(ISNUMBER(SEARCH(F$206,'12.Partner Involvement'!$H681))=TRUE,(('12.Partner Involvement'!$D681*'12.Partner Involvement'!$E681)/COUNTA(_xlfn.TEXTSPLIT('12.Partner Involvement'!$H681,";"))),"")</f>
        <v/>
      </c>
      <c r="G882" s="576" t="str">
        <f>IF(ISNUMBER(SEARCH(G$206,'12.Partner Involvement'!$H681))=TRUE,(('12.Partner Involvement'!$D681*'12.Partner Involvement'!$E681)/COUNTA(_xlfn.TEXTSPLIT('12.Partner Involvement'!$H681,";"))),"")</f>
        <v/>
      </c>
      <c r="H882" s="578" t="str">
        <f>IF(ISNUMBER(SEARCH(H$206,'12.Partner Involvement'!$H681))=TRUE,(('12.Partner Involvement'!$D681*'12.Partner Involvement'!$E681)/COUNTA(_xlfn.TEXTSPLIT('12.Partner Involvement'!$H681,";"))),"")</f>
        <v/>
      </c>
    </row>
    <row r="883" spans="1:8" x14ac:dyDescent="0.25">
      <c r="A883" s="577" t="str">
        <f>IF(ISNUMBER(SEARCH(A$206,'12.Partner Involvement'!$G682))=TRUE,(('12.Partner Involvement'!$D682*'12.Partner Involvement'!$E682)/COUNTA(_xlfn.TEXTSPLIT('12.Partner Involvement'!$G682,";"))),"")</f>
        <v/>
      </c>
      <c r="B883" s="576" t="str">
        <f>IF(ISNUMBER(SEARCH(B$206,'12.Partner Involvement'!$G682))=TRUE,(('12.Partner Involvement'!$D682*'12.Partner Involvement'!$E682)/COUNTA(_xlfn.TEXTSPLIT('12.Partner Involvement'!$G682,";"))),"")</f>
        <v/>
      </c>
      <c r="C883" s="578" t="str">
        <f>IF(ISNUMBER(SEARCH(C$206,'12.Partner Involvement'!$G682))=TRUE,(('12.Partner Involvement'!$D682*'12.Partner Involvement'!$E682)/COUNTA(_xlfn.TEXTSPLIT('12.Partner Involvement'!$G682,";"))),"")</f>
        <v/>
      </c>
      <c r="E883" s="577" t="str">
        <f>IF(ISNUMBER(SEARCH(E$206,'12.Partner Involvement'!$H682))=TRUE,(('12.Partner Involvement'!$D682*'12.Partner Involvement'!$E682)/COUNTA(_xlfn.TEXTSPLIT('12.Partner Involvement'!$H682,";"))),"")</f>
        <v/>
      </c>
      <c r="F883" s="576" t="str">
        <f>IF(ISNUMBER(SEARCH(F$206,'12.Partner Involvement'!$H682))=TRUE,(('12.Partner Involvement'!$D682*'12.Partner Involvement'!$E682)/COUNTA(_xlfn.TEXTSPLIT('12.Partner Involvement'!$H682,";"))),"")</f>
        <v/>
      </c>
      <c r="G883" s="576" t="str">
        <f>IF(ISNUMBER(SEARCH(G$206,'12.Partner Involvement'!$H682))=TRUE,(('12.Partner Involvement'!$D682*'12.Partner Involvement'!$E682)/COUNTA(_xlfn.TEXTSPLIT('12.Partner Involvement'!$H682,";"))),"")</f>
        <v/>
      </c>
      <c r="H883" s="578" t="str">
        <f>IF(ISNUMBER(SEARCH(H$206,'12.Partner Involvement'!$H682))=TRUE,(('12.Partner Involvement'!$D682*'12.Partner Involvement'!$E682)/COUNTA(_xlfn.TEXTSPLIT('12.Partner Involvement'!$H682,";"))),"")</f>
        <v/>
      </c>
    </row>
    <row r="884" spans="1:8" x14ac:dyDescent="0.25">
      <c r="A884" s="577" t="str">
        <f>IF(ISNUMBER(SEARCH(A$206,'12.Partner Involvement'!$G683))=TRUE,(('12.Partner Involvement'!$D683*'12.Partner Involvement'!$E683)/COUNTA(_xlfn.TEXTSPLIT('12.Partner Involvement'!$G683,";"))),"")</f>
        <v/>
      </c>
      <c r="B884" s="576" t="str">
        <f>IF(ISNUMBER(SEARCH(B$206,'12.Partner Involvement'!$G683))=TRUE,(('12.Partner Involvement'!$D683*'12.Partner Involvement'!$E683)/COUNTA(_xlfn.TEXTSPLIT('12.Partner Involvement'!$G683,";"))),"")</f>
        <v/>
      </c>
      <c r="C884" s="578" t="str">
        <f>IF(ISNUMBER(SEARCH(C$206,'12.Partner Involvement'!$G683))=TRUE,(('12.Partner Involvement'!$D683*'12.Partner Involvement'!$E683)/COUNTA(_xlfn.TEXTSPLIT('12.Partner Involvement'!$G683,";"))),"")</f>
        <v/>
      </c>
      <c r="E884" s="577" t="str">
        <f>IF(ISNUMBER(SEARCH(E$206,'12.Partner Involvement'!$H683))=TRUE,(('12.Partner Involvement'!$D683*'12.Partner Involvement'!$E683)/COUNTA(_xlfn.TEXTSPLIT('12.Partner Involvement'!$H683,";"))),"")</f>
        <v/>
      </c>
      <c r="F884" s="576" t="str">
        <f>IF(ISNUMBER(SEARCH(F$206,'12.Partner Involvement'!$H683))=TRUE,(('12.Partner Involvement'!$D683*'12.Partner Involvement'!$E683)/COUNTA(_xlfn.TEXTSPLIT('12.Partner Involvement'!$H683,";"))),"")</f>
        <v/>
      </c>
      <c r="G884" s="576" t="str">
        <f>IF(ISNUMBER(SEARCH(G$206,'12.Partner Involvement'!$H683))=TRUE,(('12.Partner Involvement'!$D683*'12.Partner Involvement'!$E683)/COUNTA(_xlfn.TEXTSPLIT('12.Partner Involvement'!$H683,";"))),"")</f>
        <v/>
      </c>
      <c r="H884" s="578" t="str">
        <f>IF(ISNUMBER(SEARCH(H$206,'12.Partner Involvement'!$H683))=TRUE,(('12.Partner Involvement'!$D683*'12.Partner Involvement'!$E683)/COUNTA(_xlfn.TEXTSPLIT('12.Partner Involvement'!$H683,";"))),"")</f>
        <v/>
      </c>
    </row>
    <row r="885" spans="1:8" x14ac:dyDescent="0.25">
      <c r="A885" s="577" t="str">
        <f>IF(ISNUMBER(SEARCH(A$206,'12.Partner Involvement'!$G684))=TRUE,(('12.Partner Involvement'!$D684*'12.Partner Involvement'!$E684)/COUNTA(_xlfn.TEXTSPLIT('12.Partner Involvement'!$G684,";"))),"")</f>
        <v/>
      </c>
      <c r="B885" s="576" t="str">
        <f>IF(ISNUMBER(SEARCH(B$206,'12.Partner Involvement'!$G684))=TRUE,(('12.Partner Involvement'!$D684*'12.Partner Involvement'!$E684)/COUNTA(_xlfn.TEXTSPLIT('12.Partner Involvement'!$G684,";"))),"")</f>
        <v/>
      </c>
      <c r="C885" s="578" t="str">
        <f>IF(ISNUMBER(SEARCH(C$206,'12.Partner Involvement'!$G684))=TRUE,(('12.Partner Involvement'!$D684*'12.Partner Involvement'!$E684)/COUNTA(_xlfn.TEXTSPLIT('12.Partner Involvement'!$G684,";"))),"")</f>
        <v/>
      </c>
      <c r="E885" s="577" t="str">
        <f>IF(ISNUMBER(SEARCH(E$206,'12.Partner Involvement'!$H684))=TRUE,(('12.Partner Involvement'!$D684*'12.Partner Involvement'!$E684)/COUNTA(_xlfn.TEXTSPLIT('12.Partner Involvement'!$H684,";"))),"")</f>
        <v/>
      </c>
      <c r="F885" s="576" t="str">
        <f>IF(ISNUMBER(SEARCH(F$206,'12.Partner Involvement'!$H684))=TRUE,(('12.Partner Involvement'!$D684*'12.Partner Involvement'!$E684)/COUNTA(_xlfn.TEXTSPLIT('12.Partner Involvement'!$H684,";"))),"")</f>
        <v/>
      </c>
      <c r="G885" s="576" t="str">
        <f>IF(ISNUMBER(SEARCH(G$206,'12.Partner Involvement'!$H684))=TRUE,(('12.Partner Involvement'!$D684*'12.Partner Involvement'!$E684)/COUNTA(_xlfn.TEXTSPLIT('12.Partner Involvement'!$H684,";"))),"")</f>
        <v/>
      </c>
      <c r="H885" s="578" t="str">
        <f>IF(ISNUMBER(SEARCH(H$206,'12.Partner Involvement'!$H684))=TRUE,(('12.Partner Involvement'!$D684*'12.Partner Involvement'!$E684)/COUNTA(_xlfn.TEXTSPLIT('12.Partner Involvement'!$H684,";"))),"")</f>
        <v/>
      </c>
    </row>
    <row r="886" spans="1:8" x14ac:dyDescent="0.25">
      <c r="A886" s="577" t="str">
        <f>IF(ISNUMBER(SEARCH(A$206,'12.Partner Involvement'!$G685))=TRUE,(('12.Partner Involvement'!$D685*'12.Partner Involvement'!$E685)/COUNTA(_xlfn.TEXTSPLIT('12.Partner Involvement'!$G685,";"))),"")</f>
        <v/>
      </c>
      <c r="B886" s="576" t="str">
        <f>IF(ISNUMBER(SEARCH(B$206,'12.Partner Involvement'!$G685))=TRUE,(('12.Partner Involvement'!$D685*'12.Partner Involvement'!$E685)/COUNTA(_xlfn.TEXTSPLIT('12.Partner Involvement'!$G685,";"))),"")</f>
        <v/>
      </c>
      <c r="C886" s="578" t="str">
        <f>IF(ISNUMBER(SEARCH(C$206,'12.Partner Involvement'!$G685))=TRUE,(('12.Partner Involvement'!$D685*'12.Partner Involvement'!$E685)/COUNTA(_xlfn.TEXTSPLIT('12.Partner Involvement'!$G685,";"))),"")</f>
        <v/>
      </c>
      <c r="E886" s="577" t="str">
        <f>IF(ISNUMBER(SEARCH(E$206,'12.Partner Involvement'!$H685))=TRUE,(('12.Partner Involvement'!$D685*'12.Partner Involvement'!$E685)/COUNTA(_xlfn.TEXTSPLIT('12.Partner Involvement'!$H685,";"))),"")</f>
        <v/>
      </c>
      <c r="F886" s="576" t="str">
        <f>IF(ISNUMBER(SEARCH(F$206,'12.Partner Involvement'!$H685))=TRUE,(('12.Partner Involvement'!$D685*'12.Partner Involvement'!$E685)/COUNTA(_xlfn.TEXTSPLIT('12.Partner Involvement'!$H685,";"))),"")</f>
        <v/>
      </c>
      <c r="G886" s="576" t="str">
        <f>IF(ISNUMBER(SEARCH(G$206,'12.Partner Involvement'!$H685))=TRUE,(('12.Partner Involvement'!$D685*'12.Partner Involvement'!$E685)/COUNTA(_xlfn.TEXTSPLIT('12.Partner Involvement'!$H685,";"))),"")</f>
        <v/>
      </c>
      <c r="H886" s="578" t="str">
        <f>IF(ISNUMBER(SEARCH(H$206,'12.Partner Involvement'!$H685))=TRUE,(('12.Partner Involvement'!$D685*'12.Partner Involvement'!$E685)/COUNTA(_xlfn.TEXTSPLIT('12.Partner Involvement'!$H685,";"))),"")</f>
        <v/>
      </c>
    </row>
    <row r="887" spans="1:8" x14ac:dyDescent="0.25">
      <c r="A887" s="577" t="str">
        <f>IF(ISNUMBER(SEARCH(A$206,'12.Partner Involvement'!$G686))=TRUE,(('12.Partner Involvement'!$D686*'12.Partner Involvement'!$E686)/COUNTA(_xlfn.TEXTSPLIT('12.Partner Involvement'!$G686,";"))),"")</f>
        <v/>
      </c>
      <c r="B887" s="576" t="str">
        <f>IF(ISNUMBER(SEARCH(B$206,'12.Partner Involvement'!$G686))=TRUE,(('12.Partner Involvement'!$D686*'12.Partner Involvement'!$E686)/COUNTA(_xlfn.TEXTSPLIT('12.Partner Involvement'!$G686,";"))),"")</f>
        <v/>
      </c>
      <c r="C887" s="578" t="str">
        <f>IF(ISNUMBER(SEARCH(C$206,'12.Partner Involvement'!$G686))=TRUE,(('12.Partner Involvement'!$D686*'12.Partner Involvement'!$E686)/COUNTA(_xlfn.TEXTSPLIT('12.Partner Involvement'!$G686,";"))),"")</f>
        <v/>
      </c>
      <c r="E887" s="577" t="str">
        <f>IF(ISNUMBER(SEARCH(E$206,'12.Partner Involvement'!$H686))=TRUE,(('12.Partner Involvement'!$D686*'12.Partner Involvement'!$E686)/COUNTA(_xlfn.TEXTSPLIT('12.Partner Involvement'!$H686,";"))),"")</f>
        <v/>
      </c>
      <c r="F887" s="576" t="str">
        <f>IF(ISNUMBER(SEARCH(F$206,'12.Partner Involvement'!$H686))=TRUE,(('12.Partner Involvement'!$D686*'12.Partner Involvement'!$E686)/COUNTA(_xlfn.TEXTSPLIT('12.Partner Involvement'!$H686,";"))),"")</f>
        <v/>
      </c>
      <c r="G887" s="576" t="str">
        <f>IF(ISNUMBER(SEARCH(G$206,'12.Partner Involvement'!$H686))=TRUE,(('12.Partner Involvement'!$D686*'12.Partner Involvement'!$E686)/COUNTA(_xlfn.TEXTSPLIT('12.Partner Involvement'!$H686,";"))),"")</f>
        <v/>
      </c>
      <c r="H887" s="578" t="str">
        <f>IF(ISNUMBER(SEARCH(H$206,'12.Partner Involvement'!$H686))=TRUE,(('12.Partner Involvement'!$D686*'12.Partner Involvement'!$E686)/COUNTA(_xlfn.TEXTSPLIT('12.Partner Involvement'!$H686,";"))),"")</f>
        <v/>
      </c>
    </row>
    <row r="888" spans="1:8" x14ac:dyDescent="0.25">
      <c r="A888" s="577" t="str">
        <f>IF(ISNUMBER(SEARCH(A$206,'12.Partner Involvement'!$G687))=TRUE,(('12.Partner Involvement'!$D687*'12.Partner Involvement'!$E687)/COUNTA(_xlfn.TEXTSPLIT('12.Partner Involvement'!$G687,";"))),"")</f>
        <v/>
      </c>
      <c r="B888" s="576" t="str">
        <f>IF(ISNUMBER(SEARCH(B$206,'12.Partner Involvement'!$G687))=TRUE,(('12.Partner Involvement'!$D687*'12.Partner Involvement'!$E687)/COUNTA(_xlfn.TEXTSPLIT('12.Partner Involvement'!$G687,";"))),"")</f>
        <v/>
      </c>
      <c r="C888" s="578" t="str">
        <f>IF(ISNUMBER(SEARCH(C$206,'12.Partner Involvement'!$G687))=TRUE,(('12.Partner Involvement'!$D687*'12.Partner Involvement'!$E687)/COUNTA(_xlfn.TEXTSPLIT('12.Partner Involvement'!$G687,";"))),"")</f>
        <v/>
      </c>
      <c r="E888" s="577" t="str">
        <f>IF(ISNUMBER(SEARCH(E$206,'12.Partner Involvement'!$H687))=TRUE,(('12.Partner Involvement'!$D687*'12.Partner Involvement'!$E687)/COUNTA(_xlfn.TEXTSPLIT('12.Partner Involvement'!$H687,";"))),"")</f>
        <v/>
      </c>
      <c r="F888" s="576" t="str">
        <f>IF(ISNUMBER(SEARCH(F$206,'12.Partner Involvement'!$H687))=TRUE,(('12.Partner Involvement'!$D687*'12.Partner Involvement'!$E687)/COUNTA(_xlfn.TEXTSPLIT('12.Partner Involvement'!$H687,";"))),"")</f>
        <v/>
      </c>
      <c r="G888" s="576" t="str">
        <f>IF(ISNUMBER(SEARCH(G$206,'12.Partner Involvement'!$H687))=TRUE,(('12.Partner Involvement'!$D687*'12.Partner Involvement'!$E687)/COUNTA(_xlfn.TEXTSPLIT('12.Partner Involvement'!$H687,";"))),"")</f>
        <v/>
      </c>
      <c r="H888" s="578" t="str">
        <f>IF(ISNUMBER(SEARCH(H$206,'12.Partner Involvement'!$H687))=TRUE,(('12.Partner Involvement'!$D687*'12.Partner Involvement'!$E687)/COUNTA(_xlfn.TEXTSPLIT('12.Partner Involvement'!$H687,";"))),"")</f>
        <v/>
      </c>
    </row>
    <row r="889" spans="1:8" x14ac:dyDescent="0.25">
      <c r="A889" s="577" t="str">
        <f>IF(ISNUMBER(SEARCH(A$206,'12.Partner Involvement'!$G688))=TRUE,(('12.Partner Involvement'!$D688*'12.Partner Involvement'!$E688)/COUNTA(_xlfn.TEXTSPLIT('12.Partner Involvement'!$G688,";"))),"")</f>
        <v/>
      </c>
      <c r="B889" s="576" t="str">
        <f>IF(ISNUMBER(SEARCH(B$206,'12.Partner Involvement'!$G688))=TRUE,(('12.Partner Involvement'!$D688*'12.Partner Involvement'!$E688)/COUNTA(_xlfn.TEXTSPLIT('12.Partner Involvement'!$G688,";"))),"")</f>
        <v/>
      </c>
      <c r="C889" s="578" t="str">
        <f>IF(ISNUMBER(SEARCH(C$206,'12.Partner Involvement'!$G688))=TRUE,(('12.Partner Involvement'!$D688*'12.Partner Involvement'!$E688)/COUNTA(_xlfn.TEXTSPLIT('12.Partner Involvement'!$G688,";"))),"")</f>
        <v/>
      </c>
      <c r="E889" s="577" t="str">
        <f>IF(ISNUMBER(SEARCH(E$206,'12.Partner Involvement'!$H688))=TRUE,(('12.Partner Involvement'!$D688*'12.Partner Involvement'!$E688)/COUNTA(_xlfn.TEXTSPLIT('12.Partner Involvement'!$H688,";"))),"")</f>
        <v/>
      </c>
      <c r="F889" s="576" t="str">
        <f>IF(ISNUMBER(SEARCH(F$206,'12.Partner Involvement'!$H688))=TRUE,(('12.Partner Involvement'!$D688*'12.Partner Involvement'!$E688)/COUNTA(_xlfn.TEXTSPLIT('12.Partner Involvement'!$H688,";"))),"")</f>
        <v/>
      </c>
      <c r="G889" s="576" t="str">
        <f>IF(ISNUMBER(SEARCH(G$206,'12.Partner Involvement'!$H688))=TRUE,(('12.Partner Involvement'!$D688*'12.Partner Involvement'!$E688)/COUNTA(_xlfn.TEXTSPLIT('12.Partner Involvement'!$H688,";"))),"")</f>
        <v/>
      </c>
      <c r="H889" s="578" t="str">
        <f>IF(ISNUMBER(SEARCH(H$206,'12.Partner Involvement'!$H688))=TRUE,(('12.Partner Involvement'!$D688*'12.Partner Involvement'!$E688)/COUNTA(_xlfn.TEXTSPLIT('12.Partner Involvement'!$H688,";"))),"")</f>
        <v/>
      </c>
    </row>
    <row r="890" spans="1:8" x14ac:dyDescent="0.25">
      <c r="A890" s="577" t="str">
        <f>IF(ISNUMBER(SEARCH(A$206,'12.Partner Involvement'!$G689))=TRUE,(('12.Partner Involvement'!$D689*'12.Partner Involvement'!$E689)/COUNTA(_xlfn.TEXTSPLIT('12.Partner Involvement'!$G689,";"))),"")</f>
        <v/>
      </c>
      <c r="B890" s="576" t="str">
        <f>IF(ISNUMBER(SEARCH(B$206,'12.Partner Involvement'!$G689))=TRUE,(('12.Partner Involvement'!$D689*'12.Partner Involvement'!$E689)/COUNTA(_xlfn.TEXTSPLIT('12.Partner Involvement'!$G689,";"))),"")</f>
        <v/>
      </c>
      <c r="C890" s="578" t="str">
        <f>IF(ISNUMBER(SEARCH(C$206,'12.Partner Involvement'!$G689))=TRUE,(('12.Partner Involvement'!$D689*'12.Partner Involvement'!$E689)/COUNTA(_xlfn.TEXTSPLIT('12.Partner Involvement'!$G689,";"))),"")</f>
        <v/>
      </c>
      <c r="E890" s="577" t="str">
        <f>IF(ISNUMBER(SEARCH(E$206,'12.Partner Involvement'!$H689))=TRUE,(('12.Partner Involvement'!$D689*'12.Partner Involvement'!$E689)/COUNTA(_xlfn.TEXTSPLIT('12.Partner Involvement'!$H689,";"))),"")</f>
        <v/>
      </c>
      <c r="F890" s="576" t="str">
        <f>IF(ISNUMBER(SEARCH(F$206,'12.Partner Involvement'!$H689))=TRUE,(('12.Partner Involvement'!$D689*'12.Partner Involvement'!$E689)/COUNTA(_xlfn.TEXTSPLIT('12.Partner Involvement'!$H689,";"))),"")</f>
        <v/>
      </c>
      <c r="G890" s="576" t="str">
        <f>IF(ISNUMBER(SEARCH(G$206,'12.Partner Involvement'!$H689))=TRUE,(('12.Partner Involvement'!$D689*'12.Partner Involvement'!$E689)/COUNTA(_xlfn.TEXTSPLIT('12.Partner Involvement'!$H689,";"))),"")</f>
        <v/>
      </c>
      <c r="H890" s="578" t="str">
        <f>IF(ISNUMBER(SEARCH(H$206,'12.Partner Involvement'!$H689))=TRUE,(('12.Partner Involvement'!$D689*'12.Partner Involvement'!$E689)/COUNTA(_xlfn.TEXTSPLIT('12.Partner Involvement'!$H689,";"))),"")</f>
        <v/>
      </c>
    </row>
    <row r="891" spans="1:8" x14ac:dyDescent="0.25">
      <c r="A891" s="577" t="str">
        <f>IF(ISNUMBER(SEARCH(A$206,'12.Partner Involvement'!$G690))=TRUE,(('12.Partner Involvement'!$D690*'12.Partner Involvement'!$E690)/COUNTA(_xlfn.TEXTSPLIT('12.Partner Involvement'!$G690,";"))),"")</f>
        <v/>
      </c>
      <c r="B891" s="576" t="str">
        <f>IF(ISNUMBER(SEARCH(B$206,'12.Partner Involvement'!$G690))=TRUE,(('12.Partner Involvement'!$D690*'12.Partner Involvement'!$E690)/COUNTA(_xlfn.TEXTSPLIT('12.Partner Involvement'!$G690,";"))),"")</f>
        <v/>
      </c>
      <c r="C891" s="578" t="str">
        <f>IF(ISNUMBER(SEARCH(C$206,'12.Partner Involvement'!$G690))=TRUE,(('12.Partner Involvement'!$D690*'12.Partner Involvement'!$E690)/COUNTA(_xlfn.TEXTSPLIT('12.Partner Involvement'!$G690,";"))),"")</f>
        <v/>
      </c>
      <c r="E891" s="577" t="str">
        <f>IF(ISNUMBER(SEARCH(E$206,'12.Partner Involvement'!$H690))=TRUE,(('12.Partner Involvement'!$D690*'12.Partner Involvement'!$E690)/COUNTA(_xlfn.TEXTSPLIT('12.Partner Involvement'!$H690,";"))),"")</f>
        <v/>
      </c>
      <c r="F891" s="576" t="str">
        <f>IF(ISNUMBER(SEARCH(F$206,'12.Partner Involvement'!$H690))=TRUE,(('12.Partner Involvement'!$D690*'12.Partner Involvement'!$E690)/COUNTA(_xlfn.TEXTSPLIT('12.Partner Involvement'!$H690,";"))),"")</f>
        <v/>
      </c>
      <c r="G891" s="576" t="str">
        <f>IF(ISNUMBER(SEARCH(G$206,'12.Partner Involvement'!$H690))=TRUE,(('12.Partner Involvement'!$D690*'12.Partner Involvement'!$E690)/COUNTA(_xlfn.TEXTSPLIT('12.Partner Involvement'!$H690,";"))),"")</f>
        <v/>
      </c>
      <c r="H891" s="578" t="str">
        <f>IF(ISNUMBER(SEARCH(H$206,'12.Partner Involvement'!$H690))=TRUE,(('12.Partner Involvement'!$D690*'12.Partner Involvement'!$E690)/COUNTA(_xlfn.TEXTSPLIT('12.Partner Involvement'!$H690,";"))),"")</f>
        <v/>
      </c>
    </row>
    <row r="892" spans="1:8" x14ac:dyDescent="0.25">
      <c r="A892" s="577" t="str">
        <f>IF(ISNUMBER(SEARCH(A$206,'12.Partner Involvement'!$G691))=TRUE,(('12.Partner Involvement'!$D691*'12.Partner Involvement'!$E691)/COUNTA(_xlfn.TEXTSPLIT('12.Partner Involvement'!$G691,";"))),"")</f>
        <v/>
      </c>
      <c r="B892" s="576" t="str">
        <f>IF(ISNUMBER(SEARCH(B$206,'12.Partner Involvement'!$G691))=TRUE,(('12.Partner Involvement'!$D691*'12.Partner Involvement'!$E691)/COUNTA(_xlfn.TEXTSPLIT('12.Partner Involvement'!$G691,";"))),"")</f>
        <v/>
      </c>
      <c r="C892" s="578" t="str">
        <f>IF(ISNUMBER(SEARCH(C$206,'12.Partner Involvement'!$G691))=TRUE,(('12.Partner Involvement'!$D691*'12.Partner Involvement'!$E691)/COUNTA(_xlfn.TEXTSPLIT('12.Partner Involvement'!$G691,";"))),"")</f>
        <v/>
      </c>
      <c r="E892" s="577" t="str">
        <f>IF(ISNUMBER(SEARCH(E$206,'12.Partner Involvement'!$H691))=TRUE,(('12.Partner Involvement'!$D691*'12.Partner Involvement'!$E691)/COUNTA(_xlfn.TEXTSPLIT('12.Partner Involvement'!$H691,";"))),"")</f>
        <v/>
      </c>
      <c r="F892" s="576" t="str">
        <f>IF(ISNUMBER(SEARCH(F$206,'12.Partner Involvement'!$H691))=TRUE,(('12.Partner Involvement'!$D691*'12.Partner Involvement'!$E691)/COUNTA(_xlfn.TEXTSPLIT('12.Partner Involvement'!$H691,";"))),"")</f>
        <v/>
      </c>
      <c r="G892" s="576" t="str">
        <f>IF(ISNUMBER(SEARCH(G$206,'12.Partner Involvement'!$H691))=TRUE,(('12.Partner Involvement'!$D691*'12.Partner Involvement'!$E691)/COUNTA(_xlfn.TEXTSPLIT('12.Partner Involvement'!$H691,";"))),"")</f>
        <v/>
      </c>
      <c r="H892" s="578" t="str">
        <f>IF(ISNUMBER(SEARCH(H$206,'12.Partner Involvement'!$H691))=TRUE,(('12.Partner Involvement'!$D691*'12.Partner Involvement'!$E691)/COUNTA(_xlfn.TEXTSPLIT('12.Partner Involvement'!$H691,";"))),"")</f>
        <v/>
      </c>
    </row>
    <row r="893" spans="1:8" x14ac:dyDescent="0.25">
      <c r="A893" s="577" t="str">
        <f>IF(ISNUMBER(SEARCH(A$206,'12.Partner Involvement'!$G692))=TRUE,(('12.Partner Involvement'!$D692*'12.Partner Involvement'!$E692)/COUNTA(_xlfn.TEXTSPLIT('12.Partner Involvement'!$G692,";"))),"")</f>
        <v/>
      </c>
      <c r="B893" s="576" t="str">
        <f>IF(ISNUMBER(SEARCH(B$206,'12.Partner Involvement'!$G692))=TRUE,(('12.Partner Involvement'!$D692*'12.Partner Involvement'!$E692)/COUNTA(_xlfn.TEXTSPLIT('12.Partner Involvement'!$G692,";"))),"")</f>
        <v/>
      </c>
      <c r="C893" s="578" t="str">
        <f>IF(ISNUMBER(SEARCH(C$206,'12.Partner Involvement'!$G692))=TRUE,(('12.Partner Involvement'!$D692*'12.Partner Involvement'!$E692)/COUNTA(_xlfn.TEXTSPLIT('12.Partner Involvement'!$G692,";"))),"")</f>
        <v/>
      </c>
      <c r="E893" s="577" t="str">
        <f>IF(ISNUMBER(SEARCH(E$206,'12.Partner Involvement'!$H692))=TRUE,(('12.Partner Involvement'!$D692*'12.Partner Involvement'!$E692)/COUNTA(_xlfn.TEXTSPLIT('12.Partner Involvement'!$H692,";"))),"")</f>
        <v/>
      </c>
      <c r="F893" s="576" t="str">
        <f>IF(ISNUMBER(SEARCH(F$206,'12.Partner Involvement'!$H692))=TRUE,(('12.Partner Involvement'!$D692*'12.Partner Involvement'!$E692)/COUNTA(_xlfn.TEXTSPLIT('12.Partner Involvement'!$H692,";"))),"")</f>
        <v/>
      </c>
      <c r="G893" s="576" t="str">
        <f>IF(ISNUMBER(SEARCH(G$206,'12.Partner Involvement'!$H692))=TRUE,(('12.Partner Involvement'!$D692*'12.Partner Involvement'!$E692)/COUNTA(_xlfn.TEXTSPLIT('12.Partner Involvement'!$H692,";"))),"")</f>
        <v/>
      </c>
      <c r="H893" s="578" t="str">
        <f>IF(ISNUMBER(SEARCH(H$206,'12.Partner Involvement'!$H692))=TRUE,(('12.Partner Involvement'!$D692*'12.Partner Involvement'!$E692)/COUNTA(_xlfn.TEXTSPLIT('12.Partner Involvement'!$H692,";"))),"")</f>
        <v/>
      </c>
    </row>
    <row r="894" spans="1:8" x14ac:dyDescent="0.25">
      <c r="A894" s="577" t="str">
        <f>IF(ISNUMBER(SEARCH(A$206,'12.Partner Involvement'!$G693))=TRUE,(('12.Partner Involvement'!$D693*'12.Partner Involvement'!$E693)/COUNTA(_xlfn.TEXTSPLIT('12.Partner Involvement'!$G693,";"))),"")</f>
        <v/>
      </c>
      <c r="B894" s="576" t="str">
        <f>IF(ISNUMBER(SEARCH(B$206,'12.Partner Involvement'!$G693))=TRUE,(('12.Partner Involvement'!$D693*'12.Partner Involvement'!$E693)/COUNTA(_xlfn.TEXTSPLIT('12.Partner Involvement'!$G693,";"))),"")</f>
        <v/>
      </c>
      <c r="C894" s="578" t="str">
        <f>IF(ISNUMBER(SEARCH(C$206,'12.Partner Involvement'!$G693))=TRUE,(('12.Partner Involvement'!$D693*'12.Partner Involvement'!$E693)/COUNTA(_xlfn.TEXTSPLIT('12.Partner Involvement'!$G693,";"))),"")</f>
        <v/>
      </c>
      <c r="E894" s="577" t="str">
        <f>IF(ISNUMBER(SEARCH(E$206,'12.Partner Involvement'!$H693))=TRUE,(('12.Partner Involvement'!$D693*'12.Partner Involvement'!$E693)/COUNTA(_xlfn.TEXTSPLIT('12.Partner Involvement'!$H693,";"))),"")</f>
        <v/>
      </c>
      <c r="F894" s="576" t="str">
        <f>IF(ISNUMBER(SEARCH(F$206,'12.Partner Involvement'!$H693))=TRUE,(('12.Partner Involvement'!$D693*'12.Partner Involvement'!$E693)/COUNTA(_xlfn.TEXTSPLIT('12.Partner Involvement'!$H693,";"))),"")</f>
        <v/>
      </c>
      <c r="G894" s="576" t="str">
        <f>IF(ISNUMBER(SEARCH(G$206,'12.Partner Involvement'!$H693))=TRUE,(('12.Partner Involvement'!$D693*'12.Partner Involvement'!$E693)/COUNTA(_xlfn.TEXTSPLIT('12.Partner Involvement'!$H693,";"))),"")</f>
        <v/>
      </c>
      <c r="H894" s="578" t="str">
        <f>IF(ISNUMBER(SEARCH(H$206,'12.Partner Involvement'!$H693))=TRUE,(('12.Partner Involvement'!$D693*'12.Partner Involvement'!$E693)/COUNTA(_xlfn.TEXTSPLIT('12.Partner Involvement'!$H693,";"))),"")</f>
        <v/>
      </c>
    </row>
    <row r="895" spans="1:8" x14ac:dyDescent="0.25">
      <c r="A895" s="577" t="str">
        <f>IF(ISNUMBER(SEARCH(A$206,'12.Partner Involvement'!$G694))=TRUE,(('12.Partner Involvement'!$D694*'12.Partner Involvement'!$E694)/COUNTA(_xlfn.TEXTSPLIT('12.Partner Involvement'!$G694,";"))),"")</f>
        <v/>
      </c>
      <c r="B895" s="576" t="str">
        <f>IF(ISNUMBER(SEARCH(B$206,'12.Partner Involvement'!$G694))=TRUE,(('12.Partner Involvement'!$D694*'12.Partner Involvement'!$E694)/COUNTA(_xlfn.TEXTSPLIT('12.Partner Involvement'!$G694,";"))),"")</f>
        <v/>
      </c>
      <c r="C895" s="578" t="str">
        <f>IF(ISNUMBER(SEARCH(C$206,'12.Partner Involvement'!$G694))=TRUE,(('12.Partner Involvement'!$D694*'12.Partner Involvement'!$E694)/COUNTA(_xlfn.TEXTSPLIT('12.Partner Involvement'!$G694,";"))),"")</f>
        <v/>
      </c>
      <c r="E895" s="577" t="str">
        <f>IF(ISNUMBER(SEARCH(E$206,'12.Partner Involvement'!$H694))=TRUE,(('12.Partner Involvement'!$D694*'12.Partner Involvement'!$E694)/COUNTA(_xlfn.TEXTSPLIT('12.Partner Involvement'!$H694,";"))),"")</f>
        <v/>
      </c>
      <c r="F895" s="576" t="str">
        <f>IF(ISNUMBER(SEARCH(F$206,'12.Partner Involvement'!$H694))=TRUE,(('12.Partner Involvement'!$D694*'12.Partner Involvement'!$E694)/COUNTA(_xlfn.TEXTSPLIT('12.Partner Involvement'!$H694,";"))),"")</f>
        <v/>
      </c>
      <c r="G895" s="576" t="str">
        <f>IF(ISNUMBER(SEARCH(G$206,'12.Partner Involvement'!$H694))=TRUE,(('12.Partner Involvement'!$D694*'12.Partner Involvement'!$E694)/COUNTA(_xlfn.TEXTSPLIT('12.Partner Involvement'!$H694,";"))),"")</f>
        <v/>
      </c>
      <c r="H895" s="578" t="str">
        <f>IF(ISNUMBER(SEARCH(H$206,'12.Partner Involvement'!$H694))=TRUE,(('12.Partner Involvement'!$D694*'12.Partner Involvement'!$E694)/COUNTA(_xlfn.TEXTSPLIT('12.Partner Involvement'!$H694,";"))),"")</f>
        <v/>
      </c>
    </row>
    <row r="896" spans="1:8" x14ac:dyDescent="0.25">
      <c r="A896" s="577" t="str">
        <f>IF(ISNUMBER(SEARCH(A$206,'12.Partner Involvement'!$G695))=TRUE,(('12.Partner Involvement'!$D695*'12.Partner Involvement'!$E695)/COUNTA(_xlfn.TEXTSPLIT('12.Partner Involvement'!$G695,";"))),"")</f>
        <v/>
      </c>
      <c r="B896" s="576" t="str">
        <f>IF(ISNUMBER(SEARCH(B$206,'12.Partner Involvement'!$G695))=TRUE,(('12.Partner Involvement'!$D695*'12.Partner Involvement'!$E695)/COUNTA(_xlfn.TEXTSPLIT('12.Partner Involvement'!$G695,";"))),"")</f>
        <v/>
      </c>
      <c r="C896" s="578" t="str">
        <f>IF(ISNUMBER(SEARCH(C$206,'12.Partner Involvement'!$G695))=TRUE,(('12.Partner Involvement'!$D695*'12.Partner Involvement'!$E695)/COUNTA(_xlfn.TEXTSPLIT('12.Partner Involvement'!$G695,";"))),"")</f>
        <v/>
      </c>
      <c r="E896" s="577" t="str">
        <f>IF(ISNUMBER(SEARCH(E$206,'12.Partner Involvement'!$H695))=TRUE,(('12.Partner Involvement'!$D695*'12.Partner Involvement'!$E695)/COUNTA(_xlfn.TEXTSPLIT('12.Partner Involvement'!$H695,";"))),"")</f>
        <v/>
      </c>
      <c r="F896" s="576" t="str">
        <f>IF(ISNUMBER(SEARCH(F$206,'12.Partner Involvement'!$H695))=TRUE,(('12.Partner Involvement'!$D695*'12.Partner Involvement'!$E695)/COUNTA(_xlfn.TEXTSPLIT('12.Partner Involvement'!$H695,";"))),"")</f>
        <v/>
      </c>
      <c r="G896" s="576" t="str">
        <f>IF(ISNUMBER(SEARCH(G$206,'12.Partner Involvement'!$H695))=TRUE,(('12.Partner Involvement'!$D695*'12.Partner Involvement'!$E695)/COUNTA(_xlfn.TEXTSPLIT('12.Partner Involvement'!$H695,";"))),"")</f>
        <v/>
      </c>
      <c r="H896" s="578" t="str">
        <f>IF(ISNUMBER(SEARCH(H$206,'12.Partner Involvement'!$H695))=TRUE,(('12.Partner Involvement'!$D695*'12.Partner Involvement'!$E695)/COUNTA(_xlfn.TEXTSPLIT('12.Partner Involvement'!$H695,";"))),"")</f>
        <v/>
      </c>
    </row>
    <row r="897" spans="1:8" x14ac:dyDescent="0.25">
      <c r="A897" s="577" t="str">
        <f>IF(ISNUMBER(SEARCH(A$206,'12.Partner Involvement'!$G696))=TRUE,(('12.Partner Involvement'!$D696*'12.Partner Involvement'!$E696)/COUNTA(_xlfn.TEXTSPLIT('12.Partner Involvement'!$G696,";"))),"")</f>
        <v/>
      </c>
      <c r="B897" s="576" t="str">
        <f>IF(ISNUMBER(SEARCH(B$206,'12.Partner Involvement'!$G696))=TRUE,(('12.Partner Involvement'!$D696*'12.Partner Involvement'!$E696)/COUNTA(_xlfn.TEXTSPLIT('12.Partner Involvement'!$G696,";"))),"")</f>
        <v/>
      </c>
      <c r="C897" s="578" t="str">
        <f>IF(ISNUMBER(SEARCH(C$206,'12.Partner Involvement'!$G696))=TRUE,(('12.Partner Involvement'!$D696*'12.Partner Involvement'!$E696)/COUNTA(_xlfn.TEXTSPLIT('12.Partner Involvement'!$G696,";"))),"")</f>
        <v/>
      </c>
      <c r="E897" s="577" t="str">
        <f>IF(ISNUMBER(SEARCH(E$206,'12.Partner Involvement'!$H696))=TRUE,(('12.Partner Involvement'!$D696*'12.Partner Involvement'!$E696)/COUNTA(_xlfn.TEXTSPLIT('12.Partner Involvement'!$H696,";"))),"")</f>
        <v/>
      </c>
      <c r="F897" s="576" t="str">
        <f>IF(ISNUMBER(SEARCH(F$206,'12.Partner Involvement'!$H696))=TRUE,(('12.Partner Involvement'!$D696*'12.Partner Involvement'!$E696)/COUNTA(_xlfn.TEXTSPLIT('12.Partner Involvement'!$H696,";"))),"")</f>
        <v/>
      </c>
      <c r="G897" s="576" t="str">
        <f>IF(ISNUMBER(SEARCH(G$206,'12.Partner Involvement'!$H696))=TRUE,(('12.Partner Involvement'!$D696*'12.Partner Involvement'!$E696)/COUNTA(_xlfn.TEXTSPLIT('12.Partner Involvement'!$H696,";"))),"")</f>
        <v/>
      </c>
      <c r="H897" s="578" t="str">
        <f>IF(ISNUMBER(SEARCH(H$206,'12.Partner Involvement'!$H696))=TRUE,(('12.Partner Involvement'!$D696*'12.Partner Involvement'!$E696)/COUNTA(_xlfn.TEXTSPLIT('12.Partner Involvement'!$H696,";"))),"")</f>
        <v/>
      </c>
    </row>
    <row r="898" spans="1:8" x14ac:dyDescent="0.25">
      <c r="A898" s="577" t="str">
        <f>IF(ISNUMBER(SEARCH(A$206,'12.Partner Involvement'!$G697))=TRUE,(('12.Partner Involvement'!$D697*'12.Partner Involvement'!$E697)/COUNTA(_xlfn.TEXTSPLIT('12.Partner Involvement'!$G697,";"))),"")</f>
        <v/>
      </c>
      <c r="B898" s="576" t="str">
        <f>IF(ISNUMBER(SEARCH(B$206,'12.Partner Involvement'!$G697))=TRUE,(('12.Partner Involvement'!$D697*'12.Partner Involvement'!$E697)/COUNTA(_xlfn.TEXTSPLIT('12.Partner Involvement'!$G697,";"))),"")</f>
        <v/>
      </c>
      <c r="C898" s="578" t="str">
        <f>IF(ISNUMBER(SEARCH(C$206,'12.Partner Involvement'!$G697))=TRUE,(('12.Partner Involvement'!$D697*'12.Partner Involvement'!$E697)/COUNTA(_xlfn.TEXTSPLIT('12.Partner Involvement'!$G697,";"))),"")</f>
        <v/>
      </c>
      <c r="E898" s="577" t="str">
        <f>IF(ISNUMBER(SEARCH(E$206,'12.Partner Involvement'!$H697))=TRUE,(('12.Partner Involvement'!$D697*'12.Partner Involvement'!$E697)/COUNTA(_xlfn.TEXTSPLIT('12.Partner Involvement'!$H697,";"))),"")</f>
        <v/>
      </c>
      <c r="F898" s="576" t="str">
        <f>IF(ISNUMBER(SEARCH(F$206,'12.Partner Involvement'!$H697))=TRUE,(('12.Partner Involvement'!$D697*'12.Partner Involvement'!$E697)/COUNTA(_xlfn.TEXTSPLIT('12.Partner Involvement'!$H697,";"))),"")</f>
        <v/>
      </c>
      <c r="G898" s="576" t="str">
        <f>IF(ISNUMBER(SEARCH(G$206,'12.Partner Involvement'!$H697))=TRUE,(('12.Partner Involvement'!$D697*'12.Partner Involvement'!$E697)/COUNTA(_xlfn.TEXTSPLIT('12.Partner Involvement'!$H697,";"))),"")</f>
        <v/>
      </c>
      <c r="H898" s="578" t="str">
        <f>IF(ISNUMBER(SEARCH(H$206,'12.Partner Involvement'!$H697))=TRUE,(('12.Partner Involvement'!$D697*'12.Partner Involvement'!$E697)/COUNTA(_xlfn.TEXTSPLIT('12.Partner Involvement'!$H697,";"))),"")</f>
        <v/>
      </c>
    </row>
    <row r="899" spans="1:8" x14ac:dyDescent="0.25">
      <c r="A899" s="577" t="str">
        <f>IF(ISNUMBER(SEARCH(A$206,'12.Partner Involvement'!$G698))=TRUE,(('12.Partner Involvement'!$D698*'12.Partner Involvement'!$E698)/COUNTA(_xlfn.TEXTSPLIT('12.Partner Involvement'!$G698,";"))),"")</f>
        <v/>
      </c>
      <c r="B899" s="576" t="str">
        <f>IF(ISNUMBER(SEARCH(B$206,'12.Partner Involvement'!$G698))=TRUE,(('12.Partner Involvement'!$D698*'12.Partner Involvement'!$E698)/COUNTA(_xlfn.TEXTSPLIT('12.Partner Involvement'!$G698,";"))),"")</f>
        <v/>
      </c>
      <c r="C899" s="578" t="str">
        <f>IF(ISNUMBER(SEARCH(C$206,'12.Partner Involvement'!$G698))=TRUE,(('12.Partner Involvement'!$D698*'12.Partner Involvement'!$E698)/COUNTA(_xlfn.TEXTSPLIT('12.Partner Involvement'!$G698,";"))),"")</f>
        <v/>
      </c>
      <c r="E899" s="577" t="str">
        <f>IF(ISNUMBER(SEARCH(E$206,'12.Partner Involvement'!$H698))=TRUE,(('12.Partner Involvement'!$D698*'12.Partner Involvement'!$E698)/COUNTA(_xlfn.TEXTSPLIT('12.Partner Involvement'!$H698,";"))),"")</f>
        <v/>
      </c>
      <c r="F899" s="576" t="str">
        <f>IF(ISNUMBER(SEARCH(F$206,'12.Partner Involvement'!$H698))=TRUE,(('12.Partner Involvement'!$D698*'12.Partner Involvement'!$E698)/COUNTA(_xlfn.TEXTSPLIT('12.Partner Involvement'!$H698,";"))),"")</f>
        <v/>
      </c>
      <c r="G899" s="576" t="str">
        <f>IF(ISNUMBER(SEARCH(G$206,'12.Partner Involvement'!$H698))=TRUE,(('12.Partner Involvement'!$D698*'12.Partner Involvement'!$E698)/COUNTA(_xlfn.TEXTSPLIT('12.Partner Involvement'!$H698,";"))),"")</f>
        <v/>
      </c>
      <c r="H899" s="578" t="str">
        <f>IF(ISNUMBER(SEARCH(H$206,'12.Partner Involvement'!$H698))=TRUE,(('12.Partner Involvement'!$D698*'12.Partner Involvement'!$E698)/COUNTA(_xlfn.TEXTSPLIT('12.Partner Involvement'!$H698,";"))),"")</f>
        <v/>
      </c>
    </row>
    <row r="900" spans="1:8" x14ac:dyDescent="0.25">
      <c r="A900" s="577" t="str">
        <f>IF(ISNUMBER(SEARCH(A$206,'12.Partner Involvement'!$G699))=TRUE,(('12.Partner Involvement'!$D699*'12.Partner Involvement'!$E699)/COUNTA(_xlfn.TEXTSPLIT('12.Partner Involvement'!$G699,";"))),"")</f>
        <v/>
      </c>
      <c r="B900" s="576" t="str">
        <f>IF(ISNUMBER(SEARCH(B$206,'12.Partner Involvement'!$G699))=TRUE,(('12.Partner Involvement'!$D699*'12.Partner Involvement'!$E699)/COUNTA(_xlfn.TEXTSPLIT('12.Partner Involvement'!$G699,";"))),"")</f>
        <v/>
      </c>
      <c r="C900" s="578" t="str">
        <f>IF(ISNUMBER(SEARCH(C$206,'12.Partner Involvement'!$G699))=TRUE,(('12.Partner Involvement'!$D699*'12.Partner Involvement'!$E699)/COUNTA(_xlfn.TEXTSPLIT('12.Partner Involvement'!$G699,";"))),"")</f>
        <v/>
      </c>
      <c r="E900" s="577" t="str">
        <f>IF(ISNUMBER(SEARCH(E$206,'12.Partner Involvement'!$H699))=TRUE,(('12.Partner Involvement'!$D699*'12.Partner Involvement'!$E699)/COUNTA(_xlfn.TEXTSPLIT('12.Partner Involvement'!$H699,";"))),"")</f>
        <v/>
      </c>
      <c r="F900" s="576" t="str">
        <f>IF(ISNUMBER(SEARCH(F$206,'12.Partner Involvement'!$H699))=TRUE,(('12.Partner Involvement'!$D699*'12.Partner Involvement'!$E699)/COUNTA(_xlfn.TEXTSPLIT('12.Partner Involvement'!$H699,";"))),"")</f>
        <v/>
      </c>
      <c r="G900" s="576" t="str">
        <f>IF(ISNUMBER(SEARCH(G$206,'12.Partner Involvement'!$H699))=TRUE,(('12.Partner Involvement'!$D699*'12.Partner Involvement'!$E699)/COUNTA(_xlfn.TEXTSPLIT('12.Partner Involvement'!$H699,";"))),"")</f>
        <v/>
      </c>
      <c r="H900" s="578" t="str">
        <f>IF(ISNUMBER(SEARCH(H$206,'12.Partner Involvement'!$H699))=TRUE,(('12.Partner Involvement'!$D699*'12.Partner Involvement'!$E699)/COUNTA(_xlfn.TEXTSPLIT('12.Partner Involvement'!$H699,";"))),"")</f>
        <v/>
      </c>
    </row>
    <row r="901" spans="1:8" x14ac:dyDescent="0.25">
      <c r="A901" s="577" t="str">
        <f>IF(ISNUMBER(SEARCH(A$206,'12.Partner Involvement'!$G700))=TRUE,(('12.Partner Involvement'!$D700*'12.Partner Involvement'!$E700)/COUNTA(_xlfn.TEXTSPLIT('12.Partner Involvement'!$G700,";"))),"")</f>
        <v/>
      </c>
      <c r="B901" s="576" t="str">
        <f>IF(ISNUMBER(SEARCH(B$206,'12.Partner Involvement'!$G700))=TRUE,(('12.Partner Involvement'!$D700*'12.Partner Involvement'!$E700)/COUNTA(_xlfn.TEXTSPLIT('12.Partner Involvement'!$G700,";"))),"")</f>
        <v/>
      </c>
      <c r="C901" s="578" t="str">
        <f>IF(ISNUMBER(SEARCH(C$206,'12.Partner Involvement'!$G700))=TRUE,(('12.Partner Involvement'!$D700*'12.Partner Involvement'!$E700)/COUNTA(_xlfn.TEXTSPLIT('12.Partner Involvement'!$G700,";"))),"")</f>
        <v/>
      </c>
      <c r="E901" s="577" t="str">
        <f>IF(ISNUMBER(SEARCH(E$206,'12.Partner Involvement'!$H700))=TRUE,(('12.Partner Involvement'!$D700*'12.Partner Involvement'!$E700)/COUNTA(_xlfn.TEXTSPLIT('12.Partner Involvement'!$H700,";"))),"")</f>
        <v/>
      </c>
      <c r="F901" s="576" t="str">
        <f>IF(ISNUMBER(SEARCH(F$206,'12.Partner Involvement'!$H700))=TRUE,(('12.Partner Involvement'!$D700*'12.Partner Involvement'!$E700)/COUNTA(_xlfn.TEXTSPLIT('12.Partner Involvement'!$H700,";"))),"")</f>
        <v/>
      </c>
      <c r="G901" s="576" t="str">
        <f>IF(ISNUMBER(SEARCH(G$206,'12.Partner Involvement'!$H700))=TRUE,(('12.Partner Involvement'!$D700*'12.Partner Involvement'!$E700)/COUNTA(_xlfn.TEXTSPLIT('12.Partner Involvement'!$H700,";"))),"")</f>
        <v/>
      </c>
      <c r="H901" s="578" t="str">
        <f>IF(ISNUMBER(SEARCH(H$206,'12.Partner Involvement'!$H700))=TRUE,(('12.Partner Involvement'!$D700*'12.Partner Involvement'!$E700)/COUNTA(_xlfn.TEXTSPLIT('12.Partner Involvement'!$H700,";"))),"")</f>
        <v/>
      </c>
    </row>
    <row r="902" spans="1:8" x14ac:dyDescent="0.25">
      <c r="A902" s="577" t="str">
        <f>IF(ISNUMBER(SEARCH(A$206,'12.Partner Involvement'!$G701))=TRUE,(('12.Partner Involvement'!$D701*'12.Partner Involvement'!$E701)/COUNTA(_xlfn.TEXTSPLIT('12.Partner Involvement'!$G701,";"))),"")</f>
        <v/>
      </c>
      <c r="B902" s="576" t="str">
        <f>IF(ISNUMBER(SEARCH(B$206,'12.Partner Involvement'!$G701))=TRUE,(('12.Partner Involvement'!$D701*'12.Partner Involvement'!$E701)/COUNTA(_xlfn.TEXTSPLIT('12.Partner Involvement'!$G701,";"))),"")</f>
        <v/>
      </c>
      <c r="C902" s="578" t="str">
        <f>IF(ISNUMBER(SEARCH(C$206,'12.Partner Involvement'!$G701))=TRUE,(('12.Partner Involvement'!$D701*'12.Partner Involvement'!$E701)/COUNTA(_xlfn.TEXTSPLIT('12.Partner Involvement'!$G701,";"))),"")</f>
        <v/>
      </c>
      <c r="E902" s="577" t="str">
        <f>IF(ISNUMBER(SEARCH(E$206,'12.Partner Involvement'!$H701))=TRUE,(('12.Partner Involvement'!$D701*'12.Partner Involvement'!$E701)/COUNTA(_xlfn.TEXTSPLIT('12.Partner Involvement'!$H701,";"))),"")</f>
        <v/>
      </c>
      <c r="F902" s="576" t="str">
        <f>IF(ISNUMBER(SEARCH(F$206,'12.Partner Involvement'!$H701))=TRUE,(('12.Partner Involvement'!$D701*'12.Partner Involvement'!$E701)/COUNTA(_xlfn.TEXTSPLIT('12.Partner Involvement'!$H701,";"))),"")</f>
        <v/>
      </c>
      <c r="G902" s="576" t="str">
        <f>IF(ISNUMBER(SEARCH(G$206,'12.Partner Involvement'!$H701))=TRUE,(('12.Partner Involvement'!$D701*'12.Partner Involvement'!$E701)/COUNTA(_xlfn.TEXTSPLIT('12.Partner Involvement'!$H701,";"))),"")</f>
        <v/>
      </c>
      <c r="H902" s="578" t="str">
        <f>IF(ISNUMBER(SEARCH(H$206,'12.Partner Involvement'!$H701))=TRUE,(('12.Partner Involvement'!$D701*'12.Partner Involvement'!$E701)/COUNTA(_xlfn.TEXTSPLIT('12.Partner Involvement'!$H701,";"))),"")</f>
        <v/>
      </c>
    </row>
    <row r="903" spans="1:8" x14ac:dyDescent="0.25">
      <c r="A903" s="577" t="str">
        <f>IF(ISNUMBER(SEARCH(A$206,'12.Partner Involvement'!$G702))=TRUE,(('12.Partner Involvement'!$D702*'12.Partner Involvement'!$E702)/COUNTA(_xlfn.TEXTSPLIT('12.Partner Involvement'!$G702,";"))),"")</f>
        <v/>
      </c>
      <c r="B903" s="576" t="str">
        <f>IF(ISNUMBER(SEARCH(B$206,'12.Partner Involvement'!$G702))=TRUE,(('12.Partner Involvement'!$D702*'12.Partner Involvement'!$E702)/COUNTA(_xlfn.TEXTSPLIT('12.Partner Involvement'!$G702,";"))),"")</f>
        <v/>
      </c>
      <c r="C903" s="578" t="str">
        <f>IF(ISNUMBER(SEARCH(C$206,'12.Partner Involvement'!$G702))=TRUE,(('12.Partner Involvement'!$D702*'12.Partner Involvement'!$E702)/COUNTA(_xlfn.TEXTSPLIT('12.Partner Involvement'!$G702,";"))),"")</f>
        <v/>
      </c>
      <c r="E903" s="577" t="str">
        <f>IF(ISNUMBER(SEARCH(E$206,'12.Partner Involvement'!$H702))=TRUE,(('12.Partner Involvement'!$D702*'12.Partner Involvement'!$E702)/COUNTA(_xlfn.TEXTSPLIT('12.Partner Involvement'!$H702,";"))),"")</f>
        <v/>
      </c>
      <c r="F903" s="576" t="str">
        <f>IF(ISNUMBER(SEARCH(F$206,'12.Partner Involvement'!$H702))=TRUE,(('12.Partner Involvement'!$D702*'12.Partner Involvement'!$E702)/COUNTA(_xlfn.TEXTSPLIT('12.Partner Involvement'!$H702,";"))),"")</f>
        <v/>
      </c>
      <c r="G903" s="576" t="str">
        <f>IF(ISNUMBER(SEARCH(G$206,'12.Partner Involvement'!$H702))=TRUE,(('12.Partner Involvement'!$D702*'12.Partner Involvement'!$E702)/COUNTA(_xlfn.TEXTSPLIT('12.Partner Involvement'!$H702,";"))),"")</f>
        <v/>
      </c>
      <c r="H903" s="578" t="str">
        <f>IF(ISNUMBER(SEARCH(H$206,'12.Partner Involvement'!$H702))=TRUE,(('12.Partner Involvement'!$D702*'12.Partner Involvement'!$E702)/COUNTA(_xlfn.TEXTSPLIT('12.Partner Involvement'!$H702,";"))),"")</f>
        <v/>
      </c>
    </row>
    <row r="904" spans="1:8" x14ac:dyDescent="0.25">
      <c r="A904" s="577" t="str">
        <f>IF(ISNUMBER(SEARCH(A$206,'12.Partner Involvement'!$G703))=TRUE,(('12.Partner Involvement'!$D703*'12.Partner Involvement'!$E703)/COUNTA(_xlfn.TEXTSPLIT('12.Partner Involvement'!$G703,";"))),"")</f>
        <v/>
      </c>
      <c r="B904" s="576" t="str">
        <f>IF(ISNUMBER(SEARCH(B$206,'12.Partner Involvement'!$G703))=TRUE,(('12.Partner Involvement'!$D703*'12.Partner Involvement'!$E703)/COUNTA(_xlfn.TEXTSPLIT('12.Partner Involvement'!$G703,";"))),"")</f>
        <v/>
      </c>
      <c r="C904" s="578" t="str">
        <f>IF(ISNUMBER(SEARCH(C$206,'12.Partner Involvement'!$G703))=TRUE,(('12.Partner Involvement'!$D703*'12.Partner Involvement'!$E703)/COUNTA(_xlfn.TEXTSPLIT('12.Partner Involvement'!$G703,";"))),"")</f>
        <v/>
      </c>
      <c r="E904" s="577" t="str">
        <f>IF(ISNUMBER(SEARCH(E$206,'12.Partner Involvement'!$H703))=TRUE,(('12.Partner Involvement'!$D703*'12.Partner Involvement'!$E703)/COUNTA(_xlfn.TEXTSPLIT('12.Partner Involvement'!$H703,";"))),"")</f>
        <v/>
      </c>
      <c r="F904" s="576" t="str">
        <f>IF(ISNUMBER(SEARCH(F$206,'12.Partner Involvement'!$H703))=TRUE,(('12.Partner Involvement'!$D703*'12.Partner Involvement'!$E703)/COUNTA(_xlfn.TEXTSPLIT('12.Partner Involvement'!$H703,";"))),"")</f>
        <v/>
      </c>
      <c r="G904" s="576" t="str">
        <f>IF(ISNUMBER(SEARCH(G$206,'12.Partner Involvement'!$H703))=TRUE,(('12.Partner Involvement'!$D703*'12.Partner Involvement'!$E703)/COUNTA(_xlfn.TEXTSPLIT('12.Partner Involvement'!$H703,";"))),"")</f>
        <v/>
      </c>
      <c r="H904" s="578" t="str">
        <f>IF(ISNUMBER(SEARCH(H$206,'12.Partner Involvement'!$H703))=TRUE,(('12.Partner Involvement'!$D703*'12.Partner Involvement'!$E703)/COUNTA(_xlfn.TEXTSPLIT('12.Partner Involvement'!$H703,";"))),"")</f>
        <v/>
      </c>
    </row>
    <row r="905" spans="1:8" x14ac:dyDescent="0.25">
      <c r="A905" s="577" t="str">
        <f>IF(ISNUMBER(SEARCH(A$206,'12.Partner Involvement'!$G704))=TRUE,(('12.Partner Involvement'!$D704*'12.Partner Involvement'!$E704)/COUNTA(_xlfn.TEXTSPLIT('12.Partner Involvement'!$G704,";"))),"")</f>
        <v/>
      </c>
      <c r="B905" s="576" t="str">
        <f>IF(ISNUMBER(SEARCH(B$206,'12.Partner Involvement'!$G704))=TRUE,(('12.Partner Involvement'!$D704*'12.Partner Involvement'!$E704)/COUNTA(_xlfn.TEXTSPLIT('12.Partner Involvement'!$G704,";"))),"")</f>
        <v/>
      </c>
      <c r="C905" s="578" t="str">
        <f>IF(ISNUMBER(SEARCH(C$206,'12.Partner Involvement'!$G704))=TRUE,(('12.Partner Involvement'!$D704*'12.Partner Involvement'!$E704)/COUNTA(_xlfn.TEXTSPLIT('12.Partner Involvement'!$G704,";"))),"")</f>
        <v/>
      </c>
      <c r="E905" s="577" t="str">
        <f>IF(ISNUMBER(SEARCH(E$206,'12.Partner Involvement'!$H704))=TRUE,(('12.Partner Involvement'!$D704*'12.Partner Involvement'!$E704)/COUNTA(_xlfn.TEXTSPLIT('12.Partner Involvement'!$H704,";"))),"")</f>
        <v/>
      </c>
      <c r="F905" s="576" t="str">
        <f>IF(ISNUMBER(SEARCH(F$206,'12.Partner Involvement'!$H704))=TRUE,(('12.Partner Involvement'!$D704*'12.Partner Involvement'!$E704)/COUNTA(_xlfn.TEXTSPLIT('12.Partner Involvement'!$H704,";"))),"")</f>
        <v/>
      </c>
      <c r="G905" s="576" t="str">
        <f>IF(ISNUMBER(SEARCH(G$206,'12.Partner Involvement'!$H704))=TRUE,(('12.Partner Involvement'!$D704*'12.Partner Involvement'!$E704)/COUNTA(_xlfn.TEXTSPLIT('12.Partner Involvement'!$H704,";"))),"")</f>
        <v/>
      </c>
      <c r="H905" s="578" t="str">
        <f>IF(ISNUMBER(SEARCH(H$206,'12.Partner Involvement'!$H704))=TRUE,(('12.Partner Involvement'!$D704*'12.Partner Involvement'!$E704)/COUNTA(_xlfn.TEXTSPLIT('12.Partner Involvement'!$H704,";"))),"")</f>
        <v/>
      </c>
    </row>
    <row r="906" spans="1:8" x14ac:dyDescent="0.25">
      <c r="A906" s="577" t="str">
        <f>IF(ISNUMBER(SEARCH(A$206,'12.Partner Involvement'!$G705))=TRUE,(('12.Partner Involvement'!$D705*'12.Partner Involvement'!$E705)/COUNTA(_xlfn.TEXTSPLIT('12.Partner Involvement'!$G705,";"))),"")</f>
        <v/>
      </c>
      <c r="B906" s="576" t="str">
        <f>IF(ISNUMBER(SEARCH(B$206,'12.Partner Involvement'!$G705))=TRUE,(('12.Partner Involvement'!$D705*'12.Partner Involvement'!$E705)/COUNTA(_xlfn.TEXTSPLIT('12.Partner Involvement'!$G705,";"))),"")</f>
        <v/>
      </c>
      <c r="C906" s="578" t="str">
        <f>IF(ISNUMBER(SEARCH(C$206,'12.Partner Involvement'!$G705))=TRUE,(('12.Partner Involvement'!$D705*'12.Partner Involvement'!$E705)/COUNTA(_xlfn.TEXTSPLIT('12.Partner Involvement'!$G705,";"))),"")</f>
        <v/>
      </c>
      <c r="E906" s="577" t="str">
        <f>IF(ISNUMBER(SEARCH(E$206,'12.Partner Involvement'!$H705))=TRUE,(('12.Partner Involvement'!$D705*'12.Partner Involvement'!$E705)/COUNTA(_xlfn.TEXTSPLIT('12.Partner Involvement'!$H705,";"))),"")</f>
        <v/>
      </c>
      <c r="F906" s="576" t="str">
        <f>IF(ISNUMBER(SEARCH(F$206,'12.Partner Involvement'!$H705))=TRUE,(('12.Partner Involvement'!$D705*'12.Partner Involvement'!$E705)/COUNTA(_xlfn.TEXTSPLIT('12.Partner Involvement'!$H705,";"))),"")</f>
        <v/>
      </c>
      <c r="G906" s="576" t="str">
        <f>IF(ISNUMBER(SEARCH(G$206,'12.Partner Involvement'!$H705))=TRUE,(('12.Partner Involvement'!$D705*'12.Partner Involvement'!$E705)/COUNTA(_xlfn.TEXTSPLIT('12.Partner Involvement'!$H705,";"))),"")</f>
        <v/>
      </c>
      <c r="H906" s="578" t="str">
        <f>IF(ISNUMBER(SEARCH(H$206,'12.Partner Involvement'!$H705))=TRUE,(('12.Partner Involvement'!$D705*'12.Partner Involvement'!$E705)/COUNTA(_xlfn.TEXTSPLIT('12.Partner Involvement'!$H705,";"))),"")</f>
        <v/>
      </c>
    </row>
    <row r="907" spans="1:8" x14ac:dyDescent="0.25">
      <c r="A907" s="577" t="str">
        <f>IF(ISNUMBER(SEARCH(A$206,'12.Partner Involvement'!$G706))=TRUE,(('12.Partner Involvement'!$D706*'12.Partner Involvement'!$E706)/COUNTA(_xlfn.TEXTSPLIT('12.Partner Involvement'!$G706,";"))),"")</f>
        <v/>
      </c>
      <c r="B907" s="576" t="str">
        <f>IF(ISNUMBER(SEARCH(B$206,'12.Partner Involvement'!$G706))=TRUE,(('12.Partner Involvement'!$D706*'12.Partner Involvement'!$E706)/COUNTA(_xlfn.TEXTSPLIT('12.Partner Involvement'!$G706,";"))),"")</f>
        <v/>
      </c>
      <c r="C907" s="578" t="str">
        <f>IF(ISNUMBER(SEARCH(C$206,'12.Partner Involvement'!$G706))=TRUE,(('12.Partner Involvement'!$D706*'12.Partner Involvement'!$E706)/COUNTA(_xlfn.TEXTSPLIT('12.Partner Involvement'!$G706,";"))),"")</f>
        <v/>
      </c>
      <c r="E907" s="577" t="str">
        <f>IF(ISNUMBER(SEARCH(E$206,'12.Partner Involvement'!$H706))=TRUE,(('12.Partner Involvement'!$D706*'12.Partner Involvement'!$E706)/COUNTA(_xlfn.TEXTSPLIT('12.Partner Involvement'!$H706,";"))),"")</f>
        <v/>
      </c>
      <c r="F907" s="576" t="str">
        <f>IF(ISNUMBER(SEARCH(F$206,'12.Partner Involvement'!$H706))=TRUE,(('12.Partner Involvement'!$D706*'12.Partner Involvement'!$E706)/COUNTA(_xlfn.TEXTSPLIT('12.Partner Involvement'!$H706,";"))),"")</f>
        <v/>
      </c>
      <c r="G907" s="576" t="str">
        <f>IF(ISNUMBER(SEARCH(G$206,'12.Partner Involvement'!$H706))=TRUE,(('12.Partner Involvement'!$D706*'12.Partner Involvement'!$E706)/COUNTA(_xlfn.TEXTSPLIT('12.Partner Involvement'!$H706,";"))),"")</f>
        <v/>
      </c>
      <c r="H907" s="578" t="str">
        <f>IF(ISNUMBER(SEARCH(H$206,'12.Partner Involvement'!$H706))=TRUE,(('12.Partner Involvement'!$D706*'12.Partner Involvement'!$E706)/COUNTA(_xlfn.TEXTSPLIT('12.Partner Involvement'!$H706,";"))),"")</f>
        <v/>
      </c>
    </row>
    <row r="908" spans="1:8" x14ac:dyDescent="0.25">
      <c r="A908" s="577" t="str">
        <f>IF(ISNUMBER(SEARCH(A$206,'12.Partner Involvement'!$G707))=TRUE,(('12.Partner Involvement'!$D707*'12.Partner Involvement'!$E707)/COUNTA(_xlfn.TEXTSPLIT('12.Partner Involvement'!$G707,";"))),"")</f>
        <v/>
      </c>
      <c r="B908" s="576" t="str">
        <f>IF(ISNUMBER(SEARCH(B$206,'12.Partner Involvement'!$G707))=TRUE,(('12.Partner Involvement'!$D707*'12.Partner Involvement'!$E707)/COUNTA(_xlfn.TEXTSPLIT('12.Partner Involvement'!$G707,";"))),"")</f>
        <v/>
      </c>
      <c r="C908" s="578" t="str">
        <f>IF(ISNUMBER(SEARCH(C$206,'12.Partner Involvement'!$G707))=TRUE,(('12.Partner Involvement'!$D707*'12.Partner Involvement'!$E707)/COUNTA(_xlfn.TEXTSPLIT('12.Partner Involvement'!$G707,";"))),"")</f>
        <v/>
      </c>
      <c r="E908" s="577" t="str">
        <f>IF(ISNUMBER(SEARCH(E$206,'12.Partner Involvement'!$H707))=TRUE,(('12.Partner Involvement'!$D707*'12.Partner Involvement'!$E707)/COUNTA(_xlfn.TEXTSPLIT('12.Partner Involvement'!$H707,";"))),"")</f>
        <v/>
      </c>
      <c r="F908" s="576" t="str">
        <f>IF(ISNUMBER(SEARCH(F$206,'12.Partner Involvement'!$H707))=TRUE,(('12.Partner Involvement'!$D707*'12.Partner Involvement'!$E707)/COUNTA(_xlfn.TEXTSPLIT('12.Partner Involvement'!$H707,";"))),"")</f>
        <v/>
      </c>
      <c r="G908" s="576" t="str">
        <f>IF(ISNUMBER(SEARCH(G$206,'12.Partner Involvement'!$H707))=TRUE,(('12.Partner Involvement'!$D707*'12.Partner Involvement'!$E707)/COUNTA(_xlfn.TEXTSPLIT('12.Partner Involvement'!$H707,";"))),"")</f>
        <v/>
      </c>
      <c r="H908" s="578" t="str">
        <f>IF(ISNUMBER(SEARCH(H$206,'12.Partner Involvement'!$H707))=TRUE,(('12.Partner Involvement'!$D707*'12.Partner Involvement'!$E707)/COUNTA(_xlfn.TEXTSPLIT('12.Partner Involvement'!$H707,";"))),"")</f>
        <v/>
      </c>
    </row>
    <row r="909" spans="1:8" x14ac:dyDescent="0.25">
      <c r="A909" s="577" t="str">
        <f>IF(ISNUMBER(SEARCH(A$206,'12.Partner Involvement'!$G708))=TRUE,(('12.Partner Involvement'!$D708*'12.Partner Involvement'!$E708)/COUNTA(_xlfn.TEXTSPLIT('12.Partner Involvement'!$G708,";"))),"")</f>
        <v/>
      </c>
      <c r="B909" s="576" t="str">
        <f>IF(ISNUMBER(SEARCH(B$206,'12.Partner Involvement'!$G708))=TRUE,(('12.Partner Involvement'!$D708*'12.Partner Involvement'!$E708)/COUNTA(_xlfn.TEXTSPLIT('12.Partner Involvement'!$G708,";"))),"")</f>
        <v/>
      </c>
      <c r="C909" s="578" t="str">
        <f>IF(ISNUMBER(SEARCH(C$206,'12.Partner Involvement'!$G708))=TRUE,(('12.Partner Involvement'!$D708*'12.Partner Involvement'!$E708)/COUNTA(_xlfn.TEXTSPLIT('12.Partner Involvement'!$G708,";"))),"")</f>
        <v/>
      </c>
      <c r="E909" s="577" t="str">
        <f>IF(ISNUMBER(SEARCH(E$206,'12.Partner Involvement'!$H708))=TRUE,(('12.Partner Involvement'!$D708*'12.Partner Involvement'!$E708)/COUNTA(_xlfn.TEXTSPLIT('12.Partner Involvement'!$H708,";"))),"")</f>
        <v/>
      </c>
      <c r="F909" s="576" t="str">
        <f>IF(ISNUMBER(SEARCH(F$206,'12.Partner Involvement'!$H708))=TRUE,(('12.Partner Involvement'!$D708*'12.Partner Involvement'!$E708)/COUNTA(_xlfn.TEXTSPLIT('12.Partner Involvement'!$H708,";"))),"")</f>
        <v/>
      </c>
      <c r="G909" s="576" t="str">
        <f>IF(ISNUMBER(SEARCH(G$206,'12.Partner Involvement'!$H708))=TRUE,(('12.Partner Involvement'!$D708*'12.Partner Involvement'!$E708)/COUNTA(_xlfn.TEXTSPLIT('12.Partner Involvement'!$H708,";"))),"")</f>
        <v/>
      </c>
      <c r="H909" s="578" t="str">
        <f>IF(ISNUMBER(SEARCH(H$206,'12.Partner Involvement'!$H708))=TRUE,(('12.Partner Involvement'!$D708*'12.Partner Involvement'!$E708)/COUNTA(_xlfn.TEXTSPLIT('12.Partner Involvement'!$H708,";"))),"")</f>
        <v/>
      </c>
    </row>
    <row r="910" spans="1:8" x14ac:dyDescent="0.25">
      <c r="A910" s="577" t="str">
        <f>IF(ISNUMBER(SEARCH(A$206,'12.Partner Involvement'!$G709))=TRUE,(('12.Partner Involvement'!$D709*'12.Partner Involvement'!$E709)/COUNTA(_xlfn.TEXTSPLIT('12.Partner Involvement'!$G709,";"))),"")</f>
        <v/>
      </c>
      <c r="B910" s="576" t="str">
        <f>IF(ISNUMBER(SEARCH(B$206,'12.Partner Involvement'!$G709))=TRUE,(('12.Partner Involvement'!$D709*'12.Partner Involvement'!$E709)/COUNTA(_xlfn.TEXTSPLIT('12.Partner Involvement'!$G709,";"))),"")</f>
        <v/>
      </c>
      <c r="C910" s="578" t="str">
        <f>IF(ISNUMBER(SEARCH(C$206,'12.Partner Involvement'!$G709))=TRUE,(('12.Partner Involvement'!$D709*'12.Partner Involvement'!$E709)/COUNTA(_xlfn.TEXTSPLIT('12.Partner Involvement'!$G709,";"))),"")</f>
        <v/>
      </c>
      <c r="E910" s="577" t="str">
        <f>IF(ISNUMBER(SEARCH(E$206,'12.Partner Involvement'!$H709))=TRUE,(('12.Partner Involvement'!$D709*'12.Partner Involvement'!$E709)/COUNTA(_xlfn.TEXTSPLIT('12.Partner Involvement'!$H709,";"))),"")</f>
        <v/>
      </c>
      <c r="F910" s="576" t="str">
        <f>IF(ISNUMBER(SEARCH(F$206,'12.Partner Involvement'!$H709))=TRUE,(('12.Partner Involvement'!$D709*'12.Partner Involvement'!$E709)/COUNTA(_xlfn.TEXTSPLIT('12.Partner Involvement'!$H709,";"))),"")</f>
        <v/>
      </c>
      <c r="G910" s="576" t="str">
        <f>IF(ISNUMBER(SEARCH(G$206,'12.Partner Involvement'!$H709))=TRUE,(('12.Partner Involvement'!$D709*'12.Partner Involvement'!$E709)/COUNTA(_xlfn.TEXTSPLIT('12.Partner Involvement'!$H709,";"))),"")</f>
        <v/>
      </c>
      <c r="H910" s="578" t="str">
        <f>IF(ISNUMBER(SEARCH(H$206,'12.Partner Involvement'!$H709))=TRUE,(('12.Partner Involvement'!$D709*'12.Partner Involvement'!$E709)/COUNTA(_xlfn.TEXTSPLIT('12.Partner Involvement'!$H709,";"))),"")</f>
        <v/>
      </c>
    </row>
    <row r="911" spans="1:8" x14ac:dyDescent="0.25">
      <c r="A911" s="577" t="str">
        <f>IF(ISNUMBER(SEARCH(A$206,'12.Partner Involvement'!$G710))=TRUE,(('12.Partner Involvement'!$D710*'12.Partner Involvement'!$E710)/COUNTA(_xlfn.TEXTSPLIT('12.Partner Involvement'!$G710,";"))),"")</f>
        <v/>
      </c>
      <c r="B911" s="576" t="str">
        <f>IF(ISNUMBER(SEARCH(B$206,'12.Partner Involvement'!$G710))=TRUE,(('12.Partner Involvement'!$D710*'12.Partner Involvement'!$E710)/COUNTA(_xlfn.TEXTSPLIT('12.Partner Involvement'!$G710,";"))),"")</f>
        <v/>
      </c>
      <c r="C911" s="578" t="str">
        <f>IF(ISNUMBER(SEARCH(C$206,'12.Partner Involvement'!$G710))=TRUE,(('12.Partner Involvement'!$D710*'12.Partner Involvement'!$E710)/COUNTA(_xlfn.TEXTSPLIT('12.Partner Involvement'!$G710,";"))),"")</f>
        <v/>
      </c>
      <c r="E911" s="577" t="str">
        <f>IF(ISNUMBER(SEARCH(E$206,'12.Partner Involvement'!$H710))=TRUE,(('12.Partner Involvement'!$D710*'12.Partner Involvement'!$E710)/COUNTA(_xlfn.TEXTSPLIT('12.Partner Involvement'!$H710,";"))),"")</f>
        <v/>
      </c>
      <c r="F911" s="576" t="str">
        <f>IF(ISNUMBER(SEARCH(F$206,'12.Partner Involvement'!$H710))=TRUE,(('12.Partner Involvement'!$D710*'12.Partner Involvement'!$E710)/COUNTA(_xlfn.TEXTSPLIT('12.Partner Involvement'!$H710,";"))),"")</f>
        <v/>
      </c>
      <c r="G911" s="576" t="str">
        <f>IF(ISNUMBER(SEARCH(G$206,'12.Partner Involvement'!$H710))=TRUE,(('12.Partner Involvement'!$D710*'12.Partner Involvement'!$E710)/COUNTA(_xlfn.TEXTSPLIT('12.Partner Involvement'!$H710,";"))),"")</f>
        <v/>
      </c>
      <c r="H911" s="578" t="str">
        <f>IF(ISNUMBER(SEARCH(H$206,'12.Partner Involvement'!$H710))=TRUE,(('12.Partner Involvement'!$D710*'12.Partner Involvement'!$E710)/COUNTA(_xlfn.TEXTSPLIT('12.Partner Involvement'!$H710,";"))),"")</f>
        <v/>
      </c>
    </row>
    <row r="912" spans="1:8" x14ac:dyDescent="0.25">
      <c r="A912" s="577" t="str">
        <f>IF(ISNUMBER(SEARCH(A$206,'12.Partner Involvement'!$G711))=TRUE,(('12.Partner Involvement'!$D711*'12.Partner Involvement'!$E711)/COUNTA(_xlfn.TEXTSPLIT('12.Partner Involvement'!$G711,";"))),"")</f>
        <v/>
      </c>
      <c r="B912" s="576" t="str">
        <f>IF(ISNUMBER(SEARCH(B$206,'12.Partner Involvement'!$G711))=TRUE,(('12.Partner Involvement'!$D711*'12.Partner Involvement'!$E711)/COUNTA(_xlfn.TEXTSPLIT('12.Partner Involvement'!$G711,";"))),"")</f>
        <v/>
      </c>
      <c r="C912" s="578" t="str">
        <f>IF(ISNUMBER(SEARCH(C$206,'12.Partner Involvement'!$G711))=TRUE,(('12.Partner Involvement'!$D711*'12.Partner Involvement'!$E711)/COUNTA(_xlfn.TEXTSPLIT('12.Partner Involvement'!$G711,";"))),"")</f>
        <v/>
      </c>
      <c r="E912" s="577" t="str">
        <f>IF(ISNUMBER(SEARCH(E$206,'12.Partner Involvement'!$H711))=TRUE,(('12.Partner Involvement'!$D711*'12.Partner Involvement'!$E711)/COUNTA(_xlfn.TEXTSPLIT('12.Partner Involvement'!$H711,";"))),"")</f>
        <v/>
      </c>
      <c r="F912" s="576" t="str">
        <f>IF(ISNUMBER(SEARCH(F$206,'12.Partner Involvement'!$H711))=TRUE,(('12.Partner Involvement'!$D711*'12.Partner Involvement'!$E711)/COUNTA(_xlfn.TEXTSPLIT('12.Partner Involvement'!$H711,";"))),"")</f>
        <v/>
      </c>
      <c r="G912" s="576" t="str">
        <f>IF(ISNUMBER(SEARCH(G$206,'12.Partner Involvement'!$H711))=TRUE,(('12.Partner Involvement'!$D711*'12.Partner Involvement'!$E711)/COUNTA(_xlfn.TEXTSPLIT('12.Partner Involvement'!$H711,";"))),"")</f>
        <v/>
      </c>
      <c r="H912" s="578" t="str">
        <f>IF(ISNUMBER(SEARCH(H$206,'12.Partner Involvement'!$H711))=TRUE,(('12.Partner Involvement'!$D711*'12.Partner Involvement'!$E711)/COUNTA(_xlfn.TEXTSPLIT('12.Partner Involvement'!$H711,";"))),"")</f>
        <v/>
      </c>
    </row>
    <row r="913" spans="1:8" x14ac:dyDescent="0.25">
      <c r="A913" s="577" t="str">
        <f>IF(ISNUMBER(SEARCH(A$206,'12.Partner Involvement'!$G712))=TRUE,(('12.Partner Involvement'!$D712*'12.Partner Involvement'!$E712)/COUNTA(_xlfn.TEXTSPLIT('12.Partner Involvement'!$G712,";"))),"")</f>
        <v/>
      </c>
      <c r="B913" s="576" t="str">
        <f>IF(ISNUMBER(SEARCH(B$206,'12.Partner Involvement'!$G712))=TRUE,(('12.Partner Involvement'!$D712*'12.Partner Involvement'!$E712)/COUNTA(_xlfn.TEXTSPLIT('12.Partner Involvement'!$G712,";"))),"")</f>
        <v/>
      </c>
      <c r="C913" s="578" t="str">
        <f>IF(ISNUMBER(SEARCH(C$206,'12.Partner Involvement'!$G712))=TRUE,(('12.Partner Involvement'!$D712*'12.Partner Involvement'!$E712)/COUNTA(_xlfn.TEXTSPLIT('12.Partner Involvement'!$G712,";"))),"")</f>
        <v/>
      </c>
      <c r="E913" s="577" t="str">
        <f>IF(ISNUMBER(SEARCH(E$206,'12.Partner Involvement'!$H712))=TRUE,(('12.Partner Involvement'!$D712*'12.Partner Involvement'!$E712)/COUNTA(_xlfn.TEXTSPLIT('12.Partner Involvement'!$H712,";"))),"")</f>
        <v/>
      </c>
      <c r="F913" s="576" t="str">
        <f>IF(ISNUMBER(SEARCH(F$206,'12.Partner Involvement'!$H712))=TRUE,(('12.Partner Involvement'!$D712*'12.Partner Involvement'!$E712)/COUNTA(_xlfn.TEXTSPLIT('12.Partner Involvement'!$H712,";"))),"")</f>
        <v/>
      </c>
      <c r="G913" s="576" t="str">
        <f>IF(ISNUMBER(SEARCH(G$206,'12.Partner Involvement'!$H712))=TRUE,(('12.Partner Involvement'!$D712*'12.Partner Involvement'!$E712)/COUNTA(_xlfn.TEXTSPLIT('12.Partner Involvement'!$H712,";"))),"")</f>
        <v/>
      </c>
      <c r="H913" s="578" t="str">
        <f>IF(ISNUMBER(SEARCH(H$206,'12.Partner Involvement'!$H712))=TRUE,(('12.Partner Involvement'!$D712*'12.Partner Involvement'!$E712)/COUNTA(_xlfn.TEXTSPLIT('12.Partner Involvement'!$H712,";"))),"")</f>
        <v/>
      </c>
    </row>
    <row r="914" spans="1:8" x14ac:dyDescent="0.25">
      <c r="A914" s="577" t="str">
        <f>IF(ISNUMBER(SEARCH(A$206,'12.Partner Involvement'!$G713))=TRUE,(('12.Partner Involvement'!$D713*'12.Partner Involvement'!$E713)/COUNTA(_xlfn.TEXTSPLIT('12.Partner Involvement'!$G713,";"))),"")</f>
        <v/>
      </c>
      <c r="B914" s="576" t="str">
        <f>IF(ISNUMBER(SEARCH(B$206,'12.Partner Involvement'!$G713))=TRUE,(('12.Partner Involvement'!$D713*'12.Partner Involvement'!$E713)/COUNTA(_xlfn.TEXTSPLIT('12.Partner Involvement'!$G713,";"))),"")</f>
        <v/>
      </c>
      <c r="C914" s="578" t="str">
        <f>IF(ISNUMBER(SEARCH(C$206,'12.Partner Involvement'!$G713))=TRUE,(('12.Partner Involvement'!$D713*'12.Partner Involvement'!$E713)/COUNTA(_xlfn.TEXTSPLIT('12.Partner Involvement'!$G713,";"))),"")</f>
        <v/>
      </c>
      <c r="E914" s="577" t="str">
        <f>IF(ISNUMBER(SEARCH(E$206,'12.Partner Involvement'!$H713))=TRUE,(('12.Partner Involvement'!$D713*'12.Partner Involvement'!$E713)/COUNTA(_xlfn.TEXTSPLIT('12.Partner Involvement'!$H713,";"))),"")</f>
        <v/>
      </c>
      <c r="F914" s="576" t="str">
        <f>IF(ISNUMBER(SEARCH(F$206,'12.Partner Involvement'!$H713))=TRUE,(('12.Partner Involvement'!$D713*'12.Partner Involvement'!$E713)/COUNTA(_xlfn.TEXTSPLIT('12.Partner Involvement'!$H713,";"))),"")</f>
        <v/>
      </c>
      <c r="G914" s="576" t="str">
        <f>IF(ISNUMBER(SEARCH(G$206,'12.Partner Involvement'!$H713))=TRUE,(('12.Partner Involvement'!$D713*'12.Partner Involvement'!$E713)/COUNTA(_xlfn.TEXTSPLIT('12.Partner Involvement'!$H713,";"))),"")</f>
        <v/>
      </c>
      <c r="H914" s="578" t="str">
        <f>IF(ISNUMBER(SEARCH(H$206,'12.Partner Involvement'!$H713))=TRUE,(('12.Partner Involvement'!$D713*'12.Partner Involvement'!$E713)/COUNTA(_xlfn.TEXTSPLIT('12.Partner Involvement'!$H713,";"))),"")</f>
        <v/>
      </c>
    </row>
    <row r="915" spans="1:8" x14ac:dyDescent="0.25">
      <c r="A915" s="577" t="str">
        <f>IF(ISNUMBER(SEARCH(A$206,'12.Partner Involvement'!$G714))=TRUE,(('12.Partner Involvement'!$D714*'12.Partner Involvement'!$E714)/COUNTA(_xlfn.TEXTSPLIT('12.Partner Involvement'!$G714,";"))),"")</f>
        <v/>
      </c>
      <c r="B915" s="576" t="str">
        <f>IF(ISNUMBER(SEARCH(B$206,'12.Partner Involvement'!$G714))=TRUE,(('12.Partner Involvement'!$D714*'12.Partner Involvement'!$E714)/COUNTA(_xlfn.TEXTSPLIT('12.Partner Involvement'!$G714,";"))),"")</f>
        <v/>
      </c>
      <c r="C915" s="578" t="str">
        <f>IF(ISNUMBER(SEARCH(C$206,'12.Partner Involvement'!$G714))=TRUE,(('12.Partner Involvement'!$D714*'12.Partner Involvement'!$E714)/COUNTA(_xlfn.TEXTSPLIT('12.Partner Involvement'!$G714,";"))),"")</f>
        <v/>
      </c>
      <c r="E915" s="577" t="str">
        <f>IF(ISNUMBER(SEARCH(E$206,'12.Partner Involvement'!$H714))=TRUE,(('12.Partner Involvement'!$D714*'12.Partner Involvement'!$E714)/COUNTA(_xlfn.TEXTSPLIT('12.Partner Involvement'!$H714,";"))),"")</f>
        <v/>
      </c>
      <c r="F915" s="576" t="str">
        <f>IF(ISNUMBER(SEARCH(F$206,'12.Partner Involvement'!$H714))=TRUE,(('12.Partner Involvement'!$D714*'12.Partner Involvement'!$E714)/COUNTA(_xlfn.TEXTSPLIT('12.Partner Involvement'!$H714,";"))),"")</f>
        <v/>
      </c>
      <c r="G915" s="576" t="str">
        <f>IF(ISNUMBER(SEARCH(G$206,'12.Partner Involvement'!$H714))=TRUE,(('12.Partner Involvement'!$D714*'12.Partner Involvement'!$E714)/COUNTA(_xlfn.TEXTSPLIT('12.Partner Involvement'!$H714,";"))),"")</f>
        <v/>
      </c>
      <c r="H915" s="578" t="str">
        <f>IF(ISNUMBER(SEARCH(H$206,'12.Partner Involvement'!$H714))=TRUE,(('12.Partner Involvement'!$D714*'12.Partner Involvement'!$E714)/COUNTA(_xlfn.TEXTSPLIT('12.Partner Involvement'!$H714,";"))),"")</f>
        <v/>
      </c>
    </row>
    <row r="916" spans="1:8" x14ac:dyDescent="0.25">
      <c r="A916" s="577" t="str">
        <f>IF(ISNUMBER(SEARCH(A$206,'12.Partner Involvement'!$G715))=TRUE,(('12.Partner Involvement'!$D715*'12.Partner Involvement'!$E715)/COUNTA(_xlfn.TEXTSPLIT('12.Partner Involvement'!$G715,";"))),"")</f>
        <v/>
      </c>
      <c r="B916" s="576" t="str">
        <f>IF(ISNUMBER(SEARCH(B$206,'12.Partner Involvement'!$G715))=TRUE,(('12.Partner Involvement'!$D715*'12.Partner Involvement'!$E715)/COUNTA(_xlfn.TEXTSPLIT('12.Partner Involvement'!$G715,";"))),"")</f>
        <v/>
      </c>
      <c r="C916" s="578" t="str">
        <f>IF(ISNUMBER(SEARCH(C$206,'12.Partner Involvement'!$G715))=TRUE,(('12.Partner Involvement'!$D715*'12.Partner Involvement'!$E715)/COUNTA(_xlfn.TEXTSPLIT('12.Partner Involvement'!$G715,";"))),"")</f>
        <v/>
      </c>
      <c r="E916" s="577" t="str">
        <f>IF(ISNUMBER(SEARCH(E$206,'12.Partner Involvement'!$H715))=TRUE,(('12.Partner Involvement'!$D715*'12.Partner Involvement'!$E715)/COUNTA(_xlfn.TEXTSPLIT('12.Partner Involvement'!$H715,";"))),"")</f>
        <v/>
      </c>
      <c r="F916" s="576" t="str">
        <f>IF(ISNUMBER(SEARCH(F$206,'12.Partner Involvement'!$H715))=TRUE,(('12.Partner Involvement'!$D715*'12.Partner Involvement'!$E715)/COUNTA(_xlfn.TEXTSPLIT('12.Partner Involvement'!$H715,";"))),"")</f>
        <v/>
      </c>
      <c r="G916" s="576" t="str">
        <f>IF(ISNUMBER(SEARCH(G$206,'12.Partner Involvement'!$H715))=TRUE,(('12.Partner Involvement'!$D715*'12.Partner Involvement'!$E715)/COUNTA(_xlfn.TEXTSPLIT('12.Partner Involvement'!$H715,";"))),"")</f>
        <v/>
      </c>
      <c r="H916" s="578" t="str">
        <f>IF(ISNUMBER(SEARCH(H$206,'12.Partner Involvement'!$H715))=TRUE,(('12.Partner Involvement'!$D715*'12.Partner Involvement'!$E715)/COUNTA(_xlfn.TEXTSPLIT('12.Partner Involvement'!$H715,";"))),"")</f>
        <v/>
      </c>
    </row>
    <row r="917" spans="1:8" x14ac:dyDescent="0.25">
      <c r="A917" s="577" t="str">
        <f>IF(ISNUMBER(SEARCH(A$206,'12.Partner Involvement'!$G716))=TRUE,(('12.Partner Involvement'!$D716*'12.Partner Involvement'!$E716)/COUNTA(_xlfn.TEXTSPLIT('12.Partner Involvement'!$G716,";"))),"")</f>
        <v/>
      </c>
      <c r="B917" s="576" t="str">
        <f>IF(ISNUMBER(SEARCH(B$206,'12.Partner Involvement'!$G716))=TRUE,(('12.Partner Involvement'!$D716*'12.Partner Involvement'!$E716)/COUNTA(_xlfn.TEXTSPLIT('12.Partner Involvement'!$G716,";"))),"")</f>
        <v/>
      </c>
      <c r="C917" s="578" t="str">
        <f>IF(ISNUMBER(SEARCH(C$206,'12.Partner Involvement'!$G716))=TRUE,(('12.Partner Involvement'!$D716*'12.Partner Involvement'!$E716)/COUNTA(_xlfn.TEXTSPLIT('12.Partner Involvement'!$G716,";"))),"")</f>
        <v/>
      </c>
      <c r="E917" s="577" t="str">
        <f>IF(ISNUMBER(SEARCH(E$206,'12.Partner Involvement'!$H716))=TRUE,(('12.Partner Involvement'!$D716*'12.Partner Involvement'!$E716)/COUNTA(_xlfn.TEXTSPLIT('12.Partner Involvement'!$H716,";"))),"")</f>
        <v/>
      </c>
      <c r="F917" s="576" t="str">
        <f>IF(ISNUMBER(SEARCH(F$206,'12.Partner Involvement'!$H716))=TRUE,(('12.Partner Involvement'!$D716*'12.Partner Involvement'!$E716)/COUNTA(_xlfn.TEXTSPLIT('12.Partner Involvement'!$H716,";"))),"")</f>
        <v/>
      </c>
      <c r="G917" s="576" t="str">
        <f>IF(ISNUMBER(SEARCH(G$206,'12.Partner Involvement'!$H716))=TRUE,(('12.Partner Involvement'!$D716*'12.Partner Involvement'!$E716)/COUNTA(_xlfn.TEXTSPLIT('12.Partner Involvement'!$H716,";"))),"")</f>
        <v/>
      </c>
      <c r="H917" s="578" t="str">
        <f>IF(ISNUMBER(SEARCH(H$206,'12.Partner Involvement'!$H716))=TRUE,(('12.Partner Involvement'!$D716*'12.Partner Involvement'!$E716)/COUNTA(_xlfn.TEXTSPLIT('12.Partner Involvement'!$H716,";"))),"")</f>
        <v/>
      </c>
    </row>
    <row r="918" spans="1:8" x14ac:dyDescent="0.25">
      <c r="A918" s="577" t="str">
        <f>IF(ISNUMBER(SEARCH(A$206,'12.Partner Involvement'!$G717))=TRUE,(('12.Partner Involvement'!$D717*'12.Partner Involvement'!$E717)/COUNTA(_xlfn.TEXTSPLIT('12.Partner Involvement'!$G717,";"))),"")</f>
        <v/>
      </c>
      <c r="B918" s="576" t="str">
        <f>IF(ISNUMBER(SEARCH(B$206,'12.Partner Involvement'!$G717))=TRUE,(('12.Partner Involvement'!$D717*'12.Partner Involvement'!$E717)/COUNTA(_xlfn.TEXTSPLIT('12.Partner Involvement'!$G717,";"))),"")</f>
        <v/>
      </c>
      <c r="C918" s="578" t="str">
        <f>IF(ISNUMBER(SEARCH(C$206,'12.Partner Involvement'!$G717))=TRUE,(('12.Partner Involvement'!$D717*'12.Partner Involvement'!$E717)/COUNTA(_xlfn.TEXTSPLIT('12.Partner Involvement'!$G717,";"))),"")</f>
        <v/>
      </c>
      <c r="E918" s="577" t="str">
        <f>IF(ISNUMBER(SEARCH(E$206,'12.Partner Involvement'!$H717))=TRUE,(('12.Partner Involvement'!$D717*'12.Partner Involvement'!$E717)/COUNTA(_xlfn.TEXTSPLIT('12.Partner Involvement'!$H717,";"))),"")</f>
        <v/>
      </c>
      <c r="F918" s="576" t="str">
        <f>IF(ISNUMBER(SEARCH(F$206,'12.Partner Involvement'!$H717))=TRUE,(('12.Partner Involvement'!$D717*'12.Partner Involvement'!$E717)/COUNTA(_xlfn.TEXTSPLIT('12.Partner Involvement'!$H717,";"))),"")</f>
        <v/>
      </c>
      <c r="G918" s="576" t="str">
        <f>IF(ISNUMBER(SEARCH(G$206,'12.Partner Involvement'!$H717))=TRUE,(('12.Partner Involvement'!$D717*'12.Partner Involvement'!$E717)/COUNTA(_xlfn.TEXTSPLIT('12.Partner Involvement'!$H717,";"))),"")</f>
        <v/>
      </c>
      <c r="H918" s="578" t="str">
        <f>IF(ISNUMBER(SEARCH(H$206,'12.Partner Involvement'!$H717))=TRUE,(('12.Partner Involvement'!$D717*'12.Partner Involvement'!$E717)/COUNTA(_xlfn.TEXTSPLIT('12.Partner Involvement'!$H717,";"))),"")</f>
        <v/>
      </c>
    </row>
    <row r="919" spans="1:8" x14ac:dyDescent="0.25">
      <c r="A919" s="577" t="str">
        <f>IF(ISNUMBER(SEARCH(A$206,'12.Partner Involvement'!$G718))=TRUE,(('12.Partner Involvement'!$D718*'12.Partner Involvement'!$E718)/COUNTA(_xlfn.TEXTSPLIT('12.Partner Involvement'!$G718,";"))),"")</f>
        <v/>
      </c>
      <c r="B919" s="576" t="str">
        <f>IF(ISNUMBER(SEARCH(B$206,'12.Partner Involvement'!$G718))=TRUE,(('12.Partner Involvement'!$D718*'12.Partner Involvement'!$E718)/COUNTA(_xlfn.TEXTSPLIT('12.Partner Involvement'!$G718,";"))),"")</f>
        <v/>
      </c>
      <c r="C919" s="578" t="str">
        <f>IF(ISNUMBER(SEARCH(C$206,'12.Partner Involvement'!$G718))=TRUE,(('12.Partner Involvement'!$D718*'12.Partner Involvement'!$E718)/COUNTA(_xlfn.TEXTSPLIT('12.Partner Involvement'!$G718,";"))),"")</f>
        <v/>
      </c>
      <c r="E919" s="577" t="str">
        <f>IF(ISNUMBER(SEARCH(E$206,'12.Partner Involvement'!$H718))=TRUE,(('12.Partner Involvement'!$D718*'12.Partner Involvement'!$E718)/COUNTA(_xlfn.TEXTSPLIT('12.Partner Involvement'!$H718,";"))),"")</f>
        <v/>
      </c>
      <c r="F919" s="576" t="str">
        <f>IF(ISNUMBER(SEARCH(F$206,'12.Partner Involvement'!$H718))=TRUE,(('12.Partner Involvement'!$D718*'12.Partner Involvement'!$E718)/COUNTA(_xlfn.TEXTSPLIT('12.Partner Involvement'!$H718,";"))),"")</f>
        <v/>
      </c>
      <c r="G919" s="576" t="str">
        <f>IF(ISNUMBER(SEARCH(G$206,'12.Partner Involvement'!$H718))=TRUE,(('12.Partner Involvement'!$D718*'12.Partner Involvement'!$E718)/COUNTA(_xlfn.TEXTSPLIT('12.Partner Involvement'!$H718,";"))),"")</f>
        <v/>
      </c>
      <c r="H919" s="578" t="str">
        <f>IF(ISNUMBER(SEARCH(H$206,'12.Partner Involvement'!$H718))=TRUE,(('12.Partner Involvement'!$D718*'12.Partner Involvement'!$E718)/COUNTA(_xlfn.TEXTSPLIT('12.Partner Involvement'!$H718,";"))),"")</f>
        <v/>
      </c>
    </row>
    <row r="920" spans="1:8" x14ac:dyDescent="0.25">
      <c r="A920" s="577" t="str">
        <f>IF(ISNUMBER(SEARCH(A$206,'12.Partner Involvement'!$G719))=TRUE,(('12.Partner Involvement'!$D719*'12.Partner Involvement'!$E719)/COUNTA(_xlfn.TEXTSPLIT('12.Partner Involvement'!$G719,";"))),"")</f>
        <v/>
      </c>
      <c r="B920" s="576" t="str">
        <f>IF(ISNUMBER(SEARCH(B$206,'12.Partner Involvement'!$G719))=TRUE,(('12.Partner Involvement'!$D719*'12.Partner Involvement'!$E719)/COUNTA(_xlfn.TEXTSPLIT('12.Partner Involvement'!$G719,";"))),"")</f>
        <v/>
      </c>
      <c r="C920" s="578" t="str">
        <f>IF(ISNUMBER(SEARCH(C$206,'12.Partner Involvement'!$G719))=TRUE,(('12.Partner Involvement'!$D719*'12.Partner Involvement'!$E719)/COUNTA(_xlfn.TEXTSPLIT('12.Partner Involvement'!$G719,";"))),"")</f>
        <v/>
      </c>
      <c r="E920" s="577" t="str">
        <f>IF(ISNUMBER(SEARCH(E$206,'12.Partner Involvement'!$H719))=TRUE,(('12.Partner Involvement'!$D719*'12.Partner Involvement'!$E719)/COUNTA(_xlfn.TEXTSPLIT('12.Partner Involvement'!$H719,";"))),"")</f>
        <v/>
      </c>
      <c r="F920" s="576" t="str">
        <f>IF(ISNUMBER(SEARCH(F$206,'12.Partner Involvement'!$H719))=TRUE,(('12.Partner Involvement'!$D719*'12.Partner Involvement'!$E719)/COUNTA(_xlfn.TEXTSPLIT('12.Partner Involvement'!$H719,";"))),"")</f>
        <v/>
      </c>
      <c r="G920" s="576" t="str">
        <f>IF(ISNUMBER(SEARCH(G$206,'12.Partner Involvement'!$H719))=TRUE,(('12.Partner Involvement'!$D719*'12.Partner Involvement'!$E719)/COUNTA(_xlfn.TEXTSPLIT('12.Partner Involvement'!$H719,";"))),"")</f>
        <v/>
      </c>
      <c r="H920" s="578" t="str">
        <f>IF(ISNUMBER(SEARCH(H$206,'12.Partner Involvement'!$H719))=TRUE,(('12.Partner Involvement'!$D719*'12.Partner Involvement'!$E719)/COUNTA(_xlfn.TEXTSPLIT('12.Partner Involvement'!$H719,";"))),"")</f>
        <v/>
      </c>
    </row>
    <row r="921" spans="1:8" x14ac:dyDescent="0.25">
      <c r="A921" s="577" t="str">
        <f>IF(ISNUMBER(SEARCH(A$206,'12.Partner Involvement'!$G720))=TRUE,(('12.Partner Involvement'!$D720*'12.Partner Involvement'!$E720)/COUNTA(_xlfn.TEXTSPLIT('12.Partner Involvement'!$G720,";"))),"")</f>
        <v/>
      </c>
      <c r="B921" s="576" t="str">
        <f>IF(ISNUMBER(SEARCH(B$206,'12.Partner Involvement'!$G720))=TRUE,(('12.Partner Involvement'!$D720*'12.Partner Involvement'!$E720)/COUNTA(_xlfn.TEXTSPLIT('12.Partner Involvement'!$G720,";"))),"")</f>
        <v/>
      </c>
      <c r="C921" s="578" t="str">
        <f>IF(ISNUMBER(SEARCH(C$206,'12.Partner Involvement'!$G720))=TRUE,(('12.Partner Involvement'!$D720*'12.Partner Involvement'!$E720)/COUNTA(_xlfn.TEXTSPLIT('12.Partner Involvement'!$G720,";"))),"")</f>
        <v/>
      </c>
      <c r="E921" s="577" t="str">
        <f>IF(ISNUMBER(SEARCH(E$206,'12.Partner Involvement'!$H720))=TRUE,(('12.Partner Involvement'!$D720*'12.Partner Involvement'!$E720)/COUNTA(_xlfn.TEXTSPLIT('12.Partner Involvement'!$H720,";"))),"")</f>
        <v/>
      </c>
      <c r="F921" s="576" t="str">
        <f>IF(ISNUMBER(SEARCH(F$206,'12.Partner Involvement'!$H720))=TRUE,(('12.Partner Involvement'!$D720*'12.Partner Involvement'!$E720)/COUNTA(_xlfn.TEXTSPLIT('12.Partner Involvement'!$H720,";"))),"")</f>
        <v/>
      </c>
      <c r="G921" s="576" t="str">
        <f>IF(ISNUMBER(SEARCH(G$206,'12.Partner Involvement'!$H720))=TRUE,(('12.Partner Involvement'!$D720*'12.Partner Involvement'!$E720)/COUNTA(_xlfn.TEXTSPLIT('12.Partner Involvement'!$H720,";"))),"")</f>
        <v/>
      </c>
      <c r="H921" s="578" t="str">
        <f>IF(ISNUMBER(SEARCH(H$206,'12.Partner Involvement'!$H720))=TRUE,(('12.Partner Involvement'!$D720*'12.Partner Involvement'!$E720)/COUNTA(_xlfn.TEXTSPLIT('12.Partner Involvement'!$H720,";"))),"")</f>
        <v/>
      </c>
    </row>
    <row r="922" spans="1:8" x14ac:dyDescent="0.25">
      <c r="A922" s="577" t="str">
        <f>IF(ISNUMBER(SEARCH(A$206,'12.Partner Involvement'!$G721))=TRUE,(('12.Partner Involvement'!$D721*'12.Partner Involvement'!$E721)/COUNTA(_xlfn.TEXTSPLIT('12.Partner Involvement'!$G721,";"))),"")</f>
        <v/>
      </c>
      <c r="B922" s="576" t="str">
        <f>IF(ISNUMBER(SEARCH(B$206,'12.Partner Involvement'!$G721))=TRUE,(('12.Partner Involvement'!$D721*'12.Partner Involvement'!$E721)/COUNTA(_xlfn.TEXTSPLIT('12.Partner Involvement'!$G721,";"))),"")</f>
        <v/>
      </c>
      <c r="C922" s="578" t="str">
        <f>IF(ISNUMBER(SEARCH(C$206,'12.Partner Involvement'!$G721))=TRUE,(('12.Partner Involvement'!$D721*'12.Partner Involvement'!$E721)/COUNTA(_xlfn.TEXTSPLIT('12.Partner Involvement'!$G721,";"))),"")</f>
        <v/>
      </c>
      <c r="E922" s="577" t="str">
        <f>IF(ISNUMBER(SEARCH(E$206,'12.Partner Involvement'!$H721))=TRUE,(('12.Partner Involvement'!$D721*'12.Partner Involvement'!$E721)/COUNTA(_xlfn.TEXTSPLIT('12.Partner Involvement'!$H721,";"))),"")</f>
        <v/>
      </c>
      <c r="F922" s="576" t="str">
        <f>IF(ISNUMBER(SEARCH(F$206,'12.Partner Involvement'!$H721))=TRUE,(('12.Partner Involvement'!$D721*'12.Partner Involvement'!$E721)/COUNTA(_xlfn.TEXTSPLIT('12.Partner Involvement'!$H721,";"))),"")</f>
        <v/>
      </c>
      <c r="G922" s="576" t="str">
        <f>IF(ISNUMBER(SEARCH(G$206,'12.Partner Involvement'!$H721))=TRUE,(('12.Partner Involvement'!$D721*'12.Partner Involvement'!$E721)/COUNTA(_xlfn.TEXTSPLIT('12.Partner Involvement'!$H721,";"))),"")</f>
        <v/>
      </c>
      <c r="H922" s="578" t="str">
        <f>IF(ISNUMBER(SEARCH(H$206,'12.Partner Involvement'!$H721))=TRUE,(('12.Partner Involvement'!$D721*'12.Partner Involvement'!$E721)/COUNTA(_xlfn.TEXTSPLIT('12.Partner Involvement'!$H721,";"))),"")</f>
        <v/>
      </c>
    </row>
    <row r="923" spans="1:8" x14ac:dyDescent="0.25">
      <c r="A923" s="577" t="str">
        <f>IF(ISNUMBER(SEARCH(A$206,'12.Partner Involvement'!$G722))=TRUE,(('12.Partner Involvement'!$D722*'12.Partner Involvement'!$E722)/COUNTA(_xlfn.TEXTSPLIT('12.Partner Involvement'!$G722,";"))),"")</f>
        <v/>
      </c>
      <c r="B923" s="576" t="str">
        <f>IF(ISNUMBER(SEARCH(B$206,'12.Partner Involvement'!$G722))=TRUE,(('12.Partner Involvement'!$D722*'12.Partner Involvement'!$E722)/COUNTA(_xlfn.TEXTSPLIT('12.Partner Involvement'!$G722,";"))),"")</f>
        <v/>
      </c>
      <c r="C923" s="578" t="str">
        <f>IF(ISNUMBER(SEARCH(C$206,'12.Partner Involvement'!$G722))=TRUE,(('12.Partner Involvement'!$D722*'12.Partner Involvement'!$E722)/COUNTA(_xlfn.TEXTSPLIT('12.Partner Involvement'!$G722,";"))),"")</f>
        <v/>
      </c>
      <c r="E923" s="577" t="str">
        <f>IF(ISNUMBER(SEARCH(E$206,'12.Partner Involvement'!$H722))=TRUE,(('12.Partner Involvement'!$D722*'12.Partner Involvement'!$E722)/COUNTA(_xlfn.TEXTSPLIT('12.Partner Involvement'!$H722,";"))),"")</f>
        <v/>
      </c>
      <c r="F923" s="576" t="str">
        <f>IF(ISNUMBER(SEARCH(F$206,'12.Partner Involvement'!$H722))=TRUE,(('12.Partner Involvement'!$D722*'12.Partner Involvement'!$E722)/COUNTA(_xlfn.TEXTSPLIT('12.Partner Involvement'!$H722,";"))),"")</f>
        <v/>
      </c>
      <c r="G923" s="576" t="str">
        <f>IF(ISNUMBER(SEARCH(G$206,'12.Partner Involvement'!$H722))=TRUE,(('12.Partner Involvement'!$D722*'12.Partner Involvement'!$E722)/COUNTA(_xlfn.TEXTSPLIT('12.Partner Involvement'!$H722,";"))),"")</f>
        <v/>
      </c>
      <c r="H923" s="578" t="str">
        <f>IF(ISNUMBER(SEARCH(H$206,'12.Partner Involvement'!$H722))=TRUE,(('12.Partner Involvement'!$D722*'12.Partner Involvement'!$E722)/COUNTA(_xlfn.TEXTSPLIT('12.Partner Involvement'!$H722,";"))),"")</f>
        <v/>
      </c>
    </row>
    <row r="924" spans="1:8" x14ac:dyDescent="0.25">
      <c r="A924" s="577" t="str">
        <f>IF(ISNUMBER(SEARCH(A$206,'12.Partner Involvement'!$G723))=TRUE,(('12.Partner Involvement'!$D723*'12.Partner Involvement'!$E723)/COUNTA(_xlfn.TEXTSPLIT('12.Partner Involvement'!$G723,";"))),"")</f>
        <v/>
      </c>
      <c r="B924" s="576" t="str">
        <f>IF(ISNUMBER(SEARCH(B$206,'12.Partner Involvement'!$G723))=TRUE,(('12.Partner Involvement'!$D723*'12.Partner Involvement'!$E723)/COUNTA(_xlfn.TEXTSPLIT('12.Partner Involvement'!$G723,";"))),"")</f>
        <v/>
      </c>
      <c r="C924" s="578" t="str">
        <f>IF(ISNUMBER(SEARCH(C$206,'12.Partner Involvement'!$G723))=TRUE,(('12.Partner Involvement'!$D723*'12.Partner Involvement'!$E723)/COUNTA(_xlfn.TEXTSPLIT('12.Partner Involvement'!$G723,";"))),"")</f>
        <v/>
      </c>
      <c r="E924" s="577" t="str">
        <f>IF(ISNUMBER(SEARCH(E$206,'12.Partner Involvement'!$H723))=TRUE,(('12.Partner Involvement'!$D723*'12.Partner Involvement'!$E723)/COUNTA(_xlfn.TEXTSPLIT('12.Partner Involvement'!$H723,";"))),"")</f>
        <v/>
      </c>
      <c r="F924" s="576" t="str">
        <f>IF(ISNUMBER(SEARCH(F$206,'12.Partner Involvement'!$H723))=TRUE,(('12.Partner Involvement'!$D723*'12.Partner Involvement'!$E723)/COUNTA(_xlfn.TEXTSPLIT('12.Partner Involvement'!$H723,";"))),"")</f>
        <v/>
      </c>
      <c r="G924" s="576" t="str">
        <f>IF(ISNUMBER(SEARCH(G$206,'12.Partner Involvement'!$H723))=TRUE,(('12.Partner Involvement'!$D723*'12.Partner Involvement'!$E723)/COUNTA(_xlfn.TEXTSPLIT('12.Partner Involvement'!$H723,";"))),"")</f>
        <v/>
      </c>
      <c r="H924" s="578" t="str">
        <f>IF(ISNUMBER(SEARCH(H$206,'12.Partner Involvement'!$H723))=TRUE,(('12.Partner Involvement'!$D723*'12.Partner Involvement'!$E723)/COUNTA(_xlfn.TEXTSPLIT('12.Partner Involvement'!$H723,";"))),"")</f>
        <v/>
      </c>
    </row>
    <row r="925" spans="1:8" x14ac:dyDescent="0.25">
      <c r="A925" s="577" t="str">
        <f>IF(ISNUMBER(SEARCH(A$206,'12.Partner Involvement'!$G724))=TRUE,(('12.Partner Involvement'!$D724*'12.Partner Involvement'!$E724)/COUNTA(_xlfn.TEXTSPLIT('12.Partner Involvement'!$G724,";"))),"")</f>
        <v/>
      </c>
      <c r="B925" s="576" t="str">
        <f>IF(ISNUMBER(SEARCH(B$206,'12.Partner Involvement'!$G724))=TRUE,(('12.Partner Involvement'!$D724*'12.Partner Involvement'!$E724)/COUNTA(_xlfn.TEXTSPLIT('12.Partner Involvement'!$G724,";"))),"")</f>
        <v/>
      </c>
      <c r="C925" s="578" t="str">
        <f>IF(ISNUMBER(SEARCH(C$206,'12.Partner Involvement'!$G724))=TRUE,(('12.Partner Involvement'!$D724*'12.Partner Involvement'!$E724)/COUNTA(_xlfn.TEXTSPLIT('12.Partner Involvement'!$G724,";"))),"")</f>
        <v/>
      </c>
      <c r="E925" s="577" t="str">
        <f>IF(ISNUMBER(SEARCH(E$206,'12.Partner Involvement'!$H724))=TRUE,(('12.Partner Involvement'!$D724*'12.Partner Involvement'!$E724)/COUNTA(_xlfn.TEXTSPLIT('12.Partner Involvement'!$H724,";"))),"")</f>
        <v/>
      </c>
      <c r="F925" s="576" t="str">
        <f>IF(ISNUMBER(SEARCH(F$206,'12.Partner Involvement'!$H724))=TRUE,(('12.Partner Involvement'!$D724*'12.Partner Involvement'!$E724)/COUNTA(_xlfn.TEXTSPLIT('12.Partner Involvement'!$H724,";"))),"")</f>
        <v/>
      </c>
      <c r="G925" s="576" t="str">
        <f>IF(ISNUMBER(SEARCH(G$206,'12.Partner Involvement'!$H724))=TRUE,(('12.Partner Involvement'!$D724*'12.Partner Involvement'!$E724)/COUNTA(_xlfn.TEXTSPLIT('12.Partner Involvement'!$H724,";"))),"")</f>
        <v/>
      </c>
      <c r="H925" s="578" t="str">
        <f>IF(ISNUMBER(SEARCH(H$206,'12.Partner Involvement'!$H724))=TRUE,(('12.Partner Involvement'!$D724*'12.Partner Involvement'!$E724)/COUNTA(_xlfn.TEXTSPLIT('12.Partner Involvement'!$H724,";"))),"")</f>
        <v/>
      </c>
    </row>
    <row r="926" spans="1:8" x14ac:dyDescent="0.25">
      <c r="A926" s="577" t="str">
        <f>IF(ISNUMBER(SEARCH(A$206,'12.Partner Involvement'!$G725))=TRUE,(('12.Partner Involvement'!$D725*'12.Partner Involvement'!$E725)/COUNTA(_xlfn.TEXTSPLIT('12.Partner Involvement'!$G725,";"))),"")</f>
        <v/>
      </c>
      <c r="B926" s="576" t="str">
        <f>IF(ISNUMBER(SEARCH(B$206,'12.Partner Involvement'!$G725))=TRUE,(('12.Partner Involvement'!$D725*'12.Partner Involvement'!$E725)/COUNTA(_xlfn.TEXTSPLIT('12.Partner Involvement'!$G725,";"))),"")</f>
        <v/>
      </c>
      <c r="C926" s="578" t="str">
        <f>IF(ISNUMBER(SEARCH(C$206,'12.Partner Involvement'!$G725))=TRUE,(('12.Partner Involvement'!$D725*'12.Partner Involvement'!$E725)/COUNTA(_xlfn.TEXTSPLIT('12.Partner Involvement'!$G725,";"))),"")</f>
        <v/>
      </c>
      <c r="E926" s="577" t="str">
        <f>IF(ISNUMBER(SEARCH(E$206,'12.Partner Involvement'!$H725))=TRUE,(('12.Partner Involvement'!$D725*'12.Partner Involvement'!$E725)/COUNTA(_xlfn.TEXTSPLIT('12.Partner Involvement'!$H725,";"))),"")</f>
        <v/>
      </c>
      <c r="F926" s="576" t="str">
        <f>IF(ISNUMBER(SEARCH(F$206,'12.Partner Involvement'!$H725))=TRUE,(('12.Partner Involvement'!$D725*'12.Partner Involvement'!$E725)/COUNTA(_xlfn.TEXTSPLIT('12.Partner Involvement'!$H725,";"))),"")</f>
        <v/>
      </c>
      <c r="G926" s="576" t="str">
        <f>IF(ISNUMBER(SEARCH(G$206,'12.Partner Involvement'!$H725))=TRUE,(('12.Partner Involvement'!$D725*'12.Partner Involvement'!$E725)/COUNTA(_xlfn.TEXTSPLIT('12.Partner Involvement'!$H725,";"))),"")</f>
        <v/>
      </c>
      <c r="H926" s="578" t="str">
        <f>IF(ISNUMBER(SEARCH(H$206,'12.Partner Involvement'!$H725))=TRUE,(('12.Partner Involvement'!$D725*'12.Partner Involvement'!$E725)/COUNTA(_xlfn.TEXTSPLIT('12.Partner Involvement'!$H725,";"))),"")</f>
        <v/>
      </c>
    </row>
    <row r="927" spans="1:8" x14ac:dyDescent="0.25">
      <c r="A927" s="577" t="str">
        <f>IF(ISNUMBER(SEARCH(A$206,'12.Partner Involvement'!$G726))=TRUE,(('12.Partner Involvement'!$D726*'12.Partner Involvement'!$E726)/COUNTA(_xlfn.TEXTSPLIT('12.Partner Involvement'!$G726,";"))),"")</f>
        <v/>
      </c>
      <c r="B927" s="576" t="str">
        <f>IF(ISNUMBER(SEARCH(B$206,'12.Partner Involvement'!$G726))=TRUE,(('12.Partner Involvement'!$D726*'12.Partner Involvement'!$E726)/COUNTA(_xlfn.TEXTSPLIT('12.Partner Involvement'!$G726,";"))),"")</f>
        <v/>
      </c>
      <c r="C927" s="578" t="str">
        <f>IF(ISNUMBER(SEARCH(C$206,'12.Partner Involvement'!$G726))=TRUE,(('12.Partner Involvement'!$D726*'12.Partner Involvement'!$E726)/COUNTA(_xlfn.TEXTSPLIT('12.Partner Involvement'!$G726,";"))),"")</f>
        <v/>
      </c>
      <c r="E927" s="577" t="str">
        <f>IF(ISNUMBER(SEARCH(E$206,'12.Partner Involvement'!$H726))=TRUE,(('12.Partner Involvement'!$D726*'12.Partner Involvement'!$E726)/COUNTA(_xlfn.TEXTSPLIT('12.Partner Involvement'!$H726,";"))),"")</f>
        <v/>
      </c>
      <c r="F927" s="576" t="str">
        <f>IF(ISNUMBER(SEARCH(F$206,'12.Partner Involvement'!$H726))=TRUE,(('12.Partner Involvement'!$D726*'12.Partner Involvement'!$E726)/COUNTA(_xlfn.TEXTSPLIT('12.Partner Involvement'!$H726,";"))),"")</f>
        <v/>
      </c>
      <c r="G927" s="576" t="str">
        <f>IF(ISNUMBER(SEARCH(G$206,'12.Partner Involvement'!$H726))=TRUE,(('12.Partner Involvement'!$D726*'12.Partner Involvement'!$E726)/COUNTA(_xlfn.TEXTSPLIT('12.Partner Involvement'!$H726,";"))),"")</f>
        <v/>
      </c>
      <c r="H927" s="578" t="str">
        <f>IF(ISNUMBER(SEARCH(H$206,'12.Partner Involvement'!$H726))=TRUE,(('12.Partner Involvement'!$D726*'12.Partner Involvement'!$E726)/COUNTA(_xlfn.TEXTSPLIT('12.Partner Involvement'!$H726,";"))),"")</f>
        <v/>
      </c>
    </row>
    <row r="928" spans="1:8" x14ac:dyDescent="0.25">
      <c r="A928" s="577" t="str">
        <f>IF(ISNUMBER(SEARCH(A$206,'12.Partner Involvement'!$G727))=TRUE,(('12.Partner Involvement'!$D727*'12.Partner Involvement'!$E727)/COUNTA(_xlfn.TEXTSPLIT('12.Partner Involvement'!$G727,";"))),"")</f>
        <v/>
      </c>
      <c r="B928" s="576" t="str">
        <f>IF(ISNUMBER(SEARCH(B$206,'12.Partner Involvement'!$G727))=TRUE,(('12.Partner Involvement'!$D727*'12.Partner Involvement'!$E727)/COUNTA(_xlfn.TEXTSPLIT('12.Partner Involvement'!$G727,";"))),"")</f>
        <v/>
      </c>
      <c r="C928" s="578" t="str">
        <f>IF(ISNUMBER(SEARCH(C$206,'12.Partner Involvement'!$G727))=TRUE,(('12.Partner Involvement'!$D727*'12.Partner Involvement'!$E727)/COUNTA(_xlfn.TEXTSPLIT('12.Partner Involvement'!$G727,";"))),"")</f>
        <v/>
      </c>
      <c r="E928" s="577" t="str">
        <f>IF(ISNUMBER(SEARCH(E$206,'12.Partner Involvement'!$H727))=TRUE,(('12.Partner Involvement'!$D727*'12.Partner Involvement'!$E727)/COUNTA(_xlfn.TEXTSPLIT('12.Partner Involvement'!$H727,";"))),"")</f>
        <v/>
      </c>
      <c r="F928" s="576" t="str">
        <f>IF(ISNUMBER(SEARCH(F$206,'12.Partner Involvement'!$H727))=TRUE,(('12.Partner Involvement'!$D727*'12.Partner Involvement'!$E727)/COUNTA(_xlfn.TEXTSPLIT('12.Partner Involvement'!$H727,";"))),"")</f>
        <v/>
      </c>
      <c r="G928" s="576" t="str">
        <f>IF(ISNUMBER(SEARCH(G$206,'12.Partner Involvement'!$H727))=TRUE,(('12.Partner Involvement'!$D727*'12.Partner Involvement'!$E727)/COUNTA(_xlfn.TEXTSPLIT('12.Partner Involvement'!$H727,";"))),"")</f>
        <v/>
      </c>
      <c r="H928" s="578" t="str">
        <f>IF(ISNUMBER(SEARCH(H$206,'12.Partner Involvement'!$H727))=TRUE,(('12.Partner Involvement'!$D727*'12.Partner Involvement'!$E727)/COUNTA(_xlfn.TEXTSPLIT('12.Partner Involvement'!$H727,";"))),"")</f>
        <v/>
      </c>
    </row>
    <row r="929" spans="1:8" x14ac:dyDescent="0.25">
      <c r="A929" s="577" t="str">
        <f>IF(ISNUMBER(SEARCH(A$206,'12.Partner Involvement'!$G728))=TRUE,(('12.Partner Involvement'!$D728*'12.Partner Involvement'!$E728)/COUNTA(_xlfn.TEXTSPLIT('12.Partner Involvement'!$G728,";"))),"")</f>
        <v/>
      </c>
      <c r="B929" s="576" t="str">
        <f>IF(ISNUMBER(SEARCH(B$206,'12.Partner Involvement'!$G728))=TRUE,(('12.Partner Involvement'!$D728*'12.Partner Involvement'!$E728)/COUNTA(_xlfn.TEXTSPLIT('12.Partner Involvement'!$G728,";"))),"")</f>
        <v/>
      </c>
      <c r="C929" s="578" t="str">
        <f>IF(ISNUMBER(SEARCH(C$206,'12.Partner Involvement'!$G728))=TRUE,(('12.Partner Involvement'!$D728*'12.Partner Involvement'!$E728)/COUNTA(_xlfn.TEXTSPLIT('12.Partner Involvement'!$G728,";"))),"")</f>
        <v/>
      </c>
      <c r="E929" s="577" t="str">
        <f>IF(ISNUMBER(SEARCH(E$206,'12.Partner Involvement'!$H728))=TRUE,(('12.Partner Involvement'!$D728*'12.Partner Involvement'!$E728)/COUNTA(_xlfn.TEXTSPLIT('12.Partner Involvement'!$H728,";"))),"")</f>
        <v/>
      </c>
      <c r="F929" s="576" t="str">
        <f>IF(ISNUMBER(SEARCH(F$206,'12.Partner Involvement'!$H728))=TRUE,(('12.Partner Involvement'!$D728*'12.Partner Involvement'!$E728)/COUNTA(_xlfn.TEXTSPLIT('12.Partner Involvement'!$H728,";"))),"")</f>
        <v/>
      </c>
      <c r="G929" s="576" t="str">
        <f>IF(ISNUMBER(SEARCH(G$206,'12.Partner Involvement'!$H728))=TRUE,(('12.Partner Involvement'!$D728*'12.Partner Involvement'!$E728)/COUNTA(_xlfn.TEXTSPLIT('12.Partner Involvement'!$H728,";"))),"")</f>
        <v/>
      </c>
      <c r="H929" s="578" t="str">
        <f>IF(ISNUMBER(SEARCH(H$206,'12.Partner Involvement'!$H728))=TRUE,(('12.Partner Involvement'!$D728*'12.Partner Involvement'!$E728)/COUNTA(_xlfn.TEXTSPLIT('12.Partner Involvement'!$H728,";"))),"")</f>
        <v/>
      </c>
    </row>
    <row r="930" spans="1:8" x14ac:dyDescent="0.25">
      <c r="A930" s="577" t="str">
        <f>IF(ISNUMBER(SEARCH(A$206,'12.Partner Involvement'!$G729))=TRUE,(('12.Partner Involvement'!$D729*'12.Partner Involvement'!$E729)/COUNTA(_xlfn.TEXTSPLIT('12.Partner Involvement'!$G729,";"))),"")</f>
        <v/>
      </c>
      <c r="B930" s="576" t="str">
        <f>IF(ISNUMBER(SEARCH(B$206,'12.Partner Involvement'!$G729))=TRUE,(('12.Partner Involvement'!$D729*'12.Partner Involvement'!$E729)/COUNTA(_xlfn.TEXTSPLIT('12.Partner Involvement'!$G729,";"))),"")</f>
        <v/>
      </c>
      <c r="C930" s="578" t="str">
        <f>IF(ISNUMBER(SEARCH(C$206,'12.Partner Involvement'!$G729))=TRUE,(('12.Partner Involvement'!$D729*'12.Partner Involvement'!$E729)/COUNTA(_xlfn.TEXTSPLIT('12.Partner Involvement'!$G729,";"))),"")</f>
        <v/>
      </c>
      <c r="E930" s="577" t="str">
        <f>IF(ISNUMBER(SEARCH(E$206,'12.Partner Involvement'!$H729))=TRUE,(('12.Partner Involvement'!$D729*'12.Partner Involvement'!$E729)/COUNTA(_xlfn.TEXTSPLIT('12.Partner Involvement'!$H729,";"))),"")</f>
        <v/>
      </c>
      <c r="F930" s="576" t="str">
        <f>IF(ISNUMBER(SEARCH(F$206,'12.Partner Involvement'!$H729))=TRUE,(('12.Partner Involvement'!$D729*'12.Partner Involvement'!$E729)/COUNTA(_xlfn.TEXTSPLIT('12.Partner Involvement'!$H729,";"))),"")</f>
        <v/>
      </c>
      <c r="G930" s="576" t="str">
        <f>IF(ISNUMBER(SEARCH(G$206,'12.Partner Involvement'!$H729))=TRUE,(('12.Partner Involvement'!$D729*'12.Partner Involvement'!$E729)/COUNTA(_xlfn.TEXTSPLIT('12.Partner Involvement'!$H729,";"))),"")</f>
        <v/>
      </c>
      <c r="H930" s="578" t="str">
        <f>IF(ISNUMBER(SEARCH(H$206,'12.Partner Involvement'!$H729))=TRUE,(('12.Partner Involvement'!$D729*'12.Partner Involvement'!$E729)/COUNTA(_xlfn.TEXTSPLIT('12.Partner Involvement'!$H729,";"))),"")</f>
        <v/>
      </c>
    </row>
    <row r="931" spans="1:8" x14ac:dyDescent="0.25">
      <c r="A931" s="577" t="str">
        <f>IF(ISNUMBER(SEARCH(A$206,'12.Partner Involvement'!$G730))=TRUE,(('12.Partner Involvement'!$D730*'12.Partner Involvement'!$E730)/COUNTA(_xlfn.TEXTSPLIT('12.Partner Involvement'!$G730,";"))),"")</f>
        <v/>
      </c>
      <c r="B931" s="576" t="str">
        <f>IF(ISNUMBER(SEARCH(B$206,'12.Partner Involvement'!$G730))=TRUE,(('12.Partner Involvement'!$D730*'12.Partner Involvement'!$E730)/COUNTA(_xlfn.TEXTSPLIT('12.Partner Involvement'!$G730,";"))),"")</f>
        <v/>
      </c>
      <c r="C931" s="578" t="str">
        <f>IF(ISNUMBER(SEARCH(C$206,'12.Partner Involvement'!$G730))=TRUE,(('12.Partner Involvement'!$D730*'12.Partner Involvement'!$E730)/COUNTA(_xlfn.TEXTSPLIT('12.Partner Involvement'!$G730,";"))),"")</f>
        <v/>
      </c>
      <c r="E931" s="577" t="str">
        <f>IF(ISNUMBER(SEARCH(E$206,'12.Partner Involvement'!$H730))=TRUE,(('12.Partner Involvement'!$D730*'12.Partner Involvement'!$E730)/COUNTA(_xlfn.TEXTSPLIT('12.Partner Involvement'!$H730,";"))),"")</f>
        <v/>
      </c>
      <c r="F931" s="576" t="str">
        <f>IF(ISNUMBER(SEARCH(F$206,'12.Partner Involvement'!$H730))=TRUE,(('12.Partner Involvement'!$D730*'12.Partner Involvement'!$E730)/COUNTA(_xlfn.TEXTSPLIT('12.Partner Involvement'!$H730,";"))),"")</f>
        <v/>
      </c>
      <c r="G931" s="576" t="str">
        <f>IF(ISNUMBER(SEARCH(G$206,'12.Partner Involvement'!$H730))=TRUE,(('12.Partner Involvement'!$D730*'12.Partner Involvement'!$E730)/COUNTA(_xlfn.TEXTSPLIT('12.Partner Involvement'!$H730,";"))),"")</f>
        <v/>
      </c>
      <c r="H931" s="578" t="str">
        <f>IF(ISNUMBER(SEARCH(H$206,'12.Partner Involvement'!$H730))=TRUE,(('12.Partner Involvement'!$D730*'12.Partner Involvement'!$E730)/COUNTA(_xlfn.TEXTSPLIT('12.Partner Involvement'!$H730,";"))),"")</f>
        <v/>
      </c>
    </row>
    <row r="932" spans="1:8" x14ac:dyDescent="0.25">
      <c r="A932" s="577" t="str">
        <f>IF(ISNUMBER(SEARCH(A$206,'12.Partner Involvement'!$G731))=TRUE,(('12.Partner Involvement'!$D731*'12.Partner Involvement'!$E731)/COUNTA(_xlfn.TEXTSPLIT('12.Partner Involvement'!$G731,";"))),"")</f>
        <v/>
      </c>
      <c r="B932" s="576" t="str">
        <f>IF(ISNUMBER(SEARCH(B$206,'12.Partner Involvement'!$G731))=TRUE,(('12.Partner Involvement'!$D731*'12.Partner Involvement'!$E731)/COUNTA(_xlfn.TEXTSPLIT('12.Partner Involvement'!$G731,";"))),"")</f>
        <v/>
      </c>
      <c r="C932" s="578" t="str">
        <f>IF(ISNUMBER(SEARCH(C$206,'12.Partner Involvement'!$G731))=TRUE,(('12.Partner Involvement'!$D731*'12.Partner Involvement'!$E731)/COUNTA(_xlfn.TEXTSPLIT('12.Partner Involvement'!$G731,";"))),"")</f>
        <v/>
      </c>
      <c r="E932" s="577" t="str">
        <f>IF(ISNUMBER(SEARCH(E$206,'12.Partner Involvement'!$H731))=TRUE,(('12.Partner Involvement'!$D731*'12.Partner Involvement'!$E731)/COUNTA(_xlfn.TEXTSPLIT('12.Partner Involvement'!$H731,";"))),"")</f>
        <v/>
      </c>
      <c r="F932" s="576" t="str">
        <f>IF(ISNUMBER(SEARCH(F$206,'12.Partner Involvement'!$H731))=TRUE,(('12.Partner Involvement'!$D731*'12.Partner Involvement'!$E731)/COUNTA(_xlfn.TEXTSPLIT('12.Partner Involvement'!$H731,";"))),"")</f>
        <v/>
      </c>
      <c r="G932" s="576" t="str">
        <f>IF(ISNUMBER(SEARCH(G$206,'12.Partner Involvement'!$H731))=TRUE,(('12.Partner Involvement'!$D731*'12.Partner Involvement'!$E731)/COUNTA(_xlfn.TEXTSPLIT('12.Partner Involvement'!$H731,";"))),"")</f>
        <v/>
      </c>
      <c r="H932" s="578" t="str">
        <f>IF(ISNUMBER(SEARCH(H$206,'12.Partner Involvement'!$H731))=TRUE,(('12.Partner Involvement'!$D731*'12.Partner Involvement'!$E731)/COUNTA(_xlfn.TEXTSPLIT('12.Partner Involvement'!$H731,";"))),"")</f>
        <v/>
      </c>
    </row>
    <row r="933" spans="1:8" x14ac:dyDescent="0.25">
      <c r="A933" s="577" t="str">
        <f>IF(ISNUMBER(SEARCH(A$206,'12.Partner Involvement'!$G732))=TRUE,(('12.Partner Involvement'!$D732*'12.Partner Involvement'!$E732)/COUNTA(_xlfn.TEXTSPLIT('12.Partner Involvement'!$G732,";"))),"")</f>
        <v/>
      </c>
      <c r="B933" s="576" t="str">
        <f>IF(ISNUMBER(SEARCH(B$206,'12.Partner Involvement'!$G732))=TRUE,(('12.Partner Involvement'!$D732*'12.Partner Involvement'!$E732)/COUNTA(_xlfn.TEXTSPLIT('12.Partner Involvement'!$G732,";"))),"")</f>
        <v/>
      </c>
      <c r="C933" s="578" t="str">
        <f>IF(ISNUMBER(SEARCH(C$206,'12.Partner Involvement'!$G732))=TRUE,(('12.Partner Involvement'!$D732*'12.Partner Involvement'!$E732)/COUNTA(_xlfn.TEXTSPLIT('12.Partner Involvement'!$G732,";"))),"")</f>
        <v/>
      </c>
      <c r="E933" s="577" t="str">
        <f>IF(ISNUMBER(SEARCH(E$206,'12.Partner Involvement'!$H732))=TRUE,(('12.Partner Involvement'!$D732*'12.Partner Involvement'!$E732)/COUNTA(_xlfn.TEXTSPLIT('12.Partner Involvement'!$H732,";"))),"")</f>
        <v/>
      </c>
      <c r="F933" s="576" t="str">
        <f>IF(ISNUMBER(SEARCH(F$206,'12.Partner Involvement'!$H732))=TRUE,(('12.Partner Involvement'!$D732*'12.Partner Involvement'!$E732)/COUNTA(_xlfn.TEXTSPLIT('12.Partner Involvement'!$H732,";"))),"")</f>
        <v/>
      </c>
      <c r="G933" s="576" t="str">
        <f>IF(ISNUMBER(SEARCH(G$206,'12.Partner Involvement'!$H732))=TRUE,(('12.Partner Involvement'!$D732*'12.Partner Involvement'!$E732)/COUNTA(_xlfn.TEXTSPLIT('12.Partner Involvement'!$H732,";"))),"")</f>
        <v/>
      </c>
      <c r="H933" s="578" t="str">
        <f>IF(ISNUMBER(SEARCH(H$206,'12.Partner Involvement'!$H732))=TRUE,(('12.Partner Involvement'!$D732*'12.Partner Involvement'!$E732)/COUNTA(_xlfn.TEXTSPLIT('12.Partner Involvement'!$H732,";"))),"")</f>
        <v/>
      </c>
    </row>
    <row r="934" spans="1:8" x14ac:dyDescent="0.25">
      <c r="A934" s="577" t="str">
        <f>IF(ISNUMBER(SEARCH(A$206,'12.Partner Involvement'!$G733))=TRUE,(('12.Partner Involvement'!$D733*'12.Partner Involvement'!$E733)/COUNTA(_xlfn.TEXTSPLIT('12.Partner Involvement'!$G733,";"))),"")</f>
        <v/>
      </c>
      <c r="B934" s="576" t="str">
        <f>IF(ISNUMBER(SEARCH(B$206,'12.Partner Involvement'!$G733))=TRUE,(('12.Partner Involvement'!$D733*'12.Partner Involvement'!$E733)/COUNTA(_xlfn.TEXTSPLIT('12.Partner Involvement'!$G733,";"))),"")</f>
        <v/>
      </c>
      <c r="C934" s="578" t="str">
        <f>IF(ISNUMBER(SEARCH(C$206,'12.Partner Involvement'!$G733))=TRUE,(('12.Partner Involvement'!$D733*'12.Partner Involvement'!$E733)/COUNTA(_xlfn.TEXTSPLIT('12.Partner Involvement'!$G733,";"))),"")</f>
        <v/>
      </c>
      <c r="E934" s="577" t="str">
        <f>IF(ISNUMBER(SEARCH(E$206,'12.Partner Involvement'!$H733))=TRUE,(('12.Partner Involvement'!$D733*'12.Partner Involvement'!$E733)/COUNTA(_xlfn.TEXTSPLIT('12.Partner Involvement'!$H733,";"))),"")</f>
        <v/>
      </c>
      <c r="F934" s="576" t="str">
        <f>IF(ISNUMBER(SEARCH(F$206,'12.Partner Involvement'!$H733))=TRUE,(('12.Partner Involvement'!$D733*'12.Partner Involvement'!$E733)/COUNTA(_xlfn.TEXTSPLIT('12.Partner Involvement'!$H733,";"))),"")</f>
        <v/>
      </c>
      <c r="G934" s="576" t="str">
        <f>IF(ISNUMBER(SEARCH(G$206,'12.Partner Involvement'!$H733))=TRUE,(('12.Partner Involvement'!$D733*'12.Partner Involvement'!$E733)/COUNTA(_xlfn.TEXTSPLIT('12.Partner Involvement'!$H733,";"))),"")</f>
        <v/>
      </c>
      <c r="H934" s="578" t="str">
        <f>IF(ISNUMBER(SEARCH(H$206,'12.Partner Involvement'!$H733))=TRUE,(('12.Partner Involvement'!$D733*'12.Partner Involvement'!$E733)/COUNTA(_xlfn.TEXTSPLIT('12.Partner Involvement'!$H733,";"))),"")</f>
        <v/>
      </c>
    </row>
    <row r="935" spans="1:8" x14ac:dyDescent="0.25">
      <c r="A935" s="577" t="str">
        <f>IF(ISNUMBER(SEARCH(A$206,'12.Partner Involvement'!$G734))=TRUE,(('12.Partner Involvement'!$D734*'12.Partner Involvement'!$E734)/COUNTA(_xlfn.TEXTSPLIT('12.Partner Involvement'!$G734,";"))),"")</f>
        <v/>
      </c>
      <c r="B935" s="576" t="str">
        <f>IF(ISNUMBER(SEARCH(B$206,'12.Partner Involvement'!$G734))=TRUE,(('12.Partner Involvement'!$D734*'12.Partner Involvement'!$E734)/COUNTA(_xlfn.TEXTSPLIT('12.Partner Involvement'!$G734,";"))),"")</f>
        <v/>
      </c>
      <c r="C935" s="578" t="str">
        <f>IF(ISNUMBER(SEARCH(C$206,'12.Partner Involvement'!$G734))=TRUE,(('12.Partner Involvement'!$D734*'12.Partner Involvement'!$E734)/COUNTA(_xlfn.TEXTSPLIT('12.Partner Involvement'!$G734,";"))),"")</f>
        <v/>
      </c>
      <c r="E935" s="577" t="str">
        <f>IF(ISNUMBER(SEARCH(E$206,'12.Partner Involvement'!$H734))=TRUE,(('12.Partner Involvement'!$D734*'12.Partner Involvement'!$E734)/COUNTA(_xlfn.TEXTSPLIT('12.Partner Involvement'!$H734,";"))),"")</f>
        <v/>
      </c>
      <c r="F935" s="576" t="str">
        <f>IF(ISNUMBER(SEARCH(F$206,'12.Partner Involvement'!$H734))=TRUE,(('12.Partner Involvement'!$D734*'12.Partner Involvement'!$E734)/COUNTA(_xlfn.TEXTSPLIT('12.Partner Involvement'!$H734,";"))),"")</f>
        <v/>
      </c>
      <c r="G935" s="576" t="str">
        <f>IF(ISNUMBER(SEARCH(G$206,'12.Partner Involvement'!$H734))=TRUE,(('12.Partner Involvement'!$D734*'12.Partner Involvement'!$E734)/COUNTA(_xlfn.TEXTSPLIT('12.Partner Involvement'!$H734,";"))),"")</f>
        <v/>
      </c>
      <c r="H935" s="578" t="str">
        <f>IF(ISNUMBER(SEARCH(H$206,'12.Partner Involvement'!$H734))=TRUE,(('12.Partner Involvement'!$D734*'12.Partner Involvement'!$E734)/COUNTA(_xlfn.TEXTSPLIT('12.Partner Involvement'!$H734,";"))),"")</f>
        <v/>
      </c>
    </row>
    <row r="936" spans="1:8" x14ac:dyDescent="0.25">
      <c r="A936" s="577" t="str">
        <f>IF(ISNUMBER(SEARCH(A$206,'12.Partner Involvement'!$G735))=TRUE,(('12.Partner Involvement'!$D735*'12.Partner Involvement'!$E735)/COUNTA(_xlfn.TEXTSPLIT('12.Partner Involvement'!$G735,";"))),"")</f>
        <v/>
      </c>
      <c r="B936" s="576" t="str">
        <f>IF(ISNUMBER(SEARCH(B$206,'12.Partner Involvement'!$G735))=TRUE,(('12.Partner Involvement'!$D735*'12.Partner Involvement'!$E735)/COUNTA(_xlfn.TEXTSPLIT('12.Partner Involvement'!$G735,";"))),"")</f>
        <v/>
      </c>
      <c r="C936" s="578" t="str">
        <f>IF(ISNUMBER(SEARCH(C$206,'12.Partner Involvement'!$G735))=TRUE,(('12.Partner Involvement'!$D735*'12.Partner Involvement'!$E735)/COUNTA(_xlfn.TEXTSPLIT('12.Partner Involvement'!$G735,";"))),"")</f>
        <v/>
      </c>
      <c r="E936" s="577" t="str">
        <f>IF(ISNUMBER(SEARCH(E$206,'12.Partner Involvement'!$H735))=TRUE,(('12.Partner Involvement'!$D735*'12.Partner Involvement'!$E735)/COUNTA(_xlfn.TEXTSPLIT('12.Partner Involvement'!$H735,";"))),"")</f>
        <v/>
      </c>
      <c r="F936" s="576" t="str">
        <f>IF(ISNUMBER(SEARCH(F$206,'12.Partner Involvement'!$H735))=TRUE,(('12.Partner Involvement'!$D735*'12.Partner Involvement'!$E735)/COUNTA(_xlfn.TEXTSPLIT('12.Partner Involvement'!$H735,";"))),"")</f>
        <v/>
      </c>
      <c r="G936" s="576" t="str">
        <f>IF(ISNUMBER(SEARCH(G$206,'12.Partner Involvement'!$H735))=TRUE,(('12.Partner Involvement'!$D735*'12.Partner Involvement'!$E735)/COUNTA(_xlfn.TEXTSPLIT('12.Partner Involvement'!$H735,";"))),"")</f>
        <v/>
      </c>
      <c r="H936" s="578" t="str">
        <f>IF(ISNUMBER(SEARCH(H$206,'12.Partner Involvement'!$H735))=TRUE,(('12.Partner Involvement'!$D735*'12.Partner Involvement'!$E735)/COUNTA(_xlfn.TEXTSPLIT('12.Partner Involvement'!$H735,";"))),"")</f>
        <v/>
      </c>
    </row>
    <row r="937" spans="1:8" x14ac:dyDescent="0.25">
      <c r="A937" s="577" t="str">
        <f>IF(ISNUMBER(SEARCH(A$206,'12.Partner Involvement'!$G736))=TRUE,(('12.Partner Involvement'!$D736*'12.Partner Involvement'!$E736)/COUNTA(_xlfn.TEXTSPLIT('12.Partner Involvement'!$G736,";"))),"")</f>
        <v/>
      </c>
      <c r="B937" s="576" t="str">
        <f>IF(ISNUMBER(SEARCH(B$206,'12.Partner Involvement'!$G736))=TRUE,(('12.Partner Involvement'!$D736*'12.Partner Involvement'!$E736)/COUNTA(_xlfn.TEXTSPLIT('12.Partner Involvement'!$G736,";"))),"")</f>
        <v/>
      </c>
      <c r="C937" s="578" t="str">
        <f>IF(ISNUMBER(SEARCH(C$206,'12.Partner Involvement'!$G736))=TRUE,(('12.Partner Involvement'!$D736*'12.Partner Involvement'!$E736)/COUNTA(_xlfn.TEXTSPLIT('12.Partner Involvement'!$G736,";"))),"")</f>
        <v/>
      </c>
      <c r="E937" s="577" t="str">
        <f>IF(ISNUMBER(SEARCH(E$206,'12.Partner Involvement'!$H736))=TRUE,(('12.Partner Involvement'!$D736*'12.Partner Involvement'!$E736)/COUNTA(_xlfn.TEXTSPLIT('12.Partner Involvement'!$H736,";"))),"")</f>
        <v/>
      </c>
      <c r="F937" s="576" t="str">
        <f>IF(ISNUMBER(SEARCH(F$206,'12.Partner Involvement'!$H736))=TRUE,(('12.Partner Involvement'!$D736*'12.Partner Involvement'!$E736)/COUNTA(_xlfn.TEXTSPLIT('12.Partner Involvement'!$H736,";"))),"")</f>
        <v/>
      </c>
      <c r="G937" s="576" t="str">
        <f>IF(ISNUMBER(SEARCH(G$206,'12.Partner Involvement'!$H736))=TRUE,(('12.Partner Involvement'!$D736*'12.Partner Involvement'!$E736)/COUNTA(_xlfn.TEXTSPLIT('12.Partner Involvement'!$H736,";"))),"")</f>
        <v/>
      </c>
      <c r="H937" s="578" t="str">
        <f>IF(ISNUMBER(SEARCH(H$206,'12.Partner Involvement'!$H736))=TRUE,(('12.Partner Involvement'!$D736*'12.Partner Involvement'!$E736)/COUNTA(_xlfn.TEXTSPLIT('12.Partner Involvement'!$H736,";"))),"")</f>
        <v/>
      </c>
    </row>
    <row r="938" spans="1:8" x14ac:dyDescent="0.25">
      <c r="A938" s="577" t="str">
        <f>IF(ISNUMBER(SEARCH(A$206,'12.Partner Involvement'!$G737))=TRUE,(('12.Partner Involvement'!$D737*'12.Partner Involvement'!$E737)/COUNTA(_xlfn.TEXTSPLIT('12.Partner Involvement'!$G737,";"))),"")</f>
        <v/>
      </c>
      <c r="B938" s="576" t="str">
        <f>IF(ISNUMBER(SEARCH(B$206,'12.Partner Involvement'!$G737))=TRUE,(('12.Partner Involvement'!$D737*'12.Partner Involvement'!$E737)/COUNTA(_xlfn.TEXTSPLIT('12.Partner Involvement'!$G737,";"))),"")</f>
        <v/>
      </c>
      <c r="C938" s="578" t="str">
        <f>IF(ISNUMBER(SEARCH(C$206,'12.Partner Involvement'!$G737))=TRUE,(('12.Partner Involvement'!$D737*'12.Partner Involvement'!$E737)/COUNTA(_xlfn.TEXTSPLIT('12.Partner Involvement'!$G737,";"))),"")</f>
        <v/>
      </c>
      <c r="E938" s="577" t="str">
        <f>IF(ISNUMBER(SEARCH(E$206,'12.Partner Involvement'!$H737))=TRUE,(('12.Partner Involvement'!$D737*'12.Partner Involvement'!$E737)/COUNTA(_xlfn.TEXTSPLIT('12.Partner Involvement'!$H737,";"))),"")</f>
        <v/>
      </c>
      <c r="F938" s="576" t="str">
        <f>IF(ISNUMBER(SEARCH(F$206,'12.Partner Involvement'!$H737))=TRUE,(('12.Partner Involvement'!$D737*'12.Partner Involvement'!$E737)/COUNTA(_xlfn.TEXTSPLIT('12.Partner Involvement'!$H737,";"))),"")</f>
        <v/>
      </c>
      <c r="G938" s="576" t="str">
        <f>IF(ISNUMBER(SEARCH(G$206,'12.Partner Involvement'!$H737))=TRUE,(('12.Partner Involvement'!$D737*'12.Partner Involvement'!$E737)/COUNTA(_xlfn.TEXTSPLIT('12.Partner Involvement'!$H737,";"))),"")</f>
        <v/>
      </c>
      <c r="H938" s="578" t="str">
        <f>IF(ISNUMBER(SEARCH(H$206,'12.Partner Involvement'!$H737))=TRUE,(('12.Partner Involvement'!$D737*'12.Partner Involvement'!$E737)/COUNTA(_xlfn.TEXTSPLIT('12.Partner Involvement'!$H737,";"))),"")</f>
        <v/>
      </c>
    </row>
    <row r="939" spans="1:8" x14ac:dyDescent="0.25">
      <c r="A939" s="577" t="str">
        <f>IF(ISNUMBER(SEARCH(A$206,'12.Partner Involvement'!$G738))=TRUE,(('12.Partner Involvement'!$D738*'12.Partner Involvement'!$E738)/COUNTA(_xlfn.TEXTSPLIT('12.Partner Involvement'!$G738,";"))),"")</f>
        <v/>
      </c>
      <c r="B939" s="576" t="str">
        <f>IF(ISNUMBER(SEARCH(B$206,'12.Partner Involvement'!$G738))=TRUE,(('12.Partner Involvement'!$D738*'12.Partner Involvement'!$E738)/COUNTA(_xlfn.TEXTSPLIT('12.Partner Involvement'!$G738,";"))),"")</f>
        <v/>
      </c>
      <c r="C939" s="578" t="str">
        <f>IF(ISNUMBER(SEARCH(C$206,'12.Partner Involvement'!$G738))=TRUE,(('12.Partner Involvement'!$D738*'12.Partner Involvement'!$E738)/COUNTA(_xlfn.TEXTSPLIT('12.Partner Involvement'!$G738,";"))),"")</f>
        <v/>
      </c>
      <c r="E939" s="577" t="str">
        <f>IF(ISNUMBER(SEARCH(E$206,'12.Partner Involvement'!$H738))=TRUE,(('12.Partner Involvement'!$D738*'12.Partner Involvement'!$E738)/COUNTA(_xlfn.TEXTSPLIT('12.Partner Involvement'!$H738,";"))),"")</f>
        <v/>
      </c>
      <c r="F939" s="576" t="str">
        <f>IF(ISNUMBER(SEARCH(F$206,'12.Partner Involvement'!$H738))=TRUE,(('12.Partner Involvement'!$D738*'12.Partner Involvement'!$E738)/COUNTA(_xlfn.TEXTSPLIT('12.Partner Involvement'!$H738,";"))),"")</f>
        <v/>
      </c>
      <c r="G939" s="576" t="str">
        <f>IF(ISNUMBER(SEARCH(G$206,'12.Partner Involvement'!$H738))=TRUE,(('12.Partner Involvement'!$D738*'12.Partner Involvement'!$E738)/COUNTA(_xlfn.TEXTSPLIT('12.Partner Involvement'!$H738,";"))),"")</f>
        <v/>
      </c>
      <c r="H939" s="578" t="str">
        <f>IF(ISNUMBER(SEARCH(H$206,'12.Partner Involvement'!$H738))=TRUE,(('12.Partner Involvement'!$D738*'12.Partner Involvement'!$E738)/COUNTA(_xlfn.TEXTSPLIT('12.Partner Involvement'!$H738,";"))),"")</f>
        <v/>
      </c>
    </row>
    <row r="940" spans="1:8" x14ac:dyDescent="0.25">
      <c r="A940" s="577" t="str">
        <f>IF(ISNUMBER(SEARCH(A$206,'12.Partner Involvement'!$G739))=TRUE,(('12.Partner Involvement'!$D739*'12.Partner Involvement'!$E739)/COUNTA(_xlfn.TEXTSPLIT('12.Partner Involvement'!$G739,";"))),"")</f>
        <v/>
      </c>
      <c r="B940" s="576" t="str">
        <f>IF(ISNUMBER(SEARCH(B$206,'12.Partner Involvement'!$G739))=TRUE,(('12.Partner Involvement'!$D739*'12.Partner Involvement'!$E739)/COUNTA(_xlfn.TEXTSPLIT('12.Partner Involvement'!$G739,";"))),"")</f>
        <v/>
      </c>
      <c r="C940" s="578" t="str">
        <f>IF(ISNUMBER(SEARCH(C$206,'12.Partner Involvement'!$G739))=TRUE,(('12.Partner Involvement'!$D739*'12.Partner Involvement'!$E739)/COUNTA(_xlfn.TEXTSPLIT('12.Partner Involvement'!$G739,";"))),"")</f>
        <v/>
      </c>
      <c r="E940" s="577" t="str">
        <f>IF(ISNUMBER(SEARCH(E$206,'12.Partner Involvement'!$H739))=TRUE,(('12.Partner Involvement'!$D739*'12.Partner Involvement'!$E739)/COUNTA(_xlfn.TEXTSPLIT('12.Partner Involvement'!$H739,";"))),"")</f>
        <v/>
      </c>
      <c r="F940" s="576" t="str">
        <f>IF(ISNUMBER(SEARCH(F$206,'12.Partner Involvement'!$H739))=TRUE,(('12.Partner Involvement'!$D739*'12.Partner Involvement'!$E739)/COUNTA(_xlfn.TEXTSPLIT('12.Partner Involvement'!$H739,";"))),"")</f>
        <v/>
      </c>
      <c r="G940" s="576" t="str">
        <f>IF(ISNUMBER(SEARCH(G$206,'12.Partner Involvement'!$H739))=TRUE,(('12.Partner Involvement'!$D739*'12.Partner Involvement'!$E739)/COUNTA(_xlfn.TEXTSPLIT('12.Partner Involvement'!$H739,";"))),"")</f>
        <v/>
      </c>
      <c r="H940" s="578" t="str">
        <f>IF(ISNUMBER(SEARCH(H$206,'12.Partner Involvement'!$H739))=TRUE,(('12.Partner Involvement'!$D739*'12.Partner Involvement'!$E739)/COUNTA(_xlfn.TEXTSPLIT('12.Partner Involvement'!$H739,";"))),"")</f>
        <v/>
      </c>
    </row>
    <row r="941" spans="1:8" x14ac:dyDescent="0.25">
      <c r="A941" s="577" t="str">
        <f>IF(ISNUMBER(SEARCH(A$206,'12.Partner Involvement'!$G740))=TRUE,(('12.Partner Involvement'!$D740*'12.Partner Involvement'!$E740)/COUNTA(_xlfn.TEXTSPLIT('12.Partner Involvement'!$G740,";"))),"")</f>
        <v/>
      </c>
      <c r="B941" s="576" t="str">
        <f>IF(ISNUMBER(SEARCH(B$206,'12.Partner Involvement'!$G740))=TRUE,(('12.Partner Involvement'!$D740*'12.Partner Involvement'!$E740)/COUNTA(_xlfn.TEXTSPLIT('12.Partner Involvement'!$G740,";"))),"")</f>
        <v/>
      </c>
      <c r="C941" s="578" t="str">
        <f>IF(ISNUMBER(SEARCH(C$206,'12.Partner Involvement'!$G740))=TRUE,(('12.Partner Involvement'!$D740*'12.Partner Involvement'!$E740)/COUNTA(_xlfn.TEXTSPLIT('12.Partner Involvement'!$G740,";"))),"")</f>
        <v/>
      </c>
      <c r="E941" s="577" t="str">
        <f>IF(ISNUMBER(SEARCH(E$206,'12.Partner Involvement'!$H740))=TRUE,(('12.Partner Involvement'!$D740*'12.Partner Involvement'!$E740)/COUNTA(_xlfn.TEXTSPLIT('12.Partner Involvement'!$H740,";"))),"")</f>
        <v/>
      </c>
      <c r="F941" s="576" t="str">
        <f>IF(ISNUMBER(SEARCH(F$206,'12.Partner Involvement'!$H740))=TRUE,(('12.Partner Involvement'!$D740*'12.Partner Involvement'!$E740)/COUNTA(_xlfn.TEXTSPLIT('12.Partner Involvement'!$H740,";"))),"")</f>
        <v/>
      </c>
      <c r="G941" s="576" t="str">
        <f>IF(ISNUMBER(SEARCH(G$206,'12.Partner Involvement'!$H740))=TRUE,(('12.Partner Involvement'!$D740*'12.Partner Involvement'!$E740)/COUNTA(_xlfn.TEXTSPLIT('12.Partner Involvement'!$H740,";"))),"")</f>
        <v/>
      </c>
      <c r="H941" s="578" t="str">
        <f>IF(ISNUMBER(SEARCH(H$206,'12.Partner Involvement'!$H740))=TRUE,(('12.Partner Involvement'!$D740*'12.Partner Involvement'!$E740)/COUNTA(_xlfn.TEXTSPLIT('12.Partner Involvement'!$H740,";"))),"")</f>
        <v/>
      </c>
    </row>
    <row r="942" spans="1:8" x14ac:dyDescent="0.25">
      <c r="A942" s="577" t="str">
        <f>IF(ISNUMBER(SEARCH(A$206,'12.Partner Involvement'!$G741))=TRUE,(('12.Partner Involvement'!$D741*'12.Partner Involvement'!$E741)/COUNTA(_xlfn.TEXTSPLIT('12.Partner Involvement'!$G741,";"))),"")</f>
        <v/>
      </c>
      <c r="B942" s="576" t="str">
        <f>IF(ISNUMBER(SEARCH(B$206,'12.Partner Involvement'!$G741))=TRUE,(('12.Partner Involvement'!$D741*'12.Partner Involvement'!$E741)/COUNTA(_xlfn.TEXTSPLIT('12.Partner Involvement'!$G741,";"))),"")</f>
        <v/>
      </c>
      <c r="C942" s="578" t="str">
        <f>IF(ISNUMBER(SEARCH(C$206,'12.Partner Involvement'!$G741))=TRUE,(('12.Partner Involvement'!$D741*'12.Partner Involvement'!$E741)/COUNTA(_xlfn.TEXTSPLIT('12.Partner Involvement'!$G741,";"))),"")</f>
        <v/>
      </c>
      <c r="E942" s="577" t="str">
        <f>IF(ISNUMBER(SEARCH(E$206,'12.Partner Involvement'!$H741))=TRUE,(('12.Partner Involvement'!$D741*'12.Partner Involvement'!$E741)/COUNTA(_xlfn.TEXTSPLIT('12.Partner Involvement'!$H741,";"))),"")</f>
        <v/>
      </c>
      <c r="F942" s="576" t="str">
        <f>IF(ISNUMBER(SEARCH(F$206,'12.Partner Involvement'!$H741))=TRUE,(('12.Partner Involvement'!$D741*'12.Partner Involvement'!$E741)/COUNTA(_xlfn.TEXTSPLIT('12.Partner Involvement'!$H741,";"))),"")</f>
        <v/>
      </c>
      <c r="G942" s="576" t="str">
        <f>IF(ISNUMBER(SEARCH(G$206,'12.Partner Involvement'!$H741))=TRUE,(('12.Partner Involvement'!$D741*'12.Partner Involvement'!$E741)/COUNTA(_xlfn.TEXTSPLIT('12.Partner Involvement'!$H741,";"))),"")</f>
        <v/>
      </c>
      <c r="H942" s="578" t="str">
        <f>IF(ISNUMBER(SEARCH(H$206,'12.Partner Involvement'!$H741))=TRUE,(('12.Partner Involvement'!$D741*'12.Partner Involvement'!$E741)/COUNTA(_xlfn.TEXTSPLIT('12.Partner Involvement'!$H741,";"))),"")</f>
        <v/>
      </c>
    </row>
    <row r="943" spans="1:8" x14ac:dyDescent="0.25">
      <c r="A943" s="577" t="str">
        <f>IF(ISNUMBER(SEARCH(A$206,'12.Partner Involvement'!$G742))=TRUE,(('12.Partner Involvement'!$D742*'12.Partner Involvement'!$E742)/COUNTA(_xlfn.TEXTSPLIT('12.Partner Involvement'!$G742,";"))),"")</f>
        <v/>
      </c>
      <c r="B943" s="576" t="str">
        <f>IF(ISNUMBER(SEARCH(B$206,'12.Partner Involvement'!$G742))=TRUE,(('12.Partner Involvement'!$D742*'12.Partner Involvement'!$E742)/COUNTA(_xlfn.TEXTSPLIT('12.Partner Involvement'!$G742,";"))),"")</f>
        <v/>
      </c>
      <c r="C943" s="578" t="str">
        <f>IF(ISNUMBER(SEARCH(C$206,'12.Partner Involvement'!$G742))=TRUE,(('12.Partner Involvement'!$D742*'12.Partner Involvement'!$E742)/COUNTA(_xlfn.TEXTSPLIT('12.Partner Involvement'!$G742,";"))),"")</f>
        <v/>
      </c>
      <c r="E943" s="577" t="str">
        <f>IF(ISNUMBER(SEARCH(E$206,'12.Partner Involvement'!$H742))=TRUE,(('12.Partner Involvement'!$D742*'12.Partner Involvement'!$E742)/COUNTA(_xlfn.TEXTSPLIT('12.Partner Involvement'!$H742,";"))),"")</f>
        <v/>
      </c>
      <c r="F943" s="576" t="str">
        <f>IF(ISNUMBER(SEARCH(F$206,'12.Partner Involvement'!$H742))=TRUE,(('12.Partner Involvement'!$D742*'12.Partner Involvement'!$E742)/COUNTA(_xlfn.TEXTSPLIT('12.Partner Involvement'!$H742,";"))),"")</f>
        <v/>
      </c>
      <c r="G943" s="576" t="str">
        <f>IF(ISNUMBER(SEARCH(G$206,'12.Partner Involvement'!$H742))=TRUE,(('12.Partner Involvement'!$D742*'12.Partner Involvement'!$E742)/COUNTA(_xlfn.TEXTSPLIT('12.Partner Involvement'!$H742,";"))),"")</f>
        <v/>
      </c>
      <c r="H943" s="578" t="str">
        <f>IF(ISNUMBER(SEARCH(H$206,'12.Partner Involvement'!$H742))=TRUE,(('12.Partner Involvement'!$D742*'12.Partner Involvement'!$E742)/COUNTA(_xlfn.TEXTSPLIT('12.Partner Involvement'!$H742,";"))),"")</f>
        <v/>
      </c>
    </row>
    <row r="944" spans="1:8" x14ac:dyDescent="0.25">
      <c r="A944" s="577" t="str">
        <f>IF(ISNUMBER(SEARCH(A$206,'12.Partner Involvement'!$G743))=TRUE,(('12.Partner Involvement'!$D743*'12.Partner Involvement'!$E743)/COUNTA(_xlfn.TEXTSPLIT('12.Partner Involvement'!$G743,";"))),"")</f>
        <v/>
      </c>
      <c r="B944" s="576" t="str">
        <f>IF(ISNUMBER(SEARCH(B$206,'12.Partner Involvement'!$G743))=TRUE,(('12.Partner Involvement'!$D743*'12.Partner Involvement'!$E743)/COUNTA(_xlfn.TEXTSPLIT('12.Partner Involvement'!$G743,";"))),"")</f>
        <v/>
      </c>
      <c r="C944" s="578" t="str">
        <f>IF(ISNUMBER(SEARCH(C$206,'12.Partner Involvement'!$G743))=TRUE,(('12.Partner Involvement'!$D743*'12.Partner Involvement'!$E743)/COUNTA(_xlfn.TEXTSPLIT('12.Partner Involvement'!$G743,";"))),"")</f>
        <v/>
      </c>
      <c r="E944" s="577" t="str">
        <f>IF(ISNUMBER(SEARCH(E$206,'12.Partner Involvement'!$H743))=TRUE,(('12.Partner Involvement'!$D743*'12.Partner Involvement'!$E743)/COUNTA(_xlfn.TEXTSPLIT('12.Partner Involvement'!$H743,";"))),"")</f>
        <v/>
      </c>
      <c r="F944" s="576" t="str">
        <f>IF(ISNUMBER(SEARCH(F$206,'12.Partner Involvement'!$H743))=TRUE,(('12.Partner Involvement'!$D743*'12.Partner Involvement'!$E743)/COUNTA(_xlfn.TEXTSPLIT('12.Partner Involvement'!$H743,";"))),"")</f>
        <v/>
      </c>
      <c r="G944" s="576" t="str">
        <f>IF(ISNUMBER(SEARCH(G$206,'12.Partner Involvement'!$H743))=TRUE,(('12.Partner Involvement'!$D743*'12.Partner Involvement'!$E743)/COUNTA(_xlfn.TEXTSPLIT('12.Partner Involvement'!$H743,";"))),"")</f>
        <v/>
      </c>
      <c r="H944" s="578" t="str">
        <f>IF(ISNUMBER(SEARCH(H$206,'12.Partner Involvement'!$H743))=TRUE,(('12.Partner Involvement'!$D743*'12.Partner Involvement'!$E743)/COUNTA(_xlfn.TEXTSPLIT('12.Partner Involvement'!$H743,";"))),"")</f>
        <v/>
      </c>
    </row>
    <row r="945" spans="1:8" x14ac:dyDescent="0.25">
      <c r="A945" s="577" t="str">
        <f>IF(ISNUMBER(SEARCH(A$206,'12.Partner Involvement'!$G744))=TRUE,(('12.Partner Involvement'!$D744*'12.Partner Involvement'!$E744)/COUNTA(_xlfn.TEXTSPLIT('12.Partner Involvement'!$G744,";"))),"")</f>
        <v/>
      </c>
      <c r="B945" s="576" t="str">
        <f>IF(ISNUMBER(SEARCH(B$206,'12.Partner Involvement'!$G744))=TRUE,(('12.Partner Involvement'!$D744*'12.Partner Involvement'!$E744)/COUNTA(_xlfn.TEXTSPLIT('12.Partner Involvement'!$G744,";"))),"")</f>
        <v/>
      </c>
      <c r="C945" s="578" t="str">
        <f>IF(ISNUMBER(SEARCH(C$206,'12.Partner Involvement'!$G744))=TRUE,(('12.Partner Involvement'!$D744*'12.Partner Involvement'!$E744)/COUNTA(_xlfn.TEXTSPLIT('12.Partner Involvement'!$G744,";"))),"")</f>
        <v/>
      </c>
      <c r="E945" s="577" t="str">
        <f>IF(ISNUMBER(SEARCH(E$206,'12.Partner Involvement'!$H744))=TRUE,(('12.Partner Involvement'!$D744*'12.Partner Involvement'!$E744)/COUNTA(_xlfn.TEXTSPLIT('12.Partner Involvement'!$H744,";"))),"")</f>
        <v/>
      </c>
      <c r="F945" s="576" t="str">
        <f>IF(ISNUMBER(SEARCH(F$206,'12.Partner Involvement'!$H744))=TRUE,(('12.Partner Involvement'!$D744*'12.Partner Involvement'!$E744)/COUNTA(_xlfn.TEXTSPLIT('12.Partner Involvement'!$H744,";"))),"")</f>
        <v/>
      </c>
      <c r="G945" s="576" t="str">
        <f>IF(ISNUMBER(SEARCH(G$206,'12.Partner Involvement'!$H744))=TRUE,(('12.Partner Involvement'!$D744*'12.Partner Involvement'!$E744)/COUNTA(_xlfn.TEXTSPLIT('12.Partner Involvement'!$H744,";"))),"")</f>
        <v/>
      </c>
      <c r="H945" s="578" t="str">
        <f>IF(ISNUMBER(SEARCH(H$206,'12.Partner Involvement'!$H744))=TRUE,(('12.Partner Involvement'!$D744*'12.Partner Involvement'!$E744)/COUNTA(_xlfn.TEXTSPLIT('12.Partner Involvement'!$H744,";"))),"")</f>
        <v/>
      </c>
    </row>
    <row r="946" spans="1:8" x14ac:dyDescent="0.25">
      <c r="A946" s="577" t="str">
        <f>IF(ISNUMBER(SEARCH(A$206,'12.Partner Involvement'!$G745))=TRUE,(('12.Partner Involvement'!$D745*'12.Partner Involvement'!$E745)/COUNTA(_xlfn.TEXTSPLIT('12.Partner Involvement'!$G745,";"))),"")</f>
        <v/>
      </c>
      <c r="B946" s="576" t="str">
        <f>IF(ISNUMBER(SEARCH(B$206,'12.Partner Involvement'!$G745))=TRUE,(('12.Partner Involvement'!$D745*'12.Partner Involvement'!$E745)/COUNTA(_xlfn.TEXTSPLIT('12.Partner Involvement'!$G745,";"))),"")</f>
        <v/>
      </c>
      <c r="C946" s="578" t="str">
        <f>IF(ISNUMBER(SEARCH(C$206,'12.Partner Involvement'!$G745))=TRUE,(('12.Partner Involvement'!$D745*'12.Partner Involvement'!$E745)/COUNTA(_xlfn.TEXTSPLIT('12.Partner Involvement'!$G745,";"))),"")</f>
        <v/>
      </c>
      <c r="E946" s="577" t="str">
        <f>IF(ISNUMBER(SEARCH(E$206,'12.Partner Involvement'!$H745))=TRUE,(('12.Partner Involvement'!$D745*'12.Partner Involvement'!$E745)/COUNTA(_xlfn.TEXTSPLIT('12.Partner Involvement'!$H745,";"))),"")</f>
        <v/>
      </c>
      <c r="F946" s="576" t="str">
        <f>IF(ISNUMBER(SEARCH(F$206,'12.Partner Involvement'!$H745))=TRUE,(('12.Partner Involvement'!$D745*'12.Partner Involvement'!$E745)/COUNTA(_xlfn.TEXTSPLIT('12.Partner Involvement'!$H745,";"))),"")</f>
        <v/>
      </c>
      <c r="G946" s="576" t="str">
        <f>IF(ISNUMBER(SEARCH(G$206,'12.Partner Involvement'!$H745))=TRUE,(('12.Partner Involvement'!$D745*'12.Partner Involvement'!$E745)/COUNTA(_xlfn.TEXTSPLIT('12.Partner Involvement'!$H745,";"))),"")</f>
        <v/>
      </c>
      <c r="H946" s="578" t="str">
        <f>IF(ISNUMBER(SEARCH(H$206,'12.Partner Involvement'!$H745))=TRUE,(('12.Partner Involvement'!$D745*'12.Partner Involvement'!$E745)/COUNTA(_xlfn.TEXTSPLIT('12.Partner Involvement'!$H745,";"))),"")</f>
        <v/>
      </c>
    </row>
    <row r="947" spans="1:8" x14ac:dyDescent="0.25">
      <c r="A947" s="577" t="str">
        <f>IF(ISNUMBER(SEARCH(A$206,'12.Partner Involvement'!$G746))=TRUE,(('12.Partner Involvement'!$D746*'12.Partner Involvement'!$E746)/COUNTA(_xlfn.TEXTSPLIT('12.Partner Involvement'!$G746,";"))),"")</f>
        <v/>
      </c>
      <c r="B947" s="576" t="str">
        <f>IF(ISNUMBER(SEARCH(B$206,'12.Partner Involvement'!$G746))=TRUE,(('12.Partner Involvement'!$D746*'12.Partner Involvement'!$E746)/COUNTA(_xlfn.TEXTSPLIT('12.Partner Involvement'!$G746,";"))),"")</f>
        <v/>
      </c>
      <c r="C947" s="578" t="str">
        <f>IF(ISNUMBER(SEARCH(C$206,'12.Partner Involvement'!$G746))=TRUE,(('12.Partner Involvement'!$D746*'12.Partner Involvement'!$E746)/COUNTA(_xlfn.TEXTSPLIT('12.Partner Involvement'!$G746,";"))),"")</f>
        <v/>
      </c>
      <c r="E947" s="577" t="str">
        <f>IF(ISNUMBER(SEARCH(E$206,'12.Partner Involvement'!$H746))=TRUE,(('12.Partner Involvement'!$D746*'12.Partner Involvement'!$E746)/COUNTA(_xlfn.TEXTSPLIT('12.Partner Involvement'!$H746,";"))),"")</f>
        <v/>
      </c>
      <c r="F947" s="576" t="str">
        <f>IF(ISNUMBER(SEARCH(F$206,'12.Partner Involvement'!$H746))=TRUE,(('12.Partner Involvement'!$D746*'12.Partner Involvement'!$E746)/COUNTA(_xlfn.TEXTSPLIT('12.Partner Involvement'!$H746,";"))),"")</f>
        <v/>
      </c>
      <c r="G947" s="576" t="str">
        <f>IF(ISNUMBER(SEARCH(G$206,'12.Partner Involvement'!$H746))=TRUE,(('12.Partner Involvement'!$D746*'12.Partner Involvement'!$E746)/COUNTA(_xlfn.TEXTSPLIT('12.Partner Involvement'!$H746,";"))),"")</f>
        <v/>
      </c>
      <c r="H947" s="578" t="str">
        <f>IF(ISNUMBER(SEARCH(H$206,'12.Partner Involvement'!$H746))=TRUE,(('12.Partner Involvement'!$D746*'12.Partner Involvement'!$E746)/COUNTA(_xlfn.TEXTSPLIT('12.Partner Involvement'!$H746,";"))),"")</f>
        <v/>
      </c>
    </row>
    <row r="948" spans="1:8" x14ac:dyDescent="0.25">
      <c r="A948" s="577" t="str">
        <f>IF(ISNUMBER(SEARCH(A$206,'12.Partner Involvement'!$G747))=TRUE,(('12.Partner Involvement'!$D747*'12.Partner Involvement'!$E747)/COUNTA(_xlfn.TEXTSPLIT('12.Partner Involvement'!$G747,";"))),"")</f>
        <v/>
      </c>
      <c r="B948" s="576" t="str">
        <f>IF(ISNUMBER(SEARCH(B$206,'12.Partner Involvement'!$G747))=TRUE,(('12.Partner Involvement'!$D747*'12.Partner Involvement'!$E747)/COUNTA(_xlfn.TEXTSPLIT('12.Partner Involvement'!$G747,";"))),"")</f>
        <v/>
      </c>
      <c r="C948" s="578" t="str">
        <f>IF(ISNUMBER(SEARCH(C$206,'12.Partner Involvement'!$G747))=TRUE,(('12.Partner Involvement'!$D747*'12.Partner Involvement'!$E747)/COUNTA(_xlfn.TEXTSPLIT('12.Partner Involvement'!$G747,";"))),"")</f>
        <v/>
      </c>
      <c r="E948" s="577" t="str">
        <f>IF(ISNUMBER(SEARCH(E$206,'12.Partner Involvement'!$H747))=TRUE,(('12.Partner Involvement'!$D747*'12.Partner Involvement'!$E747)/COUNTA(_xlfn.TEXTSPLIT('12.Partner Involvement'!$H747,";"))),"")</f>
        <v/>
      </c>
      <c r="F948" s="576" t="str">
        <f>IF(ISNUMBER(SEARCH(F$206,'12.Partner Involvement'!$H747))=TRUE,(('12.Partner Involvement'!$D747*'12.Partner Involvement'!$E747)/COUNTA(_xlfn.TEXTSPLIT('12.Partner Involvement'!$H747,";"))),"")</f>
        <v/>
      </c>
      <c r="G948" s="576" t="str">
        <f>IF(ISNUMBER(SEARCH(G$206,'12.Partner Involvement'!$H747))=TRUE,(('12.Partner Involvement'!$D747*'12.Partner Involvement'!$E747)/COUNTA(_xlfn.TEXTSPLIT('12.Partner Involvement'!$H747,";"))),"")</f>
        <v/>
      </c>
      <c r="H948" s="578" t="str">
        <f>IF(ISNUMBER(SEARCH(H$206,'12.Partner Involvement'!$H747))=TRUE,(('12.Partner Involvement'!$D747*'12.Partner Involvement'!$E747)/COUNTA(_xlfn.TEXTSPLIT('12.Partner Involvement'!$H747,";"))),"")</f>
        <v/>
      </c>
    </row>
    <row r="949" spans="1:8" x14ac:dyDescent="0.25">
      <c r="A949" s="577" t="str">
        <f>IF(ISNUMBER(SEARCH(A$206,'12.Partner Involvement'!$G748))=TRUE,(('12.Partner Involvement'!$D748*'12.Partner Involvement'!$E748)/COUNTA(_xlfn.TEXTSPLIT('12.Partner Involvement'!$G748,";"))),"")</f>
        <v/>
      </c>
      <c r="B949" s="576" t="str">
        <f>IF(ISNUMBER(SEARCH(B$206,'12.Partner Involvement'!$G748))=TRUE,(('12.Partner Involvement'!$D748*'12.Partner Involvement'!$E748)/COUNTA(_xlfn.TEXTSPLIT('12.Partner Involvement'!$G748,";"))),"")</f>
        <v/>
      </c>
      <c r="C949" s="578" t="str">
        <f>IF(ISNUMBER(SEARCH(C$206,'12.Partner Involvement'!$G748))=TRUE,(('12.Partner Involvement'!$D748*'12.Partner Involvement'!$E748)/COUNTA(_xlfn.TEXTSPLIT('12.Partner Involvement'!$G748,";"))),"")</f>
        <v/>
      </c>
      <c r="E949" s="577" t="str">
        <f>IF(ISNUMBER(SEARCH(E$206,'12.Partner Involvement'!$H748))=TRUE,(('12.Partner Involvement'!$D748*'12.Partner Involvement'!$E748)/COUNTA(_xlfn.TEXTSPLIT('12.Partner Involvement'!$H748,";"))),"")</f>
        <v/>
      </c>
      <c r="F949" s="576" t="str">
        <f>IF(ISNUMBER(SEARCH(F$206,'12.Partner Involvement'!$H748))=TRUE,(('12.Partner Involvement'!$D748*'12.Partner Involvement'!$E748)/COUNTA(_xlfn.TEXTSPLIT('12.Partner Involvement'!$H748,";"))),"")</f>
        <v/>
      </c>
      <c r="G949" s="576" t="str">
        <f>IF(ISNUMBER(SEARCH(G$206,'12.Partner Involvement'!$H748))=TRUE,(('12.Partner Involvement'!$D748*'12.Partner Involvement'!$E748)/COUNTA(_xlfn.TEXTSPLIT('12.Partner Involvement'!$H748,";"))),"")</f>
        <v/>
      </c>
      <c r="H949" s="578" t="str">
        <f>IF(ISNUMBER(SEARCH(H$206,'12.Partner Involvement'!$H748))=TRUE,(('12.Partner Involvement'!$D748*'12.Partner Involvement'!$E748)/COUNTA(_xlfn.TEXTSPLIT('12.Partner Involvement'!$H748,";"))),"")</f>
        <v/>
      </c>
    </row>
    <row r="950" spans="1:8" x14ac:dyDescent="0.25">
      <c r="A950" s="577" t="str">
        <f>IF(ISNUMBER(SEARCH(A$206,'12.Partner Involvement'!$G749))=TRUE,(('12.Partner Involvement'!$D749*'12.Partner Involvement'!$E749)/COUNTA(_xlfn.TEXTSPLIT('12.Partner Involvement'!$G749,";"))),"")</f>
        <v/>
      </c>
      <c r="B950" s="576" t="str">
        <f>IF(ISNUMBER(SEARCH(B$206,'12.Partner Involvement'!$G749))=TRUE,(('12.Partner Involvement'!$D749*'12.Partner Involvement'!$E749)/COUNTA(_xlfn.TEXTSPLIT('12.Partner Involvement'!$G749,";"))),"")</f>
        <v/>
      </c>
      <c r="C950" s="578" t="str">
        <f>IF(ISNUMBER(SEARCH(C$206,'12.Partner Involvement'!$G749))=TRUE,(('12.Partner Involvement'!$D749*'12.Partner Involvement'!$E749)/COUNTA(_xlfn.TEXTSPLIT('12.Partner Involvement'!$G749,";"))),"")</f>
        <v/>
      </c>
      <c r="E950" s="577" t="str">
        <f>IF(ISNUMBER(SEARCH(E$206,'12.Partner Involvement'!$H749))=TRUE,(('12.Partner Involvement'!$D749*'12.Partner Involvement'!$E749)/COUNTA(_xlfn.TEXTSPLIT('12.Partner Involvement'!$H749,";"))),"")</f>
        <v/>
      </c>
      <c r="F950" s="576" t="str">
        <f>IF(ISNUMBER(SEARCH(F$206,'12.Partner Involvement'!$H749))=TRUE,(('12.Partner Involvement'!$D749*'12.Partner Involvement'!$E749)/COUNTA(_xlfn.TEXTSPLIT('12.Partner Involvement'!$H749,";"))),"")</f>
        <v/>
      </c>
      <c r="G950" s="576" t="str">
        <f>IF(ISNUMBER(SEARCH(G$206,'12.Partner Involvement'!$H749))=TRUE,(('12.Partner Involvement'!$D749*'12.Partner Involvement'!$E749)/COUNTA(_xlfn.TEXTSPLIT('12.Partner Involvement'!$H749,";"))),"")</f>
        <v/>
      </c>
      <c r="H950" s="578" t="str">
        <f>IF(ISNUMBER(SEARCH(H$206,'12.Partner Involvement'!$H749))=TRUE,(('12.Partner Involvement'!$D749*'12.Partner Involvement'!$E749)/COUNTA(_xlfn.TEXTSPLIT('12.Partner Involvement'!$H749,";"))),"")</f>
        <v/>
      </c>
    </row>
    <row r="951" spans="1:8" x14ac:dyDescent="0.25">
      <c r="A951" s="577" t="str">
        <f>IF(ISNUMBER(SEARCH(A$206,'12.Partner Involvement'!$G750))=TRUE,(('12.Partner Involvement'!$D750*'12.Partner Involvement'!$E750)/COUNTA(_xlfn.TEXTSPLIT('12.Partner Involvement'!$G750,";"))),"")</f>
        <v/>
      </c>
      <c r="B951" s="576" t="str">
        <f>IF(ISNUMBER(SEARCH(B$206,'12.Partner Involvement'!$G750))=TRUE,(('12.Partner Involvement'!$D750*'12.Partner Involvement'!$E750)/COUNTA(_xlfn.TEXTSPLIT('12.Partner Involvement'!$G750,";"))),"")</f>
        <v/>
      </c>
      <c r="C951" s="578" t="str">
        <f>IF(ISNUMBER(SEARCH(C$206,'12.Partner Involvement'!$G750))=TRUE,(('12.Partner Involvement'!$D750*'12.Partner Involvement'!$E750)/COUNTA(_xlfn.TEXTSPLIT('12.Partner Involvement'!$G750,";"))),"")</f>
        <v/>
      </c>
      <c r="E951" s="577" t="str">
        <f>IF(ISNUMBER(SEARCH(E$206,'12.Partner Involvement'!$H750))=TRUE,(('12.Partner Involvement'!$D750*'12.Partner Involvement'!$E750)/COUNTA(_xlfn.TEXTSPLIT('12.Partner Involvement'!$H750,";"))),"")</f>
        <v/>
      </c>
      <c r="F951" s="576" t="str">
        <f>IF(ISNUMBER(SEARCH(F$206,'12.Partner Involvement'!$H750))=TRUE,(('12.Partner Involvement'!$D750*'12.Partner Involvement'!$E750)/COUNTA(_xlfn.TEXTSPLIT('12.Partner Involvement'!$H750,";"))),"")</f>
        <v/>
      </c>
      <c r="G951" s="576" t="str">
        <f>IF(ISNUMBER(SEARCH(G$206,'12.Partner Involvement'!$H750))=TRUE,(('12.Partner Involvement'!$D750*'12.Partner Involvement'!$E750)/COUNTA(_xlfn.TEXTSPLIT('12.Partner Involvement'!$H750,";"))),"")</f>
        <v/>
      </c>
      <c r="H951" s="578" t="str">
        <f>IF(ISNUMBER(SEARCH(H$206,'12.Partner Involvement'!$H750))=TRUE,(('12.Partner Involvement'!$D750*'12.Partner Involvement'!$E750)/COUNTA(_xlfn.TEXTSPLIT('12.Partner Involvement'!$H750,";"))),"")</f>
        <v/>
      </c>
    </row>
    <row r="952" spans="1:8" x14ac:dyDescent="0.25">
      <c r="A952" s="577" t="str">
        <f>IF(ISNUMBER(SEARCH(A$206,'12.Partner Involvement'!$G751))=TRUE,(('12.Partner Involvement'!$D751*'12.Partner Involvement'!$E751)/COUNTA(_xlfn.TEXTSPLIT('12.Partner Involvement'!$G751,";"))),"")</f>
        <v/>
      </c>
      <c r="B952" s="576" t="str">
        <f>IF(ISNUMBER(SEARCH(B$206,'12.Partner Involvement'!$G751))=TRUE,(('12.Partner Involvement'!$D751*'12.Partner Involvement'!$E751)/COUNTA(_xlfn.TEXTSPLIT('12.Partner Involvement'!$G751,";"))),"")</f>
        <v/>
      </c>
      <c r="C952" s="578" t="str">
        <f>IF(ISNUMBER(SEARCH(C$206,'12.Partner Involvement'!$G751))=TRUE,(('12.Partner Involvement'!$D751*'12.Partner Involvement'!$E751)/COUNTA(_xlfn.TEXTSPLIT('12.Partner Involvement'!$G751,";"))),"")</f>
        <v/>
      </c>
      <c r="E952" s="577" t="str">
        <f>IF(ISNUMBER(SEARCH(E$206,'12.Partner Involvement'!$H751))=TRUE,(('12.Partner Involvement'!$D751*'12.Partner Involvement'!$E751)/COUNTA(_xlfn.TEXTSPLIT('12.Partner Involvement'!$H751,";"))),"")</f>
        <v/>
      </c>
      <c r="F952" s="576" t="str">
        <f>IF(ISNUMBER(SEARCH(F$206,'12.Partner Involvement'!$H751))=TRUE,(('12.Partner Involvement'!$D751*'12.Partner Involvement'!$E751)/COUNTA(_xlfn.TEXTSPLIT('12.Partner Involvement'!$H751,";"))),"")</f>
        <v/>
      </c>
      <c r="G952" s="576" t="str">
        <f>IF(ISNUMBER(SEARCH(G$206,'12.Partner Involvement'!$H751))=TRUE,(('12.Partner Involvement'!$D751*'12.Partner Involvement'!$E751)/COUNTA(_xlfn.TEXTSPLIT('12.Partner Involvement'!$H751,";"))),"")</f>
        <v/>
      </c>
      <c r="H952" s="578" t="str">
        <f>IF(ISNUMBER(SEARCH(H$206,'12.Partner Involvement'!$H751))=TRUE,(('12.Partner Involvement'!$D751*'12.Partner Involvement'!$E751)/COUNTA(_xlfn.TEXTSPLIT('12.Partner Involvement'!$H751,";"))),"")</f>
        <v/>
      </c>
    </row>
    <row r="953" spans="1:8" x14ac:dyDescent="0.25">
      <c r="A953" s="577" t="str">
        <f>IF(ISNUMBER(SEARCH(A$206,'12.Partner Involvement'!$G752))=TRUE,(('12.Partner Involvement'!$D752*'12.Partner Involvement'!$E752)/COUNTA(_xlfn.TEXTSPLIT('12.Partner Involvement'!$G752,";"))),"")</f>
        <v/>
      </c>
      <c r="B953" s="576" t="str">
        <f>IF(ISNUMBER(SEARCH(B$206,'12.Partner Involvement'!$G752))=TRUE,(('12.Partner Involvement'!$D752*'12.Partner Involvement'!$E752)/COUNTA(_xlfn.TEXTSPLIT('12.Partner Involvement'!$G752,";"))),"")</f>
        <v/>
      </c>
      <c r="C953" s="578" t="str">
        <f>IF(ISNUMBER(SEARCH(C$206,'12.Partner Involvement'!$G752))=TRUE,(('12.Partner Involvement'!$D752*'12.Partner Involvement'!$E752)/COUNTA(_xlfn.TEXTSPLIT('12.Partner Involvement'!$G752,";"))),"")</f>
        <v/>
      </c>
      <c r="E953" s="577" t="str">
        <f>IF(ISNUMBER(SEARCH(E$206,'12.Partner Involvement'!$H752))=TRUE,(('12.Partner Involvement'!$D752*'12.Partner Involvement'!$E752)/COUNTA(_xlfn.TEXTSPLIT('12.Partner Involvement'!$H752,";"))),"")</f>
        <v/>
      </c>
      <c r="F953" s="576" t="str">
        <f>IF(ISNUMBER(SEARCH(F$206,'12.Partner Involvement'!$H752))=TRUE,(('12.Partner Involvement'!$D752*'12.Partner Involvement'!$E752)/COUNTA(_xlfn.TEXTSPLIT('12.Partner Involvement'!$H752,";"))),"")</f>
        <v/>
      </c>
      <c r="G953" s="576" t="str">
        <f>IF(ISNUMBER(SEARCH(G$206,'12.Partner Involvement'!$H752))=TRUE,(('12.Partner Involvement'!$D752*'12.Partner Involvement'!$E752)/COUNTA(_xlfn.TEXTSPLIT('12.Partner Involvement'!$H752,";"))),"")</f>
        <v/>
      </c>
      <c r="H953" s="578" t="str">
        <f>IF(ISNUMBER(SEARCH(H$206,'12.Partner Involvement'!$H752))=TRUE,(('12.Partner Involvement'!$D752*'12.Partner Involvement'!$E752)/COUNTA(_xlfn.TEXTSPLIT('12.Partner Involvement'!$H752,";"))),"")</f>
        <v/>
      </c>
    </row>
    <row r="954" spans="1:8" x14ac:dyDescent="0.25">
      <c r="A954" s="577" t="str">
        <f>IF(ISNUMBER(SEARCH(A$206,'12.Partner Involvement'!$G753))=TRUE,(('12.Partner Involvement'!$D753*'12.Partner Involvement'!$E753)/COUNTA(_xlfn.TEXTSPLIT('12.Partner Involvement'!$G753,";"))),"")</f>
        <v/>
      </c>
      <c r="B954" s="576" t="str">
        <f>IF(ISNUMBER(SEARCH(B$206,'12.Partner Involvement'!$G753))=TRUE,(('12.Partner Involvement'!$D753*'12.Partner Involvement'!$E753)/COUNTA(_xlfn.TEXTSPLIT('12.Partner Involvement'!$G753,";"))),"")</f>
        <v/>
      </c>
      <c r="C954" s="578" t="str">
        <f>IF(ISNUMBER(SEARCH(C$206,'12.Partner Involvement'!$G753))=TRUE,(('12.Partner Involvement'!$D753*'12.Partner Involvement'!$E753)/COUNTA(_xlfn.TEXTSPLIT('12.Partner Involvement'!$G753,";"))),"")</f>
        <v/>
      </c>
      <c r="E954" s="577" t="str">
        <f>IF(ISNUMBER(SEARCH(E$206,'12.Partner Involvement'!$H753))=TRUE,(('12.Partner Involvement'!$D753*'12.Partner Involvement'!$E753)/COUNTA(_xlfn.TEXTSPLIT('12.Partner Involvement'!$H753,";"))),"")</f>
        <v/>
      </c>
      <c r="F954" s="576" t="str">
        <f>IF(ISNUMBER(SEARCH(F$206,'12.Partner Involvement'!$H753))=TRUE,(('12.Partner Involvement'!$D753*'12.Partner Involvement'!$E753)/COUNTA(_xlfn.TEXTSPLIT('12.Partner Involvement'!$H753,";"))),"")</f>
        <v/>
      </c>
      <c r="G954" s="576" t="str">
        <f>IF(ISNUMBER(SEARCH(G$206,'12.Partner Involvement'!$H753))=TRUE,(('12.Partner Involvement'!$D753*'12.Partner Involvement'!$E753)/COUNTA(_xlfn.TEXTSPLIT('12.Partner Involvement'!$H753,";"))),"")</f>
        <v/>
      </c>
      <c r="H954" s="578" t="str">
        <f>IF(ISNUMBER(SEARCH(H$206,'12.Partner Involvement'!$H753))=TRUE,(('12.Partner Involvement'!$D753*'12.Partner Involvement'!$E753)/COUNTA(_xlfn.TEXTSPLIT('12.Partner Involvement'!$H753,";"))),"")</f>
        <v/>
      </c>
    </row>
    <row r="955" spans="1:8" x14ac:dyDescent="0.25">
      <c r="A955" s="577" t="str">
        <f>IF(ISNUMBER(SEARCH(A$206,'12.Partner Involvement'!$G754))=TRUE,(('12.Partner Involvement'!$D754*'12.Partner Involvement'!$E754)/COUNTA(_xlfn.TEXTSPLIT('12.Partner Involvement'!$G754,";"))),"")</f>
        <v/>
      </c>
      <c r="B955" s="576" t="str">
        <f>IF(ISNUMBER(SEARCH(B$206,'12.Partner Involvement'!$G754))=TRUE,(('12.Partner Involvement'!$D754*'12.Partner Involvement'!$E754)/COUNTA(_xlfn.TEXTSPLIT('12.Partner Involvement'!$G754,";"))),"")</f>
        <v/>
      </c>
      <c r="C955" s="578" t="str">
        <f>IF(ISNUMBER(SEARCH(C$206,'12.Partner Involvement'!$G754))=TRUE,(('12.Partner Involvement'!$D754*'12.Partner Involvement'!$E754)/COUNTA(_xlfn.TEXTSPLIT('12.Partner Involvement'!$G754,";"))),"")</f>
        <v/>
      </c>
      <c r="E955" s="577" t="str">
        <f>IF(ISNUMBER(SEARCH(E$206,'12.Partner Involvement'!$H754))=TRUE,(('12.Partner Involvement'!$D754*'12.Partner Involvement'!$E754)/COUNTA(_xlfn.TEXTSPLIT('12.Partner Involvement'!$H754,";"))),"")</f>
        <v/>
      </c>
      <c r="F955" s="576" t="str">
        <f>IF(ISNUMBER(SEARCH(F$206,'12.Partner Involvement'!$H754))=TRUE,(('12.Partner Involvement'!$D754*'12.Partner Involvement'!$E754)/COUNTA(_xlfn.TEXTSPLIT('12.Partner Involvement'!$H754,";"))),"")</f>
        <v/>
      </c>
      <c r="G955" s="576" t="str">
        <f>IF(ISNUMBER(SEARCH(G$206,'12.Partner Involvement'!$H754))=TRUE,(('12.Partner Involvement'!$D754*'12.Partner Involvement'!$E754)/COUNTA(_xlfn.TEXTSPLIT('12.Partner Involvement'!$H754,";"))),"")</f>
        <v/>
      </c>
      <c r="H955" s="578" t="str">
        <f>IF(ISNUMBER(SEARCH(H$206,'12.Partner Involvement'!$H754))=TRUE,(('12.Partner Involvement'!$D754*'12.Partner Involvement'!$E754)/COUNTA(_xlfn.TEXTSPLIT('12.Partner Involvement'!$H754,";"))),"")</f>
        <v/>
      </c>
    </row>
    <row r="956" spans="1:8" x14ac:dyDescent="0.25">
      <c r="A956" s="577" t="str">
        <f>IF(ISNUMBER(SEARCH(A$206,'12.Partner Involvement'!$G755))=TRUE,(('12.Partner Involvement'!$D755*'12.Partner Involvement'!$E755)/COUNTA(_xlfn.TEXTSPLIT('12.Partner Involvement'!$G755,";"))),"")</f>
        <v/>
      </c>
      <c r="B956" s="576" t="str">
        <f>IF(ISNUMBER(SEARCH(B$206,'12.Partner Involvement'!$G755))=TRUE,(('12.Partner Involvement'!$D755*'12.Partner Involvement'!$E755)/COUNTA(_xlfn.TEXTSPLIT('12.Partner Involvement'!$G755,";"))),"")</f>
        <v/>
      </c>
      <c r="C956" s="578" t="str">
        <f>IF(ISNUMBER(SEARCH(C$206,'12.Partner Involvement'!$G755))=TRUE,(('12.Partner Involvement'!$D755*'12.Partner Involvement'!$E755)/COUNTA(_xlfn.TEXTSPLIT('12.Partner Involvement'!$G755,";"))),"")</f>
        <v/>
      </c>
      <c r="E956" s="577" t="str">
        <f>IF(ISNUMBER(SEARCH(E$206,'12.Partner Involvement'!$H755))=TRUE,(('12.Partner Involvement'!$D755*'12.Partner Involvement'!$E755)/COUNTA(_xlfn.TEXTSPLIT('12.Partner Involvement'!$H755,";"))),"")</f>
        <v/>
      </c>
      <c r="F956" s="576" t="str">
        <f>IF(ISNUMBER(SEARCH(F$206,'12.Partner Involvement'!$H755))=TRUE,(('12.Partner Involvement'!$D755*'12.Partner Involvement'!$E755)/COUNTA(_xlfn.TEXTSPLIT('12.Partner Involvement'!$H755,";"))),"")</f>
        <v/>
      </c>
      <c r="G956" s="576" t="str">
        <f>IF(ISNUMBER(SEARCH(G$206,'12.Partner Involvement'!$H755))=TRUE,(('12.Partner Involvement'!$D755*'12.Partner Involvement'!$E755)/COUNTA(_xlfn.TEXTSPLIT('12.Partner Involvement'!$H755,";"))),"")</f>
        <v/>
      </c>
      <c r="H956" s="578" t="str">
        <f>IF(ISNUMBER(SEARCH(H$206,'12.Partner Involvement'!$H755))=TRUE,(('12.Partner Involvement'!$D755*'12.Partner Involvement'!$E755)/COUNTA(_xlfn.TEXTSPLIT('12.Partner Involvement'!$H755,";"))),"")</f>
        <v/>
      </c>
    </row>
    <row r="957" spans="1:8" x14ac:dyDescent="0.25">
      <c r="A957" s="577" t="str">
        <f>IF(ISNUMBER(SEARCH(A$206,'12.Partner Involvement'!$G756))=TRUE,(('12.Partner Involvement'!$D756*'12.Partner Involvement'!$E756)/COUNTA(_xlfn.TEXTSPLIT('12.Partner Involvement'!$G756,";"))),"")</f>
        <v/>
      </c>
      <c r="B957" s="576" t="str">
        <f>IF(ISNUMBER(SEARCH(B$206,'12.Partner Involvement'!$G756))=TRUE,(('12.Partner Involvement'!$D756*'12.Partner Involvement'!$E756)/COUNTA(_xlfn.TEXTSPLIT('12.Partner Involvement'!$G756,";"))),"")</f>
        <v/>
      </c>
      <c r="C957" s="578" t="str">
        <f>IF(ISNUMBER(SEARCH(C$206,'12.Partner Involvement'!$G756))=TRUE,(('12.Partner Involvement'!$D756*'12.Partner Involvement'!$E756)/COUNTA(_xlfn.TEXTSPLIT('12.Partner Involvement'!$G756,";"))),"")</f>
        <v/>
      </c>
      <c r="E957" s="577" t="str">
        <f>IF(ISNUMBER(SEARCH(E$206,'12.Partner Involvement'!$H756))=TRUE,(('12.Partner Involvement'!$D756*'12.Partner Involvement'!$E756)/COUNTA(_xlfn.TEXTSPLIT('12.Partner Involvement'!$H756,";"))),"")</f>
        <v/>
      </c>
      <c r="F957" s="576" t="str">
        <f>IF(ISNUMBER(SEARCH(F$206,'12.Partner Involvement'!$H756))=TRUE,(('12.Partner Involvement'!$D756*'12.Partner Involvement'!$E756)/COUNTA(_xlfn.TEXTSPLIT('12.Partner Involvement'!$H756,";"))),"")</f>
        <v/>
      </c>
      <c r="G957" s="576" t="str">
        <f>IF(ISNUMBER(SEARCH(G$206,'12.Partner Involvement'!$H756))=TRUE,(('12.Partner Involvement'!$D756*'12.Partner Involvement'!$E756)/COUNTA(_xlfn.TEXTSPLIT('12.Partner Involvement'!$H756,";"))),"")</f>
        <v/>
      </c>
      <c r="H957" s="578" t="str">
        <f>IF(ISNUMBER(SEARCH(H$206,'12.Partner Involvement'!$H756))=TRUE,(('12.Partner Involvement'!$D756*'12.Partner Involvement'!$E756)/COUNTA(_xlfn.TEXTSPLIT('12.Partner Involvement'!$H756,";"))),"")</f>
        <v/>
      </c>
    </row>
    <row r="958" spans="1:8" x14ac:dyDescent="0.25">
      <c r="A958" s="577" t="str">
        <f>IF(ISNUMBER(SEARCH(A$206,'12.Partner Involvement'!$G757))=TRUE,(('12.Partner Involvement'!$D757*'12.Partner Involvement'!$E757)/COUNTA(_xlfn.TEXTSPLIT('12.Partner Involvement'!$G757,";"))),"")</f>
        <v/>
      </c>
      <c r="B958" s="576" t="str">
        <f>IF(ISNUMBER(SEARCH(B$206,'12.Partner Involvement'!$G757))=TRUE,(('12.Partner Involvement'!$D757*'12.Partner Involvement'!$E757)/COUNTA(_xlfn.TEXTSPLIT('12.Partner Involvement'!$G757,";"))),"")</f>
        <v/>
      </c>
      <c r="C958" s="578" t="str">
        <f>IF(ISNUMBER(SEARCH(C$206,'12.Partner Involvement'!$G757))=TRUE,(('12.Partner Involvement'!$D757*'12.Partner Involvement'!$E757)/COUNTA(_xlfn.TEXTSPLIT('12.Partner Involvement'!$G757,";"))),"")</f>
        <v/>
      </c>
      <c r="E958" s="577" t="str">
        <f>IF(ISNUMBER(SEARCH(E$206,'12.Partner Involvement'!$H757))=TRUE,(('12.Partner Involvement'!$D757*'12.Partner Involvement'!$E757)/COUNTA(_xlfn.TEXTSPLIT('12.Partner Involvement'!$H757,";"))),"")</f>
        <v/>
      </c>
      <c r="F958" s="576" t="str">
        <f>IF(ISNUMBER(SEARCH(F$206,'12.Partner Involvement'!$H757))=TRUE,(('12.Partner Involvement'!$D757*'12.Partner Involvement'!$E757)/COUNTA(_xlfn.TEXTSPLIT('12.Partner Involvement'!$H757,";"))),"")</f>
        <v/>
      </c>
      <c r="G958" s="576" t="str">
        <f>IF(ISNUMBER(SEARCH(G$206,'12.Partner Involvement'!$H757))=TRUE,(('12.Partner Involvement'!$D757*'12.Partner Involvement'!$E757)/COUNTA(_xlfn.TEXTSPLIT('12.Partner Involvement'!$H757,";"))),"")</f>
        <v/>
      </c>
      <c r="H958" s="578" t="str">
        <f>IF(ISNUMBER(SEARCH(H$206,'12.Partner Involvement'!$H757))=TRUE,(('12.Partner Involvement'!$D757*'12.Partner Involvement'!$E757)/COUNTA(_xlfn.TEXTSPLIT('12.Partner Involvement'!$H757,";"))),"")</f>
        <v/>
      </c>
    </row>
    <row r="959" spans="1:8" x14ac:dyDescent="0.25">
      <c r="A959" s="577" t="str">
        <f>IF(ISNUMBER(SEARCH(A$206,'12.Partner Involvement'!$G758))=TRUE,(('12.Partner Involvement'!$D758*'12.Partner Involvement'!$E758)/COUNTA(_xlfn.TEXTSPLIT('12.Partner Involvement'!$G758,";"))),"")</f>
        <v/>
      </c>
      <c r="B959" s="576" t="str">
        <f>IF(ISNUMBER(SEARCH(B$206,'12.Partner Involvement'!$G758))=TRUE,(('12.Partner Involvement'!$D758*'12.Partner Involvement'!$E758)/COUNTA(_xlfn.TEXTSPLIT('12.Partner Involvement'!$G758,";"))),"")</f>
        <v/>
      </c>
      <c r="C959" s="578" t="str">
        <f>IF(ISNUMBER(SEARCH(C$206,'12.Partner Involvement'!$G758))=TRUE,(('12.Partner Involvement'!$D758*'12.Partner Involvement'!$E758)/COUNTA(_xlfn.TEXTSPLIT('12.Partner Involvement'!$G758,";"))),"")</f>
        <v/>
      </c>
      <c r="E959" s="577" t="str">
        <f>IF(ISNUMBER(SEARCH(E$206,'12.Partner Involvement'!$H758))=TRUE,(('12.Partner Involvement'!$D758*'12.Partner Involvement'!$E758)/COUNTA(_xlfn.TEXTSPLIT('12.Partner Involvement'!$H758,";"))),"")</f>
        <v/>
      </c>
      <c r="F959" s="576" t="str">
        <f>IF(ISNUMBER(SEARCH(F$206,'12.Partner Involvement'!$H758))=TRUE,(('12.Partner Involvement'!$D758*'12.Partner Involvement'!$E758)/COUNTA(_xlfn.TEXTSPLIT('12.Partner Involvement'!$H758,";"))),"")</f>
        <v/>
      </c>
      <c r="G959" s="576" t="str">
        <f>IF(ISNUMBER(SEARCH(G$206,'12.Partner Involvement'!$H758))=TRUE,(('12.Partner Involvement'!$D758*'12.Partner Involvement'!$E758)/COUNTA(_xlfn.TEXTSPLIT('12.Partner Involvement'!$H758,";"))),"")</f>
        <v/>
      </c>
      <c r="H959" s="578" t="str">
        <f>IF(ISNUMBER(SEARCH(H$206,'12.Partner Involvement'!$H758))=TRUE,(('12.Partner Involvement'!$D758*'12.Partner Involvement'!$E758)/COUNTA(_xlfn.TEXTSPLIT('12.Partner Involvement'!$H758,";"))),"")</f>
        <v/>
      </c>
    </row>
    <row r="960" spans="1:8" x14ac:dyDescent="0.25">
      <c r="A960" s="577" t="str">
        <f>IF(ISNUMBER(SEARCH(A$206,'12.Partner Involvement'!$G759))=TRUE,(('12.Partner Involvement'!$D759*'12.Partner Involvement'!$E759)/COUNTA(_xlfn.TEXTSPLIT('12.Partner Involvement'!$G759,";"))),"")</f>
        <v/>
      </c>
      <c r="B960" s="576" t="str">
        <f>IF(ISNUMBER(SEARCH(B$206,'12.Partner Involvement'!$G759))=TRUE,(('12.Partner Involvement'!$D759*'12.Partner Involvement'!$E759)/COUNTA(_xlfn.TEXTSPLIT('12.Partner Involvement'!$G759,";"))),"")</f>
        <v/>
      </c>
      <c r="C960" s="578" t="str">
        <f>IF(ISNUMBER(SEARCH(C$206,'12.Partner Involvement'!$G759))=TRUE,(('12.Partner Involvement'!$D759*'12.Partner Involvement'!$E759)/COUNTA(_xlfn.TEXTSPLIT('12.Partner Involvement'!$G759,";"))),"")</f>
        <v/>
      </c>
      <c r="E960" s="577" t="str">
        <f>IF(ISNUMBER(SEARCH(E$206,'12.Partner Involvement'!$H759))=TRUE,(('12.Partner Involvement'!$D759*'12.Partner Involvement'!$E759)/COUNTA(_xlfn.TEXTSPLIT('12.Partner Involvement'!$H759,";"))),"")</f>
        <v/>
      </c>
      <c r="F960" s="576" t="str">
        <f>IF(ISNUMBER(SEARCH(F$206,'12.Partner Involvement'!$H759))=TRUE,(('12.Partner Involvement'!$D759*'12.Partner Involvement'!$E759)/COUNTA(_xlfn.TEXTSPLIT('12.Partner Involvement'!$H759,";"))),"")</f>
        <v/>
      </c>
      <c r="G960" s="576" t="str">
        <f>IF(ISNUMBER(SEARCH(G$206,'12.Partner Involvement'!$H759))=TRUE,(('12.Partner Involvement'!$D759*'12.Partner Involvement'!$E759)/COUNTA(_xlfn.TEXTSPLIT('12.Partner Involvement'!$H759,";"))),"")</f>
        <v/>
      </c>
      <c r="H960" s="578" t="str">
        <f>IF(ISNUMBER(SEARCH(H$206,'12.Partner Involvement'!$H759))=TRUE,(('12.Partner Involvement'!$D759*'12.Partner Involvement'!$E759)/COUNTA(_xlfn.TEXTSPLIT('12.Partner Involvement'!$H759,";"))),"")</f>
        <v/>
      </c>
    </row>
    <row r="961" spans="1:8" x14ac:dyDescent="0.25">
      <c r="A961" s="577" t="str">
        <f>IF(ISNUMBER(SEARCH(A$206,'12.Partner Involvement'!$G760))=TRUE,(('12.Partner Involvement'!$D760*'12.Partner Involvement'!$E760)/COUNTA(_xlfn.TEXTSPLIT('12.Partner Involvement'!$G760,";"))),"")</f>
        <v/>
      </c>
      <c r="B961" s="576" t="str">
        <f>IF(ISNUMBER(SEARCH(B$206,'12.Partner Involvement'!$G760))=TRUE,(('12.Partner Involvement'!$D760*'12.Partner Involvement'!$E760)/COUNTA(_xlfn.TEXTSPLIT('12.Partner Involvement'!$G760,";"))),"")</f>
        <v/>
      </c>
      <c r="C961" s="578" t="str">
        <f>IF(ISNUMBER(SEARCH(C$206,'12.Partner Involvement'!$G760))=TRUE,(('12.Partner Involvement'!$D760*'12.Partner Involvement'!$E760)/COUNTA(_xlfn.TEXTSPLIT('12.Partner Involvement'!$G760,";"))),"")</f>
        <v/>
      </c>
      <c r="E961" s="577" t="str">
        <f>IF(ISNUMBER(SEARCH(E$206,'12.Partner Involvement'!$H760))=TRUE,(('12.Partner Involvement'!$D760*'12.Partner Involvement'!$E760)/COUNTA(_xlfn.TEXTSPLIT('12.Partner Involvement'!$H760,";"))),"")</f>
        <v/>
      </c>
      <c r="F961" s="576" t="str">
        <f>IF(ISNUMBER(SEARCH(F$206,'12.Partner Involvement'!$H760))=TRUE,(('12.Partner Involvement'!$D760*'12.Partner Involvement'!$E760)/COUNTA(_xlfn.TEXTSPLIT('12.Partner Involvement'!$H760,";"))),"")</f>
        <v/>
      </c>
      <c r="G961" s="576" t="str">
        <f>IF(ISNUMBER(SEARCH(G$206,'12.Partner Involvement'!$H760))=TRUE,(('12.Partner Involvement'!$D760*'12.Partner Involvement'!$E760)/COUNTA(_xlfn.TEXTSPLIT('12.Partner Involvement'!$H760,";"))),"")</f>
        <v/>
      </c>
      <c r="H961" s="578" t="str">
        <f>IF(ISNUMBER(SEARCH(H$206,'12.Partner Involvement'!$H760))=TRUE,(('12.Partner Involvement'!$D760*'12.Partner Involvement'!$E760)/COUNTA(_xlfn.TEXTSPLIT('12.Partner Involvement'!$H760,";"))),"")</f>
        <v/>
      </c>
    </row>
    <row r="962" spans="1:8" x14ac:dyDescent="0.25">
      <c r="A962" s="577" t="str">
        <f>IF(ISNUMBER(SEARCH(A$206,'12.Partner Involvement'!$G761))=TRUE,(('12.Partner Involvement'!$D761*'12.Partner Involvement'!$E761)/COUNTA(_xlfn.TEXTSPLIT('12.Partner Involvement'!$G761,";"))),"")</f>
        <v/>
      </c>
      <c r="B962" s="576" t="str">
        <f>IF(ISNUMBER(SEARCH(B$206,'12.Partner Involvement'!$G761))=TRUE,(('12.Partner Involvement'!$D761*'12.Partner Involvement'!$E761)/COUNTA(_xlfn.TEXTSPLIT('12.Partner Involvement'!$G761,";"))),"")</f>
        <v/>
      </c>
      <c r="C962" s="578" t="str">
        <f>IF(ISNUMBER(SEARCH(C$206,'12.Partner Involvement'!$G761))=TRUE,(('12.Partner Involvement'!$D761*'12.Partner Involvement'!$E761)/COUNTA(_xlfn.TEXTSPLIT('12.Partner Involvement'!$G761,";"))),"")</f>
        <v/>
      </c>
      <c r="E962" s="577" t="str">
        <f>IF(ISNUMBER(SEARCH(E$206,'12.Partner Involvement'!$H761))=TRUE,(('12.Partner Involvement'!$D761*'12.Partner Involvement'!$E761)/COUNTA(_xlfn.TEXTSPLIT('12.Partner Involvement'!$H761,";"))),"")</f>
        <v/>
      </c>
      <c r="F962" s="576" t="str">
        <f>IF(ISNUMBER(SEARCH(F$206,'12.Partner Involvement'!$H761))=TRUE,(('12.Partner Involvement'!$D761*'12.Partner Involvement'!$E761)/COUNTA(_xlfn.TEXTSPLIT('12.Partner Involvement'!$H761,";"))),"")</f>
        <v/>
      </c>
      <c r="G962" s="576" t="str">
        <f>IF(ISNUMBER(SEARCH(G$206,'12.Partner Involvement'!$H761))=TRUE,(('12.Partner Involvement'!$D761*'12.Partner Involvement'!$E761)/COUNTA(_xlfn.TEXTSPLIT('12.Partner Involvement'!$H761,";"))),"")</f>
        <v/>
      </c>
      <c r="H962" s="578" t="str">
        <f>IF(ISNUMBER(SEARCH(H$206,'12.Partner Involvement'!$H761))=TRUE,(('12.Partner Involvement'!$D761*'12.Partner Involvement'!$E761)/COUNTA(_xlfn.TEXTSPLIT('12.Partner Involvement'!$H761,";"))),"")</f>
        <v/>
      </c>
    </row>
    <row r="963" spans="1:8" x14ac:dyDescent="0.25">
      <c r="A963" s="577" t="str">
        <f>IF(ISNUMBER(SEARCH(A$206,'12.Partner Involvement'!$G762))=TRUE,(('12.Partner Involvement'!$D762*'12.Partner Involvement'!$E762)/COUNTA(_xlfn.TEXTSPLIT('12.Partner Involvement'!$G762,";"))),"")</f>
        <v/>
      </c>
      <c r="B963" s="576" t="str">
        <f>IF(ISNUMBER(SEARCH(B$206,'12.Partner Involvement'!$G762))=TRUE,(('12.Partner Involvement'!$D762*'12.Partner Involvement'!$E762)/COUNTA(_xlfn.TEXTSPLIT('12.Partner Involvement'!$G762,";"))),"")</f>
        <v/>
      </c>
      <c r="C963" s="578" t="str">
        <f>IF(ISNUMBER(SEARCH(C$206,'12.Partner Involvement'!$G762))=TRUE,(('12.Partner Involvement'!$D762*'12.Partner Involvement'!$E762)/COUNTA(_xlfn.TEXTSPLIT('12.Partner Involvement'!$G762,";"))),"")</f>
        <v/>
      </c>
      <c r="E963" s="577" t="str">
        <f>IF(ISNUMBER(SEARCH(E$206,'12.Partner Involvement'!$H762))=TRUE,(('12.Partner Involvement'!$D762*'12.Partner Involvement'!$E762)/COUNTA(_xlfn.TEXTSPLIT('12.Partner Involvement'!$H762,";"))),"")</f>
        <v/>
      </c>
      <c r="F963" s="576" t="str">
        <f>IF(ISNUMBER(SEARCH(F$206,'12.Partner Involvement'!$H762))=TRUE,(('12.Partner Involvement'!$D762*'12.Partner Involvement'!$E762)/COUNTA(_xlfn.TEXTSPLIT('12.Partner Involvement'!$H762,";"))),"")</f>
        <v/>
      </c>
      <c r="G963" s="576" t="str">
        <f>IF(ISNUMBER(SEARCH(G$206,'12.Partner Involvement'!$H762))=TRUE,(('12.Partner Involvement'!$D762*'12.Partner Involvement'!$E762)/COUNTA(_xlfn.TEXTSPLIT('12.Partner Involvement'!$H762,";"))),"")</f>
        <v/>
      </c>
      <c r="H963" s="578" t="str">
        <f>IF(ISNUMBER(SEARCH(H$206,'12.Partner Involvement'!$H762))=TRUE,(('12.Partner Involvement'!$D762*'12.Partner Involvement'!$E762)/COUNTA(_xlfn.TEXTSPLIT('12.Partner Involvement'!$H762,";"))),"")</f>
        <v/>
      </c>
    </row>
    <row r="964" spans="1:8" x14ac:dyDescent="0.25">
      <c r="A964" s="577" t="str">
        <f>IF(ISNUMBER(SEARCH(A$206,'12.Partner Involvement'!$G763))=TRUE,(('12.Partner Involvement'!$D763*'12.Partner Involvement'!$E763)/COUNTA(_xlfn.TEXTSPLIT('12.Partner Involvement'!$G763,";"))),"")</f>
        <v/>
      </c>
      <c r="B964" s="576" t="str">
        <f>IF(ISNUMBER(SEARCH(B$206,'12.Partner Involvement'!$G763))=TRUE,(('12.Partner Involvement'!$D763*'12.Partner Involvement'!$E763)/COUNTA(_xlfn.TEXTSPLIT('12.Partner Involvement'!$G763,";"))),"")</f>
        <v/>
      </c>
      <c r="C964" s="578" t="str">
        <f>IF(ISNUMBER(SEARCH(C$206,'12.Partner Involvement'!$G763))=TRUE,(('12.Partner Involvement'!$D763*'12.Partner Involvement'!$E763)/COUNTA(_xlfn.TEXTSPLIT('12.Partner Involvement'!$G763,";"))),"")</f>
        <v/>
      </c>
      <c r="E964" s="577" t="str">
        <f>IF(ISNUMBER(SEARCH(E$206,'12.Partner Involvement'!$H763))=TRUE,(('12.Partner Involvement'!$D763*'12.Partner Involvement'!$E763)/COUNTA(_xlfn.TEXTSPLIT('12.Partner Involvement'!$H763,";"))),"")</f>
        <v/>
      </c>
      <c r="F964" s="576" t="str">
        <f>IF(ISNUMBER(SEARCH(F$206,'12.Partner Involvement'!$H763))=TRUE,(('12.Partner Involvement'!$D763*'12.Partner Involvement'!$E763)/COUNTA(_xlfn.TEXTSPLIT('12.Partner Involvement'!$H763,";"))),"")</f>
        <v/>
      </c>
      <c r="G964" s="576" t="str">
        <f>IF(ISNUMBER(SEARCH(G$206,'12.Partner Involvement'!$H763))=TRUE,(('12.Partner Involvement'!$D763*'12.Partner Involvement'!$E763)/COUNTA(_xlfn.TEXTSPLIT('12.Partner Involvement'!$H763,";"))),"")</f>
        <v/>
      </c>
      <c r="H964" s="578" t="str">
        <f>IF(ISNUMBER(SEARCH(H$206,'12.Partner Involvement'!$H763))=TRUE,(('12.Partner Involvement'!$D763*'12.Partner Involvement'!$E763)/COUNTA(_xlfn.TEXTSPLIT('12.Partner Involvement'!$H763,";"))),"")</f>
        <v/>
      </c>
    </row>
    <row r="965" spans="1:8" x14ac:dyDescent="0.25">
      <c r="A965" s="577" t="str">
        <f>IF(ISNUMBER(SEARCH(A$206,'12.Partner Involvement'!$G764))=TRUE,(('12.Partner Involvement'!$D764*'12.Partner Involvement'!$E764)/COUNTA(_xlfn.TEXTSPLIT('12.Partner Involvement'!$G764,";"))),"")</f>
        <v/>
      </c>
      <c r="B965" s="576" t="str">
        <f>IF(ISNUMBER(SEARCH(B$206,'12.Partner Involvement'!$G764))=TRUE,(('12.Partner Involvement'!$D764*'12.Partner Involvement'!$E764)/COUNTA(_xlfn.TEXTSPLIT('12.Partner Involvement'!$G764,";"))),"")</f>
        <v/>
      </c>
      <c r="C965" s="578" t="str">
        <f>IF(ISNUMBER(SEARCH(C$206,'12.Partner Involvement'!$G764))=TRUE,(('12.Partner Involvement'!$D764*'12.Partner Involvement'!$E764)/COUNTA(_xlfn.TEXTSPLIT('12.Partner Involvement'!$G764,";"))),"")</f>
        <v/>
      </c>
      <c r="E965" s="577" t="str">
        <f>IF(ISNUMBER(SEARCH(E$206,'12.Partner Involvement'!$H764))=TRUE,(('12.Partner Involvement'!$D764*'12.Partner Involvement'!$E764)/COUNTA(_xlfn.TEXTSPLIT('12.Partner Involvement'!$H764,";"))),"")</f>
        <v/>
      </c>
      <c r="F965" s="576" t="str">
        <f>IF(ISNUMBER(SEARCH(F$206,'12.Partner Involvement'!$H764))=TRUE,(('12.Partner Involvement'!$D764*'12.Partner Involvement'!$E764)/COUNTA(_xlfn.TEXTSPLIT('12.Partner Involvement'!$H764,";"))),"")</f>
        <v/>
      </c>
      <c r="G965" s="576" t="str">
        <f>IF(ISNUMBER(SEARCH(G$206,'12.Partner Involvement'!$H764))=TRUE,(('12.Partner Involvement'!$D764*'12.Partner Involvement'!$E764)/COUNTA(_xlfn.TEXTSPLIT('12.Partner Involvement'!$H764,";"))),"")</f>
        <v/>
      </c>
      <c r="H965" s="578" t="str">
        <f>IF(ISNUMBER(SEARCH(H$206,'12.Partner Involvement'!$H764))=TRUE,(('12.Partner Involvement'!$D764*'12.Partner Involvement'!$E764)/COUNTA(_xlfn.TEXTSPLIT('12.Partner Involvement'!$H764,";"))),"")</f>
        <v/>
      </c>
    </row>
    <row r="966" spans="1:8" x14ac:dyDescent="0.25">
      <c r="A966" s="577" t="str">
        <f>IF(ISNUMBER(SEARCH(A$206,'12.Partner Involvement'!$G765))=TRUE,(('12.Partner Involvement'!$D765*'12.Partner Involvement'!$E765)/COUNTA(_xlfn.TEXTSPLIT('12.Partner Involvement'!$G765,";"))),"")</f>
        <v/>
      </c>
      <c r="B966" s="576" t="str">
        <f>IF(ISNUMBER(SEARCH(B$206,'12.Partner Involvement'!$G765))=TRUE,(('12.Partner Involvement'!$D765*'12.Partner Involvement'!$E765)/COUNTA(_xlfn.TEXTSPLIT('12.Partner Involvement'!$G765,";"))),"")</f>
        <v/>
      </c>
      <c r="C966" s="578" t="str">
        <f>IF(ISNUMBER(SEARCH(C$206,'12.Partner Involvement'!$G765))=TRUE,(('12.Partner Involvement'!$D765*'12.Partner Involvement'!$E765)/COUNTA(_xlfn.TEXTSPLIT('12.Partner Involvement'!$G765,";"))),"")</f>
        <v/>
      </c>
      <c r="E966" s="577" t="str">
        <f>IF(ISNUMBER(SEARCH(E$206,'12.Partner Involvement'!$H765))=TRUE,(('12.Partner Involvement'!$D765*'12.Partner Involvement'!$E765)/COUNTA(_xlfn.TEXTSPLIT('12.Partner Involvement'!$H765,";"))),"")</f>
        <v/>
      </c>
      <c r="F966" s="576" t="str">
        <f>IF(ISNUMBER(SEARCH(F$206,'12.Partner Involvement'!$H765))=TRUE,(('12.Partner Involvement'!$D765*'12.Partner Involvement'!$E765)/COUNTA(_xlfn.TEXTSPLIT('12.Partner Involvement'!$H765,";"))),"")</f>
        <v/>
      </c>
      <c r="G966" s="576" t="str">
        <f>IF(ISNUMBER(SEARCH(G$206,'12.Partner Involvement'!$H765))=TRUE,(('12.Partner Involvement'!$D765*'12.Partner Involvement'!$E765)/COUNTA(_xlfn.TEXTSPLIT('12.Partner Involvement'!$H765,";"))),"")</f>
        <v/>
      </c>
      <c r="H966" s="578" t="str">
        <f>IF(ISNUMBER(SEARCH(H$206,'12.Partner Involvement'!$H765))=TRUE,(('12.Partner Involvement'!$D765*'12.Partner Involvement'!$E765)/COUNTA(_xlfn.TEXTSPLIT('12.Partner Involvement'!$H765,";"))),"")</f>
        <v/>
      </c>
    </row>
    <row r="967" spans="1:8" x14ac:dyDescent="0.25">
      <c r="A967" s="577" t="str">
        <f>IF(ISNUMBER(SEARCH(A$206,'12.Partner Involvement'!$G766))=TRUE,(('12.Partner Involvement'!$D766*'12.Partner Involvement'!$E766)/COUNTA(_xlfn.TEXTSPLIT('12.Partner Involvement'!$G766,";"))),"")</f>
        <v/>
      </c>
      <c r="B967" s="576" t="str">
        <f>IF(ISNUMBER(SEARCH(B$206,'12.Partner Involvement'!$G766))=TRUE,(('12.Partner Involvement'!$D766*'12.Partner Involvement'!$E766)/COUNTA(_xlfn.TEXTSPLIT('12.Partner Involvement'!$G766,";"))),"")</f>
        <v/>
      </c>
      <c r="C967" s="578" t="str">
        <f>IF(ISNUMBER(SEARCH(C$206,'12.Partner Involvement'!$G766))=TRUE,(('12.Partner Involvement'!$D766*'12.Partner Involvement'!$E766)/COUNTA(_xlfn.TEXTSPLIT('12.Partner Involvement'!$G766,";"))),"")</f>
        <v/>
      </c>
      <c r="E967" s="577" t="str">
        <f>IF(ISNUMBER(SEARCH(E$206,'12.Partner Involvement'!$H766))=TRUE,(('12.Partner Involvement'!$D766*'12.Partner Involvement'!$E766)/COUNTA(_xlfn.TEXTSPLIT('12.Partner Involvement'!$H766,";"))),"")</f>
        <v/>
      </c>
      <c r="F967" s="576" t="str">
        <f>IF(ISNUMBER(SEARCH(F$206,'12.Partner Involvement'!$H766))=TRUE,(('12.Partner Involvement'!$D766*'12.Partner Involvement'!$E766)/COUNTA(_xlfn.TEXTSPLIT('12.Partner Involvement'!$H766,";"))),"")</f>
        <v/>
      </c>
      <c r="G967" s="576" t="str">
        <f>IF(ISNUMBER(SEARCH(G$206,'12.Partner Involvement'!$H766))=TRUE,(('12.Partner Involvement'!$D766*'12.Partner Involvement'!$E766)/COUNTA(_xlfn.TEXTSPLIT('12.Partner Involvement'!$H766,";"))),"")</f>
        <v/>
      </c>
      <c r="H967" s="578" t="str">
        <f>IF(ISNUMBER(SEARCH(H$206,'12.Partner Involvement'!$H766))=TRUE,(('12.Partner Involvement'!$D766*'12.Partner Involvement'!$E766)/COUNTA(_xlfn.TEXTSPLIT('12.Partner Involvement'!$H766,";"))),"")</f>
        <v/>
      </c>
    </row>
    <row r="968" spans="1:8" x14ac:dyDescent="0.25">
      <c r="A968" s="577" t="str">
        <f>IF(ISNUMBER(SEARCH(A$206,'12.Partner Involvement'!$G767))=TRUE,(('12.Partner Involvement'!$D767*'12.Partner Involvement'!$E767)/COUNTA(_xlfn.TEXTSPLIT('12.Partner Involvement'!$G767,";"))),"")</f>
        <v/>
      </c>
      <c r="B968" s="576" t="str">
        <f>IF(ISNUMBER(SEARCH(B$206,'12.Partner Involvement'!$G767))=TRUE,(('12.Partner Involvement'!$D767*'12.Partner Involvement'!$E767)/COUNTA(_xlfn.TEXTSPLIT('12.Partner Involvement'!$G767,";"))),"")</f>
        <v/>
      </c>
      <c r="C968" s="578" t="str">
        <f>IF(ISNUMBER(SEARCH(C$206,'12.Partner Involvement'!$G767))=TRUE,(('12.Partner Involvement'!$D767*'12.Partner Involvement'!$E767)/COUNTA(_xlfn.TEXTSPLIT('12.Partner Involvement'!$G767,";"))),"")</f>
        <v/>
      </c>
      <c r="E968" s="577" t="str">
        <f>IF(ISNUMBER(SEARCH(E$206,'12.Partner Involvement'!$H767))=TRUE,(('12.Partner Involvement'!$D767*'12.Partner Involvement'!$E767)/COUNTA(_xlfn.TEXTSPLIT('12.Partner Involvement'!$H767,";"))),"")</f>
        <v/>
      </c>
      <c r="F968" s="576" t="str">
        <f>IF(ISNUMBER(SEARCH(F$206,'12.Partner Involvement'!$H767))=TRUE,(('12.Partner Involvement'!$D767*'12.Partner Involvement'!$E767)/COUNTA(_xlfn.TEXTSPLIT('12.Partner Involvement'!$H767,";"))),"")</f>
        <v/>
      </c>
      <c r="G968" s="576" t="str">
        <f>IF(ISNUMBER(SEARCH(G$206,'12.Partner Involvement'!$H767))=TRUE,(('12.Partner Involvement'!$D767*'12.Partner Involvement'!$E767)/COUNTA(_xlfn.TEXTSPLIT('12.Partner Involvement'!$H767,";"))),"")</f>
        <v/>
      </c>
      <c r="H968" s="578" t="str">
        <f>IF(ISNUMBER(SEARCH(H$206,'12.Partner Involvement'!$H767))=TRUE,(('12.Partner Involvement'!$D767*'12.Partner Involvement'!$E767)/COUNTA(_xlfn.TEXTSPLIT('12.Partner Involvement'!$H767,";"))),"")</f>
        <v/>
      </c>
    </row>
    <row r="969" spans="1:8" x14ac:dyDescent="0.25">
      <c r="A969" s="577" t="str">
        <f>IF(ISNUMBER(SEARCH(A$206,'12.Partner Involvement'!$G768))=TRUE,(('12.Partner Involvement'!$D768*'12.Partner Involvement'!$E768)/COUNTA(_xlfn.TEXTSPLIT('12.Partner Involvement'!$G768,";"))),"")</f>
        <v/>
      </c>
      <c r="B969" s="576" t="str">
        <f>IF(ISNUMBER(SEARCH(B$206,'12.Partner Involvement'!$G768))=TRUE,(('12.Partner Involvement'!$D768*'12.Partner Involvement'!$E768)/COUNTA(_xlfn.TEXTSPLIT('12.Partner Involvement'!$G768,";"))),"")</f>
        <v/>
      </c>
      <c r="C969" s="578" t="str">
        <f>IF(ISNUMBER(SEARCH(C$206,'12.Partner Involvement'!$G768))=TRUE,(('12.Partner Involvement'!$D768*'12.Partner Involvement'!$E768)/COUNTA(_xlfn.TEXTSPLIT('12.Partner Involvement'!$G768,";"))),"")</f>
        <v/>
      </c>
      <c r="E969" s="577" t="str">
        <f>IF(ISNUMBER(SEARCH(E$206,'12.Partner Involvement'!$H768))=TRUE,(('12.Partner Involvement'!$D768*'12.Partner Involvement'!$E768)/COUNTA(_xlfn.TEXTSPLIT('12.Partner Involvement'!$H768,";"))),"")</f>
        <v/>
      </c>
      <c r="F969" s="576" t="str">
        <f>IF(ISNUMBER(SEARCH(F$206,'12.Partner Involvement'!$H768))=TRUE,(('12.Partner Involvement'!$D768*'12.Partner Involvement'!$E768)/COUNTA(_xlfn.TEXTSPLIT('12.Partner Involvement'!$H768,";"))),"")</f>
        <v/>
      </c>
      <c r="G969" s="576" t="str">
        <f>IF(ISNUMBER(SEARCH(G$206,'12.Partner Involvement'!$H768))=TRUE,(('12.Partner Involvement'!$D768*'12.Partner Involvement'!$E768)/COUNTA(_xlfn.TEXTSPLIT('12.Partner Involvement'!$H768,";"))),"")</f>
        <v/>
      </c>
      <c r="H969" s="578" t="str">
        <f>IF(ISNUMBER(SEARCH(H$206,'12.Partner Involvement'!$H768))=TRUE,(('12.Partner Involvement'!$D768*'12.Partner Involvement'!$E768)/COUNTA(_xlfn.TEXTSPLIT('12.Partner Involvement'!$H768,";"))),"")</f>
        <v/>
      </c>
    </row>
    <row r="970" spans="1:8" x14ac:dyDescent="0.25">
      <c r="A970" s="577" t="str">
        <f>IF(ISNUMBER(SEARCH(A$206,'12.Partner Involvement'!$G769))=TRUE,(('12.Partner Involvement'!$D769*'12.Partner Involvement'!$E769)/COUNTA(_xlfn.TEXTSPLIT('12.Partner Involvement'!$G769,";"))),"")</f>
        <v/>
      </c>
      <c r="B970" s="576" t="str">
        <f>IF(ISNUMBER(SEARCH(B$206,'12.Partner Involvement'!$G769))=TRUE,(('12.Partner Involvement'!$D769*'12.Partner Involvement'!$E769)/COUNTA(_xlfn.TEXTSPLIT('12.Partner Involvement'!$G769,";"))),"")</f>
        <v/>
      </c>
      <c r="C970" s="578" t="str">
        <f>IF(ISNUMBER(SEARCH(C$206,'12.Partner Involvement'!$G769))=TRUE,(('12.Partner Involvement'!$D769*'12.Partner Involvement'!$E769)/COUNTA(_xlfn.TEXTSPLIT('12.Partner Involvement'!$G769,";"))),"")</f>
        <v/>
      </c>
      <c r="E970" s="577" t="str">
        <f>IF(ISNUMBER(SEARCH(E$206,'12.Partner Involvement'!$H769))=TRUE,(('12.Partner Involvement'!$D769*'12.Partner Involvement'!$E769)/COUNTA(_xlfn.TEXTSPLIT('12.Partner Involvement'!$H769,";"))),"")</f>
        <v/>
      </c>
      <c r="F970" s="576" t="str">
        <f>IF(ISNUMBER(SEARCH(F$206,'12.Partner Involvement'!$H769))=TRUE,(('12.Partner Involvement'!$D769*'12.Partner Involvement'!$E769)/COUNTA(_xlfn.TEXTSPLIT('12.Partner Involvement'!$H769,";"))),"")</f>
        <v/>
      </c>
      <c r="G970" s="576" t="str">
        <f>IF(ISNUMBER(SEARCH(G$206,'12.Partner Involvement'!$H769))=TRUE,(('12.Partner Involvement'!$D769*'12.Partner Involvement'!$E769)/COUNTA(_xlfn.TEXTSPLIT('12.Partner Involvement'!$H769,";"))),"")</f>
        <v/>
      </c>
      <c r="H970" s="578" t="str">
        <f>IF(ISNUMBER(SEARCH(H$206,'12.Partner Involvement'!$H769))=TRUE,(('12.Partner Involvement'!$D769*'12.Partner Involvement'!$E769)/COUNTA(_xlfn.TEXTSPLIT('12.Partner Involvement'!$H769,";"))),"")</f>
        <v/>
      </c>
    </row>
    <row r="971" spans="1:8" x14ac:dyDescent="0.25">
      <c r="A971" s="577" t="str">
        <f>IF(ISNUMBER(SEARCH(A$206,'12.Partner Involvement'!$G770))=TRUE,(('12.Partner Involvement'!$D770*'12.Partner Involvement'!$E770)/COUNTA(_xlfn.TEXTSPLIT('12.Partner Involvement'!$G770,";"))),"")</f>
        <v/>
      </c>
      <c r="B971" s="576" t="str">
        <f>IF(ISNUMBER(SEARCH(B$206,'12.Partner Involvement'!$G770))=TRUE,(('12.Partner Involvement'!$D770*'12.Partner Involvement'!$E770)/COUNTA(_xlfn.TEXTSPLIT('12.Partner Involvement'!$G770,";"))),"")</f>
        <v/>
      </c>
      <c r="C971" s="578" t="str">
        <f>IF(ISNUMBER(SEARCH(C$206,'12.Partner Involvement'!$G770))=TRUE,(('12.Partner Involvement'!$D770*'12.Partner Involvement'!$E770)/COUNTA(_xlfn.TEXTSPLIT('12.Partner Involvement'!$G770,";"))),"")</f>
        <v/>
      </c>
      <c r="E971" s="577" t="str">
        <f>IF(ISNUMBER(SEARCH(E$206,'12.Partner Involvement'!$H770))=TRUE,(('12.Partner Involvement'!$D770*'12.Partner Involvement'!$E770)/COUNTA(_xlfn.TEXTSPLIT('12.Partner Involvement'!$H770,";"))),"")</f>
        <v/>
      </c>
      <c r="F971" s="576" t="str">
        <f>IF(ISNUMBER(SEARCH(F$206,'12.Partner Involvement'!$H770))=TRUE,(('12.Partner Involvement'!$D770*'12.Partner Involvement'!$E770)/COUNTA(_xlfn.TEXTSPLIT('12.Partner Involvement'!$H770,";"))),"")</f>
        <v/>
      </c>
      <c r="G971" s="576" t="str">
        <f>IF(ISNUMBER(SEARCH(G$206,'12.Partner Involvement'!$H770))=TRUE,(('12.Partner Involvement'!$D770*'12.Partner Involvement'!$E770)/COUNTA(_xlfn.TEXTSPLIT('12.Partner Involvement'!$H770,";"))),"")</f>
        <v/>
      </c>
      <c r="H971" s="578" t="str">
        <f>IF(ISNUMBER(SEARCH(H$206,'12.Partner Involvement'!$H770))=TRUE,(('12.Partner Involvement'!$D770*'12.Partner Involvement'!$E770)/COUNTA(_xlfn.TEXTSPLIT('12.Partner Involvement'!$H770,";"))),"")</f>
        <v/>
      </c>
    </row>
    <row r="972" spans="1:8" x14ac:dyDescent="0.25">
      <c r="A972" s="577" t="str">
        <f>IF(ISNUMBER(SEARCH(A$206,'12.Partner Involvement'!$G771))=TRUE,(('12.Partner Involvement'!$D771*'12.Partner Involvement'!$E771)/COUNTA(_xlfn.TEXTSPLIT('12.Partner Involvement'!$G771,";"))),"")</f>
        <v/>
      </c>
      <c r="B972" s="576" t="str">
        <f>IF(ISNUMBER(SEARCH(B$206,'12.Partner Involvement'!$G771))=TRUE,(('12.Partner Involvement'!$D771*'12.Partner Involvement'!$E771)/COUNTA(_xlfn.TEXTSPLIT('12.Partner Involvement'!$G771,";"))),"")</f>
        <v/>
      </c>
      <c r="C972" s="578" t="str">
        <f>IF(ISNUMBER(SEARCH(C$206,'12.Partner Involvement'!$G771))=TRUE,(('12.Partner Involvement'!$D771*'12.Partner Involvement'!$E771)/COUNTA(_xlfn.TEXTSPLIT('12.Partner Involvement'!$G771,";"))),"")</f>
        <v/>
      </c>
      <c r="E972" s="577" t="str">
        <f>IF(ISNUMBER(SEARCH(E$206,'12.Partner Involvement'!$H771))=TRUE,(('12.Partner Involvement'!$D771*'12.Partner Involvement'!$E771)/COUNTA(_xlfn.TEXTSPLIT('12.Partner Involvement'!$H771,";"))),"")</f>
        <v/>
      </c>
      <c r="F972" s="576" t="str">
        <f>IF(ISNUMBER(SEARCH(F$206,'12.Partner Involvement'!$H771))=TRUE,(('12.Partner Involvement'!$D771*'12.Partner Involvement'!$E771)/COUNTA(_xlfn.TEXTSPLIT('12.Partner Involvement'!$H771,";"))),"")</f>
        <v/>
      </c>
      <c r="G972" s="576" t="str">
        <f>IF(ISNUMBER(SEARCH(G$206,'12.Partner Involvement'!$H771))=TRUE,(('12.Partner Involvement'!$D771*'12.Partner Involvement'!$E771)/COUNTA(_xlfn.TEXTSPLIT('12.Partner Involvement'!$H771,";"))),"")</f>
        <v/>
      </c>
      <c r="H972" s="578" t="str">
        <f>IF(ISNUMBER(SEARCH(H$206,'12.Partner Involvement'!$H771))=TRUE,(('12.Partner Involvement'!$D771*'12.Partner Involvement'!$E771)/COUNTA(_xlfn.TEXTSPLIT('12.Partner Involvement'!$H771,";"))),"")</f>
        <v/>
      </c>
    </row>
    <row r="973" spans="1:8" x14ac:dyDescent="0.25">
      <c r="A973" s="577" t="str">
        <f>IF(ISNUMBER(SEARCH(A$206,'12.Partner Involvement'!$G772))=TRUE,(('12.Partner Involvement'!$D772*'12.Partner Involvement'!$E772)/COUNTA(_xlfn.TEXTSPLIT('12.Partner Involvement'!$G772,";"))),"")</f>
        <v/>
      </c>
      <c r="B973" s="576" t="str">
        <f>IF(ISNUMBER(SEARCH(B$206,'12.Partner Involvement'!$G772))=TRUE,(('12.Partner Involvement'!$D772*'12.Partner Involvement'!$E772)/COUNTA(_xlfn.TEXTSPLIT('12.Partner Involvement'!$G772,";"))),"")</f>
        <v/>
      </c>
      <c r="C973" s="578" t="str">
        <f>IF(ISNUMBER(SEARCH(C$206,'12.Partner Involvement'!$G772))=TRUE,(('12.Partner Involvement'!$D772*'12.Partner Involvement'!$E772)/COUNTA(_xlfn.TEXTSPLIT('12.Partner Involvement'!$G772,";"))),"")</f>
        <v/>
      </c>
      <c r="E973" s="577" t="str">
        <f>IF(ISNUMBER(SEARCH(E$206,'12.Partner Involvement'!$H772))=TRUE,(('12.Partner Involvement'!$D772*'12.Partner Involvement'!$E772)/COUNTA(_xlfn.TEXTSPLIT('12.Partner Involvement'!$H772,";"))),"")</f>
        <v/>
      </c>
      <c r="F973" s="576" t="str">
        <f>IF(ISNUMBER(SEARCH(F$206,'12.Partner Involvement'!$H772))=TRUE,(('12.Partner Involvement'!$D772*'12.Partner Involvement'!$E772)/COUNTA(_xlfn.TEXTSPLIT('12.Partner Involvement'!$H772,";"))),"")</f>
        <v/>
      </c>
      <c r="G973" s="576" t="str">
        <f>IF(ISNUMBER(SEARCH(G$206,'12.Partner Involvement'!$H772))=TRUE,(('12.Partner Involvement'!$D772*'12.Partner Involvement'!$E772)/COUNTA(_xlfn.TEXTSPLIT('12.Partner Involvement'!$H772,";"))),"")</f>
        <v/>
      </c>
      <c r="H973" s="578" t="str">
        <f>IF(ISNUMBER(SEARCH(H$206,'12.Partner Involvement'!$H772))=TRUE,(('12.Partner Involvement'!$D772*'12.Partner Involvement'!$E772)/COUNTA(_xlfn.TEXTSPLIT('12.Partner Involvement'!$H772,";"))),"")</f>
        <v/>
      </c>
    </row>
    <row r="974" spans="1:8" x14ac:dyDescent="0.25">
      <c r="A974" s="577" t="str">
        <f>IF(ISNUMBER(SEARCH(A$206,'12.Partner Involvement'!$G773))=TRUE,(('12.Partner Involvement'!$D773*'12.Partner Involvement'!$E773)/COUNTA(_xlfn.TEXTSPLIT('12.Partner Involvement'!$G773,";"))),"")</f>
        <v/>
      </c>
      <c r="B974" s="576" t="str">
        <f>IF(ISNUMBER(SEARCH(B$206,'12.Partner Involvement'!$G773))=TRUE,(('12.Partner Involvement'!$D773*'12.Partner Involvement'!$E773)/COUNTA(_xlfn.TEXTSPLIT('12.Partner Involvement'!$G773,";"))),"")</f>
        <v/>
      </c>
      <c r="C974" s="578" t="str">
        <f>IF(ISNUMBER(SEARCH(C$206,'12.Partner Involvement'!$G773))=TRUE,(('12.Partner Involvement'!$D773*'12.Partner Involvement'!$E773)/COUNTA(_xlfn.TEXTSPLIT('12.Partner Involvement'!$G773,";"))),"")</f>
        <v/>
      </c>
      <c r="E974" s="577" t="str">
        <f>IF(ISNUMBER(SEARCH(E$206,'12.Partner Involvement'!$H773))=TRUE,(('12.Partner Involvement'!$D773*'12.Partner Involvement'!$E773)/COUNTA(_xlfn.TEXTSPLIT('12.Partner Involvement'!$H773,";"))),"")</f>
        <v/>
      </c>
      <c r="F974" s="576" t="str">
        <f>IF(ISNUMBER(SEARCH(F$206,'12.Partner Involvement'!$H773))=TRUE,(('12.Partner Involvement'!$D773*'12.Partner Involvement'!$E773)/COUNTA(_xlfn.TEXTSPLIT('12.Partner Involvement'!$H773,";"))),"")</f>
        <v/>
      </c>
      <c r="G974" s="576" t="str">
        <f>IF(ISNUMBER(SEARCH(G$206,'12.Partner Involvement'!$H773))=TRUE,(('12.Partner Involvement'!$D773*'12.Partner Involvement'!$E773)/COUNTA(_xlfn.TEXTSPLIT('12.Partner Involvement'!$H773,";"))),"")</f>
        <v/>
      </c>
      <c r="H974" s="578" t="str">
        <f>IF(ISNUMBER(SEARCH(H$206,'12.Partner Involvement'!$H773))=TRUE,(('12.Partner Involvement'!$D773*'12.Partner Involvement'!$E773)/COUNTA(_xlfn.TEXTSPLIT('12.Partner Involvement'!$H773,";"))),"")</f>
        <v/>
      </c>
    </row>
    <row r="975" spans="1:8" x14ac:dyDescent="0.25">
      <c r="A975" s="577" t="str">
        <f>IF(ISNUMBER(SEARCH(A$206,'12.Partner Involvement'!$G774))=TRUE,(('12.Partner Involvement'!$D774*'12.Partner Involvement'!$E774)/COUNTA(_xlfn.TEXTSPLIT('12.Partner Involvement'!$G774,";"))),"")</f>
        <v/>
      </c>
      <c r="B975" s="576" t="str">
        <f>IF(ISNUMBER(SEARCH(B$206,'12.Partner Involvement'!$G774))=TRUE,(('12.Partner Involvement'!$D774*'12.Partner Involvement'!$E774)/COUNTA(_xlfn.TEXTSPLIT('12.Partner Involvement'!$G774,";"))),"")</f>
        <v/>
      </c>
      <c r="C975" s="578" t="str">
        <f>IF(ISNUMBER(SEARCH(C$206,'12.Partner Involvement'!$G774))=TRUE,(('12.Partner Involvement'!$D774*'12.Partner Involvement'!$E774)/COUNTA(_xlfn.TEXTSPLIT('12.Partner Involvement'!$G774,";"))),"")</f>
        <v/>
      </c>
      <c r="E975" s="577" t="str">
        <f>IF(ISNUMBER(SEARCH(E$206,'12.Partner Involvement'!$H774))=TRUE,(('12.Partner Involvement'!$D774*'12.Partner Involvement'!$E774)/COUNTA(_xlfn.TEXTSPLIT('12.Partner Involvement'!$H774,";"))),"")</f>
        <v/>
      </c>
      <c r="F975" s="576" t="str">
        <f>IF(ISNUMBER(SEARCH(F$206,'12.Partner Involvement'!$H774))=TRUE,(('12.Partner Involvement'!$D774*'12.Partner Involvement'!$E774)/COUNTA(_xlfn.TEXTSPLIT('12.Partner Involvement'!$H774,";"))),"")</f>
        <v/>
      </c>
      <c r="G975" s="576" t="str">
        <f>IF(ISNUMBER(SEARCH(G$206,'12.Partner Involvement'!$H774))=TRUE,(('12.Partner Involvement'!$D774*'12.Partner Involvement'!$E774)/COUNTA(_xlfn.TEXTSPLIT('12.Partner Involvement'!$H774,";"))),"")</f>
        <v/>
      </c>
      <c r="H975" s="578" t="str">
        <f>IF(ISNUMBER(SEARCH(H$206,'12.Partner Involvement'!$H774))=TRUE,(('12.Partner Involvement'!$D774*'12.Partner Involvement'!$E774)/COUNTA(_xlfn.TEXTSPLIT('12.Partner Involvement'!$H774,";"))),"")</f>
        <v/>
      </c>
    </row>
    <row r="976" spans="1:8" x14ac:dyDescent="0.25">
      <c r="A976" s="577" t="str">
        <f>IF(ISNUMBER(SEARCH(A$206,'12.Partner Involvement'!$G775))=TRUE,(('12.Partner Involvement'!$D775*'12.Partner Involvement'!$E775)/COUNTA(_xlfn.TEXTSPLIT('12.Partner Involvement'!$G775,";"))),"")</f>
        <v/>
      </c>
      <c r="B976" s="576" t="str">
        <f>IF(ISNUMBER(SEARCH(B$206,'12.Partner Involvement'!$G775))=TRUE,(('12.Partner Involvement'!$D775*'12.Partner Involvement'!$E775)/COUNTA(_xlfn.TEXTSPLIT('12.Partner Involvement'!$G775,";"))),"")</f>
        <v/>
      </c>
      <c r="C976" s="578" t="str">
        <f>IF(ISNUMBER(SEARCH(C$206,'12.Partner Involvement'!$G775))=TRUE,(('12.Partner Involvement'!$D775*'12.Partner Involvement'!$E775)/COUNTA(_xlfn.TEXTSPLIT('12.Partner Involvement'!$G775,";"))),"")</f>
        <v/>
      </c>
      <c r="E976" s="577" t="str">
        <f>IF(ISNUMBER(SEARCH(E$206,'12.Partner Involvement'!$H775))=TRUE,(('12.Partner Involvement'!$D775*'12.Partner Involvement'!$E775)/COUNTA(_xlfn.TEXTSPLIT('12.Partner Involvement'!$H775,";"))),"")</f>
        <v/>
      </c>
      <c r="F976" s="576" t="str">
        <f>IF(ISNUMBER(SEARCH(F$206,'12.Partner Involvement'!$H775))=TRUE,(('12.Partner Involvement'!$D775*'12.Partner Involvement'!$E775)/COUNTA(_xlfn.TEXTSPLIT('12.Partner Involvement'!$H775,";"))),"")</f>
        <v/>
      </c>
      <c r="G976" s="576" t="str">
        <f>IF(ISNUMBER(SEARCH(G$206,'12.Partner Involvement'!$H775))=TRUE,(('12.Partner Involvement'!$D775*'12.Partner Involvement'!$E775)/COUNTA(_xlfn.TEXTSPLIT('12.Partner Involvement'!$H775,";"))),"")</f>
        <v/>
      </c>
      <c r="H976" s="578" t="str">
        <f>IF(ISNUMBER(SEARCH(H$206,'12.Partner Involvement'!$H775))=TRUE,(('12.Partner Involvement'!$D775*'12.Partner Involvement'!$E775)/COUNTA(_xlfn.TEXTSPLIT('12.Partner Involvement'!$H775,";"))),"")</f>
        <v/>
      </c>
    </row>
    <row r="977" spans="1:8" x14ac:dyDescent="0.25">
      <c r="A977" s="577" t="str">
        <f>IF(ISNUMBER(SEARCH(A$206,'12.Partner Involvement'!$G776))=TRUE,(('12.Partner Involvement'!$D776*'12.Partner Involvement'!$E776)/COUNTA(_xlfn.TEXTSPLIT('12.Partner Involvement'!$G776,";"))),"")</f>
        <v/>
      </c>
      <c r="B977" s="576" t="str">
        <f>IF(ISNUMBER(SEARCH(B$206,'12.Partner Involvement'!$G776))=TRUE,(('12.Partner Involvement'!$D776*'12.Partner Involvement'!$E776)/COUNTA(_xlfn.TEXTSPLIT('12.Partner Involvement'!$G776,";"))),"")</f>
        <v/>
      </c>
      <c r="C977" s="578" t="str">
        <f>IF(ISNUMBER(SEARCH(C$206,'12.Partner Involvement'!$G776))=TRUE,(('12.Partner Involvement'!$D776*'12.Partner Involvement'!$E776)/COUNTA(_xlfn.TEXTSPLIT('12.Partner Involvement'!$G776,";"))),"")</f>
        <v/>
      </c>
      <c r="E977" s="577" t="str">
        <f>IF(ISNUMBER(SEARCH(E$206,'12.Partner Involvement'!$H776))=TRUE,(('12.Partner Involvement'!$D776*'12.Partner Involvement'!$E776)/COUNTA(_xlfn.TEXTSPLIT('12.Partner Involvement'!$H776,";"))),"")</f>
        <v/>
      </c>
      <c r="F977" s="576" t="str">
        <f>IF(ISNUMBER(SEARCH(F$206,'12.Partner Involvement'!$H776))=TRUE,(('12.Partner Involvement'!$D776*'12.Partner Involvement'!$E776)/COUNTA(_xlfn.TEXTSPLIT('12.Partner Involvement'!$H776,";"))),"")</f>
        <v/>
      </c>
      <c r="G977" s="576" t="str">
        <f>IF(ISNUMBER(SEARCH(G$206,'12.Partner Involvement'!$H776))=TRUE,(('12.Partner Involvement'!$D776*'12.Partner Involvement'!$E776)/COUNTA(_xlfn.TEXTSPLIT('12.Partner Involvement'!$H776,";"))),"")</f>
        <v/>
      </c>
      <c r="H977" s="578" t="str">
        <f>IF(ISNUMBER(SEARCH(H$206,'12.Partner Involvement'!$H776))=TRUE,(('12.Partner Involvement'!$D776*'12.Partner Involvement'!$E776)/COUNTA(_xlfn.TEXTSPLIT('12.Partner Involvement'!$H776,";"))),"")</f>
        <v/>
      </c>
    </row>
    <row r="978" spans="1:8" x14ac:dyDescent="0.25">
      <c r="A978" s="577" t="str">
        <f>IF(ISNUMBER(SEARCH(A$206,'12.Partner Involvement'!$G777))=TRUE,(('12.Partner Involvement'!$D777*'12.Partner Involvement'!$E777)/COUNTA(_xlfn.TEXTSPLIT('12.Partner Involvement'!$G777,";"))),"")</f>
        <v/>
      </c>
      <c r="B978" s="576" t="str">
        <f>IF(ISNUMBER(SEARCH(B$206,'12.Partner Involvement'!$G777))=TRUE,(('12.Partner Involvement'!$D777*'12.Partner Involvement'!$E777)/COUNTA(_xlfn.TEXTSPLIT('12.Partner Involvement'!$G777,";"))),"")</f>
        <v/>
      </c>
      <c r="C978" s="578" t="str">
        <f>IF(ISNUMBER(SEARCH(C$206,'12.Partner Involvement'!$G777))=TRUE,(('12.Partner Involvement'!$D777*'12.Partner Involvement'!$E777)/COUNTA(_xlfn.TEXTSPLIT('12.Partner Involvement'!$G777,";"))),"")</f>
        <v/>
      </c>
      <c r="E978" s="577" t="str">
        <f>IF(ISNUMBER(SEARCH(E$206,'12.Partner Involvement'!$H777))=TRUE,(('12.Partner Involvement'!$D777*'12.Partner Involvement'!$E777)/COUNTA(_xlfn.TEXTSPLIT('12.Partner Involvement'!$H777,";"))),"")</f>
        <v/>
      </c>
      <c r="F978" s="576" t="str">
        <f>IF(ISNUMBER(SEARCH(F$206,'12.Partner Involvement'!$H777))=TRUE,(('12.Partner Involvement'!$D777*'12.Partner Involvement'!$E777)/COUNTA(_xlfn.TEXTSPLIT('12.Partner Involvement'!$H777,";"))),"")</f>
        <v/>
      </c>
      <c r="G978" s="576" t="str">
        <f>IF(ISNUMBER(SEARCH(G$206,'12.Partner Involvement'!$H777))=TRUE,(('12.Partner Involvement'!$D777*'12.Partner Involvement'!$E777)/COUNTA(_xlfn.TEXTSPLIT('12.Partner Involvement'!$H777,";"))),"")</f>
        <v/>
      </c>
      <c r="H978" s="578" t="str">
        <f>IF(ISNUMBER(SEARCH(H$206,'12.Partner Involvement'!$H777))=TRUE,(('12.Partner Involvement'!$D777*'12.Partner Involvement'!$E777)/COUNTA(_xlfn.TEXTSPLIT('12.Partner Involvement'!$H777,";"))),"")</f>
        <v/>
      </c>
    </row>
    <row r="979" spans="1:8" x14ac:dyDescent="0.25">
      <c r="A979" s="577" t="str">
        <f>IF(ISNUMBER(SEARCH(A$206,'12.Partner Involvement'!$G778))=TRUE,(('12.Partner Involvement'!$D778*'12.Partner Involvement'!$E778)/COUNTA(_xlfn.TEXTSPLIT('12.Partner Involvement'!$G778,";"))),"")</f>
        <v/>
      </c>
      <c r="B979" s="576" t="str">
        <f>IF(ISNUMBER(SEARCH(B$206,'12.Partner Involvement'!$G778))=TRUE,(('12.Partner Involvement'!$D778*'12.Partner Involvement'!$E778)/COUNTA(_xlfn.TEXTSPLIT('12.Partner Involvement'!$G778,";"))),"")</f>
        <v/>
      </c>
      <c r="C979" s="578" t="str">
        <f>IF(ISNUMBER(SEARCH(C$206,'12.Partner Involvement'!$G778))=TRUE,(('12.Partner Involvement'!$D778*'12.Partner Involvement'!$E778)/COUNTA(_xlfn.TEXTSPLIT('12.Partner Involvement'!$G778,";"))),"")</f>
        <v/>
      </c>
      <c r="E979" s="577" t="str">
        <f>IF(ISNUMBER(SEARCH(E$206,'12.Partner Involvement'!$H778))=TRUE,(('12.Partner Involvement'!$D778*'12.Partner Involvement'!$E778)/COUNTA(_xlfn.TEXTSPLIT('12.Partner Involvement'!$H778,";"))),"")</f>
        <v/>
      </c>
      <c r="F979" s="576" t="str">
        <f>IF(ISNUMBER(SEARCH(F$206,'12.Partner Involvement'!$H778))=TRUE,(('12.Partner Involvement'!$D778*'12.Partner Involvement'!$E778)/COUNTA(_xlfn.TEXTSPLIT('12.Partner Involvement'!$H778,";"))),"")</f>
        <v/>
      </c>
      <c r="G979" s="576" t="str">
        <f>IF(ISNUMBER(SEARCH(G$206,'12.Partner Involvement'!$H778))=TRUE,(('12.Partner Involvement'!$D778*'12.Partner Involvement'!$E778)/COUNTA(_xlfn.TEXTSPLIT('12.Partner Involvement'!$H778,";"))),"")</f>
        <v/>
      </c>
      <c r="H979" s="578" t="str">
        <f>IF(ISNUMBER(SEARCH(H$206,'12.Partner Involvement'!$H778))=TRUE,(('12.Partner Involvement'!$D778*'12.Partner Involvement'!$E778)/COUNTA(_xlfn.TEXTSPLIT('12.Partner Involvement'!$H778,";"))),"")</f>
        <v/>
      </c>
    </row>
    <row r="980" spans="1:8" x14ac:dyDescent="0.25">
      <c r="A980" s="577" t="str">
        <f>IF(ISNUMBER(SEARCH(A$206,'12.Partner Involvement'!$G779))=TRUE,(('12.Partner Involvement'!$D779*'12.Partner Involvement'!$E779)/COUNTA(_xlfn.TEXTSPLIT('12.Partner Involvement'!$G779,";"))),"")</f>
        <v/>
      </c>
      <c r="B980" s="576" t="str">
        <f>IF(ISNUMBER(SEARCH(B$206,'12.Partner Involvement'!$G779))=TRUE,(('12.Partner Involvement'!$D779*'12.Partner Involvement'!$E779)/COUNTA(_xlfn.TEXTSPLIT('12.Partner Involvement'!$G779,";"))),"")</f>
        <v/>
      </c>
      <c r="C980" s="578" t="str">
        <f>IF(ISNUMBER(SEARCH(C$206,'12.Partner Involvement'!$G779))=TRUE,(('12.Partner Involvement'!$D779*'12.Partner Involvement'!$E779)/COUNTA(_xlfn.TEXTSPLIT('12.Partner Involvement'!$G779,";"))),"")</f>
        <v/>
      </c>
      <c r="E980" s="577" t="str">
        <f>IF(ISNUMBER(SEARCH(E$206,'12.Partner Involvement'!$H779))=TRUE,(('12.Partner Involvement'!$D779*'12.Partner Involvement'!$E779)/COUNTA(_xlfn.TEXTSPLIT('12.Partner Involvement'!$H779,";"))),"")</f>
        <v/>
      </c>
      <c r="F980" s="576" t="str">
        <f>IF(ISNUMBER(SEARCH(F$206,'12.Partner Involvement'!$H779))=TRUE,(('12.Partner Involvement'!$D779*'12.Partner Involvement'!$E779)/COUNTA(_xlfn.TEXTSPLIT('12.Partner Involvement'!$H779,";"))),"")</f>
        <v/>
      </c>
      <c r="G980" s="576" t="str">
        <f>IF(ISNUMBER(SEARCH(G$206,'12.Partner Involvement'!$H779))=TRUE,(('12.Partner Involvement'!$D779*'12.Partner Involvement'!$E779)/COUNTA(_xlfn.TEXTSPLIT('12.Partner Involvement'!$H779,";"))),"")</f>
        <v/>
      </c>
      <c r="H980" s="578" t="str">
        <f>IF(ISNUMBER(SEARCH(H$206,'12.Partner Involvement'!$H779))=TRUE,(('12.Partner Involvement'!$D779*'12.Partner Involvement'!$E779)/COUNTA(_xlfn.TEXTSPLIT('12.Partner Involvement'!$H779,";"))),"")</f>
        <v/>
      </c>
    </row>
    <row r="981" spans="1:8" x14ac:dyDescent="0.25">
      <c r="A981" s="577" t="str">
        <f>IF(ISNUMBER(SEARCH(A$206,'12.Partner Involvement'!$G780))=TRUE,(('12.Partner Involvement'!$D780*'12.Partner Involvement'!$E780)/COUNTA(_xlfn.TEXTSPLIT('12.Partner Involvement'!$G780,";"))),"")</f>
        <v/>
      </c>
      <c r="B981" s="576" t="str">
        <f>IF(ISNUMBER(SEARCH(B$206,'12.Partner Involvement'!$G780))=TRUE,(('12.Partner Involvement'!$D780*'12.Partner Involvement'!$E780)/COUNTA(_xlfn.TEXTSPLIT('12.Partner Involvement'!$G780,";"))),"")</f>
        <v/>
      </c>
      <c r="C981" s="578" t="str">
        <f>IF(ISNUMBER(SEARCH(C$206,'12.Partner Involvement'!$G780))=TRUE,(('12.Partner Involvement'!$D780*'12.Partner Involvement'!$E780)/COUNTA(_xlfn.TEXTSPLIT('12.Partner Involvement'!$G780,";"))),"")</f>
        <v/>
      </c>
      <c r="E981" s="577" t="str">
        <f>IF(ISNUMBER(SEARCH(E$206,'12.Partner Involvement'!$H780))=TRUE,(('12.Partner Involvement'!$D780*'12.Partner Involvement'!$E780)/COUNTA(_xlfn.TEXTSPLIT('12.Partner Involvement'!$H780,";"))),"")</f>
        <v/>
      </c>
      <c r="F981" s="576" t="str">
        <f>IF(ISNUMBER(SEARCH(F$206,'12.Partner Involvement'!$H780))=TRUE,(('12.Partner Involvement'!$D780*'12.Partner Involvement'!$E780)/COUNTA(_xlfn.TEXTSPLIT('12.Partner Involvement'!$H780,";"))),"")</f>
        <v/>
      </c>
      <c r="G981" s="576" t="str">
        <f>IF(ISNUMBER(SEARCH(G$206,'12.Partner Involvement'!$H780))=TRUE,(('12.Partner Involvement'!$D780*'12.Partner Involvement'!$E780)/COUNTA(_xlfn.TEXTSPLIT('12.Partner Involvement'!$H780,";"))),"")</f>
        <v/>
      </c>
      <c r="H981" s="578" t="str">
        <f>IF(ISNUMBER(SEARCH(H$206,'12.Partner Involvement'!$H780))=TRUE,(('12.Partner Involvement'!$D780*'12.Partner Involvement'!$E780)/COUNTA(_xlfn.TEXTSPLIT('12.Partner Involvement'!$H780,";"))),"")</f>
        <v/>
      </c>
    </row>
    <row r="982" spans="1:8" x14ac:dyDescent="0.25">
      <c r="A982" s="577" t="str">
        <f>IF(ISNUMBER(SEARCH(A$206,'12.Partner Involvement'!$G781))=TRUE,(('12.Partner Involvement'!$D781*'12.Partner Involvement'!$E781)/COUNTA(_xlfn.TEXTSPLIT('12.Partner Involvement'!$G781,";"))),"")</f>
        <v/>
      </c>
      <c r="B982" s="576" t="str">
        <f>IF(ISNUMBER(SEARCH(B$206,'12.Partner Involvement'!$G781))=TRUE,(('12.Partner Involvement'!$D781*'12.Partner Involvement'!$E781)/COUNTA(_xlfn.TEXTSPLIT('12.Partner Involvement'!$G781,";"))),"")</f>
        <v/>
      </c>
      <c r="C982" s="578" t="str">
        <f>IF(ISNUMBER(SEARCH(C$206,'12.Partner Involvement'!$G781))=TRUE,(('12.Partner Involvement'!$D781*'12.Partner Involvement'!$E781)/COUNTA(_xlfn.TEXTSPLIT('12.Partner Involvement'!$G781,";"))),"")</f>
        <v/>
      </c>
      <c r="E982" s="577" t="str">
        <f>IF(ISNUMBER(SEARCH(E$206,'12.Partner Involvement'!$H781))=TRUE,(('12.Partner Involvement'!$D781*'12.Partner Involvement'!$E781)/COUNTA(_xlfn.TEXTSPLIT('12.Partner Involvement'!$H781,";"))),"")</f>
        <v/>
      </c>
      <c r="F982" s="576" t="str">
        <f>IF(ISNUMBER(SEARCH(F$206,'12.Partner Involvement'!$H781))=TRUE,(('12.Partner Involvement'!$D781*'12.Partner Involvement'!$E781)/COUNTA(_xlfn.TEXTSPLIT('12.Partner Involvement'!$H781,";"))),"")</f>
        <v/>
      </c>
      <c r="G982" s="576" t="str">
        <f>IF(ISNUMBER(SEARCH(G$206,'12.Partner Involvement'!$H781))=TRUE,(('12.Partner Involvement'!$D781*'12.Partner Involvement'!$E781)/COUNTA(_xlfn.TEXTSPLIT('12.Partner Involvement'!$H781,";"))),"")</f>
        <v/>
      </c>
      <c r="H982" s="578" t="str">
        <f>IF(ISNUMBER(SEARCH(H$206,'12.Partner Involvement'!$H781))=TRUE,(('12.Partner Involvement'!$D781*'12.Partner Involvement'!$E781)/COUNTA(_xlfn.TEXTSPLIT('12.Partner Involvement'!$H781,";"))),"")</f>
        <v/>
      </c>
    </row>
    <row r="983" spans="1:8" x14ac:dyDescent="0.25">
      <c r="A983" s="577" t="str">
        <f>IF(ISNUMBER(SEARCH(A$206,'12.Partner Involvement'!$G782))=TRUE,(('12.Partner Involvement'!$D782*'12.Partner Involvement'!$E782)/COUNTA(_xlfn.TEXTSPLIT('12.Partner Involvement'!$G782,";"))),"")</f>
        <v/>
      </c>
      <c r="B983" s="576" t="str">
        <f>IF(ISNUMBER(SEARCH(B$206,'12.Partner Involvement'!$G782))=TRUE,(('12.Partner Involvement'!$D782*'12.Partner Involvement'!$E782)/COUNTA(_xlfn.TEXTSPLIT('12.Partner Involvement'!$G782,";"))),"")</f>
        <v/>
      </c>
      <c r="C983" s="578" t="str">
        <f>IF(ISNUMBER(SEARCH(C$206,'12.Partner Involvement'!$G782))=TRUE,(('12.Partner Involvement'!$D782*'12.Partner Involvement'!$E782)/COUNTA(_xlfn.TEXTSPLIT('12.Partner Involvement'!$G782,";"))),"")</f>
        <v/>
      </c>
      <c r="E983" s="577" t="str">
        <f>IF(ISNUMBER(SEARCH(E$206,'12.Partner Involvement'!$H782))=TRUE,(('12.Partner Involvement'!$D782*'12.Partner Involvement'!$E782)/COUNTA(_xlfn.TEXTSPLIT('12.Partner Involvement'!$H782,";"))),"")</f>
        <v/>
      </c>
      <c r="F983" s="576" t="str">
        <f>IF(ISNUMBER(SEARCH(F$206,'12.Partner Involvement'!$H782))=TRUE,(('12.Partner Involvement'!$D782*'12.Partner Involvement'!$E782)/COUNTA(_xlfn.TEXTSPLIT('12.Partner Involvement'!$H782,";"))),"")</f>
        <v/>
      </c>
      <c r="G983" s="576" t="str">
        <f>IF(ISNUMBER(SEARCH(G$206,'12.Partner Involvement'!$H782))=TRUE,(('12.Partner Involvement'!$D782*'12.Partner Involvement'!$E782)/COUNTA(_xlfn.TEXTSPLIT('12.Partner Involvement'!$H782,";"))),"")</f>
        <v/>
      </c>
      <c r="H983" s="578" t="str">
        <f>IF(ISNUMBER(SEARCH(H$206,'12.Partner Involvement'!$H782))=TRUE,(('12.Partner Involvement'!$D782*'12.Partner Involvement'!$E782)/COUNTA(_xlfn.TEXTSPLIT('12.Partner Involvement'!$H782,";"))),"")</f>
        <v/>
      </c>
    </row>
    <row r="984" spans="1:8" x14ac:dyDescent="0.25">
      <c r="A984" s="577" t="str">
        <f>IF(ISNUMBER(SEARCH(A$206,'12.Partner Involvement'!$G783))=TRUE,(('12.Partner Involvement'!$D783*'12.Partner Involvement'!$E783)/COUNTA(_xlfn.TEXTSPLIT('12.Partner Involvement'!$G783,";"))),"")</f>
        <v/>
      </c>
      <c r="B984" s="576" t="str">
        <f>IF(ISNUMBER(SEARCH(B$206,'12.Partner Involvement'!$G783))=TRUE,(('12.Partner Involvement'!$D783*'12.Partner Involvement'!$E783)/COUNTA(_xlfn.TEXTSPLIT('12.Partner Involvement'!$G783,";"))),"")</f>
        <v/>
      </c>
      <c r="C984" s="578" t="str">
        <f>IF(ISNUMBER(SEARCH(C$206,'12.Partner Involvement'!$G783))=TRUE,(('12.Partner Involvement'!$D783*'12.Partner Involvement'!$E783)/COUNTA(_xlfn.TEXTSPLIT('12.Partner Involvement'!$G783,";"))),"")</f>
        <v/>
      </c>
      <c r="E984" s="577" t="str">
        <f>IF(ISNUMBER(SEARCH(E$206,'12.Partner Involvement'!$H783))=TRUE,(('12.Partner Involvement'!$D783*'12.Partner Involvement'!$E783)/COUNTA(_xlfn.TEXTSPLIT('12.Partner Involvement'!$H783,";"))),"")</f>
        <v/>
      </c>
      <c r="F984" s="576" t="str">
        <f>IF(ISNUMBER(SEARCH(F$206,'12.Partner Involvement'!$H783))=TRUE,(('12.Partner Involvement'!$D783*'12.Partner Involvement'!$E783)/COUNTA(_xlfn.TEXTSPLIT('12.Partner Involvement'!$H783,";"))),"")</f>
        <v/>
      </c>
      <c r="G984" s="576" t="str">
        <f>IF(ISNUMBER(SEARCH(G$206,'12.Partner Involvement'!$H783))=TRUE,(('12.Partner Involvement'!$D783*'12.Partner Involvement'!$E783)/COUNTA(_xlfn.TEXTSPLIT('12.Partner Involvement'!$H783,";"))),"")</f>
        <v/>
      </c>
      <c r="H984" s="578" t="str">
        <f>IF(ISNUMBER(SEARCH(H$206,'12.Partner Involvement'!$H783))=TRUE,(('12.Partner Involvement'!$D783*'12.Partner Involvement'!$E783)/COUNTA(_xlfn.TEXTSPLIT('12.Partner Involvement'!$H783,";"))),"")</f>
        <v/>
      </c>
    </row>
    <row r="985" spans="1:8" x14ac:dyDescent="0.25">
      <c r="A985" s="577" t="str">
        <f>IF(ISNUMBER(SEARCH(A$206,'12.Partner Involvement'!$G784))=TRUE,(('12.Partner Involvement'!$D784*'12.Partner Involvement'!$E784)/COUNTA(_xlfn.TEXTSPLIT('12.Partner Involvement'!$G784,";"))),"")</f>
        <v/>
      </c>
      <c r="B985" s="576" t="str">
        <f>IF(ISNUMBER(SEARCH(B$206,'12.Partner Involvement'!$G784))=TRUE,(('12.Partner Involvement'!$D784*'12.Partner Involvement'!$E784)/COUNTA(_xlfn.TEXTSPLIT('12.Partner Involvement'!$G784,";"))),"")</f>
        <v/>
      </c>
      <c r="C985" s="578" t="str">
        <f>IF(ISNUMBER(SEARCH(C$206,'12.Partner Involvement'!$G784))=TRUE,(('12.Partner Involvement'!$D784*'12.Partner Involvement'!$E784)/COUNTA(_xlfn.TEXTSPLIT('12.Partner Involvement'!$G784,";"))),"")</f>
        <v/>
      </c>
      <c r="E985" s="577" t="str">
        <f>IF(ISNUMBER(SEARCH(E$206,'12.Partner Involvement'!$H784))=TRUE,(('12.Partner Involvement'!$D784*'12.Partner Involvement'!$E784)/COUNTA(_xlfn.TEXTSPLIT('12.Partner Involvement'!$H784,";"))),"")</f>
        <v/>
      </c>
      <c r="F985" s="576" t="str">
        <f>IF(ISNUMBER(SEARCH(F$206,'12.Partner Involvement'!$H784))=TRUE,(('12.Partner Involvement'!$D784*'12.Partner Involvement'!$E784)/COUNTA(_xlfn.TEXTSPLIT('12.Partner Involvement'!$H784,";"))),"")</f>
        <v/>
      </c>
      <c r="G985" s="576" t="str">
        <f>IF(ISNUMBER(SEARCH(G$206,'12.Partner Involvement'!$H784))=TRUE,(('12.Partner Involvement'!$D784*'12.Partner Involvement'!$E784)/COUNTA(_xlfn.TEXTSPLIT('12.Partner Involvement'!$H784,";"))),"")</f>
        <v/>
      </c>
      <c r="H985" s="578" t="str">
        <f>IF(ISNUMBER(SEARCH(H$206,'12.Partner Involvement'!$H784))=TRUE,(('12.Partner Involvement'!$D784*'12.Partner Involvement'!$E784)/COUNTA(_xlfn.TEXTSPLIT('12.Partner Involvement'!$H784,";"))),"")</f>
        <v/>
      </c>
    </row>
    <row r="986" spans="1:8" x14ac:dyDescent="0.25">
      <c r="A986" s="577" t="str">
        <f>IF(ISNUMBER(SEARCH(A$206,'12.Partner Involvement'!$G785))=TRUE,(('12.Partner Involvement'!$D785*'12.Partner Involvement'!$E785)/COUNTA(_xlfn.TEXTSPLIT('12.Partner Involvement'!$G785,";"))),"")</f>
        <v/>
      </c>
      <c r="B986" s="576" t="str">
        <f>IF(ISNUMBER(SEARCH(B$206,'12.Partner Involvement'!$G785))=TRUE,(('12.Partner Involvement'!$D785*'12.Partner Involvement'!$E785)/COUNTA(_xlfn.TEXTSPLIT('12.Partner Involvement'!$G785,";"))),"")</f>
        <v/>
      </c>
      <c r="C986" s="578" t="str">
        <f>IF(ISNUMBER(SEARCH(C$206,'12.Partner Involvement'!$G785))=TRUE,(('12.Partner Involvement'!$D785*'12.Partner Involvement'!$E785)/COUNTA(_xlfn.TEXTSPLIT('12.Partner Involvement'!$G785,";"))),"")</f>
        <v/>
      </c>
      <c r="E986" s="577" t="str">
        <f>IF(ISNUMBER(SEARCH(E$206,'12.Partner Involvement'!$H785))=TRUE,(('12.Partner Involvement'!$D785*'12.Partner Involvement'!$E785)/COUNTA(_xlfn.TEXTSPLIT('12.Partner Involvement'!$H785,";"))),"")</f>
        <v/>
      </c>
      <c r="F986" s="576" t="str">
        <f>IF(ISNUMBER(SEARCH(F$206,'12.Partner Involvement'!$H785))=TRUE,(('12.Partner Involvement'!$D785*'12.Partner Involvement'!$E785)/COUNTA(_xlfn.TEXTSPLIT('12.Partner Involvement'!$H785,";"))),"")</f>
        <v/>
      </c>
      <c r="G986" s="576" t="str">
        <f>IF(ISNUMBER(SEARCH(G$206,'12.Partner Involvement'!$H785))=TRUE,(('12.Partner Involvement'!$D785*'12.Partner Involvement'!$E785)/COUNTA(_xlfn.TEXTSPLIT('12.Partner Involvement'!$H785,";"))),"")</f>
        <v/>
      </c>
      <c r="H986" s="578" t="str">
        <f>IF(ISNUMBER(SEARCH(H$206,'12.Partner Involvement'!$H785))=TRUE,(('12.Partner Involvement'!$D785*'12.Partner Involvement'!$E785)/COUNTA(_xlfn.TEXTSPLIT('12.Partner Involvement'!$H785,";"))),"")</f>
        <v/>
      </c>
    </row>
    <row r="987" spans="1:8" x14ac:dyDescent="0.25">
      <c r="A987" s="577" t="str">
        <f>IF(ISNUMBER(SEARCH(A$206,'12.Partner Involvement'!$G786))=TRUE,(('12.Partner Involvement'!$D786*'12.Partner Involvement'!$E786)/COUNTA(_xlfn.TEXTSPLIT('12.Partner Involvement'!$G786,";"))),"")</f>
        <v/>
      </c>
      <c r="B987" s="576" t="str">
        <f>IF(ISNUMBER(SEARCH(B$206,'12.Partner Involvement'!$G786))=TRUE,(('12.Partner Involvement'!$D786*'12.Partner Involvement'!$E786)/COUNTA(_xlfn.TEXTSPLIT('12.Partner Involvement'!$G786,";"))),"")</f>
        <v/>
      </c>
      <c r="C987" s="578" t="str">
        <f>IF(ISNUMBER(SEARCH(C$206,'12.Partner Involvement'!$G786))=TRUE,(('12.Partner Involvement'!$D786*'12.Partner Involvement'!$E786)/COUNTA(_xlfn.TEXTSPLIT('12.Partner Involvement'!$G786,";"))),"")</f>
        <v/>
      </c>
      <c r="E987" s="577" t="str">
        <f>IF(ISNUMBER(SEARCH(E$206,'12.Partner Involvement'!$H786))=TRUE,(('12.Partner Involvement'!$D786*'12.Partner Involvement'!$E786)/COUNTA(_xlfn.TEXTSPLIT('12.Partner Involvement'!$H786,";"))),"")</f>
        <v/>
      </c>
      <c r="F987" s="576" t="str">
        <f>IF(ISNUMBER(SEARCH(F$206,'12.Partner Involvement'!$H786))=TRUE,(('12.Partner Involvement'!$D786*'12.Partner Involvement'!$E786)/COUNTA(_xlfn.TEXTSPLIT('12.Partner Involvement'!$H786,";"))),"")</f>
        <v/>
      </c>
      <c r="G987" s="576" t="str">
        <f>IF(ISNUMBER(SEARCH(G$206,'12.Partner Involvement'!$H786))=TRUE,(('12.Partner Involvement'!$D786*'12.Partner Involvement'!$E786)/COUNTA(_xlfn.TEXTSPLIT('12.Partner Involvement'!$H786,";"))),"")</f>
        <v/>
      </c>
      <c r="H987" s="578" t="str">
        <f>IF(ISNUMBER(SEARCH(H$206,'12.Partner Involvement'!$H786))=TRUE,(('12.Partner Involvement'!$D786*'12.Partner Involvement'!$E786)/COUNTA(_xlfn.TEXTSPLIT('12.Partner Involvement'!$H786,";"))),"")</f>
        <v/>
      </c>
    </row>
    <row r="988" spans="1:8" x14ac:dyDescent="0.25">
      <c r="A988" s="577" t="str">
        <f>IF(ISNUMBER(SEARCH(A$206,'12.Partner Involvement'!$G787))=TRUE,(('12.Partner Involvement'!$D787*'12.Partner Involvement'!$E787)/COUNTA(_xlfn.TEXTSPLIT('12.Partner Involvement'!$G787,";"))),"")</f>
        <v/>
      </c>
      <c r="B988" s="576" t="str">
        <f>IF(ISNUMBER(SEARCH(B$206,'12.Partner Involvement'!$G787))=TRUE,(('12.Partner Involvement'!$D787*'12.Partner Involvement'!$E787)/COUNTA(_xlfn.TEXTSPLIT('12.Partner Involvement'!$G787,";"))),"")</f>
        <v/>
      </c>
      <c r="C988" s="578" t="str">
        <f>IF(ISNUMBER(SEARCH(C$206,'12.Partner Involvement'!$G787))=TRUE,(('12.Partner Involvement'!$D787*'12.Partner Involvement'!$E787)/COUNTA(_xlfn.TEXTSPLIT('12.Partner Involvement'!$G787,";"))),"")</f>
        <v/>
      </c>
      <c r="E988" s="577" t="str">
        <f>IF(ISNUMBER(SEARCH(E$206,'12.Partner Involvement'!$H787))=TRUE,(('12.Partner Involvement'!$D787*'12.Partner Involvement'!$E787)/COUNTA(_xlfn.TEXTSPLIT('12.Partner Involvement'!$H787,";"))),"")</f>
        <v/>
      </c>
      <c r="F988" s="576" t="str">
        <f>IF(ISNUMBER(SEARCH(F$206,'12.Partner Involvement'!$H787))=TRUE,(('12.Partner Involvement'!$D787*'12.Partner Involvement'!$E787)/COUNTA(_xlfn.TEXTSPLIT('12.Partner Involvement'!$H787,";"))),"")</f>
        <v/>
      </c>
      <c r="G988" s="576" t="str">
        <f>IF(ISNUMBER(SEARCH(G$206,'12.Partner Involvement'!$H787))=TRUE,(('12.Partner Involvement'!$D787*'12.Partner Involvement'!$E787)/COUNTA(_xlfn.TEXTSPLIT('12.Partner Involvement'!$H787,";"))),"")</f>
        <v/>
      </c>
      <c r="H988" s="578" t="str">
        <f>IF(ISNUMBER(SEARCH(H$206,'12.Partner Involvement'!$H787))=TRUE,(('12.Partner Involvement'!$D787*'12.Partner Involvement'!$E787)/COUNTA(_xlfn.TEXTSPLIT('12.Partner Involvement'!$H787,";"))),"")</f>
        <v/>
      </c>
    </row>
    <row r="989" spans="1:8" x14ac:dyDescent="0.25">
      <c r="A989" s="577" t="str">
        <f>IF(ISNUMBER(SEARCH(A$206,'12.Partner Involvement'!$G788))=TRUE,(('12.Partner Involvement'!$D788*'12.Partner Involvement'!$E788)/COUNTA(_xlfn.TEXTSPLIT('12.Partner Involvement'!$G788,";"))),"")</f>
        <v/>
      </c>
      <c r="B989" s="576" t="str">
        <f>IF(ISNUMBER(SEARCH(B$206,'12.Partner Involvement'!$G788))=TRUE,(('12.Partner Involvement'!$D788*'12.Partner Involvement'!$E788)/COUNTA(_xlfn.TEXTSPLIT('12.Partner Involvement'!$G788,";"))),"")</f>
        <v/>
      </c>
      <c r="C989" s="578" t="str">
        <f>IF(ISNUMBER(SEARCH(C$206,'12.Partner Involvement'!$G788))=TRUE,(('12.Partner Involvement'!$D788*'12.Partner Involvement'!$E788)/COUNTA(_xlfn.TEXTSPLIT('12.Partner Involvement'!$G788,";"))),"")</f>
        <v/>
      </c>
      <c r="E989" s="577" t="str">
        <f>IF(ISNUMBER(SEARCH(E$206,'12.Partner Involvement'!$H788))=TRUE,(('12.Partner Involvement'!$D788*'12.Partner Involvement'!$E788)/COUNTA(_xlfn.TEXTSPLIT('12.Partner Involvement'!$H788,";"))),"")</f>
        <v/>
      </c>
      <c r="F989" s="576" t="str">
        <f>IF(ISNUMBER(SEARCH(F$206,'12.Partner Involvement'!$H788))=TRUE,(('12.Partner Involvement'!$D788*'12.Partner Involvement'!$E788)/COUNTA(_xlfn.TEXTSPLIT('12.Partner Involvement'!$H788,";"))),"")</f>
        <v/>
      </c>
      <c r="G989" s="576" t="str">
        <f>IF(ISNUMBER(SEARCH(G$206,'12.Partner Involvement'!$H788))=TRUE,(('12.Partner Involvement'!$D788*'12.Partner Involvement'!$E788)/COUNTA(_xlfn.TEXTSPLIT('12.Partner Involvement'!$H788,";"))),"")</f>
        <v/>
      </c>
      <c r="H989" s="578" t="str">
        <f>IF(ISNUMBER(SEARCH(H$206,'12.Partner Involvement'!$H788))=TRUE,(('12.Partner Involvement'!$D788*'12.Partner Involvement'!$E788)/COUNTA(_xlfn.TEXTSPLIT('12.Partner Involvement'!$H788,";"))),"")</f>
        <v/>
      </c>
    </row>
    <row r="990" spans="1:8" x14ac:dyDescent="0.25">
      <c r="A990" s="577" t="str">
        <f>IF(ISNUMBER(SEARCH(A$206,'12.Partner Involvement'!$G789))=TRUE,(('12.Partner Involvement'!$D789*'12.Partner Involvement'!$E789)/COUNTA(_xlfn.TEXTSPLIT('12.Partner Involvement'!$G789,";"))),"")</f>
        <v/>
      </c>
      <c r="B990" s="576" t="str">
        <f>IF(ISNUMBER(SEARCH(B$206,'12.Partner Involvement'!$G789))=TRUE,(('12.Partner Involvement'!$D789*'12.Partner Involvement'!$E789)/COUNTA(_xlfn.TEXTSPLIT('12.Partner Involvement'!$G789,";"))),"")</f>
        <v/>
      </c>
      <c r="C990" s="578" t="str">
        <f>IF(ISNUMBER(SEARCH(C$206,'12.Partner Involvement'!$G789))=TRUE,(('12.Partner Involvement'!$D789*'12.Partner Involvement'!$E789)/COUNTA(_xlfn.TEXTSPLIT('12.Partner Involvement'!$G789,";"))),"")</f>
        <v/>
      </c>
      <c r="E990" s="577" t="str">
        <f>IF(ISNUMBER(SEARCH(E$206,'12.Partner Involvement'!$H789))=TRUE,(('12.Partner Involvement'!$D789*'12.Partner Involvement'!$E789)/COUNTA(_xlfn.TEXTSPLIT('12.Partner Involvement'!$H789,";"))),"")</f>
        <v/>
      </c>
      <c r="F990" s="576" t="str">
        <f>IF(ISNUMBER(SEARCH(F$206,'12.Partner Involvement'!$H789))=TRUE,(('12.Partner Involvement'!$D789*'12.Partner Involvement'!$E789)/COUNTA(_xlfn.TEXTSPLIT('12.Partner Involvement'!$H789,";"))),"")</f>
        <v/>
      </c>
      <c r="G990" s="576" t="str">
        <f>IF(ISNUMBER(SEARCH(G$206,'12.Partner Involvement'!$H789))=TRUE,(('12.Partner Involvement'!$D789*'12.Partner Involvement'!$E789)/COUNTA(_xlfn.TEXTSPLIT('12.Partner Involvement'!$H789,";"))),"")</f>
        <v/>
      </c>
      <c r="H990" s="578" t="str">
        <f>IF(ISNUMBER(SEARCH(H$206,'12.Partner Involvement'!$H789))=TRUE,(('12.Partner Involvement'!$D789*'12.Partner Involvement'!$E789)/COUNTA(_xlfn.TEXTSPLIT('12.Partner Involvement'!$H789,";"))),"")</f>
        <v/>
      </c>
    </row>
    <row r="991" spans="1:8" x14ac:dyDescent="0.25">
      <c r="A991" s="577" t="str">
        <f>IF(ISNUMBER(SEARCH(A$206,'12.Partner Involvement'!$G790))=TRUE,(('12.Partner Involvement'!$D790*'12.Partner Involvement'!$E790)/COUNTA(_xlfn.TEXTSPLIT('12.Partner Involvement'!$G790,";"))),"")</f>
        <v/>
      </c>
      <c r="B991" s="576" t="str">
        <f>IF(ISNUMBER(SEARCH(B$206,'12.Partner Involvement'!$G790))=TRUE,(('12.Partner Involvement'!$D790*'12.Partner Involvement'!$E790)/COUNTA(_xlfn.TEXTSPLIT('12.Partner Involvement'!$G790,";"))),"")</f>
        <v/>
      </c>
      <c r="C991" s="578" t="str">
        <f>IF(ISNUMBER(SEARCH(C$206,'12.Partner Involvement'!$G790))=TRUE,(('12.Partner Involvement'!$D790*'12.Partner Involvement'!$E790)/COUNTA(_xlfn.TEXTSPLIT('12.Partner Involvement'!$G790,";"))),"")</f>
        <v/>
      </c>
      <c r="E991" s="577" t="str">
        <f>IF(ISNUMBER(SEARCH(E$206,'12.Partner Involvement'!$H790))=TRUE,(('12.Partner Involvement'!$D790*'12.Partner Involvement'!$E790)/COUNTA(_xlfn.TEXTSPLIT('12.Partner Involvement'!$H790,";"))),"")</f>
        <v/>
      </c>
      <c r="F991" s="576" t="str">
        <f>IF(ISNUMBER(SEARCH(F$206,'12.Partner Involvement'!$H790))=TRUE,(('12.Partner Involvement'!$D790*'12.Partner Involvement'!$E790)/COUNTA(_xlfn.TEXTSPLIT('12.Partner Involvement'!$H790,";"))),"")</f>
        <v/>
      </c>
      <c r="G991" s="576" t="str">
        <f>IF(ISNUMBER(SEARCH(G$206,'12.Partner Involvement'!$H790))=TRUE,(('12.Partner Involvement'!$D790*'12.Partner Involvement'!$E790)/COUNTA(_xlfn.TEXTSPLIT('12.Partner Involvement'!$H790,";"))),"")</f>
        <v/>
      </c>
      <c r="H991" s="578" t="str">
        <f>IF(ISNUMBER(SEARCH(H$206,'12.Partner Involvement'!$H790))=TRUE,(('12.Partner Involvement'!$D790*'12.Partner Involvement'!$E790)/COUNTA(_xlfn.TEXTSPLIT('12.Partner Involvement'!$H790,";"))),"")</f>
        <v/>
      </c>
    </row>
    <row r="992" spans="1:8" x14ac:dyDescent="0.25">
      <c r="A992" s="577" t="str">
        <f>IF(ISNUMBER(SEARCH(A$206,'12.Partner Involvement'!$G791))=TRUE,(('12.Partner Involvement'!$D791*'12.Partner Involvement'!$E791)/COUNTA(_xlfn.TEXTSPLIT('12.Partner Involvement'!$G791,";"))),"")</f>
        <v/>
      </c>
      <c r="B992" s="576" t="str">
        <f>IF(ISNUMBER(SEARCH(B$206,'12.Partner Involvement'!$G791))=TRUE,(('12.Partner Involvement'!$D791*'12.Partner Involvement'!$E791)/COUNTA(_xlfn.TEXTSPLIT('12.Partner Involvement'!$G791,";"))),"")</f>
        <v/>
      </c>
      <c r="C992" s="578" t="str">
        <f>IF(ISNUMBER(SEARCH(C$206,'12.Partner Involvement'!$G791))=TRUE,(('12.Partner Involvement'!$D791*'12.Partner Involvement'!$E791)/COUNTA(_xlfn.TEXTSPLIT('12.Partner Involvement'!$G791,";"))),"")</f>
        <v/>
      </c>
      <c r="E992" s="577" t="str">
        <f>IF(ISNUMBER(SEARCH(E$206,'12.Partner Involvement'!$H791))=TRUE,(('12.Partner Involvement'!$D791*'12.Partner Involvement'!$E791)/COUNTA(_xlfn.TEXTSPLIT('12.Partner Involvement'!$H791,";"))),"")</f>
        <v/>
      </c>
      <c r="F992" s="576" t="str">
        <f>IF(ISNUMBER(SEARCH(F$206,'12.Partner Involvement'!$H791))=TRUE,(('12.Partner Involvement'!$D791*'12.Partner Involvement'!$E791)/COUNTA(_xlfn.TEXTSPLIT('12.Partner Involvement'!$H791,";"))),"")</f>
        <v/>
      </c>
      <c r="G992" s="576" t="str">
        <f>IF(ISNUMBER(SEARCH(G$206,'12.Partner Involvement'!$H791))=TRUE,(('12.Partner Involvement'!$D791*'12.Partner Involvement'!$E791)/COUNTA(_xlfn.TEXTSPLIT('12.Partner Involvement'!$H791,";"))),"")</f>
        <v/>
      </c>
      <c r="H992" s="578" t="str">
        <f>IF(ISNUMBER(SEARCH(H$206,'12.Partner Involvement'!$H791))=TRUE,(('12.Partner Involvement'!$D791*'12.Partner Involvement'!$E791)/COUNTA(_xlfn.TEXTSPLIT('12.Partner Involvement'!$H791,";"))),"")</f>
        <v/>
      </c>
    </row>
    <row r="993" spans="1:8" x14ac:dyDescent="0.25">
      <c r="A993" s="577" t="str">
        <f>IF(ISNUMBER(SEARCH(A$206,'12.Partner Involvement'!$G792))=TRUE,(('12.Partner Involvement'!$D792*'12.Partner Involvement'!$E792)/COUNTA(_xlfn.TEXTSPLIT('12.Partner Involvement'!$G792,";"))),"")</f>
        <v/>
      </c>
      <c r="B993" s="576" t="str">
        <f>IF(ISNUMBER(SEARCH(B$206,'12.Partner Involvement'!$G792))=TRUE,(('12.Partner Involvement'!$D792*'12.Partner Involvement'!$E792)/COUNTA(_xlfn.TEXTSPLIT('12.Partner Involvement'!$G792,";"))),"")</f>
        <v/>
      </c>
      <c r="C993" s="578" t="str">
        <f>IF(ISNUMBER(SEARCH(C$206,'12.Partner Involvement'!$G792))=TRUE,(('12.Partner Involvement'!$D792*'12.Partner Involvement'!$E792)/COUNTA(_xlfn.TEXTSPLIT('12.Partner Involvement'!$G792,";"))),"")</f>
        <v/>
      </c>
      <c r="E993" s="577" t="str">
        <f>IF(ISNUMBER(SEARCH(E$206,'12.Partner Involvement'!$H792))=TRUE,(('12.Partner Involvement'!$D792*'12.Partner Involvement'!$E792)/COUNTA(_xlfn.TEXTSPLIT('12.Partner Involvement'!$H792,";"))),"")</f>
        <v/>
      </c>
      <c r="F993" s="576" t="str">
        <f>IF(ISNUMBER(SEARCH(F$206,'12.Partner Involvement'!$H792))=TRUE,(('12.Partner Involvement'!$D792*'12.Partner Involvement'!$E792)/COUNTA(_xlfn.TEXTSPLIT('12.Partner Involvement'!$H792,";"))),"")</f>
        <v/>
      </c>
      <c r="G993" s="576" t="str">
        <f>IF(ISNUMBER(SEARCH(G$206,'12.Partner Involvement'!$H792))=TRUE,(('12.Partner Involvement'!$D792*'12.Partner Involvement'!$E792)/COUNTA(_xlfn.TEXTSPLIT('12.Partner Involvement'!$H792,";"))),"")</f>
        <v/>
      </c>
      <c r="H993" s="578" t="str">
        <f>IF(ISNUMBER(SEARCH(H$206,'12.Partner Involvement'!$H792))=TRUE,(('12.Partner Involvement'!$D792*'12.Partner Involvement'!$E792)/COUNTA(_xlfn.TEXTSPLIT('12.Partner Involvement'!$H792,";"))),"")</f>
        <v/>
      </c>
    </row>
    <row r="994" spans="1:8" x14ac:dyDescent="0.25">
      <c r="A994" s="577" t="str">
        <f>IF(ISNUMBER(SEARCH(A$206,'12.Partner Involvement'!$G793))=TRUE,(('12.Partner Involvement'!$D793*'12.Partner Involvement'!$E793)/COUNTA(_xlfn.TEXTSPLIT('12.Partner Involvement'!$G793,";"))),"")</f>
        <v/>
      </c>
      <c r="B994" s="576" t="str">
        <f>IF(ISNUMBER(SEARCH(B$206,'12.Partner Involvement'!$G793))=TRUE,(('12.Partner Involvement'!$D793*'12.Partner Involvement'!$E793)/COUNTA(_xlfn.TEXTSPLIT('12.Partner Involvement'!$G793,";"))),"")</f>
        <v/>
      </c>
      <c r="C994" s="578" t="str">
        <f>IF(ISNUMBER(SEARCH(C$206,'12.Partner Involvement'!$G793))=TRUE,(('12.Partner Involvement'!$D793*'12.Partner Involvement'!$E793)/COUNTA(_xlfn.TEXTSPLIT('12.Partner Involvement'!$G793,";"))),"")</f>
        <v/>
      </c>
      <c r="E994" s="577" t="str">
        <f>IF(ISNUMBER(SEARCH(E$206,'12.Partner Involvement'!$H793))=TRUE,(('12.Partner Involvement'!$D793*'12.Partner Involvement'!$E793)/COUNTA(_xlfn.TEXTSPLIT('12.Partner Involvement'!$H793,";"))),"")</f>
        <v/>
      </c>
      <c r="F994" s="576" t="str">
        <f>IF(ISNUMBER(SEARCH(F$206,'12.Partner Involvement'!$H793))=TRUE,(('12.Partner Involvement'!$D793*'12.Partner Involvement'!$E793)/COUNTA(_xlfn.TEXTSPLIT('12.Partner Involvement'!$H793,";"))),"")</f>
        <v/>
      </c>
      <c r="G994" s="576" t="str">
        <f>IF(ISNUMBER(SEARCH(G$206,'12.Partner Involvement'!$H793))=TRUE,(('12.Partner Involvement'!$D793*'12.Partner Involvement'!$E793)/COUNTA(_xlfn.TEXTSPLIT('12.Partner Involvement'!$H793,";"))),"")</f>
        <v/>
      </c>
      <c r="H994" s="578" t="str">
        <f>IF(ISNUMBER(SEARCH(H$206,'12.Partner Involvement'!$H793))=TRUE,(('12.Partner Involvement'!$D793*'12.Partner Involvement'!$E793)/COUNTA(_xlfn.TEXTSPLIT('12.Partner Involvement'!$H793,";"))),"")</f>
        <v/>
      </c>
    </row>
    <row r="995" spans="1:8" x14ac:dyDescent="0.25">
      <c r="A995" s="577" t="str">
        <f>IF(ISNUMBER(SEARCH(A$206,'12.Partner Involvement'!$G794))=TRUE,(('12.Partner Involvement'!$D794*'12.Partner Involvement'!$E794)/COUNTA(_xlfn.TEXTSPLIT('12.Partner Involvement'!$G794,";"))),"")</f>
        <v/>
      </c>
      <c r="B995" s="576" t="str">
        <f>IF(ISNUMBER(SEARCH(B$206,'12.Partner Involvement'!$G794))=TRUE,(('12.Partner Involvement'!$D794*'12.Partner Involvement'!$E794)/COUNTA(_xlfn.TEXTSPLIT('12.Partner Involvement'!$G794,";"))),"")</f>
        <v/>
      </c>
      <c r="C995" s="578" t="str">
        <f>IF(ISNUMBER(SEARCH(C$206,'12.Partner Involvement'!$G794))=TRUE,(('12.Partner Involvement'!$D794*'12.Partner Involvement'!$E794)/COUNTA(_xlfn.TEXTSPLIT('12.Partner Involvement'!$G794,";"))),"")</f>
        <v/>
      </c>
      <c r="E995" s="577" t="str">
        <f>IF(ISNUMBER(SEARCH(E$206,'12.Partner Involvement'!$H794))=TRUE,(('12.Partner Involvement'!$D794*'12.Partner Involvement'!$E794)/COUNTA(_xlfn.TEXTSPLIT('12.Partner Involvement'!$H794,";"))),"")</f>
        <v/>
      </c>
      <c r="F995" s="576" t="str">
        <f>IF(ISNUMBER(SEARCH(F$206,'12.Partner Involvement'!$H794))=TRUE,(('12.Partner Involvement'!$D794*'12.Partner Involvement'!$E794)/COUNTA(_xlfn.TEXTSPLIT('12.Partner Involvement'!$H794,";"))),"")</f>
        <v/>
      </c>
      <c r="G995" s="576" t="str">
        <f>IF(ISNUMBER(SEARCH(G$206,'12.Partner Involvement'!$H794))=TRUE,(('12.Partner Involvement'!$D794*'12.Partner Involvement'!$E794)/COUNTA(_xlfn.TEXTSPLIT('12.Partner Involvement'!$H794,";"))),"")</f>
        <v/>
      </c>
      <c r="H995" s="578" t="str">
        <f>IF(ISNUMBER(SEARCH(H$206,'12.Partner Involvement'!$H794))=TRUE,(('12.Partner Involvement'!$D794*'12.Partner Involvement'!$E794)/COUNTA(_xlfn.TEXTSPLIT('12.Partner Involvement'!$H794,";"))),"")</f>
        <v/>
      </c>
    </row>
    <row r="996" spans="1:8" x14ac:dyDescent="0.25">
      <c r="A996" s="577" t="str">
        <f>IF(ISNUMBER(SEARCH(A$206,'12.Partner Involvement'!$G795))=TRUE,(('12.Partner Involvement'!$D795*'12.Partner Involvement'!$E795)/COUNTA(_xlfn.TEXTSPLIT('12.Partner Involvement'!$G795,";"))),"")</f>
        <v/>
      </c>
      <c r="B996" s="576" t="str">
        <f>IF(ISNUMBER(SEARCH(B$206,'12.Partner Involvement'!$G795))=TRUE,(('12.Partner Involvement'!$D795*'12.Partner Involvement'!$E795)/COUNTA(_xlfn.TEXTSPLIT('12.Partner Involvement'!$G795,";"))),"")</f>
        <v/>
      </c>
      <c r="C996" s="578" t="str">
        <f>IF(ISNUMBER(SEARCH(C$206,'12.Partner Involvement'!$G795))=TRUE,(('12.Partner Involvement'!$D795*'12.Partner Involvement'!$E795)/COUNTA(_xlfn.TEXTSPLIT('12.Partner Involvement'!$G795,";"))),"")</f>
        <v/>
      </c>
      <c r="E996" s="577" t="str">
        <f>IF(ISNUMBER(SEARCH(E$206,'12.Partner Involvement'!$H795))=TRUE,(('12.Partner Involvement'!$D795*'12.Partner Involvement'!$E795)/COUNTA(_xlfn.TEXTSPLIT('12.Partner Involvement'!$H795,";"))),"")</f>
        <v/>
      </c>
      <c r="F996" s="576" t="str">
        <f>IF(ISNUMBER(SEARCH(F$206,'12.Partner Involvement'!$H795))=TRUE,(('12.Partner Involvement'!$D795*'12.Partner Involvement'!$E795)/COUNTA(_xlfn.TEXTSPLIT('12.Partner Involvement'!$H795,";"))),"")</f>
        <v/>
      </c>
      <c r="G996" s="576" t="str">
        <f>IF(ISNUMBER(SEARCH(G$206,'12.Partner Involvement'!$H795))=TRUE,(('12.Partner Involvement'!$D795*'12.Partner Involvement'!$E795)/COUNTA(_xlfn.TEXTSPLIT('12.Partner Involvement'!$H795,";"))),"")</f>
        <v/>
      </c>
      <c r="H996" s="578" t="str">
        <f>IF(ISNUMBER(SEARCH(H$206,'12.Partner Involvement'!$H795))=TRUE,(('12.Partner Involvement'!$D795*'12.Partner Involvement'!$E795)/COUNTA(_xlfn.TEXTSPLIT('12.Partner Involvement'!$H795,";"))),"")</f>
        <v/>
      </c>
    </row>
    <row r="997" spans="1:8" x14ac:dyDescent="0.25">
      <c r="A997" s="577" t="str">
        <f>IF(ISNUMBER(SEARCH(A$206,'12.Partner Involvement'!$G796))=TRUE,(('12.Partner Involvement'!$D796*'12.Partner Involvement'!$E796)/COUNTA(_xlfn.TEXTSPLIT('12.Partner Involvement'!$G796,";"))),"")</f>
        <v/>
      </c>
      <c r="B997" s="576" t="str">
        <f>IF(ISNUMBER(SEARCH(B$206,'12.Partner Involvement'!$G796))=TRUE,(('12.Partner Involvement'!$D796*'12.Partner Involvement'!$E796)/COUNTA(_xlfn.TEXTSPLIT('12.Partner Involvement'!$G796,";"))),"")</f>
        <v/>
      </c>
      <c r="C997" s="578" t="str">
        <f>IF(ISNUMBER(SEARCH(C$206,'12.Partner Involvement'!$G796))=TRUE,(('12.Partner Involvement'!$D796*'12.Partner Involvement'!$E796)/COUNTA(_xlfn.TEXTSPLIT('12.Partner Involvement'!$G796,";"))),"")</f>
        <v/>
      </c>
      <c r="E997" s="577" t="str">
        <f>IF(ISNUMBER(SEARCH(E$206,'12.Partner Involvement'!$H796))=TRUE,(('12.Partner Involvement'!$D796*'12.Partner Involvement'!$E796)/COUNTA(_xlfn.TEXTSPLIT('12.Partner Involvement'!$H796,";"))),"")</f>
        <v/>
      </c>
      <c r="F997" s="576" t="str">
        <f>IF(ISNUMBER(SEARCH(F$206,'12.Partner Involvement'!$H796))=TRUE,(('12.Partner Involvement'!$D796*'12.Partner Involvement'!$E796)/COUNTA(_xlfn.TEXTSPLIT('12.Partner Involvement'!$H796,";"))),"")</f>
        <v/>
      </c>
      <c r="G997" s="576" t="str">
        <f>IF(ISNUMBER(SEARCH(G$206,'12.Partner Involvement'!$H796))=TRUE,(('12.Partner Involvement'!$D796*'12.Partner Involvement'!$E796)/COUNTA(_xlfn.TEXTSPLIT('12.Partner Involvement'!$H796,";"))),"")</f>
        <v/>
      </c>
      <c r="H997" s="578" t="str">
        <f>IF(ISNUMBER(SEARCH(H$206,'12.Partner Involvement'!$H796))=TRUE,(('12.Partner Involvement'!$D796*'12.Partner Involvement'!$E796)/COUNTA(_xlfn.TEXTSPLIT('12.Partner Involvement'!$H796,";"))),"")</f>
        <v/>
      </c>
    </row>
    <row r="998" spans="1:8" x14ac:dyDescent="0.25">
      <c r="A998" s="577" t="str">
        <f>IF(ISNUMBER(SEARCH(A$206,'12.Partner Involvement'!$G797))=TRUE,(('12.Partner Involvement'!$D797*'12.Partner Involvement'!$E797)/COUNTA(_xlfn.TEXTSPLIT('12.Partner Involvement'!$G797,";"))),"")</f>
        <v/>
      </c>
      <c r="B998" s="576" t="str">
        <f>IF(ISNUMBER(SEARCH(B$206,'12.Partner Involvement'!$G797))=TRUE,(('12.Partner Involvement'!$D797*'12.Partner Involvement'!$E797)/COUNTA(_xlfn.TEXTSPLIT('12.Partner Involvement'!$G797,";"))),"")</f>
        <v/>
      </c>
      <c r="C998" s="578" t="str">
        <f>IF(ISNUMBER(SEARCH(C$206,'12.Partner Involvement'!$G797))=TRUE,(('12.Partner Involvement'!$D797*'12.Partner Involvement'!$E797)/COUNTA(_xlfn.TEXTSPLIT('12.Partner Involvement'!$G797,";"))),"")</f>
        <v/>
      </c>
      <c r="E998" s="577" t="str">
        <f>IF(ISNUMBER(SEARCH(E$206,'12.Partner Involvement'!$H797))=TRUE,(('12.Partner Involvement'!$D797*'12.Partner Involvement'!$E797)/COUNTA(_xlfn.TEXTSPLIT('12.Partner Involvement'!$H797,";"))),"")</f>
        <v/>
      </c>
      <c r="F998" s="576" t="str">
        <f>IF(ISNUMBER(SEARCH(F$206,'12.Partner Involvement'!$H797))=TRUE,(('12.Partner Involvement'!$D797*'12.Partner Involvement'!$E797)/COUNTA(_xlfn.TEXTSPLIT('12.Partner Involvement'!$H797,";"))),"")</f>
        <v/>
      </c>
      <c r="G998" s="576" t="str">
        <f>IF(ISNUMBER(SEARCH(G$206,'12.Partner Involvement'!$H797))=TRUE,(('12.Partner Involvement'!$D797*'12.Partner Involvement'!$E797)/COUNTA(_xlfn.TEXTSPLIT('12.Partner Involvement'!$H797,";"))),"")</f>
        <v/>
      </c>
      <c r="H998" s="578" t="str">
        <f>IF(ISNUMBER(SEARCH(H$206,'12.Partner Involvement'!$H797))=TRUE,(('12.Partner Involvement'!$D797*'12.Partner Involvement'!$E797)/COUNTA(_xlfn.TEXTSPLIT('12.Partner Involvement'!$H797,";"))),"")</f>
        <v/>
      </c>
    </row>
    <row r="999" spans="1:8" x14ac:dyDescent="0.25">
      <c r="A999" s="577" t="str">
        <f>IF(ISNUMBER(SEARCH(A$206,'12.Partner Involvement'!$G798))=TRUE,(('12.Partner Involvement'!$D798*'12.Partner Involvement'!$E798)/COUNTA(_xlfn.TEXTSPLIT('12.Partner Involvement'!$G798,";"))),"")</f>
        <v/>
      </c>
      <c r="B999" s="576" t="str">
        <f>IF(ISNUMBER(SEARCH(B$206,'12.Partner Involvement'!$G798))=TRUE,(('12.Partner Involvement'!$D798*'12.Partner Involvement'!$E798)/COUNTA(_xlfn.TEXTSPLIT('12.Partner Involvement'!$G798,";"))),"")</f>
        <v/>
      </c>
      <c r="C999" s="578" t="str">
        <f>IF(ISNUMBER(SEARCH(C$206,'12.Partner Involvement'!$G798))=TRUE,(('12.Partner Involvement'!$D798*'12.Partner Involvement'!$E798)/COUNTA(_xlfn.TEXTSPLIT('12.Partner Involvement'!$G798,";"))),"")</f>
        <v/>
      </c>
      <c r="E999" s="577" t="str">
        <f>IF(ISNUMBER(SEARCH(E$206,'12.Partner Involvement'!$H798))=TRUE,(('12.Partner Involvement'!$D798*'12.Partner Involvement'!$E798)/COUNTA(_xlfn.TEXTSPLIT('12.Partner Involvement'!$H798,";"))),"")</f>
        <v/>
      </c>
      <c r="F999" s="576" t="str">
        <f>IF(ISNUMBER(SEARCH(F$206,'12.Partner Involvement'!$H798))=TRUE,(('12.Partner Involvement'!$D798*'12.Partner Involvement'!$E798)/COUNTA(_xlfn.TEXTSPLIT('12.Partner Involvement'!$H798,";"))),"")</f>
        <v/>
      </c>
      <c r="G999" s="576" t="str">
        <f>IF(ISNUMBER(SEARCH(G$206,'12.Partner Involvement'!$H798))=TRUE,(('12.Partner Involvement'!$D798*'12.Partner Involvement'!$E798)/COUNTA(_xlfn.TEXTSPLIT('12.Partner Involvement'!$H798,";"))),"")</f>
        <v/>
      </c>
      <c r="H999" s="578" t="str">
        <f>IF(ISNUMBER(SEARCH(H$206,'12.Partner Involvement'!$H798))=TRUE,(('12.Partner Involvement'!$D798*'12.Partner Involvement'!$E798)/COUNTA(_xlfn.TEXTSPLIT('12.Partner Involvement'!$H798,";"))),"")</f>
        <v/>
      </c>
    </row>
    <row r="1000" spans="1:8" x14ac:dyDescent="0.25">
      <c r="A1000" s="577" t="str">
        <f>IF(ISNUMBER(SEARCH(A$206,'12.Partner Involvement'!$G799))=TRUE,(('12.Partner Involvement'!$D799*'12.Partner Involvement'!$E799)/COUNTA(_xlfn.TEXTSPLIT('12.Partner Involvement'!$G799,";"))),"")</f>
        <v/>
      </c>
      <c r="B1000" s="576" t="str">
        <f>IF(ISNUMBER(SEARCH(B$206,'12.Partner Involvement'!$G799))=TRUE,(('12.Partner Involvement'!$D799*'12.Partner Involvement'!$E799)/COUNTA(_xlfn.TEXTSPLIT('12.Partner Involvement'!$G799,";"))),"")</f>
        <v/>
      </c>
      <c r="C1000" s="578" t="str">
        <f>IF(ISNUMBER(SEARCH(C$206,'12.Partner Involvement'!$G799))=TRUE,(('12.Partner Involvement'!$D799*'12.Partner Involvement'!$E799)/COUNTA(_xlfn.TEXTSPLIT('12.Partner Involvement'!$G799,";"))),"")</f>
        <v/>
      </c>
      <c r="E1000" s="577" t="str">
        <f>IF(ISNUMBER(SEARCH(E$206,'12.Partner Involvement'!$H799))=TRUE,(('12.Partner Involvement'!$D799*'12.Partner Involvement'!$E799)/COUNTA(_xlfn.TEXTSPLIT('12.Partner Involvement'!$H799,";"))),"")</f>
        <v/>
      </c>
      <c r="F1000" s="576" t="str">
        <f>IF(ISNUMBER(SEARCH(F$206,'12.Partner Involvement'!$H799))=TRUE,(('12.Partner Involvement'!$D799*'12.Partner Involvement'!$E799)/COUNTA(_xlfn.TEXTSPLIT('12.Partner Involvement'!$H799,";"))),"")</f>
        <v/>
      </c>
      <c r="G1000" s="576" t="str">
        <f>IF(ISNUMBER(SEARCH(G$206,'12.Partner Involvement'!$H799))=TRUE,(('12.Partner Involvement'!$D799*'12.Partner Involvement'!$E799)/COUNTA(_xlfn.TEXTSPLIT('12.Partner Involvement'!$H799,";"))),"")</f>
        <v/>
      </c>
      <c r="H1000" s="578" t="str">
        <f>IF(ISNUMBER(SEARCH(H$206,'12.Partner Involvement'!$H799))=TRUE,(('12.Partner Involvement'!$D799*'12.Partner Involvement'!$E799)/COUNTA(_xlfn.TEXTSPLIT('12.Partner Involvement'!$H799,";"))),"")</f>
        <v/>
      </c>
    </row>
    <row r="1001" spans="1:8" x14ac:dyDescent="0.25">
      <c r="A1001" s="577" t="str">
        <f>IF(ISNUMBER(SEARCH(A$206,'12.Partner Involvement'!$G800))=TRUE,(('12.Partner Involvement'!$D800*'12.Partner Involvement'!$E800)/COUNTA(_xlfn.TEXTSPLIT('12.Partner Involvement'!$G800,";"))),"")</f>
        <v/>
      </c>
      <c r="B1001" s="576" t="str">
        <f>IF(ISNUMBER(SEARCH(B$206,'12.Partner Involvement'!$G800))=TRUE,(('12.Partner Involvement'!$D800*'12.Partner Involvement'!$E800)/COUNTA(_xlfn.TEXTSPLIT('12.Partner Involvement'!$G800,";"))),"")</f>
        <v/>
      </c>
      <c r="C1001" s="578" t="str">
        <f>IF(ISNUMBER(SEARCH(C$206,'12.Partner Involvement'!$G800))=TRUE,(('12.Partner Involvement'!$D800*'12.Partner Involvement'!$E800)/COUNTA(_xlfn.TEXTSPLIT('12.Partner Involvement'!$G800,";"))),"")</f>
        <v/>
      </c>
      <c r="E1001" s="577" t="str">
        <f>IF(ISNUMBER(SEARCH(E$206,'12.Partner Involvement'!$H800))=TRUE,(('12.Partner Involvement'!$D800*'12.Partner Involvement'!$E800)/COUNTA(_xlfn.TEXTSPLIT('12.Partner Involvement'!$H800,";"))),"")</f>
        <v/>
      </c>
      <c r="F1001" s="576" t="str">
        <f>IF(ISNUMBER(SEARCH(F$206,'12.Partner Involvement'!$H800))=TRUE,(('12.Partner Involvement'!$D800*'12.Partner Involvement'!$E800)/COUNTA(_xlfn.TEXTSPLIT('12.Partner Involvement'!$H800,";"))),"")</f>
        <v/>
      </c>
      <c r="G1001" s="576" t="str">
        <f>IF(ISNUMBER(SEARCH(G$206,'12.Partner Involvement'!$H800))=TRUE,(('12.Partner Involvement'!$D800*'12.Partner Involvement'!$E800)/COUNTA(_xlfn.TEXTSPLIT('12.Partner Involvement'!$H800,";"))),"")</f>
        <v/>
      </c>
      <c r="H1001" s="578" t="str">
        <f>IF(ISNUMBER(SEARCH(H$206,'12.Partner Involvement'!$H800))=TRUE,(('12.Partner Involvement'!$D800*'12.Partner Involvement'!$E800)/COUNTA(_xlfn.TEXTSPLIT('12.Partner Involvement'!$H800,";"))),"")</f>
        <v/>
      </c>
    </row>
    <row r="1002" spans="1:8" x14ac:dyDescent="0.25">
      <c r="A1002" s="577" t="str">
        <f>IF(ISNUMBER(SEARCH(A$206,'12.Partner Involvement'!$G801))=TRUE,(('12.Partner Involvement'!$D801*'12.Partner Involvement'!$E801)/COUNTA(_xlfn.TEXTSPLIT('12.Partner Involvement'!$G801,";"))),"")</f>
        <v/>
      </c>
      <c r="B1002" s="576" t="str">
        <f>IF(ISNUMBER(SEARCH(B$206,'12.Partner Involvement'!$G801))=TRUE,(('12.Partner Involvement'!$D801*'12.Partner Involvement'!$E801)/COUNTA(_xlfn.TEXTSPLIT('12.Partner Involvement'!$G801,";"))),"")</f>
        <v/>
      </c>
      <c r="C1002" s="578" t="str">
        <f>IF(ISNUMBER(SEARCH(C$206,'12.Partner Involvement'!$G801))=TRUE,(('12.Partner Involvement'!$D801*'12.Partner Involvement'!$E801)/COUNTA(_xlfn.TEXTSPLIT('12.Partner Involvement'!$G801,";"))),"")</f>
        <v/>
      </c>
      <c r="E1002" s="577" t="str">
        <f>IF(ISNUMBER(SEARCH(E$206,'12.Partner Involvement'!$H801))=TRUE,(('12.Partner Involvement'!$D801*'12.Partner Involvement'!$E801)/COUNTA(_xlfn.TEXTSPLIT('12.Partner Involvement'!$H801,";"))),"")</f>
        <v/>
      </c>
      <c r="F1002" s="576" t="str">
        <f>IF(ISNUMBER(SEARCH(F$206,'12.Partner Involvement'!$H801))=TRUE,(('12.Partner Involvement'!$D801*'12.Partner Involvement'!$E801)/COUNTA(_xlfn.TEXTSPLIT('12.Partner Involvement'!$H801,";"))),"")</f>
        <v/>
      </c>
      <c r="G1002" s="576" t="str">
        <f>IF(ISNUMBER(SEARCH(G$206,'12.Partner Involvement'!$H801))=TRUE,(('12.Partner Involvement'!$D801*'12.Partner Involvement'!$E801)/COUNTA(_xlfn.TEXTSPLIT('12.Partner Involvement'!$H801,";"))),"")</f>
        <v/>
      </c>
      <c r="H1002" s="578" t="str">
        <f>IF(ISNUMBER(SEARCH(H$206,'12.Partner Involvement'!$H801))=TRUE,(('12.Partner Involvement'!$D801*'12.Partner Involvement'!$E801)/COUNTA(_xlfn.TEXTSPLIT('12.Partner Involvement'!$H801,";"))),"")</f>
        <v/>
      </c>
    </row>
    <row r="1003" spans="1:8" x14ac:dyDescent="0.25">
      <c r="A1003" s="577" t="str">
        <f>IF(ISNUMBER(SEARCH(A$206,'12.Partner Involvement'!$G802))=TRUE,(('12.Partner Involvement'!$D802*'12.Partner Involvement'!$E802)/COUNTA(_xlfn.TEXTSPLIT('12.Partner Involvement'!$G802,";"))),"")</f>
        <v/>
      </c>
      <c r="B1003" s="576" t="str">
        <f>IF(ISNUMBER(SEARCH(B$206,'12.Partner Involvement'!$G802))=TRUE,(('12.Partner Involvement'!$D802*'12.Partner Involvement'!$E802)/COUNTA(_xlfn.TEXTSPLIT('12.Partner Involvement'!$G802,";"))),"")</f>
        <v/>
      </c>
      <c r="C1003" s="578" t="str">
        <f>IF(ISNUMBER(SEARCH(C$206,'12.Partner Involvement'!$G802))=TRUE,(('12.Partner Involvement'!$D802*'12.Partner Involvement'!$E802)/COUNTA(_xlfn.TEXTSPLIT('12.Partner Involvement'!$G802,";"))),"")</f>
        <v/>
      </c>
      <c r="E1003" s="577" t="str">
        <f>IF(ISNUMBER(SEARCH(E$206,'12.Partner Involvement'!$H802))=TRUE,(('12.Partner Involvement'!$D802*'12.Partner Involvement'!$E802)/COUNTA(_xlfn.TEXTSPLIT('12.Partner Involvement'!$H802,";"))),"")</f>
        <v/>
      </c>
      <c r="F1003" s="576" t="str">
        <f>IF(ISNUMBER(SEARCH(F$206,'12.Partner Involvement'!$H802))=TRUE,(('12.Partner Involvement'!$D802*'12.Partner Involvement'!$E802)/COUNTA(_xlfn.TEXTSPLIT('12.Partner Involvement'!$H802,";"))),"")</f>
        <v/>
      </c>
      <c r="G1003" s="576" t="str">
        <f>IF(ISNUMBER(SEARCH(G$206,'12.Partner Involvement'!$H802))=TRUE,(('12.Partner Involvement'!$D802*'12.Partner Involvement'!$E802)/COUNTA(_xlfn.TEXTSPLIT('12.Partner Involvement'!$H802,";"))),"")</f>
        <v/>
      </c>
      <c r="H1003" s="578" t="str">
        <f>IF(ISNUMBER(SEARCH(H$206,'12.Partner Involvement'!$H802))=TRUE,(('12.Partner Involvement'!$D802*'12.Partner Involvement'!$E802)/COUNTA(_xlfn.TEXTSPLIT('12.Partner Involvement'!$H802,";"))),"")</f>
        <v/>
      </c>
    </row>
    <row r="1004" spans="1:8" x14ac:dyDescent="0.25">
      <c r="A1004" s="577" t="str">
        <f>IF(ISNUMBER(SEARCH(A$206,'12.Partner Involvement'!$G803))=TRUE,(('12.Partner Involvement'!$D803*'12.Partner Involvement'!$E803)/COUNTA(_xlfn.TEXTSPLIT('12.Partner Involvement'!$G803,";"))),"")</f>
        <v/>
      </c>
      <c r="B1004" s="576" t="str">
        <f>IF(ISNUMBER(SEARCH(B$206,'12.Partner Involvement'!$G803))=TRUE,(('12.Partner Involvement'!$D803*'12.Partner Involvement'!$E803)/COUNTA(_xlfn.TEXTSPLIT('12.Partner Involvement'!$G803,";"))),"")</f>
        <v/>
      </c>
      <c r="C1004" s="578" t="str">
        <f>IF(ISNUMBER(SEARCH(C$206,'12.Partner Involvement'!$G803))=TRUE,(('12.Partner Involvement'!$D803*'12.Partner Involvement'!$E803)/COUNTA(_xlfn.TEXTSPLIT('12.Partner Involvement'!$G803,";"))),"")</f>
        <v/>
      </c>
      <c r="E1004" s="577" t="str">
        <f>IF(ISNUMBER(SEARCH(E$206,'12.Partner Involvement'!$H803))=TRUE,(('12.Partner Involvement'!$D803*'12.Partner Involvement'!$E803)/COUNTA(_xlfn.TEXTSPLIT('12.Partner Involvement'!$H803,";"))),"")</f>
        <v/>
      </c>
      <c r="F1004" s="576" t="str">
        <f>IF(ISNUMBER(SEARCH(F$206,'12.Partner Involvement'!$H803))=TRUE,(('12.Partner Involvement'!$D803*'12.Partner Involvement'!$E803)/COUNTA(_xlfn.TEXTSPLIT('12.Partner Involvement'!$H803,";"))),"")</f>
        <v/>
      </c>
      <c r="G1004" s="576" t="str">
        <f>IF(ISNUMBER(SEARCH(G$206,'12.Partner Involvement'!$H803))=TRUE,(('12.Partner Involvement'!$D803*'12.Partner Involvement'!$E803)/COUNTA(_xlfn.TEXTSPLIT('12.Partner Involvement'!$H803,";"))),"")</f>
        <v/>
      </c>
      <c r="H1004" s="578" t="str">
        <f>IF(ISNUMBER(SEARCH(H$206,'12.Partner Involvement'!$H803))=TRUE,(('12.Partner Involvement'!$D803*'12.Partner Involvement'!$E803)/COUNTA(_xlfn.TEXTSPLIT('12.Partner Involvement'!$H803,";"))),"")</f>
        <v/>
      </c>
    </row>
    <row r="1005" spans="1:8" x14ac:dyDescent="0.25">
      <c r="A1005" s="577" t="str">
        <f>IF(ISNUMBER(SEARCH(A$206,'12.Partner Involvement'!$G804))=TRUE,(('12.Partner Involvement'!$D804*'12.Partner Involvement'!$E804)/COUNTA(_xlfn.TEXTSPLIT('12.Partner Involvement'!$G804,";"))),"")</f>
        <v/>
      </c>
      <c r="B1005" s="576" t="str">
        <f>IF(ISNUMBER(SEARCH(B$206,'12.Partner Involvement'!$G804))=TRUE,(('12.Partner Involvement'!$D804*'12.Partner Involvement'!$E804)/COUNTA(_xlfn.TEXTSPLIT('12.Partner Involvement'!$G804,";"))),"")</f>
        <v/>
      </c>
      <c r="C1005" s="578" t="str">
        <f>IF(ISNUMBER(SEARCH(C$206,'12.Partner Involvement'!$G804))=TRUE,(('12.Partner Involvement'!$D804*'12.Partner Involvement'!$E804)/COUNTA(_xlfn.TEXTSPLIT('12.Partner Involvement'!$G804,";"))),"")</f>
        <v/>
      </c>
      <c r="E1005" s="577" t="str">
        <f>IF(ISNUMBER(SEARCH(E$206,'12.Partner Involvement'!$H804))=TRUE,(('12.Partner Involvement'!$D804*'12.Partner Involvement'!$E804)/COUNTA(_xlfn.TEXTSPLIT('12.Partner Involvement'!$H804,";"))),"")</f>
        <v/>
      </c>
      <c r="F1005" s="576" t="str">
        <f>IF(ISNUMBER(SEARCH(F$206,'12.Partner Involvement'!$H804))=TRUE,(('12.Partner Involvement'!$D804*'12.Partner Involvement'!$E804)/COUNTA(_xlfn.TEXTSPLIT('12.Partner Involvement'!$H804,";"))),"")</f>
        <v/>
      </c>
      <c r="G1005" s="576" t="str">
        <f>IF(ISNUMBER(SEARCH(G$206,'12.Partner Involvement'!$H804))=TRUE,(('12.Partner Involvement'!$D804*'12.Partner Involvement'!$E804)/COUNTA(_xlfn.TEXTSPLIT('12.Partner Involvement'!$H804,";"))),"")</f>
        <v/>
      </c>
      <c r="H1005" s="578" t="str">
        <f>IF(ISNUMBER(SEARCH(H$206,'12.Partner Involvement'!$H804))=TRUE,(('12.Partner Involvement'!$D804*'12.Partner Involvement'!$E804)/COUNTA(_xlfn.TEXTSPLIT('12.Partner Involvement'!$H804,";"))),"")</f>
        <v/>
      </c>
    </row>
    <row r="1006" spans="1:8" x14ac:dyDescent="0.25">
      <c r="A1006" s="577" t="str">
        <f>IF(ISNUMBER(SEARCH(A$206,'12.Partner Involvement'!$G805))=TRUE,(('12.Partner Involvement'!$D805*'12.Partner Involvement'!$E805)/COUNTA(_xlfn.TEXTSPLIT('12.Partner Involvement'!$G805,";"))),"")</f>
        <v/>
      </c>
      <c r="B1006" s="576" t="str">
        <f>IF(ISNUMBER(SEARCH(B$206,'12.Partner Involvement'!$G805))=TRUE,(('12.Partner Involvement'!$D805*'12.Partner Involvement'!$E805)/COUNTA(_xlfn.TEXTSPLIT('12.Partner Involvement'!$G805,";"))),"")</f>
        <v/>
      </c>
      <c r="C1006" s="578" t="str">
        <f>IF(ISNUMBER(SEARCH(C$206,'12.Partner Involvement'!$G805))=TRUE,(('12.Partner Involvement'!$D805*'12.Partner Involvement'!$E805)/COUNTA(_xlfn.TEXTSPLIT('12.Partner Involvement'!$G805,";"))),"")</f>
        <v/>
      </c>
      <c r="E1006" s="577" t="str">
        <f>IF(ISNUMBER(SEARCH(E$206,'12.Partner Involvement'!$H805))=TRUE,(('12.Partner Involvement'!$D805*'12.Partner Involvement'!$E805)/COUNTA(_xlfn.TEXTSPLIT('12.Partner Involvement'!$H805,";"))),"")</f>
        <v/>
      </c>
      <c r="F1006" s="576" t="str">
        <f>IF(ISNUMBER(SEARCH(F$206,'12.Partner Involvement'!$H805))=TRUE,(('12.Partner Involvement'!$D805*'12.Partner Involvement'!$E805)/COUNTA(_xlfn.TEXTSPLIT('12.Partner Involvement'!$H805,";"))),"")</f>
        <v/>
      </c>
      <c r="G1006" s="576" t="str">
        <f>IF(ISNUMBER(SEARCH(G$206,'12.Partner Involvement'!$H805))=TRUE,(('12.Partner Involvement'!$D805*'12.Partner Involvement'!$E805)/COUNTA(_xlfn.TEXTSPLIT('12.Partner Involvement'!$H805,";"))),"")</f>
        <v/>
      </c>
      <c r="H1006" s="578" t="str">
        <f>IF(ISNUMBER(SEARCH(H$206,'12.Partner Involvement'!$H805))=TRUE,(('12.Partner Involvement'!$D805*'12.Partner Involvement'!$E805)/COUNTA(_xlfn.TEXTSPLIT('12.Partner Involvement'!$H805,";"))),"")</f>
        <v/>
      </c>
    </row>
    <row r="1007" spans="1:8" x14ac:dyDescent="0.25">
      <c r="A1007" s="577" t="str">
        <f>IF(ISNUMBER(SEARCH(A$206,'12.Partner Involvement'!$G806))=TRUE,(('12.Partner Involvement'!$D806*'12.Partner Involvement'!$E806)/COUNTA(_xlfn.TEXTSPLIT('12.Partner Involvement'!$G806,";"))),"")</f>
        <v/>
      </c>
      <c r="B1007" s="576" t="str">
        <f>IF(ISNUMBER(SEARCH(B$206,'12.Partner Involvement'!$G806))=TRUE,(('12.Partner Involvement'!$D806*'12.Partner Involvement'!$E806)/COUNTA(_xlfn.TEXTSPLIT('12.Partner Involvement'!$G806,";"))),"")</f>
        <v/>
      </c>
      <c r="C1007" s="578" t="str">
        <f>IF(ISNUMBER(SEARCH(C$206,'12.Partner Involvement'!$G806))=TRUE,(('12.Partner Involvement'!$D806*'12.Partner Involvement'!$E806)/COUNTA(_xlfn.TEXTSPLIT('12.Partner Involvement'!$G806,";"))),"")</f>
        <v/>
      </c>
      <c r="E1007" s="577" t="str">
        <f>IF(ISNUMBER(SEARCH(E$206,'12.Partner Involvement'!$H806))=TRUE,(('12.Partner Involvement'!$D806*'12.Partner Involvement'!$E806)/COUNTA(_xlfn.TEXTSPLIT('12.Partner Involvement'!$H806,";"))),"")</f>
        <v/>
      </c>
      <c r="F1007" s="576" t="str">
        <f>IF(ISNUMBER(SEARCH(F$206,'12.Partner Involvement'!$H806))=TRUE,(('12.Partner Involvement'!$D806*'12.Partner Involvement'!$E806)/COUNTA(_xlfn.TEXTSPLIT('12.Partner Involvement'!$H806,";"))),"")</f>
        <v/>
      </c>
      <c r="G1007" s="576" t="str">
        <f>IF(ISNUMBER(SEARCH(G$206,'12.Partner Involvement'!$H806))=TRUE,(('12.Partner Involvement'!$D806*'12.Partner Involvement'!$E806)/COUNTA(_xlfn.TEXTSPLIT('12.Partner Involvement'!$H806,";"))),"")</f>
        <v/>
      </c>
      <c r="H1007" s="578" t="str">
        <f>IF(ISNUMBER(SEARCH(H$206,'12.Partner Involvement'!$H806))=TRUE,(('12.Partner Involvement'!$D806*'12.Partner Involvement'!$E806)/COUNTA(_xlfn.TEXTSPLIT('12.Partner Involvement'!$H806,";"))),"")</f>
        <v/>
      </c>
    </row>
    <row r="1008" spans="1:8" x14ac:dyDescent="0.25">
      <c r="A1008" s="577" t="str">
        <f>IF(ISNUMBER(SEARCH(A$206,'12.Partner Involvement'!$G807))=TRUE,(('12.Partner Involvement'!$D807*'12.Partner Involvement'!$E807)/COUNTA(_xlfn.TEXTSPLIT('12.Partner Involvement'!$G807,";"))),"")</f>
        <v/>
      </c>
      <c r="B1008" s="576" t="str">
        <f>IF(ISNUMBER(SEARCH(B$206,'12.Partner Involvement'!$G807))=TRUE,(('12.Partner Involvement'!$D807*'12.Partner Involvement'!$E807)/COUNTA(_xlfn.TEXTSPLIT('12.Partner Involvement'!$G807,";"))),"")</f>
        <v/>
      </c>
      <c r="C1008" s="578" t="str">
        <f>IF(ISNUMBER(SEARCH(C$206,'12.Partner Involvement'!$G807))=TRUE,(('12.Partner Involvement'!$D807*'12.Partner Involvement'!$E807)/COUNTA(_xlfn.TEXTSPLIT('12.Partner Involvement'!$G807,";"))),"")</f>
        <v/>
      </c>
      <c r="E1008" s="577" t="str">
        <f>IF(ISNUMBER(SEARCH(E$206,'12.Partner Involvement'!$H807))=TRUE,(('12.Partner Involvement'!$D807*'12.Partner Involvement'!$E807)/COUNTA(_xlfn.TEXTSPLIT('12.Partner Involvement'!$H807,";"))),"")</f>
        <v/>
      </c>
      <c r="F1008" s="576" t="str">
        <f>IF(ISNUMBER(SEARCH(F$206,'12.Partner Involvement'!$H807))=TRUE,(('12.Partner Involvement'!$D807*'12.Partner Involvement'!$E807)/COUNTA(_xlfn.TEXTSPLIT('12.Partner Involvement'!$H807,";"))),"")</f>
        <v/>
      </c>
      <c r="G1008" s="576" t="str">
        <f>IF(ISNUMBER(SEARCH(G$206,'12.Partner Involvement'!$H807))=TRUE,(('12.Partner Involvement'!$D807*'12.Partner Involvement'!$E807)/COUNTA(_xlfn.TEXTSPLIT('12.Partner Involvement'!$H807,";"))),"")</f>
        <v/>
      </c>
      <c r="H1008" s="578" t="str">
        <f>IF(ISNUMBER(SEARCH(H$206,'12.Partner Involvement'!$H807))=TRUE,(('12.Partner Involvement'!$D807*'12.Partner Involvement'!$E807)/COUNTA(_xlfn.TEXTSPLIT('12.Partner Involvement'!$H807,";"))),"")</f>
        <v/>
      </c>
    </row>
    <row r="1009" spans="1:8" x14ac:dyDescent="0.25">
      <c r="A1009" s="577" t="str">
        <f>IF(ISNUMBER(SEARCH(A$206,'12.Partner Involvement'!$G808))=TRUE,(('12.Partner Involvement'!$D808*'12.Partner Involvement'!$E808)/COUNTA(_xlfn.TEXTSPLIT('12.Partner Involvement'!$G808,";"))),"")</f>
        <v/>
      </c>
      <c r="B1009" s="576" t="str">
        <f>IF(ISNUMBER(SEARCH(B$206,'12.Partner Involvement'!$G808))=TRUE,(('12.Partner Involvement'!$D808*'12.Partner Involvement'!$E808)/COUNTA(_xlfn.TEXTSPLIT('12.Partner Involvement'!$G808,";"))),"")</f>
        <v/>
      </c>
      <c r="C1009" s="578" t="str">
        <f>IF(ISNUMBER(SEARCH(C$206,'12.Partner Involvement'!$G808))=TRUE,(('12.Partner Involvement'!$D808*'12.Partner Involvement'!$E808)/COUNTA(_xlfn.TEXTSPLIT('12.Partner Involvement'!$G808,";"))),"")</f>
        <v/>
      </c>
      <c r="E1009" s="577" t="str">
        <f>IF(ISNUMBER(SEARCH(E$206,'12.Partner Involvement'!$H808))=TRUE,(('12.Partner Involvement'!$D808*'12.Partner Involvement'!$E808)/COUNTA(_xlfn.TEXTSPLIT('12.Partner Involvement'!$H808,";"))),"")</f>
        <v/>
      </c>
      <c r="F1009" s="576" t="str">
        <f>IF(ISNUMBER(SEARCH(F$206,'12.Partner Involvement'!$H808))=TRUE,(('12.Partner Involvement'!$D808*'12.Partner Involvement'!$E808)/COUNTA(_xlfn.TEXTSPLIT('12.Partner Involvement'!$H808,";"))),"")</f>
        <v/>
      </c>
      <c r="G1009" s="576" t="str">
        <f>IF(ISNUMBER(SEARCH(G$206,'12.Partner Involvement'!$H808))=TRUE,(('12.Partner Involvement'!$D808*'12.Partner Involvement'!$E808)/COUNTA(_xlfn.TEXTSPLIT('12.Partner Involvement'!$H808,";"))),"")</f>
        <v/>
      </c>
      <c r="H1009" s="578" t="str">
        <f>IF(ISNUMBER(SEARCH(H$206,'12.Partner Involvement'!$H808))=TRUE,(('12.Partner Involvement'!$D808*'12.Partner Involvement'!$E808)/COUNTA(_xlfn.TEXTSPLIT('12.Partner Involvement'!$H808,";"))),"")</f>
        <v/>
      </c>
    </row>
    <row r="1010" spans="1:8" x14ac:dyDescent="0.25">
      <c r="A1010" s="577" t="str">
        <f>IF(ISNUMBER(SEARCH(A$206,'12.Partner Involvement'!$G809))=TRUE,(('12.Partner Involvement'!$D809*'12.Partner Involvement'!$E809)/COUNTA(_xlfn.TEXTSPLIT('12.Partner Involvement'!$G809,";"))),"")</f>
        <v/>
      </c>
      <c r="B1010" s="576" t="str">
        <f>IF(ISNUMBER(SEARCH(B$206,'12.Partner Involvement'!$G809))=TRUE,(('12.Partner Involvement'!$D809*'12.Partner Involvement'!$E809)/COUNTA(_xlfn.TEXTSPLIT('12.Partner Involvement'!$G809,";"))),"")</f>
        <v/>
      </c>
      <c r="C1010" s="578" t="str">
        <f>IF(ISNUMBER(SEARCH(C$206,'12.Partner Involvement'!$G809))=TRUE,(('12.Partner Involvement'!$D809*'12.Partner Involvement'!$E809)/COUNTA(_xlfn.TEXTSPLIT('12.Partner Involvement'!$G809,";"))),"")</f>
        <v/>
      </c>
      <c r="E1010" s="577" t="str">
        <f>IF(ISNUMBER(SEARCH(E$206,'12.Partner Involvement'!$H809))=TRUE,(('12.Partner Involvement'!$D809*'12.Partner Involvement'!$E809)/COUNTA(_xlfn.TEXTSPLIT('12.Partner Involvement'!$H809,";"))),"")</f>
        <v/>
      </c>
      <c r="F1010" s="576" t="str">
        <f>IF(ISNUMBER(SEARCH(F$206,'12.Partner Involvement'!$H809))=TRUE,(('12.Partner Involvement'!$D809*'12.Partner Involvement'!$E809)/COUNTA(_xlfn.TEXTSPLIT('12.Partner Involvement'!$H809,";"))),"")</f>
        <v/>
      </c>
      <c r="G1010" s="576" t="str">
        <f>IF(ISNUMBER(SEARCH(G$206,'12.Partner Involvement'!$H809))=TRUE,(('12.Partner Involvement'!$D809*'12.Partner Involvement'!$E809)/COUNTA(_xlfn.TEXTSPLIT('12.Partner Involvement'!$H809,";"))),"")</f>
        <v/>
      </c>
      <c r="H1010" s="578" t="str">
        <f>IF(ISNUMBER(SEARCH(H$206,'12.Partner Involvement'!$H809))=TRUE,(('12.Partner Involvement'!$D809*'12.Partner Involvement'!$E809)/COUNTA(_xlfn.TEXTSPLIT('12.Partner Involvement'!$H809,";"))),"")</f>
        <v/>
      </c>
    </row>
    <row r="1011" spans="1:8" x14ac:dyDescent="0.25">
      <c r="A1011" s="577" t="str">
        <f>IF(ISNUMBER(SEARCH(A$206,'12.Partner Involvement'!$G810))=TRUE,(('12.Partner Involvement'!$D810*'12.Partner Involvement'!$E810)/COUNTA(_xlfn.TEXTSPLIT('12.Partner Involvement'!$G810,";"))),"")</f>
        <v/>
      </c>
      <c r="B1011" s="576" t="str">
        <f>IF(ISNUMBER(SEARCH(B$206,'12.Partner Involvement'!$G810))=TRUE,(('12.Partner Involvement'!$D810*'12.Partner Involvement'!$E810)/COUNTA(_xlfn.TEXTSPLIT('12.Partner Involvement'!$G810,";"))),"")</f>
        <v/>
      </c>
      <c r="C1011" s="578" t="str">
        <f>IF(ISNUMBER(SEARCH(C$206,'12.Partner Involvement'!$G810))=TRUE,(('12.Partner Involvement'!$D810*'12.Partner Involvement'!$E810)/COUNTA(_xlfn.TEXTSPLIT('12.Partner Involvement'!$G810,";"))),"")</f>
        <v/>
      </c>
      <c r="E1011" s="577" t="str">
        <f>IF(ISNUMBER(SEARCH(E$206,'12.Partner Involvement'!$H810))=TRUE,(('12.Partner Involvement'!$D810*'12.Partner Involvement'!$E810)/COUNTA(_xlfn.TEXTSPLIT('12.Partner Involvement'!$H810,";"))),"")</f>
        <v/>
      </c>
      <c r="F1011" s="576" t="str">
        <f>IF(ISNUMBER(SEARCH(F$206,'12.Partner Involvement'!$H810))=TRUE,(('12.Partner Involvement'!$D810*'12.Partner Involvement'!$E810)/COUNTA(_xlfn.TEXTSPLIT('12.Partner Involvement'!$H810,";"))),"")</f>
        <v/>
      </c>
      <c r="G1011" s="576" t="str">
        <f>IF(ISNUMBER(SEARCH(G$206,'12.Partner Involvement'!$H810))=TRUE,(('12.Partner Involvement'!$D810*'12.Partner Involvement'!$E810)/COUNTA(_xlfn.TEXTSPLIT('12.Partner Involvement'!$H810,";"))),"")</f>
        <v/>
      </c>
      <c r="H1011" s="578" t="str">
        <f>IF(ISNUMBER(SEARCH(H$206,'12.Partner Involvement'!$H810))=TRUE,(('12.Partner Involvement'!$D810*'12.Partner Involvement'!$E810)/COUNTA(_xlfn.TEXTSPLIT('12.Partner Involvement'!$H810,";"))),"")</f>
        <v/>
      </c>
    </row>
    <row r="1012" spans="1:8" x14ac:dyDescent="0.25">
      <c r="A1012" s="577" t="str">
        <f>IF(ISNUMBER(SEARCH(A$206,'12.Partner Involvement'!$G811))=TRUE,(('12.Partner Involvement'!$D811*'12.Partner Involvement'!$E811)/COUNTA(_xlfn.TEXTSPLIT('12.Partner Involvement'!$G811,";"))),"")</f>
        <v/>
      </c>
      <c r="B1012" s="576" t="str">
        <f>IF(ISNUMBER(SEARCH(B$206,'12.Partner Involvement'!$G811))=TRUE,(('12.Partner Involvement'!$D811*'12.Partner Involvement'!$E811)/COUNTA(_xlfn.TEXTSPLIT('12.Partner Involvement'!$G811,";"))),"")</f>
        <v/>
      </c>
      <c r="C1012" s="578" t="str">
        <f>IF(ISNUMBER(SEARCH(C$206,'12.Partner Involvement'!$G811))=TRUE,(('12.Partner Involvement'!$D811*'12.Partner Involvement'!$E811)/COUNTA(_xlfn.TEXTSPLIT('12.Partner Involvement'!$G811,";"))),"")</f>
        <v/>
      </c>
      <c r="E1012" s="577" t="str">
        <f>IF(ISNUMBER(SEARCH(E$206,'12.Partner Involvement'!$H811))=TRUE,(('12.Partner Involvement'!$D811*'12.Partner Involvement'!$E811)/COUNTA(_xlfn.TEXTSPLIT('12.Partner Involvement'!$H811,";"))),"")</f>
        <v/>
      </c>
      <c r="F1012" s="576" t="str">
        <f>IF(ISNUMBER(SEARCH(F$206,'12.Partner Involvement'!$H811))=TRUE,(('12.Partner Involvement'!$D811*'12.Partner Involvement'!$E811)/COUNTA(_xlfn.TEXTSPLIT('12.Partner Involvement'!$H811,";"))),"")</f>
        <v/>
      </c>
      <c r="G1012" s="576" t="str">
        <f>IF(ISNUMBER(SEARCH(G$206,'12.Partner Involvement'!$H811))=TRUE,(('12.Partner Involvement'!$D811*'12.Partner Involvement'!$E811)/COUNTA(_xlfn.TEXTSPLIT('12.Partner Involvement'!$H811,";"))),"")</f>
        <v/>
      </c>
      <c r="H1012" s="578" t="str">
        <f>IF(ISNUMBER(SEARCH(H$206,'12.Partner Involvement'!$H811))=TRUE,(('12.Partner Involvement'!$D811*'12.Partner Involvement'!$E811)/COUNTA(_xlfn.TEXTSPLIT('12.Partner Involvement'!$H811,";"))),"")</f>
        <v/>
      </c>
    </row>
    <row r="1013" spans="1:8" x14ac:dyDescent="0.25">
      <c r="A1013" s="577" t="str">
        <f>IF(ISNUMBER(SEARCH(A$206,'12.Partner Involvement'!$G812))=TRUE,(('12.Partner Involvement'!$D812*'12.Partner Involvement'!$E812)/COUNTA(_xlfn.TEXTSPLIT('12.Partner Involvement'!$G812,";"))),"")</f>
        <v/>
      </c>
      <c r="B1013" s="576" t="str">
        <f>IF(ISNUMBER(SEARCH(B$206,'12.Partner Involvement'!$G812))=TRUE,(('12.Partner Involvement'!$D812*'12.Partner Involvement'!$E812)/COUNTA(_xlfn.TEXTSPLIT('12.Partner Involvement'!$G812,";"))),"")</f>
        <v/>
      </c>
      <c r="C1013" s="578" t="str">
        <f>IF(ISNUMBER(SEARCH(C$206,'12.Partner Involvement'!$G812))=TRUE,(('12.Partner Involvement'!$D812*'12.Partner Involvement'!$E812)/COUNTA(_xlfn.TEXTSPLIT('12.Partner Involvement'!$G812,";"))),"")</f>
        <v/>
      </c>
      <c r="E1013" s="577" t="str">
        <f>IF(ISNUMBER(SEARCH(E$206,'12.Partner Involvement'!$H812))=TRUE,(('12.Partner Involvement'!$D812*'12.Partner Involvement'!$E812)/COUNTA(_xlfn.TEXTSPLIT('12.Partner Involvement'!$H812,";"))),"")</f>
        <v/>
      </c>
      <c r="F1013" s="576" t="str">
        <f>IF(ISNUMBER(SEARCH(F$206,'12.Partner Involvement'!$H812))=TRUE,(('12.Partner Involvement'!$D812*'12.Partner Involvement'!$E812)/COUNTA(_xlfn.TEXTSPLIT('12.Partner Involvement'!$H812,";"))),"")</f>
        <v/>
      </c>
      <c r="G1013" s="576" t="str">
        <f>IF(ISNUMBER(SEARCH(G$206,'12.Partner Involvement'!$H812))=TRUE,(('12.Partner Involvement'!$D812*'12.Partner Involvement'!$E812)/COUNTA(_xlfn.TEXTSPLIT('12.Partner Involvement'!$H812,";"))),"")</f>
        <v/>
      </c>
      <c r="H1013" s="578" t="str">
        <f>IF(ISNUMBER(SEARCH(H$206,'12.Partner Involvement'!$H812))=TRUE,(('12.Partner Involvement'!$D812*'12.Partner Involvement'!$E812)/COUNTA(_xlfn.TEXTSPLIT('12.Partner Involvement'!$H812,";"))),"")</f>
        <v/>
      </c>
    </row>
    <row r="1014" spans="1:8" x14ac:dyDescent="0.25">
      <c r="A1014" s="577" t="str">
        <f>IF(ISNUMBER(SEARCH(A$206,'12.Partner Involvement'!$G813))=TRUE,(('12.Partner Involvement'!$D813*'12.Partner Involvement'!$E813)/COUNTA(_xlfn.TEXTSPLIT('12.Partner Involvement'!$G813,";"))),"")</f>
        <v/>
      </c>
      <c r="B1014" s="576" t="str">
        <f>IF(ISNUMBER(SEARCH(B$206,'12.Partner Involvement'!$G813))=TRUE,(('12.Partner Involvement'!$D813*'12.Partner Involvement'!$E813)/COUNTA(_xlfn.TEXTSPLIT('12.Partner Involvement'!$G813,";"))),"")</f>
        <v/>
      </c>
      <c r="C1014" s="578" t="str">
        <f>IF(ISNUMBER(SEARCH(C$206,'12.Partner Involvement'!$G813))=TRUE,(('12.Partner Involvement'!$D813*'12.Partner Involvement'!$E813)/COUNTA(_xlfn.TEXTSPLIT('12.Partner Involvement'!$G813,";"))),"")</f>
        <v/>
      </c>
      <c r="E1014" s="577" t="str">
        <f>IF(ISNUMBER(SEARCH(E$206,'12.Partner Involvement'!$H813))=TRUE,(('12.Partner Involvement'!$D813*'12.Partner Involvement'!$E813)/COUNTA(_xlfn.TEXTSPLIT('12.Partner Involvement'!$H813,";"))),"")</f>
        <v/>
      </c>
      <c r="F1014" s="576" t="str">
        <f>IF(ISNUMBER(SEARCH(F$206,'12.Partner Involvement'!$H813))=TRUE,(('12.Partner Involvement'!$D813*'12.Partner Involvement'!$E813)/COUNTA(_xlfn.TEXTSPLIT('12.Partner Involvement'!$H813,";"))),"")</f>
        <v/>
      </c>
      <c r="G1014" s="576" t="str">
        <f>IF(ISNUMBER(SEARCH(G$206,'12.Partner Involvement'!$H813))=TRUE,(('12.Partner Involvement'!$D813*'12.Partner Involvement'!$E813)/COUNTA(_xlfn.TEXTSPLIT('12.Partner Involvement'!$H813,";"))),"")</f>
        <v/>
      </c>
      <c r="H1014" s="578" t="str">
        <f>IF(ISNUMBER(SEARCH(H$206,'12.Partner Involvement'!$H813))=TRUE,(('12.Partner Involvement'!$D813*'12.Partner Involvement'!$E813)/COUNTA(_xlfn.TEXTSPLIT('12.Partner Involvement'!$H813,";"))),"")</f>
        <v/>
      </c>
    </row>
    <row r="1015" spans="1:8" x14ac:dyDescent="0.25">
      <c r="A1015" s="577" t="str">
        <f>IF(ISNUMBER(SEARCH(A$206,'12.Partner Involvement'!$G814))=TRUE,(('12.Partner Involvement'!$D814*'12.Partner Involvement'!$E814)/COUNTA(_xlfn.TEXTSPLIT('12.Partner Involvement'!$G814,";"))),"")</f>
        <v/>
      </c>
      <c r="B1015" s="576" t="str">
        <f>IF(ISNUMBER(SEARCH(B$206,'12.Partner Involvement'!$G814))=TRUE,(('12.Partner Involvement'!$D814*'12.Partner Involvement'!$E814)/COUNTA(_xlfn.TEXTSPLIT('12.Partner Involvement'!$G814,";"))),"")</f>
        <v/>
      </c>
      <c r="C1015" s="578" t="str">
        <f>IF(ISNUMBER(SEARCH(C$206,'12.Partner Involvement'!$G814))=TRUE,(('12.Partner Involvement'!$D814*'12.Partner Involvement'!$E814)/COUNTA(_xlfn.TEXTSPLIT('12.Partner Involvement'!$G814,";"))),"")</f>
        <v/>
      </c>
      <c r="E1015" s="577" t="str">
        <f>IF(ISNUMBER(SEARCH(E$206,'12.Partner Involvement'!$H814))=TRUE,(('12.Partner Involvement'!$D814*'12.Partner Involvement'!$E814)/COUNTA(_xlfn.TEXTSPLIT('12.Partner Involvement'!$H814,";"))),"")</f>
        <v/>
      </c>
      <c r="F1015" s="576" t="str">
        <f>IF(ISNUMBER(SEARCH(F$206,'12.Partner Involvement'!$H814))=TRUE,(('12.Partner Involvement'!$D814*'12.Partner Involvement'!$E814)/COUNTA(_xlfn.TEXTSPLIT('12.Partner Involvement'!$H814,";"))),"")</f>
        <v/>
      </c>
      <c r="G1015" s="576" t="str">
        <f>IF(ISNUMBER(SEARCH(G$206,'12.Partner Involvement'!$H814))=TRUE,(('12.Partner Involvement'!$D814*'12.Partner Involvement'!$E814)/COUNTA(_xlfn.TEXTSPLIT('12.Partner Involvement'!$H814,";"))),"")</f>
        <v/>
      </c>
      <c r="H1015" s="578" t="str">
        <f>IF(ISNUMBER(SEARCH(H$206,'12.Partner Involvement'!$H814))=TRUE,(('12.Partner Involvement'!$D814*'12.Partner Involvement'!$E814)/COUNTA(_xlfn.TEXTSPLIT('12.Partner Involvement'!$H814,";"))),"")</f>
        <v/>
      </c>
    </row>
    <row r="1016" spans="1:8" x14ac:dyDescent="0.25">
      <c r="A1016" s="577" t="str">
        <f>IF(ISNUMBER(SEARCH(A$206,'12.Partner Involvement'!$G815))=TRUE,(('12.Partner Involvement'!$D815*'12.Partner Involvement'!$E815)/COUNTA(_xlfn.TEXTSPLIT('12.Partner Involvement'!$G815,";"))),"")</f>
        <v/>
      </c>
      <c r="B1016" s="576" t="str">
        <f>IF(ISNUMBER(SEARCH(B$206,'12.Partner Involvement'!$G815))=TRUE,(('12.Partner Involvement'!$D815*'12.Partner Involvement'!$E815)/COUNTA(_xlfn.TEXTSPLIT('12.Partner Involvement'!$G815,";"))),"")</f>
        <v/>
      </c>
      <c r="C1016" s="578" t="str">
        <f>IF(ISNUMBER(SEARCH(C$206,'12.Partner Involvement'!$G815))=TRUE,(('12.Partner Involvement'!$D815*'12.Partner Involvement'!$E815)/COUNTA(_xlfn.TEXTSPLIT('12.Partner Involvement'!$G815,";"))),"")</f>
        <v/>
      </c>
      <c r="E1016" s="577" t="str">
        <f>IF(ISNUMBER(SEARCH(E$206,'12.Partner Involvement'!$H815))=TRUE,(('12.Partner Involvement'!$D815*'12.Partner Involvement'!$E815)/COUNTA(_xlfn.TEXTSPLIT('12.Partner Involvement'!$H815,";"))),"")</f>
        <v/>
      </c>
      <c r="F1016" s="576" t="str">
        <f>IF(ISNUMBER(SEARCH(F$206,'12.Partner Involvement'!$H815))=TRUE,(('12.Partner Involvement'!$D815*'12.Partner Involvement'!$E815)/COUNTA(_xlfn.TEXTSPLIT('12.Partner Involvement'!$H815,";"))),"")</f>
        <v/>
      </c>
      <c r="G1016" s="576" t="str">
        <f>IF(ISNUMBER(SEARCH(G$206,'12.Partner Involvement'!$H815))=TRUE,(('12.Partner Involvement'!$D815*'12.Partner Involvement'!$E815)/COUNTA(_xlfn.TEXTSPLIT('12.Partner Involvement'!$H815,";"))),"")</f>
        <v/>
      </c>
      <c r="H1016" s="578" t="str">
        <f>IF(ISNUMBER(SEARCH(H$206,'12.Partner Involvement'!$H815))=TRUE,(('12.Partner Involvement'!$D815*'12.Partner Involvement'!$E815)/COUNTA(_xlfn.TEXTSPLIT('12.Partner Involvement'!$H815,";"))),"")</f>
        <v/>
      </c>
    </row>
    <row r="1017" spans="1:8" x14ac:dyDescent="0.25">
      <c r="A1017" s="577" t="str">
        <f>IF(ISNUMBER(SEARCH(A$206,'12.Partner Involvement'!$G816))=TRUE,(('12.Partner Involvement'!$D816*'12.Partner Involvement'!$E816)/COUNTA(_xlfn.TEXTSPLIT('12.Partner Involvement'!$G816,";"))),"")</f>
        <v/>
      </c>
      <c r="B1017" s="576" t="str">
        <f>IF(ISNUMBER(SEARCH(B$206,'12.Partner Involvement'!$G816))=TRUE,(('12.Partner Involvement'!$D816*'12.Partner Involvement'!$E816)/COUNTA(_xlfn.TEXTSPLIT('12.Partner Involvement'!$G816,";"))),"")</f>
        <v/>
      </c>
      <c r="C1017" s="578" t="str">
        <f>IF(ISNUMBER(SEARCH(C$206,'12.Partner Involvement'!$G816))=TRUE,(('12.Partner Involvement'!$D816*'12.Partner Involvement'!$E816)/COUNTA(_xlfn.TEXTSPLIT('12.Partner Involvement'!$G816,";"))),"")</f>
        <v/>
      </c>
      <c r="E1017" s="577" t="str">
        <f>IF(ISNUMBER(SEARCH(E$206,'12.Partner Involvement'!$H816))=TRUE,(('12.Partner Involvement'!$D816*'12.Partner Involvement'!$E816)/COUNTA(_xlfn.TEXTSPLIT('12.Partner Involvement'!$H816,";"))),"")</f>
        <v/>
      </c>
      <c r="F1017" s="576" t="str">
        <f>IF(ISNUMBER(SEARCH(F$206,'12.Partner Involvement'!$H816))=TRUE,(('12.Partner Involvement'!$D816*'12.Partner Involvement'!$E816)/COUNTA(_xlfn.TEXTSPLIT('12.Partner Involvement'!$H816,";"))),"")</f>
        <v/>
      </c>
      <c r="G1017" s="576" t="str">
        <f>IF(ISNUMBER(SEARCH(G$206,'12.Partner Involvement'!$H816))=TRUE,(('12.Partner Involvement'!$D816*'12.Partner Involvement'!$E816)/COUNTA(_xlfn.TEXTSPLIT('12.Partner Involvement'!$H816,";"))),"")</f>
        <v/>
      </c>
      <c r="H1017" s="578" t="str">
        <f>IF(ISNUMBER(SEARCH(H$206,'12.Partner Involvement'!$H816))=TRUE,(('12.Partner Involvement'!$D816*'12.Partner Involvement'!$E816)/COUNTA(_xlfn.TEXTSPLIT('12.Partner Involvement'!$H816,";"))),"")</f>
        <v/>
      </c>
    </row>
    <row r="1018" spans="1:8" x14ac:dyDescent="0.25">
      <c r="A1018" s="577" t="str">
        <f>IF(ISNUMBER(SEARCH(A$206,'12.Partner Involvement'!$G817))=TRUE,(('12.Partner Involvement'!$D817*'12.Partner Involvement'!$E817)/COUNTA(_xlfn.TEXTSPLIT('12.Partner Involvement'!$G817,";"))),"")</f>
        <v/>
      </c>
      <c r="B1018" s="576" t="str">
        <f>IF(ISNUMBER(SEARCH(B$206,'12.Partner Involvement'!$G817))=TRUE,(('12.Partner Involvement'!$D817*'12.Partner Involvement'!$E817)/COUNTA(_xlfn.TEXTSPLIT('12.Partner Involvement'!$G817,";"))),"")</f>
        <v/>
      </c>
      <c r="C1018" s="578" t="str">
        <f>IF(ISNUMBER(SEARCH(C$206,'12.Partner Involvement'!$G817))=TRUE,(('12.Partner Involvement'!$D817*'12.Partner Involvement'!$E817)/COUNTA(_xlfn.TEXTSPLIT('12.Partner Involvement'!$G817,";"))),"")</f>
        <v/>
      </c>
      <c r="E1018" s="577" t="str">
        <f>IF(ISNUMBER(SEARCH(E$206,'12.Partner Involvement'!$H817))=TRUE,(('12.Partner Involvement'!$D817*'12.Partner Involvement'!$E817)/COUNTA(_xlfn.TEXTSPLIT('12.Partner Involvement'!$H817,";"))),"")</f>
        <v/>
      </c>
      <c r="F1018" s="576" t="str">
        <f>IF(ISNUMBER(SEARCH(F$206,'12.Partner Involvement'!$H817))=TRUE,(('12.Partner Involvement'!$D817*'12.Partner Involvement'!$E817)/COUNTA(_xlfn.TEXTSPLIT('12.Partner Involvement'!$H817,";"))),"")</f>
        <v/>
      </c>
      <c r="G1018" s="576" t="str">
        <f>IF(ISNUMBER(SEARCH(G$206,'12.Partner Involvement'!$H817))=TRUE,(('12.Partner Involvement'!$D817*'12.Partner Involvement'!$E817)/COUNTA(_xlfn.TEXTSPLIT('12.Partner Involvement'!$H817,";"))),"")</f>
        <v/>
      </c>
      <c r="H1018" s="578" t="str">
        <f>IF(ISNUMBER(SEARCH(H$206,'12.Partner Involvement'!$H817))=TRUE,(('12.Partner Involvement'!$D817*'12.Partner Involvement'!$E817)/COUNTA(_xlfn.TEXTSPLIT('12.Partner Involvement'!$H817,";"))),"")</f>
        <v/>
      </c>
    </row>
    <row r="1019" spans="1:8" x14ac:dyDescent="0.25">
      <c r="A1019" s="577" t="str">
        <f>IF(ISNUMBER(SEARCH(A$206,'12.Partner Involvement'!$G818))=TRUE,(('12.Partner Involvement'!$D818*'12.Partner Involvement'!$E818)/COUNTA(_xlfn.TEXTSPLIT('12.Partner Involvement'!$G818,";"))),"")</f>
        <v/>
      </c>
      <c r="B1019" s="576" t="str">
        <f>IF(ISNUMBER(SEARCH(B$206,'12.Partner Involvement'!$G818))=TRUE,(('12.Partner Involvement'!$D818*'12.Partner Involvement'!$E818)/COUNTA(_xlfn.TEXTSPLIT('12.Partner Involvement'!$G818,";"))),"")</f>
        <v/>
      </c>
      <c r="C1019" s="578" t="str">
        <f>IF(ISNUMBER(SEARCH(C$206,'12.Partner Involvement'!$G818))=TRUE,(('12.Partner Involvement'!$D818*'12.Partner Involvement'!$E818)/COUNTA(_xlfn.TEXTSPLIT('12.Partner Involvement'!$G818,";"))),"")</f>
        <v/>
      </c>
      <c r="E1019" s="577" t="str">
        <f>IF(ISNUMBER(SEARCH(E$206,'12.Partner Involvement'!$H818))=TRUE,(('12.Partner Involvement'!$D818*'12.Partner Involvement'!$E818)/COUNTA(_xlfn.TEXTSPLIT('12.Partner Involvement'!$H818,";"))),"")</f>
        <v/>
      </c>
      <c r="F1019" s="576" t="str">
        <f>IF(ISNUMBER(SEARCH(F$206,'12.Partner Involvement'!$H818))=TRUE,(('12.Partner Involvement'!$D818*'12.Partner Involvement'!$E818)/COUNTA(_xlfn.TEXTSPLIT('12.Partner Involvement'!$H818,";"))),"")</f>
        <v/>
      </c>
      <c r="G1019" s="576" t="str">
        <f>IF(ISNUMBER(SEARCH(G$206,'12.Partner Involvement'!$H818))=TRUE,(('12.Partner Involvement'!$D818*'12.Partner Involvement'!$E818)/COUNTA(_xlfn.TEXTSPLIT('12.Partner Involvement'!$H818,";"))),"")</f>
        <v/>
      </c>
      <c r="H1019" s="578" t="str">
        <f>IF(ISNUMBER(SEARCH(H$206,'12.Partner Involvement'!$H818))=TRUE,(('12.Partner Involvement'!$D818*'12.Partner Involvement'!$E818)/COUNTA(_xlfn.TEXTSPLIT('12.Partner Involvement'!$H818,";"))),"")</f>
        <v/>
      </c>
    </row>
    <row r="1020" spans="1:8" x14ac:dyDescent="0.25">
      <c r="A1020" s="577" t="str">
        <f>IF(ISNUMBER(SEARCH(A$206,'12.Partner Involvement'!$G819))=TRUE,(('12.Partner Involvement'!$D819*'12.Partner Involvement'!$E819)/COUNTA(_xlfn.TEXTSPLIT('12.Partner Involvement'!$G819,";"))),"")</f>
        <v/>
      </c>
      <c r="B1020" s="576" t="str">
        <f>IF(ISNUMBER(SEARCH(B$206,'12.Partner Involvement'!$G819))=TRUE,(('12.Partner Involvement'!$D819*'12.Partner Involvement'!$E819)/COUNTA(_xlfn.TEXTSPLIT('12.Partner Involvement'!$G819,";"))),"")</f>
        <v/>
      </c>
      <c r="C1020" s="578" t="str">
        <f>IF(ISNUMBER(SEARCH(C$206,'12.Partner Involvement'!$G819))=TRUE,(('12.Partner Involvement'!$D819*'12.Partner Involvement'!$E819)/COUNTA(_xlfn.TEXTSPLIT('12.Partner Involvement'!$G819,";"))),"")</f>
        <v/>
      </c>
      <c r="E1020" s="577" t="str">
        <f>IF(ISNUMBER(SEARCH(E$206,'12.Partner Involvement'!$H819))=TRUE,(('12.Partner Involvement'!$D819*'12.Partner Involvement'!$E819)/COUNTA(_xlfn.TEXTSPLIT('12.Partner Involvement'!$H819,";"))),"")</f>
        <v/>
      </c>
      <c r="F1020" s="576" t="str">
        <f>IF(ISNUMBER(SEARCH(F$206,'12.Partner Involvement'!$H819))=TRUE,(('12.Partner Involvement'!$D819*'12.Partner Involvement'!$E819)/COUNTA(_xlfn.TEXTSPLIT('12.Partner Involvement'!$H819,";"))),"")</f>
        <v/>
      </c>
      <c r="G1020" s="576" t="str">
        <f>IF(ISNUMBER(SEARCH(G$206,'12.Partner Involvement'!$H819))=TRUE,(('12.Partner Involvement'!$D819*'12.Partner Involvement'!$E819)/COUNTA(_xlfn.TEXTSPLIT('12.Partner Involvement'!$H819,";"))),"")</f>
        <v/>
      </c>
      <c r="H1020" s="578" t="str">
        <f>IF(ISNUMBER(SEARCH(H$206,'12.Partner Involvement'!$H819))=TRUE,(('12.Partner Involvement'!$D819*'12.Partner Involvement'!$E819)/COUNTA(_xlfn.TEXTSPLIT('12.Partner Involvement'!$H819,";"))),"")</f>
        <v/>
      </c>
    </row>
    <row r="1021" spans="1:8" x14ac:dyDescent="0.25">
      <c r="A1021" s="577" t="str">
        <f>IF(ISNUMBER(SEARCH(A$206,'12.Partner Involvement'!$G820))=TRUE,(('12.Partner Involvement'!$D820*'12.Partner Involvement'!$E820)/COUNTA(_xlfn.TEXTSPLIT('12.Partner Involvement'!$G820,";"))),"")</f>
        <v/>
      </c>
      <c r="B1021" s="576" t="str">
        <f>IF(ISNUMBER(SEARCH(B$206,'12.Partner Involvement'!$G820))=TRUE,(('12.Partner Involvement'!$D820*'12.Partner Involvement'!$E820)/COUNTA(_xlfn.TEXTSPLIT('12.Partner Involvement'!$G820,";"))),"")</f>
        <v/>
      </c>
      <c r="C1021" s="578" t="str">
        <f>IF(ISNUMBER(SEARCH(C$206,'12.Partner Involvement'!$G820))=TRUE,(('12.Partner Involvement'!$D820*'12.Partner Involvement'!$E820)/COUNTA(_xlfn.TEXTSPLIT('12.Partner Involvement'!$G820,";"))),"")</f>
        <v/>
      </c>
      <c r="E1021" s="577" t="str">
        <f>IF(ISNUMBER(SEARCH(E$206,'12.Partner Involvement'!$H820))=TRUE,(('12.Partner Involvement'!$D820*'12.Partner Involvement'!$E820)/COUNTA(_xlfn.TEXTSPLIT('12.Partner Involvement'!$H820,";"))),"")</f>
        <v/>
      </c>
      <c r="F1021" s="576" t="str">
        <f>IF(ISNUMBER(SEARCH(F$206,'12.Partner Involvement'!$H820))=TRUE,(('12.Partner Involvement'!$D820*'12.Partner Involvement'!$E820)/COUNTA(_xlfn.TEXTSPLIT('12.Partner Involvement'!$H820,";"))),"")</f>
        <v/>
      </c>
      <c r="G1021" s="576" t="str">
        <f>IF(ISNUMBER(SEARCH(G$206,'12.Partner Involvement'!$H820))=TRUE,(('12.Partner Involvement'!$D820*'12.Partner Involvement'!$E820)/COUNTA(_xlfn.TEXTSPLIT('12.Partner Involvement'!$H820,";"))),"")</f>
        <v/>
      </c>
      <c r="H1021" s="578" t="str">
        <f>IF(ISNUMBER(SEARCH(H$206,'12.Partner Involvement'!$H820))=TRUE,(('12.Partner Involvement'!$D820*'12.Partner Involvement'!$E820)/COUNTA(_xlfn.TEXTSPLIT('12.Partner Involvement'!$H820,";"))),"")</f>
        <v/>
      </c>
    </row>
    <row r="1022" spans="1:8" x14ac:dyDescent="0.25">
      <c r="A1022" s="577" t="str">
        <f>IF(ISNUMBER(SEARCH(A$206,'12.Partner Involvement'!$G821))=TRUE,(('12.Partner Involvement'!$D821*'12.Partner Involvement'!$E821)/COUNTA(_xlfn.TEXTSPLIT('12.Partner Involvement'!$G821,";"))),"")</f>
        <v/>
      </c>
      <c r="B1022" s="576" t="str">
        <f>IF(ISNUMBER(SEARCH(B$206,'12.Partner Involvement'!$G821))=TRUE,(('12.Partner Involvement'!$D821*'12.Partner Involvement'!$E821)/COUNTA(_xlfn.TEXTSPLIT('12.Partner Involvement'!$G821,";"))),"")</f>
        <v/>
      </c>
      <c r="C1022" s="578" t="str">
        <f>IF(ISNUMBER(SEARCH(C$206,'12.Partner Involvement'!$G821))=TRUE,(('12.Partner Involvement'!$D821*'12.Partner Involvement'!$E821)/COUNTA(_xlfn.TEXTSPLIT('12.Partner Involvement'!$G821,";"))),"")</f>
        <v/>
      </c>
      <c r="E1022" s="577" t="str">
        <f>IF(ISNUMBER(SEARCH(E$206,'12.Partner Involvement'!$H821))=TRUE,(('12.Partner Involvement'!$D821*'12.Partner Involvement'!$E821)/COUNTA(_xlfn.TEXTSPLIT('12.Partner Involvement'!$H821,";"))),"")</f>
        <v/>
      </c>
      <c r="F1022" s="576" t="str">
        <f>IF(ISNUMBER(SEARCH(F$206,'12.Partner Involvement'!$H821))=TRUE,(('12.Partner Involvement'!$D821*'12.Partner Involvement'!$E821)/COUNTA(_xlfn.TEXTSPLIT('12.Partner Involvement'!$H821,";"))),"")</f>
        <v/>
      </c>
      <c r="G1022" s="576" t="str">
        <f>IF(ISNUMBER(SEARCH(G$206,'12.Partner Involvement'!$H821))=TRUE,(('12.Partner Involvement'!$D821*'12.Partner Involvement'!$E821)/COUNTA(_xlfn.TEXTSPLIT('12.Partner Involvement'!$H821,";"))),"")</f>
        <v/>
      </c>
      <c r="H1022" s="578" t="str">
        <f>IF(ISNUMBER(SEARCH(H$206,'12.Partner Involvement'!$H821))=TRUE,(('12.Partner Involvement'!$D821*'12.Partner Involvement'!$E821)/COUNTA(_xlfn.TEXTSPLIT('12.Partner Involvement'!$H821,";"))),"")</f>
        <v/>
      </c>
    </row>
    <row r="1023" spans="1:8" x14ac:dyDescent="0.25">
      <c r="A1023" s="577" t="str">
        <f>IF(ISNUMBER(SEARCH(A$206,'12.Partner Involvement'!$G822))=TRUE,(('12.Partner Involvement'!$D822*'12.Partner Involvement'!$E822)/COUNTA(_xlfn.TEXTSPLIT('12.Partner Involvement'!$G822,";"))),"")</f>
        <v/>
      </c>
      <c r="B1023" s="576" t="str">
        <f>IF(ISNUMBER(SEARCH(B$206,'12.Partner Involvement'!$G822))=TRUE,(('12.Partner Involvement'!$D822*'12.Partner Involvement'!$E822)/COUNTA(_xlfn.TEXTSPLIT('12.Partner Involvement'!$G822,";"))),"")</f>
        <v/>
      </c>
      <c r="C1023" s="578" t="str">
        <f>IF(ISNUMBER(SEARCH(C$206,'12.Partner Involvement'!$G822))=TRUE,(('12.Partner Involvement'!$D822*'12.Partner Involvement'!$E822)/COUNTA(_xlfn.TEXTSPLIT('12.Partner Involvement'!$G822,";"))),"")</f>
        <v/>
      </c>
      <c r="E1023" s="577" t="str">
        <f>IF(ISNUMBER(SEARCH(E$206,'12.Partner Involvement'!$H822))=TRUE,(('12.Partner Involvement'!$D822*'12.Partner Involvement'!$E822)/COUNTA(_xlfn.TEXTSPLIT('12.Partner Involvement'!$H822,";"))),"")</f>
        <v/>
      </c>
      <c r="F1023" s="576" t="str">
        <f>IF(ISNUMBER(SEARCH(F$206,'12.Partner Involvement'!$H822))=TRUE,(('12.Partner Involvement'!$D822*'12.Partner Involvement'!$E822)/COUNTA(_xlfn.TEXTSPLIT('12.Partner Involvement'!$H822,";"))),"")</f>
        <v/>
      </c>
      <c r="G1023" s="576" t="str">
        <f>IF(ISNUMBER(SEARCH(G$206,'12.Partner Involvement'!$H822))=TRUE,(('12.Partner Involvement'!$D822*'12.Partner Involvement'!$E822)/COUNTA(_xlfn.TEXTSPLIT('12.Partner Involvement'!$H822,";"))),"")</f>
        <v/>
      </c>
      <c r="H1023" s="578" t="str">
        <f>IF(ISNUMBER(SEARCH(H$206,'12.Partner Involvement'!$H822))=TRUE,(('12.Partner Involvement'!$D822*'12.Partner Involvement'!$E822)/COUNTA(_xlfn.TEXTSPLIT('12.Partner Involvement'!$H822,";"))),"")</f>
        <v/>
      </c>
    </row>
    <row r="1024" spans="1:8" x14ac:dyDescent="0.25">
      <c r="A1024" s="577" t="str">
        <f>IF(ISNUMBER(SEARCH(A$206,'12.Partner Involvement'!$G823))=TRUE,(('12.Partner Involvement'!$D823*'12.Partner Involvement'!$E823)/COUNTA(_xlfn.TEXTSPLIT('12.Partner Involvement'!$G823,";"))),"")</f>
        <v/>
      </c>
      <c r="B1024" s="576" t="str">
        <f>IF(ISNUMBER(SEARCH(B$206,'12.Partner Involvement'!$G823))=TRUE,(('12.Partner Involvement'!$D823*'12.Partner Involvement'!$E823)/COUNTA(_xlfn.TEXTSPLIT('12.Partner Involvement'!$G823,";"))),"")</f>
        <v/>
      </c>
      <c r="C1024" s="578" t="str">
        <f>IF(ISNUMBER(SEARCH(C$206,'12.Partner Involvement'!$G823))=TRUE,(('12.Partner Involvement'!$D823*'12.Partner Involvement'!$E823)/COUNTA(_xlfn.TEXTSPLIT('12.Partner Involvement'!$G823,";"))),"")</f>
        <v/>
      </c>
      <c r="E1024" s="577" t="str">
        <f>IF(ISNUMBER(SEARCH(E$206,'12.Partner Involvement'!$H823))=TRUE,(('12.Partner Involvement'!$D823*'12.Partner Involvement'!$E823)/COUNTA(_xlfn.TEXTSPLIT('12.Partner Involvement'!$H823,";"))),"")</f>
        <v/>
      </c>
      <c r="F1024" s="576" t="str">
        <f>IF(ISNUMBER(SEARCH(F$206,'12.Partner Involvement'!$H823))=TRUE,(('12.Partner Involvement'!$D823*'12.Partner Involvement'!$E823)/COUNTA(_xlfn.TEXTSPLIT('12.Partner Involvement'!$H823,";"))),"")</f>
        <v/>
      </c>
      <c r="G1024" s="576" t="str">
        <f>IF(ISNUMBER(SEARCH(G$206,'12.Partner Involvement'!$H823))=TRUE,(('12.Partner Involvement'!$D823*'12.Partner Involvement'!$E823)/COUNTA(_xlfn.TEXTSPLIT('12.Partner Involvement'!$H823,";"))),"")</f>
        <v/>
      </c>
      <c r="H1024" s="578" t="str">
        <f>IF(ISNUMBER(SEARCH(H$206,'12.Partner Involvement'!$H823))=TRUE,(('12.Partner Involvement'!$D823*'12.Partner Involvement'!$E823)/COUNTA(_xlfn.TEXTSPLIT('12.Partner Involvement'!$H823,";"))),"")</f>
        <v/>
      </c>
    </row>
    <row r="1025" spans="1:8" x14ac:dyDescent="0.25">
      <c r="A1025" s="577" t="str">
        <f>IF(ISNUMBER(SEARCH(A$206,'12.Partner Involvement'!$G824))=TRUE,(('12.Partner Involvement'!$D824*'12.Partner Involvement'!$E824)/COUNTA(_xlfn.TEXTSPLIT('12.Partner Involvement'!$G824,";"))),"")</f>
        <v/>
      </c>
      <c r="B1025" s="576" t="str">
        <f>IF(ISNUMBER(SEARCH(B$206,'12.Partner Involvement'!$G824))=TRUE,(('12.Partner Involvement'!$D824*'12.Partner Involvement'!$E824)/COUNTA(_xlfn.TEXTSPLIT('12.Partner Involvement'!$G824,";"))),"")</f>
        <v/>
      </c>
      <c r="C1025" s="578" t="str">
        <f>IF(ISNUMBER(SEARCH(C$206,'12.Partner Involvement'!$G824))=TRUE,(('12.Partner Involvement'!$D824*'12.Partner Involvement'!$E824)/COUNTA(_xlfn.TEXTSPLIT('12.Partner Involvement'!$G824,";"))),"")</f>
        <v/>
      </c>
      <c r="E1025" s="577" t="str">
        <f>IF(ISNUMBER(SEARCH(E$206,'12.Partner Involvement'!$H824))=TRUE,(('12.Partner Involvement'!$D824*'12.Partner Involvement'!$E824)/COUNTA(_xlfn.TEXTSPLIT('12.Partner Involvement'!$H824,";"))),"")</f>
        <v/>
      </c>
      <c r="F1025" s="576" t="str">
        <f>IF(ISNUMBER(SEARCH(F$206,'12.Partner Involvement'!$H824))=TRUE,(('12.Partner Involvement'!$D824*'12.Partner Involvement'!$E824)/COUNTA(_xlfn.TEXTSPLIT('12.Partner Involvement'!$H824,";"))),"")</f>
        <v/>
      </c>
      <c r="G1025" s="576" t="str">
        <f>IF(ISNUMBER(SEARCH(G$206,'12.Partner Involvement'!$H824))=TRUE,(('12.Partner Involvement'!$D824*'12.Partner Involvement'!$E824)/COUNTA(_xlfn.TEXTSPLIT('12.Partner Involvement'!$H824,";"))),"")</f>
        <v/>
      </c>
      <c r="H1025" s="578" t="str">
        <f>IF(ISNUMBER(SEARCH(H$206,'12.Partner Involvement'!$H824))=TRUE,(('12.Partner Involvement'!$D824*'12.Partner Involvement'!$E824)/COUNTA(_xlfn.TEXTSPLIT('12.Partner Involvement'!$H824,";"))),"")</f>
        <v/>
      </c>
    </row>
    <row r="1026" spans="1:8" x14ac:dyDescent="0.25">
      <c r="A1026" s="577" t="str">
        <f>IF(ISNUMBER(SEARCH(A$206,'12.Partner Involvement'!$G825))=TRUE,(('12.Partner Involvement'!$D825*'12.Partner Involvement'!$E825)/COUNTA(_xlfn.TEXTSPLIT('12.Partner Involvement'!$G825,";"))),"")</f>
        <v/>
      </c>
      <c r="B1026" s="576" t="str">
        <f>IF(ISNUMBER(SEARCH(B$206,'12.Partner Involvement'!$G825))=TRUE,(('12.Partner Involvement'!$D825*'12.Partner Involvement'!$E825)/COUNTA(_xlfn.TEXTSPLIT('12.Partner Involvement'!$G825,";"))),"")</f>
        <v/>
      </c>
      <c r="C1026" s="578" t="str">
        <f>IF(ISNUMBER(SEARCH(C$206,'12.Partner Involvement'!$G825))=TRUE,(('12.Partner Involvement'!$D825*'12.Partner Involvement'!$E825)/COUNTA(_xlfn.TEXTSPLIT('12.Partner Involvement'!$G825,";"))),"")</f>
        <v/>
      </c>
      <c r="E1026" s="577" t="str">
        <f>IF(ISNUMBER(SEARCH(E$206,'12.Partner Involvement'!$H825))=TRUE,(('12.Partner Involvement'!$D825*'12.Partner Involvement'!$E825)/COUNTA(_xlfn.TEXTSPLIT('12.Partner Involvement'!$H825,";"))),"")</f>
        <v/>
      </c>
      <c r="F1026" s="576" t="str">
        <f>IF(ISNUMBER(SEARCH(F$206,'12.Partner Involvement'!$H825))=TRUE,(('12.Partner Involvement'!$D825*'12.Partner Involvement'!$E825)/COUNTA(_xlfn.TEXTSPLIT('12.Partner Involvement'!$H825,";"))),"")</f>
        <v/>
      </c>
      <c r="G1026" s="576" t="str">
        <f>IF(ISNUMBER(SEARCH(G$206,'12.Partner Involvement'!$H825))=TRUE,(('12.Partner Involvement'!$D825*'12.Partner Involvement'!$E825)/COUNTA(_xlfn.TEXTSPLIT('12.Partner Involvement'!$H825,";"))),"")</f>
        <v/>
      </c>
      <c r="H1026" s="578" t="str">
        <f>IF(ISNUMBER(SEARCH(H$206,'12.Partner Involvement'!$H825))=TRUE,(('12.Partner Involvement'!$D825*'12.Partner Involvement'!$E825)/COUNTA(_xlfn.TEXTSPLIT('12.Partner Involvement'!$H825,";"))),"")</f>
        <v/>
      </c>
    </row>
    <row r="1027" spans="1:8" x14ac:dyDescent="0.25">
      <c r="A1027" s="577" t="str">
        <f>IF(ISNUMBER(SEARCH(A$206,'12.Partner Involvement'!$G826))=TRUE,(('12.Partner Involvement'!$D826*'12.Partner Involvement'!$E826)/COUNTA(_xlfn.TEXTSPLIT('12.Partner Involvement'!$G826,";"))),"")</f>
        <v/>
      </c>
      <c r="B1027" s="576" t="str">
        <f>IF(ISNUMBER(SEARCH(B$206,'12.Partner Involvement'!$G826))=TRUE,(('12.Partner Involvement'!$D826*'12.Partner Involvement'!$E826)/COUNTA(_xlfn.TEXTSPLIT('12.Partner Involvement'!$G826,";"))),"")</f>
        <v/>
      </c>
      <c r="C1027" s="578" t="str">
        <f>IF(ISNUMBER(SEARCH(C$206,'12.Partner Involvement'!$G826))=TRUE,(('12.Partner Involvement'!$D826*'12.Partner Involvement'!$E826)/COUNTA(_xlfn.TEXTSPLIT('12.Partner Involvement'!$G826,";"))),"")</f>
        <v/>
      </c>
      <c r="E1027" s="577" t="str">
        <f>IF(ISNUMBER(SEARCH(E$206,'12.Partner Involvement'!$H826))=TRUE,(('12.Partner Involvement'!$D826*'12.Partner Involvement'!$E826)/COUNTA(_xlfn.TEXTSPLIT('12.Partner Involvement'!$H826,";"))),"")</f>
        <v/>
      </c>
      <c r="F1027" s="576" t="str">
        <f>IF(ISNUMBER(SEARCH(F$206,'12.Partner Involvement'!$H826))=TRUE,(('12.Partner Involvement'!$D826*'12.Partner Involvement'!$E826)/COUNTA(_xlfn.TEXTSPLIT('12.Partner Involvement'!$H826,";"))),"")</f>
        <v/>
      </c>
      <c r="G1027" s="576" t="str">
        <f>IF(ISNUMBER(SEARCH(G$206,'12.Partner Involvement'!$H826))=TRUE,(('12.Partner Involvement'!$D826*'12.Partner Involvement'!$E826)/COUNTA(_xlfn.TEXTSPLIT('12.Partner Involvement'!$H826,";"))),"")</f>
        <v/>
      </c>
      <c r="H1027" s="578" t="str">
        <f>IF(ISNUMBER(SEARCH(H$206,'12.Partner Involvement'!$H826))=TRUE,(('12.Partner Involvement'!$D826*'12.Partner Involvement'!$E826)/COUNTA(_xlfn.TEXTSPLIT('12.Partner Involvement'!$H826,";"))),"")</f>
        <v/>
      </c>
    </row>
    <row r="1028" spans="1:8" x14ac:dyDescent="0.25">
      <c r="A1028" s="577" t="str">
        <f>IF(ISNUMBER(SEARCH(A$206,'12.Partner Involvement'!$G827))=TRUE,(('12.Partner Involvement'!$D827*'12.Partner Involvement'!$E827)/COUNTA(_xlfn.TEXTSPLIT('12.Partner Involvement'!$G827,";"))),"")</f>
        <v/>
      </c>
      <c r="B1028" s="576" t="str">
        <f>IF(ISNUMBER(SEARCH(B$206,'12.Partner Involvement'!$G827))=TRUE,(('12.Partner Involvement'!$D827*'12.Partner Involvement'!$E827)/COUNTA(_xlfn.TEXTSPLIT('12.Partner Involvement'!$G827,";"))),"")</f>
        <v/>
      </c>
      <c r="C1028" s="578" t="str">
        <f>IF(ISNUMBER(SEARCH(C$206,'12.Partner Involvement'!$G827))=TRUE,(('12.Partner Involvement'!$D827*'12.Partner Involvement'!$E827)/COUNTA(_xlfn.TEXTSPLIT('12.Partner Involvement'!$G827,";"))),"")</f>
        <v/>
      </c>
      <c r="E1028" s="577" t="str">
        <f>IF(ISNUMBER(SEARCH(E$206,'12.Partner Involvement'!$H827))=TRUE,(('12.Partner Involvement'!$D827*'12.Partner Involvement'!$E827)/COUNTA(_xlfn.TEXTSPLIT('12.Partner Involvement'!$H827,";"))),"")</f>
        <v/>
      </c>
      <c r="F1028" s="576" t="str">
        <f>IF(ISNUMBER(SEARCH(F$206,'12.Partner Involvement'!$H827))=TRUE,(('12.Partner Involvement'!$D827*'12.Partner Involvement'!$E827)/COUNTA(_xlfn.TEXTSPLIT('12.Partner Involvement'!$H827,";"))),"")</f>
        <v/>
      </c>
      <c r="G1028" s="576" t="str">
        <f>IF(ISNUMBER(SEARCH(G$206,'12.Partner Involvement'!$H827))=TRUE,(('12.Partner Involvement'!$D827*'12.Partner Involvement'!$E827)/COUNTA(_xlfn.TEXTSPLIT('12.Partner Involvement'!$H827,";"))),"")</f>
        <v/>
      </c>
      <c r="H1028" s="578" t="str">
        <f>IF(ISNUMBER(SEARCH(H$206,'12.Partner Involvement'!$H827))=TRUE,(('12.Partner Involvement'!$D827*'12.Partner Involvement'!$E827)/COUNTA(_xlfn.TEXTSPLIT('12.Partner Involvement'!$H827,";"))),"")</f>
        <v/>
      </c>
    </row>
    <row r="1029" spans="1:8" x14ac:dyDescent="0.25">
      <c r="A1029" s="577" t="str">
        <f>IF(ISNUMBER(SEARCH(A$206,'12.Partner Involvement'!$G828))=TRUE,(('12.Partner Involvement'!$D828*'12.Partner Involvement'!$E828)/COUNTA(_xlfn.TEXTSPLIT('12.Partner Involvement'!$G828,";"))),"")</f>
        <v/>
      </c>
      <c r="B1029" s="576" t="str">
        <f>IF(ISNUMBER(SEARCH(B$206,'12.Partner Involvement'!$G828))=TRUE,(('12.Partner Involvement'!$D828*'12.Partner Involvement'!$E828)/COUNTA(_xlfn.TEXTSPLIT('12.Partner Involvement'!$G828,";"))),"")</f>
        <v/>
      </c>
      <c r="C1029" s="578" t="str">
        <f>IF(ISNUMBER(SEARCH(C$206,'12.Partner Involvement'!$G828))=TRUE,(('12.Partner Involvement'!$D828*'12.Partner Involvement'!$E828)/COUNTA(_xlfn.TEXTSPLIT('12.Partner Involvement'!$G828,";"))),"")</f>
        <v/>
      </c>
      <c r="E1029" s="577" t="str">
        <f>IF(ISNUMBER(SEARCH(E$206,'12.Partner Involvement'!$H828))=TRUE,(('12.Partner Involvement'!$D828*'12.Partner Involvement'!$E828)/COUNTA(_xlfn.TEXTSPLIT('12.Partner Involvement'!$H828,";"))),"")</f>
        <v/>
      </c>
      <c r="F1029" s="576" t="str">
        <f>IF(ISNUMBER(SEARCH(F$206,'12.Partner Involvement'!$H828))=TRUE,(('12.Partner Involvement'!$D828*'12.Partner Involvement'!$E828)/COUNTA(_xlfn.TEXTSPLIT('12.Partner Involvement'!$H828,";"))),"")</f>
        <v/>
      </c>
      <c r="G1029" s="576" t="str">
        <f>IF(ISNUMBER(SEARCH(G$206,'12.Partner Involvement'!$H828))=TRUE,(('12.Partner Involvement'!$D828*'12.Partner Involvement'!$E828)/COUNTA(_xlfn.TEXTSPLIT('12.Partner Involvement'!$H828,";"))),"")</f>
        <v/>
      </c>
      <c r="H1029" s="578" t="str">
        <f>IF(ISNUMBER(SEARCH(H$206,'12.Partner Involvement'!$H828))=TRUE,(('12.Partner Involvement'!$D828*'12.Partner Involvement'!$E828)/COUNTA(_xlfn.TEXTSPLIT('12.Partner Involvement'!$H828,";"))),"")</f>
        <v/>
      </c>
    </row>
    <row r="1030" spans="1:8" x14ac:dyDescent="0.25">
      <c r="A1030" s="577" t="str">
        <f>IF(ISNUMBER(SEARCH(A$206,'12.Partner Involvement'!$G829))=TRUE,(('12.Partner Involvement'!$D829*'12.Partner Involvement'!$E829)/COUNTA(_xlfn.TEXTSPLIT('12.Partner Involvement'!$G829,";"))),"")</f>
        <v/>
      </c>
      <c r="B1030" s="576" t="str">
        <f>IF(ISNUMBER(SEARCH(B$206,'12.Partner Involvement'!$G829))=TRUE,(('12.Partner Involvement'!$D829*'12.Partner Involvement'!$E829)/COUNTA(_xlfn.TEXTSPLIT('12.Partner Involvement'!$G829,";"))),"")</f>
        <v/>
      </c>
      <c r="C1030" s="578" t="str">
        <f>IF(ISNUMBER(SEARCH(C$206,'12.Partner Involvement'!$G829))=TRUE,(('12.Partner Involvement'!$D829*'12.Partner Involvement'!$E829)/COUNTA(_xlfn.TEXTSPLIT('12.Partner Involvement'!$G829,";"))),"")</f>
        <v/>
      </c>
      <c r="E1030" s="577" t="str">
        <f>IF(ISNUMBER(SEARCH(E$206,'12.Partner Involvement'!$H829))=TRUE,(('12.Partner Involvement'!$D829*'12.Partner Involvement'!$E829)/COUNTA(_xlfn.TEXTSPLIT('12.Partner Involvement'!$H829,";"))),"")</f>
        <v/>
      </c>
      <c r="F1030" s="576" t="str">
        <f>IF(ISNUMBER(SEARCH(F$206,'12.Partner Involvement'!$H829))=TRUE,(('12.Partner Involvement'!$D829*'12.Partner Involvement'!$E829)/COUNTA(_xlfn.TEXTSPLIT('12.Partner Involvement'!$H829,";"))),"")</f>
        <v/>
      </c>
      <c r="G1030" s="576" t="str">
        <f>IF(ISNUMBER(SEARCH(G$206,'12.Partner Involvement'!$H829))=TRUE,(('12.Partner Involvement'!$D829*'12.Partner Involvement'!$E829)/COUNTA(_xlfn.TEXTSPLIT('12.Partner Involvement'!$H829,";"))),"")</f>
        <v/>
      </c>
      <c r="H1030" s="578" t="str">
        <f>IF(ISNUMBER(SEARCH(H$206,'12.Partner Involvement'!$H829))=TRUE,(('12.Partner Involvement'!$D829*'12.Partner Involvement'!$E829)/COUNTA(_xlfn.TEXTSPLIT('12.Partner Involvement'!$H829,";"))),"")</f>
        <v/>
      </c>
    </row>
    <row r="1031" spans="1:8" x14ac:dyDescent="0.25">
      <c r="A1031" s="577" t="str">
        <f>IF(ISNUMBER(SEARCH(A$206,'12.Partner Involvement'!$G830))=TRUE,(('12.Partner Involvement'!$D830*'12.Partner Involvement'!$E830)/COUNTA(_xlfn.TEXTSPLIT('12.Partner Involvement'!$G830,";"))),"")</f>
        <v/>
      </c>
      <c r="B1031" s="576" t="str">
        <f>IF(ISNUMBER(SEARCH(B$206,'12.Partner Involvement'!$G830))=TRUE,(('12.Partner Involvement'!$D830*'12.Partner Involvement'!$E830)/COUNTA(_xlfn.TEXTSPLIT('12.Partner Involvement'!$G830,";"))),"")</f>
        <v/>
      </c>
      <c r="C1031" s="578" t="str">
        <f>IF(ISNUMBER(SEARCH(C$206,'12.Partner Involvement'!$G830))=TRUE,(('12.Partner Involvement'!$D830*'12.Partner Involvement'!$E830)/COUNTA(_xlfn.TEXTSPLIT('12.Partner Involvement'!$G830,";"))),"")</f>
        <v/>
      </c>
      <c r="E1031" s="577" t="str">
        <f>IF(ISNUMBER(SEARCH(E$206,'12.Partner Involvement'!$H830))=TRUE,(('12.Partner Involvement'!$D830*'12.Partner Involvement'!$E830)/COUNTA(_xlfn.TEXTSPLIT('12.Partner Involvement'!$H830,";"))),"")</f>
        <v/>
      </c>
      <c r="F1031" s="576" t="str">
        <f>IF(ISNUMBER(SEARCH(F$206,'12.Partner Involvement'!$H830))=TRUE,(('12.Partner Involvement'!$D830*'12.Partner Involvement'!$E830)/COUNTA(_xlfn.TEXTSPLIT('12.Partner Involvement'!$H830,";"))),"")</f>
        <v/>
      </c>
      <c r="G1031" s="576" t="str">
        <f>IF(ISNUMBER(SEARCH(G$206,'12.Partner Involvement'!$H830))=TRUE,(('12.Partner Involvement'!$D830*'12.Partner Involvement'!$E830)/COUNTA(_xlfn.TEXTSPLIT('12.Partner Involvement'!$H830,";"))),"")</f>
        <v/>
      </c>
      <c r="H1031" s="578" t="str">
        <f>IF(ISNUMBER(SEARCH(H$206,'12.Partner Involvement'!$H830))=TRUE,(('12.Partner Involvement'!$D830*'12.Partner Involvement'!$E830)/COUNTA(_xlfn.TEXTSPLIT('12.Partner Involvement'!$H830,";"))),"")</f>
        <v/>
      </c>
    </row>
    <row r="1032" spans="1:8" x14ac:dyDescent="0.25">
      <c r="A1032" s="577" t="str">
        <f>IF(ISNUMBER(SEARCH(A$206,'12.Partner Involvement'!$G831))=TRUE,(('12.Partner Involvement'!$D831*'12.Partner Involvement'!$E831)/COUNTA(_xlfn.TEXTSPLIT('12.Partner Involvement'!$G831,";"))),"")</f>
        <v/>
      </c>
      <c r="B1032" s="576" t="str">
        <f>IF(ISNUMBER(SEARCH(B$206,'12.Partner Involvement'!$G831))=TRUE,(('12.Partner Involvement'!$D831*'12.Partner Involvement'!$E831)/COUNTA(_xlfn.TEXTSPLIT('12.Partner Involvement'!$G831,";"))),"")</f>
        <v/>
      </c>
      <c r="C1032" s="578" t="str">
        <f>IF(ISNUMBER(SEARCH(C$206,'12.Partner Involvement'!$G831))=TRUE,(('12.Partner Involvement'!$D831*'12.Partner Involvement'!$E831)/COUNTA(_xlfn.TEXTSPLIT('12.Partner Involvement'!$G831,";"))),"")</f>
        <v/>
      </c>
      <c r="E1032" s="577" t="str">
        <f>IF(ISNUMBER(SEARCH(E$206,'12.Partner Involvement'!$H831))=TRUE,(('12.Partner Involvement'!$D831*'12.Partner Involvement'!$E831)/COUNTA(_xlfn.TEXTSPLIT('12.Partner Involvement'!$H831,";"))),"")</f>
        <v/>
      </c>
      <c r="F1032" s="576" t="str">
        <f>IF(ISNUMBER(SEARCH(F$206,'12.Partner Involvement'!$H831))=TRUE,(('12.Partner Involvement'!$D831*'12.Partner Involvement'!$E831)/COUNTA(_xlfn.TEXTSPLIT('12.Partner Involvement'!$H831,";"))),"")</f>
        <v/>
      </c>
      <c r="G1032" s="576" t="str">
        <f>IF(ISNUMBER(SEARCH(G$206,'12.Partner Involvement'!$H831))=TRUE,(('12.Partner Involvement'!$D831*'12.Partner Involvement'!$E831)/COUNTA(_xlfn.TEXTSPLIT('12.Partner Involvement'!$H831,";"))),"")</f>
        <v/>
      </c>
      <c r="H1032" s="578" t="str">
        <f>IF(ISNUMBER(SEARCH(H$206,'12.Partner Involvement'!$H831))=TRUE,(('12.Partner Involvement'!$D831*'12.Partner Involvement'!$E831)/COUNTA(_xlfn.TEXTSPLIT('12.Partner Involvement'!$H831,";"))),"")</f>
        <v/>
      </c>
    </row>
    <row r="1033" spans="1:8" x14ac:dyDescent="0.25">
      <c r="A1033" s="577" t="str">
        <f>IF(ISNUMBER(SEARCH(A$206,'12.Partner Involvement'!$G832))=TRUE,(('12.Partner Involvement'!$D832*'12.Partner Involvement'!$E832)/COUNTA(_xlfn.TEXTSPLIT('12.Partner Involvement'!$G832,";"))),"")</f>
        <v/>
      </c>
      <c r="B1033" s="576" t="str">
        <f>IF(ISNUMBER(SEARCH(B$206,'12.Partner Involvement'!$G832))=TRUE,(('12.Partner Involvement'!$D832*'12.Partner Involvement'!$E832)/COUNTA(_xlfn.TEXTSPLIT('12.Partner Involvement'!$G832,";"))),"")</f>
        <v/>
      </c>
      <c r="C1033" s="578" t="str">
        <f>IF(ISNUMBER(SEARCH(C$206,'12.Partner Involvement'!$G832))=TRUE,(('12.Partner Involvement'!$D832*'12.Partner Involvement'!$E832)/COUNTA(_xlfn.TEXTSPLIT('12.Partner Involvement'!$G832,";"))),"")</f>
        <v/>
      </c>
      <c r="E1033" s="577" t="str">
        <f>IF(ISNUMBER(SEARCH(E$206,'12.Partner Involvement'!$H832))=TRUE,(('12.Partner Involvement'!$D832*'12.Partner Involvement'!$E832)/COUNTA(_xlfn.TEXTSPLIT('12.Partner Involvement'!$H832,";"))),"")</f>
        <v/>
      </c>
      <c r="F1033" s="576" t="str">
        <f>IF(ISNUMBER(SEARCH(F$206,'12.Partner Involvement'!$H832))=TRUE,(('12.Partner Involvement'!$D832*'12.Partner Involvement'!$E832)/COUNTA(_xlfn.TEXTSPLIT('12.Partner Involvement'!$H832,";"))),"")</f>
        <v/>
      </c>
      <c r="G1033" s="576" t="str">
        <f>IF(ISNUMBER(SEARCH(G$206,'12.Partner Involvement'!$H832))=TRUE,(('12.Partner Involvement'!$D832*'12.Partner Involvement'!$E832)/COUNTA(_xlfn.TEXTSPLIT('12.Partner Involvement'!$H832,";"))),"")</f>
        <v/>
      </c>
      <c r="H1033" s="578" t="str">
        <f>IF(ISNUMBER(SEARCH(H$206,'12.Partner Involvement'!$H832))=TRUE,(('12.Partner Involvement'!$D832*'12.Partner Involvement'!$E832)/COUNTA(_xlfn.TEXTSPLIT('12.Partner Involvement'!$H832,";"))),"")</f>
        <v/>
      </c>
    </row>
    <row r="1034" spans="1:8" x14ac:dyDescent="0.25">
      <c r="A1034" s="577" t="str">
        <f>IF(ISNUMBER(SEARCH(A$206,'12.Partner Involvement'!$G833))=TRUE,(('12.Partner Involvement'!$D833*'12.Partner Involvement'!$E833)/COUNTA(_xlfn.TEXTSPLIT('12.Partner Involvement'!$G833,";"))),"")</f>
        <v/>
      </c>
      <c r="B1034" s="576" t="str">
        <f>IF(ISNUMBER(SEARCH(B$206,'12.Partner Involvement'!$G833))=TRUE,(('12.Partner Involvement'!$D833*'12.Partner Involvement'!$E833)/COUNTA(_xlfn.TEXTSPLIT('12.Partner Involvement'!$G833,";"))),"")</f>
        <v/>
      </c>
      <c r="C1034" s="578" t="str">
        <f>IF(ISNUMBER(SEARCH(C$206,'12.Partner Involvement'!$G833))=TRUE,(('12.Partner Involvement'!$D833*'12.Partner Involvement'!$E833)/COUNTA(_xlfn.TEXTSPLIT('12.Partner Involvement'!$G833,";"))),"")</f>
        <v/>
      </c>
      <c r="E1034" s="577" t="str">
        <f>IF(ISNUMBER(SEARCH(E$206,'12.Partner Involvement'!$H833))=TRUE,(('12.Partner Involvement'!$D833*'12.Partner Involvement'!$E833)/COUNTA(_xlfn.TEXTSPLIT('12.Partner Involvement'!$H833,";"))),"")</f>
        <v/>
      </c>
      <c r="F1034" s="576" t="str">
        <f>IF(ISNUMBER(SEARCH(F$206,'12.Partner Involvement'!$H833))=TRUE,(('12.Partner Involvement'!$D833*'12.Partner Involvement'!$E833)/COUNTA(_xlfn.TEXTSPLIT('12.Partner Involvement'!$H833,";"))),"")</f>
        <v/>
      </c>
      <c r="G1034" s="576" t="str">
        <f>IF(ISNUMBER(SEARCH(G$206,'12.Partner Involvement'!$H833))=TRUE,(('12.Partner Involvement'!$D833*'12.Partner Involvement'!$E833)/COUNTA(_xlfn.TEXTSPLIT('12.Partner Involvement'!$H833,";"))),"")</f>
        <v/>
      </c>
      <c r="H1034" s="578" t="str">
        <f>IF(ISNUMBER(SEARCH(H$206,'12.Partner Involvement'!$H833))=TRUE,(('12.Partner Involvement'!$D833*'12.Partner Involvement'!$E833)/COUNTA(_xlfn.TEXTSPLIT('12.Partner Involvement'!$H833,";"))),"")</f>
        <v/>
      </c>
    </row>
    <row r="1035" spans="1:8" x14ac:dyDescent="0.25">
      <c r="A1035" s="577" t="str">
        <f>IF(ISNUMBER(SEARCH(A$206,'12.Partner Involvement'!$G834))=TRUE,(('12.Partner Involvement'!$D834*'12.Partner Involvement'!$E834)/COUNTA(_xlfn.TEXTSPLIT('12.Partner Involvement'!$G834,";"))),"")</f>
        <v/>
      </c>
      <c r="B1035" s="576" t="str">
        <f>IF(ISNUMBER(SEARCH(B$206,'12.Partner Involvement'!$G834))=TRUE,(('12.Partner Involvement'!$D834*'12.Partner Involvement'!$E834)/COUNTA(_xlfn.TEXTSPLIT('12.Partner Involvement'!$G834,";"))),"")</f>
        <v/>
      </c>
      <c r="C1035" s="578" t="str">
        <f>IF(ISNUMBER(SEARCH(C$206,'12.Partner Involvement'!$G834))=TRUE,(('12.Partner Involvement'!$D834*'12.Partner Involvement'!$E834)/COUNTA(_xlfn.TEXTSPLIT('12.Partner Involvement'!$G834,";"))),"")</f>
        <v/>
      </c>
      <c r="E1035" s="577" t="str">
        <f>IF(ISNUMBER(SEARCH(E$206,'12.Partner Involvement'!$H834))=TRUE,(('12.Partner Involvement'!$D834*'12.Partner Involvement'!$E834)/COUNTA(_xlfn.TEXTSPLIT('12.Partner Involvement'!$H834,";"))),"")</f>
        <v/>
      </c>
      <c r="F1035" s="576" t="str">
        <f>IF(ISNUMBER(SEARCH(F$206,'12.Partner Involvement'!$H834))=TRUE,(('12.Partner Involvement'!$D834*'12.Partner Involvement'!$E834)/COUNTA(_xlfn.TEXTSPLIT('12.Partner Involvement'!$H834,";"))),"")</f>
        <v/>
      </c>
      <c r="G1035" s="576" t="str">
        <f>IF(ISNUMBER(SEARCH(G$206,'12.Partner Involvement'!$H834))=TRUE,(('12.Partner Involvement'!$D834*'12.Partner Involvement'!$E834)/COUNTA(_xlfn.TEXTSPLIT('12.Partner Involvement'!$H834,";"))),"")</f>
        <v/>
      </c>
      <c r="H1035" s="578" t="str">
        <f>IF(ISNUMBER(SEARCH(H$206,'12.Partner Involvement'!$H834))=TRUE,(('12.Partner Involvement'!$D834*'12.Partner Involvement'!$E834)/COUNTA(_xlfn.TEXTSPLIT('12.Partner Involvement'!$H834,";"))),"")</f>
        <v/>
      </c>
    </row>
    <row r="1036" spans="1:8" x14ac:dyDescent="0.25">
      <c r="A1036" s="577" t="str">
        <f>IF(ISNUMBER(SEARCH(A$206,'12.Partner Involvement'!$G835))=TRUE,(('12.Partner Involvement'!$D835*'12.Partner Involvement'!$E835)/COUNTA(_xlfn.TEXTSPLIT('12.Partner Involvement'!$G835,";"))),"")</f>
        <v/>
      </c>
      <c r="B1036" s="576" t="str">
        <f>IF(ISNUMBER(SEARCH(B$206,'12.Partner Involvement'!$G835))=TRUE,(('12.Partner Involvement'!$D835*'12.Partner Involvement'!$E835)/COUNTA(_xlfn.TEXTSPLIT('12.Partner Involvement'!$G835,";"))),"")</f>
        <v/>
      </c>
      <c r="C1036" s="578" t="str">
        <f>IF(ISNUMBER(SEARCH(C$206,'12.Partner Involvement'!$G835))=TRUE,(('12.Partner Involvement'!$D835*'12.Partner Involvement'!$E835)/COUNTA(_xlfn.TEXTSPLIT('12.Partner Involvement'!$G835,";"))),"")</f>
        <v/>
      </c>
      <c r="E1036" s="577" t="str">
        <f>IF(ISNUMBER(SEARCH(E$206,'12.Partner Involvement'!$H835))=TRUE,(('12.Partner Involvement'!$D835*'12.Partner Involvement'!$E835)/COUNTA(_xlfn.TEXTSPLIT('12.Partner Involvement'!$H835,";"))),"")</f>
        <v/>
      </c>
      <c r="F1036" s="576" t="str">
        <f>IF(ISNUMBER(SEARCH(F$206,'12.Partner Involvement'!$H835))=TRUE,(('12.Partner Involvement'!$D835*'12.Partner Involvement'!$E835)/COUNTA(_xlfn.TEXTSPLIT('12.Partner Involvement'!$H835,";"))),"")</f>
        <v/>
      </c>
      <c r="G1036" s="576" t="str">
        <f>IF(ISNUMBER(SEARCH(G$206,'12.Partner Involvement'!$H835))=TRUE,(('12.Partner Involvement'!$D835*'12.Partner Involvement'!$E835)/COUNTA(_xlfn.TEXTSPLIT('12.Partner Involvement'!$H835,";"))),"")</f>
        <v/>
      </c>
      <c r="H1036" s="578" t="str">
        <f>IF(ISNUMBER(SEARCH(H$206,'12.Partner Involvement'!$H835))=TRUE,(('12.Partner Involvement'!$D835*'12.Partner Involvement'!$E835)/COUNTA(_xlfn.TEXTSPLIT('12.Partner Involvement'!$H835,";"))),"")</f>
        <v/>
      </c>
    </row>
    <row r="1037" spans="1:8" x14ac:dyDescent="0.25">
      <c r="A1037" s="577" t="str">
        <f>IF(ISNUMBER(SEARCH(A$206,'12.Partner Involvement'!$G836))=TRUE,(('12.Partner Involvement'!$D836*'12.Partner Involvement'!$E836)/COUNTA(_xlfn.TEXTSPLIT('12.Partner Involvement'!$G836,";"))),"")</f>
        <v/>
      </c>
      <c r="B1037" s="576" t="str">
        <f>IF(ISNUMBER(SEARCH(B$206,'12.Partner Involvement'!$G836))=TRUE,(('12.Partner Involvement'!$D836*'12.Partner Involvement'!$E836)/COUNTA(_xlfn.TEXTSPLIT('12.Partner Involvement'!$G836,";"))),"")</f>
        <v/>
      </c>
      <c r="C1037" s="578" t="str">
        <f>IF(ISNUMBER(SEARCH(C$206,'12.Partner Involvement'!$G836))=TRUE,(('12.Partner Involvement'!$D836*'12.Partner Involvement'!$E836)/COUNTA(_xlfn.TEXTSPLIT('12.Partner Involvement'!$G836,";"))),"")</f>
        <v/>
      </c>
      <c r="E1037" s="577" t="str">
        <f>IF(ISNUMBER(SEARCH(E$206,'12.Partner Involvement'!$H836))=TRUE,(('12.Partner Involvement'!$D836*'12.Partner Involvement'!$E836)/COUNTA(_xlfn.TEXTSPLIT('12.Partner Involvement'!$H836,";"))),"")</f>
        <v/>
      </c>
      <c r="F1037" s="576" t="str">
        <f>IF(ISNUMBER(SEARCH(F$206,'12.Partner Involvement'!$H836))=TRUE,(('12.Partner Involvement'!$D836*'12.Partner Involvement'!$E836)/COUNTA(_xlfn.TEXTSPLIT('12.Partner Involvement'!$H836,";"))),"")</f>
        <v/>
      </c>
      <c r="G1037" s="576" t="str">
        <f>IF(ISNUMBER(SEARCH(G$206,'12.Partner Involvement'!$H836))=TRUE,(('12.Partner Involvement'!$D836*'12.Partner Involvement'!$E836)/COUNTA(_xlfn.TEXTSPLIT('12.Partner Involvement'!$H836,";"))),"")</f>
        <v/>
      </c>
      <c r="H1037" s="578" t="str">
        <f>IF(ISNUMBER(SEARCH(H$206,'12.Partner Involvement'!$H836))=TRUE,(('12.Partner Involvement'!$D836*'12.Partner Involvement'!$E836)/COUNTA(_xlfn.TEXTSPLIT('12.Partner Involvement'!$H836,";"))),"")</f>
        <v/>
      </c>
    </row>
    <row r="1038" spans="1:8" x14ac:dyDescent="0.25">
      <c r="A1038" s="577" t="str">
        <f>IF(ISNUMBER(SEARCH(A$206,'12.Partner Involvement'!$G837))=TRUE,(('12.Partner Involvement'!$D837*'12.Partner Involvement'!$E837)/COUNTA(_xlfn.TEXTSPLIT('12.Partner Involvement'!$G837,";"))),"")</f>
        <v/>
      </c>
      <c r="B1038" s="576" t="str">
        <f>IF(ISNUMBER(SEARCH(B$206,'12.Partner Involvement'!$G837))=TRUE,(('12.Partner Involvement'!$D837*'12.Partner Involvement'!$E837)/COUNTA(_xlfn.TEXTSPLIT('12.Partner Involvement'!$G837,";"))),"")</f>
        <v/>
      </c>
      <c r="C1038" s="578" t="str">
        <f>IF(ISNUMBER(SEARCH(C$206,'12.Partner Involvement'!$G837))=TRUE,(('12.Partner Involvement'!$D837*'12.Partner Involvement'!$E837)/COUNTA(_xlfn.TEXTSPLIT('12.Partner Involvement'!$G837,";"))),"")</f>
        <v/>
      </c>
      <c r="E1038" s="577" t="str">
        <f>IF(ISNUMBER(SEARCH(E$206,'12.Partner Involvement'!$H837))=TRUE,(('12.Partner Involvement'!$D837*'12.Partner Involvement'!$E837)/COUNTA(_xlfn.TEXTSPLIT('12.Partner Involvement'!$H837,";"))),"")</f>
        <v/>
      </c>
      <c r="F1038" s="576" t="str">
        <f>IF(ISNUMBER(SEARCH(F$206,'12.Partner Involvement'!$H837))=TRUE,(('12.Partner Involvement'!$D837*'12.Partner Involvement'!$E837)/COUNTA(_xlfn.TEXTSPLIT('12.Partner Involvement'!$H837,";"))),"")</f>
        <v/>
      </c>
      <c r="G1038" s="576" t="str">
        <f>IF(ISNUMBER(SEARCH(G$206,'12.Partner Involvement'!$H837))=TRUE,(('12.Partner Involvement'!$D837*'12.Partner Involvement'!$E837)/COUNTA(_xlfn.TEXTSPLIT('12.Partner Involvement'!$H837,";"))),"")</f>
        <v/>
      </c>
      <c r="H1038" s="578" t="str">
        <f>IF(ISNUMBER(SEARCH(H$206,'12.Partner Involvement'!$H837))=TRUE,(('12.Partner Involvement'!$D837*'12.Partner Involvement'!$E837)/COUNTA(_xlfn.TEXTSPLIT('12.Partner Involvement'!$H837,";"))),"")</f>
        <v/>
      </c>
    </row>
    <row r="1039" spans="1:8" x14ac:dyDescent="0.25">
      <c r="A1039" s="577" t="str">
        <f>IF(ISNUMBER(SEARCH(A$206,'12.Partner Involvement'!$G838))=TRUE,(('12.Partner Involvement'!$D838*'12.Partner Involvement'!$E838)/COUNTA(_xlfn.TEXTSPLIT('12.Partner Involvement'!$G838,";"))),"")</f>
        <v/>
      </c>
      <c r="B1039" s="576" t="str">
        <f>IF(ISNUMBER(SEARCH(B$206,'12.Partner Involvement'!$G838))=TRUE,(('12.Partner Involvement'!$D838*'12.Partner Involvement'!$E838)/COUNTA(_xlfn.TEXTSPLIT('12.Partner Involvement'!$G838,";"))),"")</f>
        <v/>
      </c>
      <c r="C1039" s="578" t="str">
        <f>IF(ISNUMBER(SEARCH(C$206,'12.Partner Involvement'!$G838))=TRUE,(('12.Partner Involvement'!$D838*'12.Partner Involvement'!$E838)/COUNTA(_xlfn.TEXTSPLIT('12.Partner Involvement'!$G838,";"))),"")</f>
        <v/>
      </c>
      <c r="E1039" s="577" t="str">
        <f>IF(ISNUMBER(SEARCH(E$206,'12.Partner Involvement'!$H838))=TRUE,(('12.Partner Involvement'!$D838*'12.Partner Involvement'!$E838)/COUNTA(_xlfn.TEXTSPLIT('12.Partner Involvement'!$H838,";"))),"")</f>
        <v/>
      </c>
      <c r="F1039" s="576" t="str">
        <f>IF(ISNUMBER(SEARCH(F$206,'12.Partner Involvement'!$H838))=TRUE,(('12.Partner Involvement'!$D838*'12.Partner Involvement'!$E838)/COUNTA(_xlfn.TEXTSPLIT('12.Partner Involvement'!$H838,";"))),"")</f>
        <v/>
      </c>
      <c r="G1039" s="576" t="str">
        <f>IF(ISNUMBER(SEARCH(G$206,'12.Partner Involvement'!$H838))=TRUE,(('12.Partner Involvement'!$D838*'12.Partner Involvement'!$E838)/COUNTA(_xlfn.TEXTSPLIT('12.Partner Involvement'!$H838,";"))),"")</f>
        <v/>
      </c>
      <c r="H1039" s="578" t="str">
        <f>IF(ISNUMBER(SEARCH(H$206,'12.Partner Involvement'!$H838))=TRUE,(('12.Partner Involvement'!$D838*'12.Partner Involvement'!$E838)/COUNTA(_xlfn.TEXTSPLIT('12.Partner Involvement'!$H838,";"))),"")</f>
        <v/>
      </c>
    </row>
    <row r="1040" spans="1:8" x14ac:dyDescent="0.25">
      <c r="A1040" s="577" t="str">
        <f>IF(ISNUMBER(SEARCH(A$206,'12.Partner Involvement'!$G839))=TRUE,(('12.Partner Involvement'!$D839*'12.Partner Involvement'!$E839)/COUNTA(_xlfn.TEXTSPLIT('12.Partner Involvement'!$G839,";"))),"")</f>
        <v/>
      </c>
      <c r="B1040" s="576" t="str">
        <f>IF(ISNUMBER(SEARCH(B$206,'12.Partner Involvement'!$G839))=TRUE,(('12.Partner Involvement'!$D839*'12.Partner Involvement'!$E839)/COUNTA(_xlfn.TEXTSPLIT('12.Partner Involvement'!$G839,";"))),"")</f>
        <v/>
      </c>
      <c r="C1040" s="578" t="str">
        <f>IF(ISNUMBER(SEARCH(C$206,'12.Partner Involvement'!$G839))=TRUE,(('12.Partner Involvement'!$D839*'12.Partner Involvement'!$E839)/COUNTA(_xlfn.TEXTSPLIT('12.Partner Involvement'!$G839,";"))),"")</f>
        <v/>
      </c>
      <c r="E1040" s="577" t="str">
        <f>IF(ISNUMBER(SEARCH(E$206,'12.Partner Involvement'!$H839))=TRUE,(('12.Partner Involvement'!$D839*'12.Partner Involvement'!$E839)/COUNTA(_xlfn.TEXTSPLIT('12.Partner Involvement'!$H839,";"))),"")</f>
        <v/>
      </c>
      <c r="F1040" s="576" t="str">
        <f>IF(ISNUMBER(SEARCH(F$206,'12.Partner Involvement'!$H839))=TRUE,(('12.Partner Involvement'!$D839*'12.Partner Involvement'!$E839)/COUNTA(_xlfn.TEXTSPLIT('12.Partner Involvement'!$H839,";"))),"")</f>
        <v/>
      </c>
      <c r="G1040" s="576" t="str">
        <f>IF(ISNUMBER(SEARCH(G$206,'12.Partner Involvement'!$H839))=TRUE,(('12.Partner Involvement'!$D839*'12.Partner Involvement'!$E839)/COUNTA(_xlfn.TEXTSPLIT('12.Partner Involvement'!$H839,";"))),"")</f>
        <v/>
      </c>
      <c r="H1040" s="578" t="str">
        <f>IF(ISNUMBER(SEARCH(H$206,'12.Partner Involvement'!$H839))=TRUE,(('12.Partner Involvement'!$D839*'12.Partner Involvement'!$E839)/COUNTA(_xlfn.TEXTSPLIT('12.Partner Involvement'!$H839,";"))),"")</f>
        <v/>
      </c>
    </row>
    <row r="1041" spans="1:8" x14ac:dyDescent="0.25">
      <c r="A1041" s="577" t="str">
        <f>IF(ISNUMBER(SEARCH(A$206,'12.Partner Involvement'!$G840))=TRUE,(('12.Partner Involvement'!$D840*'12.Partner Involvement'!$E840)/COUNTA(_xlfn.TEXTSPLIT('12.Partner Involvement'!$G840,";"))),"")</f>
        <v/>
      </c>
      <c r="B1041" s="576" t="str">
        <f>IF(ISNUMBER(SEARCH(B$206,'12.Partner Involvement'!$G840))=TRUE,(('12.Partner Involvement'!$D840*'12.Partner Involvement'!$E840)/COUNTA(_xlfn.TEXTSPLIT('12.Partner Involvement'!$G840,";"))),"")</f>
        <v/>
      </c>
      <c r="C1041" s="578" t="str">
        <f>IF(ISNUMBER(SEARCH(C$206,'12.Partner Involvement'!$G840))=TRUE,(('12.Partner Involvement'!$D840*'12.Partner Involvement'!$E840)/COUNTA(_xlfn.TEXTSPLIT('12.Partner Involvement'!$G840,";"))),"")</f>
        <v/>
      </c>
      <c r="E1041" s="577" t="str">
        <f>IF(ISNUMBER(SEARCH(E$206,'12.Partner Involvement'!$H840))=TRUE,(('12.Partner Involvement'!$D840*'12.Partner Involvement'!$E840)/COUNTA(_xlfn.TEXTSPLIT('12.Partner Involvement'!$H840,";"))),"")</f>
        <v/>
      </c>
      <c r="F1041" s="576" t="str">
        <f>IF(ISNUMBER(SEARCH(F$206,'12.Partner Involvement'!$H840))=TRUE,(('12.Partner Involvement'!$D840*'12.Partner Involvement'!$E840)/COUNTA(_xlfn.TEXTSPLIT('12.Partner Involvement'!$H840,";"))),"")</f>
        <v/>
      </c>
      <c r="G1041" s="576" t="str">
        <f>IF(ISNUMBER(SEARCH(G$206,'12.Partner Involvement'!$H840))=TRUE,(('12.Partner Involvement'!$D840*'12.Partner Involvement'!$E840)/COUNTA(_xlfn.TEXTSPLIT('12.Partner Involvement'!$H840,";"))),"")</f>
        <v/>
      </c>
      <c r="H1041" s="578" t="str">
        <f>IF(ISNUMBER(SEARCH(H$206,'12.Partner Involvement'!$H840))=TRUE,(('12.Partner Involvement'!$D840*'12.Partner Involvement'!$E840)/COUNTA(_xlfn.TEXTSPLIT('12.Partner Involvement'!$H840,";"))),"")</f>
        <v/>
      </c>
    </row>
    <row r="1042" spans="1:8" x14ac:dyDescent="0.25">
      <c r="A1042" s="577" t="str">
        <f>IF(ISNUMBER(SEARCH(A$206,'12.Partner Involvement'!$G841))=TRUE,(('12.Partner Involvement'!$D841*'12.Partner Involvement'!$E841)/COUNTA(_xlfn.TEXTSPLIT('12.Partner Involvement'!$G841,";"))),"")</f>
        <v/>
      </c>
      <c r="B1042" s="576" t="str">
        <f>IF(ISNUMBER(SEARCH(B$206,'12.Partner Involvement'!$G841))=TRUE,(('12.Partner Involvement'!$D841*'12.Partner Involvement'!$E841)/COUNTA(_xlfn.TEXTSPLIT('12.Partner Involvement'!$G841,";"))),"")</f>
        <v/>
      </c>
      <c r="C1042" s="578" t="str">
        <f>IF(ISNUMBER(SEARCH(C$206,'12.Partner Involvement'!$G841))=TRUE,(('12.Partner Involvement'!$D841*'12.Partner Involvement'!$E841)/COUNTA(_xlfn.TEXTSPLIT('12.Partner Involvement'!$G841,";"))),"")</f>
        <v/>
      </c>
      <c r="E1042" s="577" t="str">
        <f>IF(ISNUMBER(SEARCH(E$206,'12.Partner Involvement'!$H841))=TRUE,(('12.Partner Involvement'!$D841*'12.Partner Involvement'!$E841)/COUNTA(_xlfn.TEXTSPLIT('12.Partner Involvement'!$H841,";"))),"")</f>
        <v/>
      </c>
      <c r="F1042" s="576" t="str">
        <f>IF(ISNUMBER(SEARCH(F$206,'12.Partner Involvement'!$H841))=TRUE,(('12.Partner Involvement'!$D841*'12.Partner Involvement'!$E841)/COUNTA(_xlfn.TEXTSPLIT('12.Partner Involvement'!$H841,";"))),"")</f>
        <v/>
      </c>
      <c r="G1042" s="576" t="str">
        <f>IF(ISNUMBER(SEARCH(G$206,'12.Partner Involvement'!$H841))=TRUE,(('12.Partner Involvement'!$D841*'12.Partner Involvement'!$E841)/COUNTA(_xlfn.TEXTSPLIT('12.Partner Involvement'!$H841,";"))),"")</f>
        <v/>
      </c>
      <c r="H1042" s="578" t="str">
        <f>IF(ISNUMBER(SEARCH(H$206,'12.Partner Involvement'!$H841))=TRUE,(('12.Partner Involvement'!$D841*'12.Partner Involvement'!$E841)/COUNTA(_xlfn.TEXTSPLIT('12.Partner Involvement'!$H841,";"))),"")</f>
        <v/>
      </c>
    </row>
    <row r="1043" spans="1:8" x14ac:dyDescent="0.25">
      <c r="A1043" s="577" t="str">
        <f>IF(ISNUMBER(SEARCH(A$206,'12.Partner Involvement'!$G842))=TRUE,(('12.Partner Involvement'!$D842*'12.Partner Involvement'!$E842)/COUNTA(_xlfn.TEXTSPLIT('12.Partner Involvement'!$G842,";"))),"")</f>
        <v/>
      </c>
      <c r="B1043" s="576" t="str">
        <f>IF(ISNUMBER(SEARCH(B$206,'12.Partner Involvement'!$G842))=TRUE,(('12.Partner Involvement'!$D842*'12.Partner Involvement'!$E842)/COUNTA(_xlfn.TEXTSPLIT('12.Partner Involvement'!$G842,";"))),"")</f>
        <v/>
      </c>
      <c r="C1043" s="578" t="str">
        <f>IF(ISNUMBER(SEARCH(C$206,'12.Partner Involvement'!$G842))=TRUE,(('12.Partner Involvement'!$D842*'12.Partner Involvement'!$E842)/COUNTA(_xlfn.TEXTSPLIT('12.Partner Involvement'!$G842,";"))),"")</f>
        <v/>
      </c>
      <c r="E1043" s="577" t="str">
        <f>IF(ISNUMBER(SEARCH(E$206,'12.Partner Involvement'!$H842))=TRUE,(('12.Partner Involvement'!$D842*'12.Partner Involvement'!$E842)/COUNTA(_xlfn.TEXTSPLIT('12.Partner Involvement'!$H842,";"))),"")</f>
        <v/>
      </c>
      <c r="F1043" s="576" t="str">
        <f>IF(ISNUMBER(SEARCH(F$206,'12.Partner Involvement'!$H842))=TRUE,(('12.Partner Involvement'!$D842*'12.Partner Involvement'!$E842)/COUNTA(_xlfn.TEXTSPLIT('12.Partner Involvement'!$H842,";"))),"")</f>
        <v/>
      </c>
      <c r="G1043" s="576" t="str">
        <f>IF(ISNUMBER(SEARCH(G$206,'12.Partner Involvement'!$H842))=TRUE,(('12.Partner Involvement'!$D842*'12.Partner Involvement'!$E842)/COUNTA(_xlfn.TEXTSPLIT('12.Partner Involvement'!$H842,";"))),"")</f>
        <v/>
      </c>
      <c r="H1043" s="578" t="str">
        <f>IF(ISNUMBER(SEARCH(H$206,'12.Partner Involvement'!$H842))=TRUE,(('12.Partner Involvement'!$D842*'12.Partner Involvement'!$E842)/COUNTA(_xlfn.TEXTSPLIT('12.Partner Involvement'!$H842,";"))),"")</f>
        <v/>
      </c>
    </row>
    <row r="1044" spans="1:8" x14ac:dyDescent="0.25">
      <c r="A1044" s="577" t="str">
        <f>IF(ISNUMBER(SEARCH(A$206,'12.Partner Involvement'!$G843))=TRUE,(('12.Partner Involvement'!$D843*'12.Partner Involvement'!$E843)/COUNTA(_xlfn.TEXTSPLIT('12.Partner Involvement'!$G843,";"))),"")</f>
        <v/>
      </c>
      <c r="B1044" s="576" t="str">
        <f>IF(ISNUMBER(SEARCH(B$206,'12.Partner Involvement'!$G843))=TRUE,(('12.Partner Involvement'!$D843*'12.Partner Involvement'!$E843)/COUNTA(_xlfn.TEXTSPLIT('12.Partner Involvement'!$G843,";"))),"")</f>
        <v/>
      </c>
      <c r="C1044" s="578" t="str">
        <f>IF(ISNUMBER(SEARCH(C$206,'12.Partner Involvement'!$G843))=TRUE,(('12.Partner Involvement'!$D843*'12.Partner Involvement'!$E843)/COUNTA(_xlfn.TEXTSPLIT('12.Partner Involvement'!$G843,";"))),"")</f>
        <v/>
      </c>
      <c r="E1044" s="577" t="str">
        <f>IF(ISNUMBER(SEARCH(E$206,'12.Partner Involvement'!$H843))=TRUE,(('12.Partner Involvement'!$D843*'12.Partner Involvement'!$E843)/COUNTA(_xlfn.TEXTSPLIT('12.Partner Involvement'!$H843,";"))),"")</f>
        <v/>
      </c>
      <c r="F1044" s="576" t="str">
        <f>IF(ISNUMBER(SEARCH(F$206,'12.Partner Involvement'!$H843))=TRUE,(('12.Partner Involvement'!$D843*'12.Partner Involvement'!$E843)/COUNTA(_xlfn.TEXTSPLIT('12.Partner Involvement'!$H843,";"))),"")</f>
        <v/>
      </c>
      <c r="G1044" s="576" t="str">
        <f>IF(ISNUMBER(SEARCH(G$206,'12.Partner Involvement'!$H843))=TRUE,(('12.Partner Involvement'!$D843*'12.Partner Involvement'!$E843)/COUNTA(_xlfn.TEXTSPLIT('12.Partner Involvement'!$H843,";"))),"")</f>
        <v/>
      </c>
      <c r="H1044" s="578" t="str">
        <f>IF(ISNUMBER(SEARCH(H$206,'12.Partner Involvement'!$H843))=TRUE,(('12.Partner Involvement'!$D843*'12.Partner Involvement'!$E843)/COUNTA(_xlfn.TEXTSPLIT('12.Partner Involvement'!$H843,";"))),"")</f>
        <v/>
      </c>
    </row>
    <row r="1045" spans="1:8" x14ac:dyDescent="0.25">
      <c r="A1045" s="577" t="str">
        <f>IF(ISNUMBER(SEARCH(A$206,'12.Partner Involvement'!$G844))=TRUE,(('12.Partner Involvement'!$D844*'12.Partner Involvement'!$E844)/COUNTA(_xlfn.TEXTSPLIT('12.Partner Involvement'!$G844,";"))),"")</f>
        <v/>
      </c>
      <c r="B1045" s="576" t="str">
        <f>IF(ISNUMBER(SEARCH(B$206,'12.Partner Involvement'!$G844))=TRUE,(('12.Partner Involvement'!$D844*'12.Partner Involvement'!$E844)/COUNTA(_xlfn.TEXTSPLIT('12.Partner Involvement'!$G844,";"))),"")</f>
        <v/>
      </c>
      <c r="C1045" s="578" t="str">
        <f>IF(ISNUMBER(SEARCH(C$206,'12.Partner Involvement'!$G844))=TRUE,(('12.Partner Involvement'!$D844*'12.Partner Involvement'!$E844)/COUNTA(_xlfn.TEXTSPLIT('12.Partner Involvement'!$G844,";"))),"")</f>
        <v/>
      </c>
      <c r="E1045" s="577" t="str">
        <f>IF(ISNUMBER(SEARCH(E$206,'12.Partner Involvement'!$H844))=TRUE,(('12.Partner Involvement'!$D844*'12.Partner Involvement'!$E844)/COUNTA(_xlfn.TEXTSPLIT('12.Partner Involvement'!$H844,";"))),"")</f>
        <v/>
      </c>
      <c r="F1045" s="576" t="str">
        <f>IF(ISNUMBER(SEARCH(F$206,'12.Partner Involvement'!$H844))=TRUE,(('12.Partner Involvement'!$D844*'12.Partner Involvement'!$E844)/COUNTA(_xlfn.TEXTSPLIT('12.Partner Involvement'!$H844,";"))),"")</f>
        <v/>
      </c>
      <c r="G1045" s="576" t="str">
        <f>IF(ISNUMBER(SEARCH(G$206,'12.Partner Involvement'!$H844))=TRUE,(('12.Partner Involvement'!$D844*'12.Partner Involvement'!$E844)/COUNTA(_xlfn.TEXTSPLIT('12.Partner Involvement'!$H844,";"))),"")</f>
        <v/>
      </c>
      <c r="H1045" s="578" t="str">
        <f>IF(ISNUMBER(SEARCH(H$206,'12.Partner Involvement'!$H844))=TRUE,(('12.Partner Involvement'!$D844*'12.Partner Involvement'!$E844)/COUNTA(_xlfn.TEXTSPLIT('12.Partner Involvement'!$H844,";"))),"")</f>
        <v/>
      </c>
    </row>
    <row r="1046" spans="1:8" x14ac:dyDescent="0.25">
      <c r="A1046" s="577" t="str">
        <f>IF(ISNUMBER(SEARCH(A$206,'12.Partner Involvement'!$G845))=TRUE,(('12.Partner Involvement'!$D845*'12.Partner Involvement'!$E845)/COUNTA(_xlfn.TEXTSPLIT('12.Partner Involvement'!$G845,";"))),"")</f>
        <v/>
      </c>
      <c r="B1046" s="576" t="str">
        <f>IF(ISNUMBER(SEARCH(B$206,'12.Partner Involvement'!$G845))=TRUE,(('12.Partner Involvement'!$D845*'12.Partner Involvement'!$E845)/COUNTA(_xlfn.TEXTSPLIT('12.Partner Involvement'!$G845,";"))),"")</f>
        <v/>
      </c>
      <c r="C1046" s="578" t="str">
        <f>IF(ISNUMBER(SEARCH(C$206,'12.Partner Involvement'!$G845))=TRUE,(('12.Partner Involvement'!$D845*'12.Partner Involvement'!$E845)/COUNTA(_xlfn.TEXTSPLIT('12.Partner Involvement'!$G845,";"))),"")</f>
        <v/>
      </c>
      <c r="E1046" s="577" t="str">
        <f>IF(ISNUMBER(SEARCH(E$206,'12.Partner Involvement'!$H845))=TRUE,(('12.Partner Involvement'!$D845*'12.Partner Involvement'!$E845)/COUNTA(_xlfn.TEXTSPLIT('12.Partner Involvement'!$H845,";"))),"")</f>
        <v/>
      </c>
      <c r="F1046" s="576" t="str">
        <f>IF(ISNUMBER(SEARCH(F$206,'12.Partner Involvement'!$H845))=TRUE,(('12.Partner Involvement'!$D845*'12.Partner Involvement'!$E845)/COUNTA(_xlfn.TEXTSPLIT('12.Partner Involvement'!$H845,";"))),"")</f>
        <v/>
      </c>
      <c r="G1046" s="576" t="str">
        <f>IF(ISNUMBER(SEARCH(G$206,'12.Partner Involvement'!$H845))=TRUE,(('12.Partner Involvement'!$D845*'12.Partner Involvement'!$E845)/COUNTA(_xlfn.TEXTSPLIT('12.Partner Involvement'!$H845,";"))),"")</f>
        <v/>
      </c>
      <c r="H1046" s="578" t="str">
        <f>IF(ISNUMBER(SEARCH(H$206,'12.Partner Involvement'!$H845))=TRUE,(('12.Partner Involvement'!$D845*'12.Partner Involvement'!$E845)/COUNTA(_xlfn.TEXTSPLIT('12.Partner Involvement'!$H845,";"))),"")</f>
        <v/>
      </c>
    </row>
    <row r="1047" spans="1:8" x14ac:dyDescent="0.25">
      <c r="A1047" s="577" t="str">
        <f>IF(ISNUMBER(SEARCH(A$206,'12.Partner Involvement'!$G846))=TRUE,(('12.Partner Involvement'!$D846*'12.Partner Involvement'!$E846)/COUNTA(_xlfn.TEXTSPLIT('12.Partner Involvement'!$G846,";"))),"")</f>
        <v/>
      </c>
      <c r="B1047" s="576" t="str">
        <f>IF(ISNUMBER(SEARCH(B$206,'12.Partner Involvement'!$G846))=TRUE,(('12.Partner Involvement'!$D846*'12.Partner Involvement'!$E846)/COUNTA(_xlfn.TEXTSPLIT('12.Partner Involvement'!$G846,";"))),"")</f>
        <v/>
      </c>
      <c r="C1047" s="578" t="str">
        <f>IF(ISNUMBER(SEARCH(C$206,'12.Partner Involvement'!$G846))=TRUE,(('12.Partner Involvement'!$D846*'12.Partner Involvement'!$E846)/COUNTA(_xlfn.TEXTSPLIT('12.Partner Involvement'!$G846,";"))),"")</f>
        <v/>
      </c>
      <c r="E1047" s="577" t="str">
        <f>IF(ISNUMBER(SEARCH(E$206,'12.Partner Involvement'!$H846))=TRUE,(('12.Partner Involvement'!$D846*'12.Partner Involvement'!$E846)/COUNTA(_xlfn.TEXTSPLIT('12.Partner Involvement'!$H846,";"))),"")</f>
        <v/>
      </c>
      <c r="F1047" s="576" t="str">
        <f>IF(ISNUMBER(SEARCH(F$206,'12.Partner Involvement'!$H846))=TRUE,(('12.Partner Involvement'!$D846*'12.Partner Involvement'!$E846)/COUNTA(_xlfn.TEXTSPLIT('12.Partner Involvement'!$H846,";"))),"")</f>
        <v/>
      </c>
      <c r="G1047" s="576" t="str">
        <f>IF(ISNUMBER(SEARCH(G$206,'12.Partner Involvement'!$H846))=TRUE,(('12.Partner Involvement'!$D846*'12.Partner Involvement'!$E846)/COUNTA(_xlfn.TEXTSPLIT('12.Partner Involvement'!$H846,";"))),"")</f>
        <v/>
      </c>
      <c r="H1047" s="578" t="str">
        <f>IF(ISNUMBER(SEARCH(H$206,'12.Partner Involvement'!$H846))=TRUE,(('12.Partner Involvement'!$D846*'12.Partner Involvement'!$E846)/COUNTA(_xlfn.TEXTSPLIT('12.Partner Involvement'!$H846,";"))),"")</f>
        <v/>
      </c>
    </row>
    <row r="1048" spans="1:8" x14ac:dyDescent="0.25">
      <c r="A1048" s="577" t="str">
        <f>IF(ISNUMBER(SEARCH(A$206,'12.Partner Involvement'!$G847))=TRUE,(('12.Partner Involvement'!$D847*'12.Partner Involvement'!$E847)/COUNTA(_xlfn.TEXTSPLIT('12.Partner Involvement'!$G847,";"))),"")</f>
        <v/>
      </c>
      <c r="B1048" s="576" t="str">
        <f>IF(ISNUMBER(SEARCH(B$206,'12.Partner Involvement'!$G847))=TRUE,(('12.Partner Involvement'!$D847*'12.Partner Involvement'!$E847)/COUNTA(_xlfn.TEXTSPLIT('12.Partner Involvement'!$G847,";"))),"")</f>
        <v/>
      </c>
      <c r="C1048" s="578" t="str">
        <f>IF(ISNUMBER(SEARCH(C$206,'12.Partner Involvement'!$G847))=TRUE,(('12.Partner Involvement'!$D847*'12.Partner Involvement'!$E847)/COUNTA(_xlfn.TEXTSPLIT('12.Partner Involvement'!$G847,";"))),"")</f>
        <v/>
      </c>
      <c r="E1048" s="577" t="str">
        <f>IF(ISNUMBER(SEARCH(E$206,'12.Partner Involvement'!$H847))=TRUE,(('12.Partner Involvement'!$D847*'12.Partner Involvement'!$E847)/COUNTA(_xlfn.TEXTSPLIT('12.Partner Involvement'!$H847,";"))),"")</f>
        <v/>
      </c>
      <c r="F1048" s="576" t="str">
        <f>IF(ISNUMBER(SEARCH(F$206,'12.Partner Involvement'!$H847))=TRUE,(('12.Partner Involvement'!$D847*'12.Partner Involvement'!$E847)/COUNTA(_xlfn.TEXTSPLIT('12.Partner Involvement'!$H847,";"))),"")</f>
        <v/>
      </c>
      <c r="G1048" s="576" t="str">
        <f>IF(ISNUMBER(SEARCH(G$206,'12.Partner Involvement'!$H847))=TRUE,(('12.Partner Involvement'!$D847*'12.Partner Involvement'!$E847)/COUNTA(_xlfn.TEXTSPLIT('12.Partner Involvement'!$H847,";"))),"")</f>
        <v/>
      </c>
      <c r="H1048" s="578" t="str">
        <f>IF(ISNUMBER(SEARCH(H$206,'12.Partner Involvement'!$H847))=TRUE,(('12.Partner Involvement'!$D847*'12.Partner Involvement'!$E847)/COUNTA(_xlfn.TEXTSPLIT('12.Partner Involvement'!$H847,";"))),"")</f>
        <v/>
      </c>
    </row>
    <row r="1049" spans="1:8" x14ac:dyDescent="0.25">
      <c r="A1049" s="577" t="str">
        <f>IF(ISNUMBER(SEARCH(A$206,'12.Partner Involvement'!$G848))=TRUE,(('12.Partner Involvement'!$D848*'12.Partner Involvement'!$E848)/COUNTA(_xlfn.TEXTSPLIT('12.Partner Involvement'!$G848,";"))),"")</f>
        <v/>
      </c>
      <c r="B1049" s="576" t="str">
        <f>IF(ISNUMBER(SEARCH(B$206,'12.Partner Involvement'!$G848))=TRUE,(('12.Partner Involvement'!$D848*'12.Partner Involvement'!$E848)/COUNTA(_xlfn.TEXTSPLIT('12.Partner Involvement'!$G848,";"))),"")</f>
        <v/>
      </c>
      <c r="C1049" s="578" t="str">
        <f>IF(ISNUMBER(SEARCH(C$206,'12.Partner Involvement'!$G848))=TRUE,(('12.Partner Involvement'!$D848*'12.Partner Involvement'!$E848)/COUNTA(_xlfn.TEXTSPLIT('12.Partner Involvement'!$G848,";"))),"")</f>
        <v/>
      </c>
      <c r="E1049" s="577" t="str">
        <f>IF(ISNUMBER(SEARCH(E$206,'12.Partner Involvement'!$H848))=TRUE,(('12.Partner Involvement'!$D848*'12.Partner Involvement'!$E848)/COUNTA(_xlfn.TEXTSPLIT('12.Partner Involvement'!$H848,";"))),"")</f>
        <v/>
      </c>
      <c r="F1049" s="576" t="str">
        <f>IF(ISNUMBER(SEARCH(F$206,'12.Partner Involvement'!$H848))=TRUE,(('12.Partner Involvement'!$D848*'12.Partner Involvement'!$E848)/COUNTA(_xlfn.TEXTSPLIT('12.Partner Involvement'!$H848,";"))),"")</f>
        <v/>
      </c>
      <c r="G1049" s="576" t="str">
        <f>IF(ISNUMBER(SEARCH(G$206,'12.Partner Involvement'!$H848))=TRUE,(('12.Partner Involvement'!$D848*'12.Partner Involvement'!$E848)/COUNTA(_xlfn.TEXTSPLIT('12.Partner Involvement'!$H848,";"))),"")</f>
        <v/>
      </c>
      <c r="H1049" s="578" t="str">
        <f>IF(ISNUMBER(SEARCH(H$206,'12.Partner Involvement'!$H848))=TRUE,(('12.Partner Involvement'!$D848*'12.Partner Involvement'!$E848)/COUNTA(_xlfn.TEXTSPLIT('12.Partner Involvement'!$H848,";"))),"")</f>
        <v/>
      </c>
    </row>
    <row r="1050" spans="1:8" x14ac:dyDescent="0.25">
      <c r="A1050" s="577" t="str">
        <f>IF(ISNUMBER(SEARCH(A$206,'12.Partner Involvement'!$G849))=TRUE,(('12.Partner Involvement'!$D849*'12.Partner Involvement'!$E849)/COUNTA(_xlfn.TEXTSPLIT('12.Partner Involvement'!$G849,";"))),"")</f>
        <v/>
      </c>
      <c r="B1050" s="576" t="str">
        <f>IF(ISNUMBER(SEARCH(B$206,'12.Partner Involvement'!$G849))=TRUE,(('12.Partner Involvement'!$D849*'12.Partner Involvement'!$E849)/COUNTA(_xlfn.TEXTSPLIT('12.Partner Involvement'!$G849,";"))),"")</f>
        <v/>
      </c>
      <c r="C1050" s="578" t="str">
        <f>IF(ISNUMBER(SEARCH(C$206,'12.Partner Involvement'!$G849))=TRUE,(('12.Partner Involvement'!$D849*'12.Partner Involvement'!$E849)/COUNTA(_xlfn.TEXTSPLIT('12.Partner Involvement'!$G849,";"))),"")</f>
        <v/>
      </c>
      <c r="E1050" s="577" t="str">
        <f>IF(ISNUMBER(SEARCH(E$206,'12.Partner Involvement'!$H849))=TRUE,(('12.Partner Involvement'!$D849*'12.Partner Involvement'!$E849)/COUNTA(_xlfn.TEXTSPLIT('12.Partner Involvement'!$H849,";"))),"")</f>
        <v/>
      </c>
      <c r="F1050" s="576" t="str">
        <f>IF(ISNUMBER(SEARCH(F$206,'12.Partner Involvement'!$H849))=TRUE,(('12.Partner Involvement'!$D849*'12.Partner Involvement'!$E849)/COUNTA(_xlfn.TEXTSPLIT('12.Partner Involvement'!$H849,";"))),"")</f>
        <v/>
      </c>
      <c r="G1050" s="576" t="str">
        <f>IF(ISNUMBER(SEARCH(G$206,'12.Partner Involvement'!$H849))=TRUE,(('12.Partner Involvement'!$D849*'12.Partner Involvement'!$E849)/COUNTA(_xlfn.TEXTSPLIT('12.Partner Involvement'!$H849,";"))),"")</f>
        <v/>
      </c>
      <c r="H1050" s="578" t="str">
        <f>IF(ISNUMBER(SEARCH(H$206,'12.Partner Involvement'!$H849))=TRUE,(('12.Partner Involvement'!$D849*'12.Partner Involvement'!$E849)/COUNTA(_xlfn.TEXTSPLIT('12.Partner Involvement'!$H849,";"))),"")</f>
        <v/>
      </c>
    </row>
    <row r="1051" spans="1:8" x14ac:dyDescent="0.25">
      <c r="A1051" s="577" t="str">
        <f>IF(ISNUMBER(SEARCH(A$206,'12.Partner Involvement'!$G850))=TRUE,(('12.Partner Involvement'!$D850*'12.Partner Involvement'!$E850)/COUNTA(_xlfn.TEXTSPLIT('12.Partner Involvement'!$G850,";"))),"")</f>
        <v/>
      </c>
      <c r="B1051" s="576" t="str">
        <f>IF(ISNUMBER(SEARCH(B$206,'12.Partner Involvement'!$G850))=TRUE,(('12.Partner Involvement'!$D850*'12.Partner Involvement'!$E850)/COUNTA(_xlfn.TEXTSPLIT('12.Partner Involvement'!$G850,";"))),"")</f>
        <v/>
      </c>
      <c r="C1051" s="578" t="str">
        <f>IF(ISNUMBER(SEARCH(C$206,'12.Partner Involvement'!$G850))=TRUE,(('12.Partner Involvement'!$D850*'12.Partner Involvement'!$E850)/COUNTA(_xlfn.TEXTSPLIT('12.Partner Involvement'!$G850,";"))),"")</f>
        <v/>
      </c>
      <c r="E1051" s="577" t="str">
        <f>IF(ISNUMBER(SEARCH(E$206,'12.Partner Involvement'!$H850))=TRUE,(('12.Partner Involvement'!$D850*'12.Partner Involvement'!$E850)/COUNTA(_xlfn.TEXTSPLIT('12.Partner Involvement'!$H850,";"))),"")</f>
        <v/>
      </c>
      <c r="F1051" s="576" t="str">
        <f>IF(ISNUMBER(SEARCH(F$206,'12.Partner Involvement'!$H850))=TRUE,(('12.Partner Involvement'!$D850*'12.Partner Involvement'!$E850)/COUNTA(_xlfn.TEXTSPLIT('12.Partner Involvement'!$H850,";"))),"")</f>
        <v/>
      </c>
      <c r="G1051" s="576" t="str">
        <f>IF(ISNUMBER(SEARCH(G$206,'12.Partner Involvement'!$H850))=TRUE,(('12.Partner Involvement'!$D850*'12.Partner Involvement'!$E850)/COUNTA(_xlfn.TEXTSPLIT('12.Partner Involvement'!$H850,";"))),"")</f>
        <v/>
      </c>
      <c r="H1051" s="578" t="str">
        <f>IF(ISNUMBER(SEARCH(H$206,'12.Partner Involvement'!$H850))=TRUE,(('12.Partner Involvement'!$D850*'12.Partner Involvement'!$E850)/COUNTA(_xlfn.TEXTSPLIT('12.Partner Involvement'!$H850,";"))),"")</f>
        <v/>
      </c>
    </row>
    <row r="1052" spans="1:8" x14ac:dyDescent="0.25">
      <c r="A1052" s="577" t="str">
        <f>IF(ISNUMBER(SEARCH(A$206,'12.Partner Involvement'!$G851))=TRUE,(('12.Partner Involvement'!$D851*'12.Partner Involvement'!$E851)/COUNTA(_xlfn.TEXTSPLIT('12.Partner Involvement'!$G851,";"))),"")</f>
        <v/>
      </c>
      <c r="B1052" s="576" t="str">
        <f>IF(ISNUMBER(SEARCH(B$206,'12.Partner Involvement'!$G851))=TRUE,(('12.Partner Involvement'!$D851*'12.Partner Involvement'!$E851)/COUNTA(_xlfn.TEXTSPLIT('12.Partner Involvement'!$G851,";"))),"")</f>
        <v/>
      </c>
      <c r="C1052" s="578" t="str">
        <f>IF(ISNUMBER(SEARCH(C$206,'12.Partner Involvement'!$G851))=TRUE,(('12.Partner Involvement'!$D851*'12.Partner Involvement'!$E851)/COUNTA(_xlfn.TEXTSPLIT('12.Partner Involvement'!$G851,";"))),"")</f>
        <v/>
      </c>
      <c r="E1052" s="577" t="str">
        <f>IF(ISNUMBER(SEARCH(E$206,'12.Partner Involvement'!$H851))=TRUE,(('12.Partner Involvement'!$D851*'12.Partner Involvement'!$E851)/COUNTA(_xlfn.TEXTSPLIT('12.Partner Involvement'!$H851,";"))),"")</f>
        <v/>
      </c>
      <c r="F1052" s="576" t="str">
        <f>IF(ISNUMBER(SEARCH(F$206,'12.Partner Involvement'!$H851))=TRUE,(('12.Partner Involvement'!$D851*'12.Partner Involvement'!$E851)/COUNTA(_xlfn.TEXTSPLIT('12.Partner Involvement'!$H851,";"))),"")</f>
        <v/>
      </c>
      <c r="G1052" s="576" t="str">
        <f>IF(ISNUMBER(SEARCH(G$206,'12.Partner Involvement'!$H851))=TRUE,(('12.Partner Involvement'!$D851*'12.Partner Involvement'!$E851)/COUNTA(_xlfn.TEXTSPLIT('12.Partner Involvement'!$H851,";"))),"")</f>
        <v/>
      </c>
      <c r="H1052" s="578" t="str">
        <f>IF(ISNUMBER(SEARCH(H$206,'12.Partner Involvement'!$H851))=TRUE,(('12.Partner Involvement'!$D851*'12.Partner Involvement'!$E851)/COUNTA(_xlfn.TEXTSPLIT('12.Partner Involvement'!$H851,";"))),"")</f>
        <v/>
      </c>
    </row>
    <row r="1053" spans="1:8" x14ac:dyDescent="0.25">
      <c r="A1053" s="577" t="str">
        <f>IF(ISNUMBER(SEARCH(A$206,'12.Partner Involvement'!$G852))=TRUE,(('12.Partner Involvement'!$D852*'12.Partner Involvement'!$E852)/COUNTA(_xlfn.TEXTSPLIT('12.Partner Involvement'!$G852,";"))),"")</f>
        <v/>
      </c>
      <c r="B1053" s="576" t="str">
        <f>IF(ISNUMBER(SEARCH(B$206,'12.Partner Involvement'!$G852))=TRUE,(('12.Partner Involvement'!$D852*'12.Partner Involvement'!$E852)/COUNTA(_xlfn.TEXTSPLIT('12.Partner Involvement'!$G852,";"))),"")</f>
        <v/>
      </c>
      <c r="C1053" s="578" t="str">
        <f>IF(ISNUMBER(SEARCH(C$206,'12.Partner Involvement'!$G852))=TRUE,(('12.Partner Involvement'!$D852*'12.Partner Involvement'!$E852)/COUNTA(_xlfn.TEXTSPLIT('12.Partner Involvement'!$G852,";"))),"")</f>
        <v/>
      </c>
      <c r="E1053" s="577" t="str">
        <f>IF(ISNUMBER(SEARCH(E$206,'12.Partner Involvement'!$H852))=TRUE,(('12.Partner Involvement'!$D852*'12.Partner Involvement'!$E852)/COUNTA(_xlfn.TEXTSPLIT('12.Partner Involvement'!$H852,";"))),"")</f>
        <v/>
      </c>
      <c r="F1053" s="576" t="str">
        <f>IF(ISNUMBER(SEARCH(F$206,'12.Partner Involvement'!$H852))=TRUE,(('12.Partner Involvement'!$D852*'12.Partner Involvement'!$E852)/COUNTA(_xlfn.TEXTSPLIT('12.Partner Involvement'!$H852,";"))),"")</f>
        <v/>
      </c>
      <c r="G1053" s="576" t="str">
        <f>IF(ISNUMBER(SEARCH(G$206,'12.Partner Involvement'!$H852))=TRUE,(('12.Partner Involvement'!$D852*'12.Partner Involvement'!$E852)/COUNTA(_xlfn.TEXTSPLIT('12.Partner Involvement'!$H852,";"))),"")</f>
        <v/>
      </c>
      <c r="H1053" s="578" t="str">
        <f>IF(ISNUMBER(SEARCH(H$206,'12.Partner Involvement'!$H852))=TRUE,(('12.Partner Involvement'!$D852*'12.Partner Involvement'!$E852)/COUNTA(_xlfn.TEXTSPLIT('12.Partner Involvement'!$H852,";"))),"")</f>
        <v/>
      </c>
    </row>
    <row r="1054" spans="1:8" x14ac:dyDescent="0.25">
      <c r="A1054" s="577" t="str">
        <f>IF(ISNUMBER(SEARCH(A$206,'12.Partner Involvement'!$G853))=TRUE,(('12.Partner Involvement'!$D853*'12.Partner Involvement'!$E853)/COUNTA(_xlfn.TEXTSPLIT('12.Partner Involvement'!$G853,";"))),"")</f>
        <v/>
      </c>
      <c r="B1054" s="576" t="str">
        <f>IF(ISNUMBER(SEARCH(B$206,'12.Partner Involvement'!$G853))=TRUE,(('12.Partner Involvement'!$D853*'12.Partner Involvement'!$E853)/COUNTA(_xlfn.TEXTSPLIT('12.Partner Involvement'!$G853,";"))),"")</f>
        <v/>
      </c>
      <c r="C1054" s="578" t="str">
        <f>IF(ISNUMBER(SEARCH(C$206,'12.Partner Involvement'!$G853))=TRUE,(('12.Partner Involvement'!$D853*'12.Partner Involvement'!$E853)/COUNTA(_xlfn.TEXTSPLIT('12.Partner Involvement'!$G853,";"))),"")</f>
        <v/>
      </c>
      <c r="E1054" s="577" t="str">
        <f>IF(ISNUMBER(SEARCH(E$206,'12.Partner Involvement'!$H853))=TRUE,(('12.Partner Involvement'!$D853*'12.Partner Involvement'!$E853)/COUNTA(_xlfn.TEXTSPLIT('12.Partner Involvement'!$H853,";"))),"")</f>
        <v/>
      </c>
      <c r="F1054" s="576" t="str">
        <f>IF(ISNUMBER(SEARCH(F$206,'12.Partner Involvement'!$H853))=TRUE,(('12.Partner Involvement'!$D853*'12.Partner Involvement'!$E853)/COUNTA(_xlfn.TEXTSPLIT('12.Partner Involvement'!$H853,";"))),"")</f>
        <v/>
      </c>
      <c r="G1054" s="576" t="str">
        <f>IF(ISNUMBER(SEARCH(G$206,'12.Partner Involvement'!$H853))=TRUE,(('12.Partner Involvement'!$D853*'12.Partner Involvement'!$E853)/COUNTA(_xlfn.TEXTSPLIT('12.Partner Involvement'!$H853,";"))),"")</f>
        <v/>
      </c>
      <c r="H1054" s="578" t="str">
        <f>IF(ISNUMBER(SEARCH(H$206,'12.Partner Involvement'!$H853))=TRUE,(('12.Partner Involvement'!$D853*'12.Partner Involvement'!$E853)/COUNTA(_xlfn.TEXTSPLIT('12.Partner Involvement'!$H853,";"))),"")</f>
        <v/>
      </c>
    </row>
    <row r="1055" spans="1:8" x14ac:dyDescent="0.25">
      <c r="A1055" s="577" t="str">
        <f>IF(ISNUMBER(SEARCH(A$206,'12.Partner Involvement'!$G854))=TRUE,(('12.Partner Involvement'!$D854*'12.Partner Involvement'!$E854)/COUNTA(_xlfn.TEXTSPLIT('12.Partner Involvement'!$G854,";"))),"")</f>
        <v/>
      </c>
      <c r="B1055" s="576" t="str">
        <f>IF(ISNUMBER(SEARCH(B$206,'12.Partner Involvement'!$G854))=TRUE,(('12.Partner Involvement'!$D854*'12.Partner Involvement'!$E854)/COUNTA(_xlfn.TEXTSPLIT('12.Partner Involvement'!$G854,";"))),"")</f>
        <v/>
      </c>
      <c r="C1055" s="578" t="str">
        <f>IF(ISNUMBER(SEARCH(C$206,'12.Partner Involvement'!$G854))=TRUE,(('12.Partner Involvement'!$D854*'12.Partner Involvement'!$E854)/COUNTA(_xlfn.TEXTSPLIT('12.Partner Involvement'!$G854,";"))),"")</f>
        <v/>
      </c>
      <c r="E1055" s="577" t="str">
        <f>IF(ISNUMBER(SEARCH(E$206,'12.Partner Involvement'!$H854))=TRUE,(('12.Partner Involvement'!$D854*'12.Partner Involvement'!$E854)/COUNTA(_xlfn.TEXTSPLIT('12.Partner Involvement'!$H854,";"))),"")</f>
        <v/>
      </c>
      <c r="F1055" s="576" t="str">
        <f>IF(ISNUMBER(SEARCH(F$206,'12.Partner Involvement'!$H854))=TRUE,(('12.Partner Involvement'!$D854*'12.Partner Involvement'!$E854)/COUNTA(_xlfn.TEXTSPLIT('12.Partner Involvement'!$H854,";"))),"")</f>
        <v/>
      </c>
      <c r="G1055" s="576" t="str">
        <f>IF(ISNUMBER(SEARCH(G$206,'12.Partner Involvement'!$H854))=TRUE,(('12.Partner Involvement'!$D854*'12.Partner Involvement'!$E854)/COUNTA(_xlfn.TEXTSPLIT('12.Partner Involvement'!$H854,";"))),"")</f>
        <v/>
      </c>
      <c r="H1055" s="578" t="str">
        <f>IF(ISNUMBER(SEARCH(H$206,'12.Partner Involvement'!$H854))=TRUE,(('12.Partner Involvement'!$D854*'12.Partner Involvement'!$E854)/COUNTA(_xlfn.TEXTSPLIT('12.Partner Involvement'!$H854,";"))),"")</f>
        <v/>
      </c>
    </row>
    <row r="1056" spans="1:8" x14ac:dyDescent="0.25">
      <c r="A1056" s="577" t="str">
        <f>IF(ISNUMBER(SEARCH(A$206,'12.Partner Involvement'!$G855))=TRUE,(('12.Partner Involvement'!$D855*'12.Partner Involvement'!$E855)/COUNTA(_xlfn.TEXTSPLIT('12.Partner Involvement'!$G855,";"))),"")</f>
        <v/>
      </c>
      <c r="B1056" s="576" t="str">
        <f>IF(ISNUMBER(SEARCH(B$206,'12.Partner Involvement'!$G855))=TRUE,(('12.Partner Involvement'!$D855*'12.Partner Involvement'!$E855)/COUNTA(_xlfn.TEXTSPLIT('12.Partner Involvement'!$G855,";"))),"")</f>
        <v/>
      </c>
      <c r="C1056" s="578" t="str">
        <f>IF(ISNUMBER(SEARCH(C$206,'12.Partner Involvement'!$G855))=TRUE,(('12.Partner Involvement'!$D855*'12.Partner Involvement'!$E855)/COUNTA(_xlfn.TEXTSPLIT('12.Partner Involvement'!$G855,";"))),"")</f>
        <v/>
      </c>
      <c r="E1056" s="577" t="str">
        <f>IF(ISNUMBER(SEARCH(E$206,'12.Partner Involvement'!$H855))=TRUE,(('12.Partner Involvement'!$D855*'12.Partner Involvement'!$E855)/COUNTA(_xlfn.TEXTSPLIT('12.Partner Involvement'!$H855,";"))),"")</f>
        <v/>
      </c>
      <c r="F1056" s="576" t="str">
        <f>IF(ISNUMBER(SEARCH(F$206,'12.Partner Involvement'!$H855))=TRUE,(('12.Partner Involvement'!$D855*'12.Partner Involvement'!$E855)/COUNTA(_xlfn.TEXTSPLIT('12.Partner Involvement'!$H855,";"))),"")</f>
        <v/>
      </c>
      <c r="G1056" s="576" t="str">
        <f>IF(ISNUMBER(SEARCH(G$206,'12.Partner Involvement'!$H855))=TRUE,(('12.Partner Involvement'!$D855*'12.Partner Involvement'!$E855)/COUNTA(_xlfn.TEXTSPLIT('12.Partner Involvement'!$H855,";"))),"")</f>
        <v/>
      </c>
      <c r="H1056" s="578" t="str">
        <f>IF(ISNUMBER(SEARCH(H$206,'12.Partner Involvement'!$H855))=TRUE,(('12.Partner Involvement'!$D855*'12.Partner Involvement'!$E855)/COUNTA(_xlfn.TEXTSPLIT('12.Partner Involvement'!$H855,";"))),"")</f>
        <v/>
      </c>
    </row>
    <row r="1057" spans="1:8" x14ac:dyDescent="0.25">
      <c r="A1057" s="577" t="str">
        <f>IF(ISNUMBER(SEARCH(A$206,'12.Partner Involvement'!$G856))=TRUE,(('12.Partner Involvement'!$D856*'12.Partner Involvement'!$E856)/COUNTA(_xlfn.TEXTSPLIT('12.Partner Involvement'!$G856,";"))),"")</f>
        <v/>
      </c>
      <c r="B1057" s="576" t="str">
        <f>IF(ISNUMBER(SEARCH(B$206,'12.Partner Involvement'!$G856))=TRUE,(('12.Partner Involvement'!$D856*'12.Partner Involvement'!$E856)/COUNTA(_xlfn.TEXTSPLIT('12.Partner Involvement'!$G856,";"))),"")</f>
        <v/>
      </c>
      <c r="C1057" s="578" t="str">
        <f>IF(ISNUMBER(SEARCH(C$206,'12.Partner Involvement'!$G856))=TRUE,(('12.Partner Involvement'!$D856*'12.Partner Involvement'!$E856)/COUNTA(_xlfn.TEXTSPLIT('12.Partner Involvement'!$G856,";"))),"")</f>
        <v/>
      </c>
      <c r="E1057" s="577" t="str">
        <f>IF(ISNUMBER(SEARCH(E$206,'12.Partner Involvement'!$H856))=TRUE,(('12.Partner Involvement'!$D856*'12.Partner Involvement'!$E856)/COUNTA(_xlfn.TEXTSPLIT('12.Partner Involvement'!$H856,";"))),"")</f>
        <v/>
      </c>
      <c r="F1057" s="576" t="str">
        <f>IF(ISNUMBER(SEARCH(F$206,'12.Partner Involvement'!$H856))=TRUE,(('12.Partner Involvement'!$D856*'12.Partner Involvement'!$E856)/COUNTA(_xlfn.TEXTSPLIT('12.Partner Involvement'!$H856,";"))),"")</f>
        <v/>
      </c>
      <c r="G1057" s="576" t="str">
        <f>IF(ISNUMBER(SEARCH(G$206,'12.Partner Involvement'!$H856))=TRUE,(('12.Partner Involvement'!$D856*'12.Partner Involvement'!$E856)/COUNTA(_xlfn.TEXTSPLIT('12.Partner Involvement'!$H856,";"))),"")</f>
        <v/>
      </c>
      <c r="H1057" s="578" t="str">
        <f>IF(ISNUMBER(SEARCH(H$206,'12.Partner Involvement'!$H856))=TRUE,(('12.Partner Involvement'!$D856*'12.Partner Involvement'!$E856)/COUNTA(_xlfn.TEXTSPLIT('12.Partner Involvement'!$H856,";"))),"")</f>
        <v/>
      </c>
    </row>
    <row r="1058" spans="1:8" x14ac:dyDescent="0.25">
      <c r="A1058" s="577" t="str">
        <f>IF(ISNUMBER(SEARCH(A$206,'12.Partner Involvement'!$G857))=TRUE,(('12.Partner Involvement'!$D857*'12.Partner Involvement'!$E857)/COUNTA(_xlfn.TEXTSPLIT('12.Partner Involvement'!$G857,";"))),"")</f>
        <v/>
      </c>
      <c r="B1058" s="576" t="str">
        <f>IF(ISNUMBER(SEARCH(B$206,'12.Partner Involvement'!$G857))=TRUE,(('12.Partner Involvement'!$D857*'12.Partner Involvement'!$E857)/COUNTA(_xlfn.TEXTSPLIT('12.Partner Involvement'!$G857,";"))),"")</f>
        <v/>
      </c>
      <c r="C1058" s="578" t="str">
        <f>IF(ISNUMBER(SEARCH(C$206,'12.Partner Involvement'!$G857))=TRUE,(('12.Partner Involvement'!$D857*'12.Partner Involvement'!$E857)/COUNTA(_xlfn.TEXTSPLIT('12.Partner Involvement'!$G857,";"))),"")</f>
        <v/>
      </c>
      <c r="E1058" s="577" t="str">
        <f>IF(ISNUMBER(SEARCH(E$206,'12.Partner Involvement'!$H857))=TRUE,(('12.Partner Involvement'!$D857*'12.Partner Involvement'!$E857)/COUNTA(_xlfn.TEXTSPLIT('12.Partner Involvement'!$H857,";"))),"")</f>
        <v/>
      </c>
      <c r="F1058" s="576" t="str">
        <f>IF(ISNUMBER(SEARCH(F$206,'12.Partner Involvement'!$H857))=TRUE,(('12.Partner Involvement'!$D857*'12.Partner Involvement'!$E857)/COUNTA(_xlfn.TEXTSPLIT('12.Partner Involvement'!$H857,";"))),"")</f>
        <v/>
      </c>
      <c r="G1058" s="576" t="str">
        <f>IF(ISNUMBER(SEARCH(G$206,'12.Partner Involvement'!$H857))=TRUE,(('12.Partner Involvement'!$D857*'12.Partner Involvement'!$E857)/COUNTA(_xlfn.TEXTSPLIT('12.Partner Involvement'!$H857,";"))),"")</f>
        <v/>
      </c>
      <c r="H1058" s="578" t="str">
        <f>IF(ISNUMBER(SEARCH(H$206,'12.Partner Involvement'!$H857))=TRUE,(('12.Partner Involvement'!$D857*'12.Partner Involvement'!$E857)/COUNTA(_xlfn.TEXTSPLIT('12.Partner Involvement'!$H857,";"))),"")</f>
        <v/>
      </c>
    </row>
    <row r="1059" spans="1:8" x14ac:dyDescent="0.25">
      <c r="A1059" s="577" t="str">
        <f>IF(ISNUMBER(SEARCH(A$206,'12.Partner Involvement'!$G858))=TRUE,(('12.Partner Involvement'!$D858*'12.Partner Involvement'!$E858)/COUNTA(_xlfn.TEXTSPLIT('12.Partner Involvement'!$G858,";"))),"")</f>
        <v/>
      </c>
      <c r="B1059" s="576" t="str">
        <f>IF(ISNUMBER(SEARCH(B$206,'12.Partner Involvement'!$G858))=TRUE,(('12.Partner Involvement'!$D858*'12.Partner Involvement'!$E858)/COUNTA(_xlfn.TEXTSPLIT('12.Partner Involvement'!$G858,";"))),"")</f>
        <v/>
      </c>
      <c r="C1059" s="578" t="str">
        <f>IF(ISNUMBER(SEARCH(C$206,'12.Partner Involvement'!$G858))=TRUE,(('12.Partner Involvement'!$D858*'12.Partner Involvement'!$E858)/COUNTA(_xlfn.TEXTSPLIT('12.Partner Involvement'!$G858,";"))),"")</f>
        <v/>
      </c>
      <c r="E1059" s="577" t="str">
        <f>IF(ISNUMBER(SEARCH(E$206,'12.Partner Involvement'!$H858))=TRUE,(('12.Partner Involvement'!$D858*'12.Partner Involvement'!$E858)/COUNTA(_xlfn.TEXTSPLIT('12.Partner Involvement'!$H858,";"))),"")</f>
        <v/>
      </c>
      <c r="F1059" s="576" t="str">
        <f>IF(ISNUMBER(SEARCH(F$206,'12.Partner Involvement'!$H858))=TRUE,(('12.Partner Involvement'!$D858*'12.Partner Involvement'!$E858)/COUNTA(_xlfn.TEXTSPLIT('12.Partner Involvement'!$H858,";"))),"")</f>
        <v/>
      </c>
      <c r="G1059" s="576" t="str">
        <f>IF(ISNUMBER(SEARCH(G$206,'12.Partner Involvement'!$H858))=TRUE,(('12.Partner Involvement'!$D858*'12.Partner Involvement'!$E858)/COUNTA(_xlfn.TEXTSPLIT('12.Partner Involvement'!$H858,";"))),"")</f>
        <v/>
      </c>
      <c r="H1059" s="578" t="str">
        <f>IF(ISNUMBER(SEARCH(H$206,'12.Partner Involvement'!$H858))=TRUE,(('12.Partner Involvement'!$D858*'12.Partner Involvement'!$E858)/COUNTA(_xlfn.TEXTSPLIT('12.Partner Involvement'!$H858,";"))),"")</f>
        <v/>
      </c>
    </row>
    <row r="1060" spans="1:8" x14ac:dyDescent="0.25">
      <c r="A1060" s="577" t="str">
        <f>IF(ISNUMBER(SEARCH(A$206,'12.Partner Involvement'!$G859))=TRUE,(('12.Partner Involvement'!$D859*'12.Partner Involvement'!$E859)/COUNTA(_xlfn.TEXTSPLIT('12.Partner Involvement'!$G859,";"))),"")</f>
        <v/>
      </c>
      <c r="B1060" s="576" t="str">
        <f>IF(ISNUMBER(SEARCH(B$206,'12.Partner Involvement'!$G859))=TRUE,(('12.Partner Involvement'!$D859*'12.Partner Involvement'!$E859)/COUNTA(_xlfn.TEXTSPLIT('12.Partner Involvement'!$G859,";"))),"")</f>
        <v/>
      </c>
      <c r="C1060" s="578" t="str">
        <f>IF(ISNUMBER(SEARCH(C$206,'12.Partner Involvement'!$G859))=TRUE,(('12.Partner Involvement'!$D859*'12.Partner Involvement'!$E859)/COUNTA(_xlfn.TEXTSPLIT('12.Partner Involvement'!$G859,";"))),"")</f>
        <v/>
      </c>
      <c r="E1060" s="577" t="str">
        <f>IF(ISNUMBER(SEARCH(E$206,'12.Partner Involvement'!$H859))=TRUE,(('12.Partner Involvement'!$D859*'12.Partner Involvement'!$E859)/COUNTA(_xlfn.TEXTSPLIT('12.Partner Involvement'!$H859,";"))),"")</f>
        <v/>
      </c>
      <c r="F1060" s="576" t="str">
        <f>IF(ISNUMBER(SEARCH(F$206,'12.Partner Involvement'!$H859))=TRUE,(('12.Partner Involvement'!$D859*'12.Partner Involvement'!$E859)/COUNTA(_xlfn.TEXTSPLIT('12.Partner Involvement'!$H859,";"))),"")</f>
        <v/>
      </c>
      <c r="G1060" s="576" t="str">
        <f>IF(ISNUMBER(SEARCH(G$206,'12.Partner Involvement'!$H859))=TRUE,(('12.Partner Involvement'!$D859*'12.Partner Involvement'!$E859)/COUNTA(_xlfn.TEXTSPLIT('12.Partner Involvement'!$H859,";"))),"")</f>
        <v/>
      </c>
      <c r="H1060" s="578" t="str">
        <f>IF(ISNUMBER(SEARCH(H$206,'12.Partner Involvement'!$H859))=TRUE,(('12.Partner Involvement'!$D859*'12.Partner Involvement'!$E859)/COUNTA(_xlfn.TEXTSPLIT('12.Partner Involvement'!$H859,";"))),"")</f>
        <v/>
      </c>
    </row>
    <row r="1061" spans="1:8" x14ac:dyDescent="0.25">
      <c r="A1061" s="577" t="str">
        <f>IF(ISNUMBER(SEARCH(A$206,'12.Partner Involvement'!$G860))=TRUE,(('12.Partner Involvement'!$D860*'12.Partner Involvement'!$E860)/COUNTA(_xlfn.TEXTSPLIT('12.Partner Involvement'!$G860,";"))),"")</f>
        <v/>
      </c>
      <c r="B1061" s="576" t="str">
        <f>IF(ISNUMBER(SEARCH(B$206,'12.Partner Involvement'!$G860))=TRUE,(('12.Partner Involvement'!$D860*'12.Partner Involvement'!$E860)/COUNTA(_xlfn.TEXTSPLIT('12.Partner Involvement'!$G860,";"))),"")</f>
        <v/>
      </c>
      <c r="C1061" s="578" t="str">
        <f>IF(ISNUMBER(SEARCH(C$206,'12.Partner Involvement'!$G860))=TRUE,(('12.Partner Involvement'!$D860*'12.Partner Involvement'!$E860)/COUNTA(_xlfn.TEXTSPLIT('12.Partner Involvement'!$G860,";"))),"")</f>
        <v/>
      </c>
      <c r="E1061" s="577" t="str">
        <f>IF(ISNUMBER(SEARCH(E$206,'12.Partner Involvement'!$H860))=TRUE,(('12.Partner Involvement'!$D860*'12.Partner Involvement'!$E860)/COUNTA(_xlfn.TEXTSPLIT('12.Partner Involvement'!$H860,";"))),"")</f>
        <v/>
      </c>
      <c r="F1061" s="576" t="str">
        <f>IF(ISNUMBER(SEARCH(F$206,'12.Partner Involvement'!$H860))=TRUE,(('12.Partner Involvement'!$D860*'12.Partner Involvement'!$E860)/COUNTA(_xlfn.TEXTSPLIT('12.Partner Involvement'!$H860,";"))),"")</f>
        <v/>
      </c>
      <c r="G1061" s="576" t="str">
        <f>IF(ISNUMBER(SEARCH(G$206,'12.Partner Involvement'!$H860))=TRUE,(('12.Partner Involvement'!$D860*'12.Partner Involvement'!$E860)/COUNTA(_xlfn.TEXTSPLIT('12.Partner Involvement'!$H860,";"))),"")</f>
        <v/>
      </c>
      <c r="H1061" s="578" t="str">
        <f>IF(ISNUMBER(SEARCH(H$206,'12.Partner Involvement'!$H860))=TRUE,(('12.Partner Involvement'!$D860*'12.Partner Involvement'!$E860)/COUNTA(_xlfn.TEXTSPLIT('12.Partner Involvement'!$H860,";"))),"")</f>
        <v/>
      </c>
    </row>
    <row r="1062" spans="1:8" x14ac:dyDescent="0.25">
      <c r="A1062" s="577" t="str">
        <f>IF(ISNUMBER(SEARCH(A$206,'12.Partner Involvement'!$G861))=TRUE,(('12.Partner Involvement'!$D861*'12.Partner Involvement'!$E861)/COUNTA(_xlfn.TEXTSPLIT('12.Partner Involvement'!$G861,";"))),"")</f>
        <v/>
      </c>
      <c r="B1062" s="576" t="str">
        <f>IF(ISNUMBER(SEARCH(B$206,'12.Partner Involvement'!$G861))=TRUE,(('12.Partner Involvement'!$D861*'12.Partner Involvement'!$E861)/COUNTA(_xlfn.TEXTSPLIT('12.Partner Involvement'!$G861,";"))),"")</f>
        <v/>
      </c>
      <c r="C1062" s="578" t="str">
        <f>IF(ISNUMBER(SEARCH(C$206,'12.Partner Involvement'!$G861))=TRUE,(('12.Partner Involvement'!$D861*'12.Partner Involvement'!$E861)/COUNTA(_xlfn.TEXTSPLIT('12.Partner Involvement'!$G861,";"))),"")</f>
        <v/>
      </c>
      <c r="E1062" s="577" t="str">
        <f>IF(ISNUMBER(SEARCH(E$206,'12.Partner Involvement'!$H861))=TRUE,(('12.Partner Involvement'!$D861*'12.Partner Involvement'!$E861)/COUNTA(_xlfn.TEXTSPLIT('12.Partner Involvement'!$H861,";"))),"")</f>
        <v/>
      </c>
      <c r="F1062" s="576" t="str">
        <f>IF(ISNUMBER(SEARCH(F$206,'12.Partner Involvement'!$H861))=TRUE,(('12.Partner Involvement'!$D861*'12.Partner Involvement'!$E861)/COUNTA(_xlfn.TEXTSPLIT('12.Partner Involvement'!$H861,";"))),"")</f>
        <v/>
      </c>
      <c r="G1062" s="576" t="str">
        <f>IF(ISNUMBER(SEARCH(G$206,'12.Partner Involvement'!$H861))=TRUE,(('12.Partner Involvement'!$D861*'12.Partner Involvement'!$E861)/COUNTA(_xlfn.TEXTSPLIT('12.Partner Involvement'!$H861,";"))),"")</f>
        <v/>
      </c>
      <c r="H1062" s="578" t="str">
        <f>IF(ISNUMBER(SEARCH(H$206,'12.Partner Involvement'!$H861))=TRUE,(('12.Partner Involvement'!$D861*'12.Partner Involvement'!$E861)/COUNTA(_xlfn.TEXTSPLIT('12.Partner Involvement'!$H861,";"))),"")</f>
        <v/>
      </c>
    </row>
    <row r="1063" spans="1:8" x14ac:dyDescent="0.25">
      <c r="A1063" s="577" t="str">
        <f>IF(ISNUMBER(SEARCH(A$206,'12.Partner Involvement'!$G862))=TRUE,(('12.Partner Involvement'!$D862*'12.Partner Involvement'!$E862)/COUNTA(_xlfn.TEXTSPLIT('12.Partner Involvement'!$G862,";"))),"")</f>
        <v/>
      </c>
      <c r="B1063" s="576" t="str">
        <f>IF(ISNUMBER(SEARCH(B$206,'12.Partner Involvement'!$G862))=TRUE,(('12.Partner Involvement'!$D862*'12.Partner Involvement'!$E862)/COUNTA(_xlfn.TEXTSPLIT('12.Partner Involvement'!$G862,";"))),"")</f>
        <v/>
      </c>
      <c r="C1063" s="578" t="str">
        <f>IF(ISNUMBER(SEARCH(C$206,'12.Partner Involvement'!$G862))=TRUE,(('12.Partner Involvement'!$D862*'12.Partner Involvement'!$E862)/COUNTA(_xlfn.TEXTSPLIT('12.Partner Involvement'!$G862,";"))),"")</f>
        <v/>
      </c>
      <c r="E1063" s="577" t="str">
        <f>IF(ISNUMBER(SEARCH(E$206,'12.Partner Involvement'!$H862))=TRUE,(('12.Partner Involvement'!$D862*'12.Partner Involvement'!$E862)/COUNTA(_xlfn.TEXTSPLIT('12.Partner Involvement'!$H862,";"))),"")</f>
        <v/>
      </c>
      <c r="F1063" s="576" t="str">
        <f>IF(ISNUMBER(SEARCH(F$206,'12.Partner Involvement'!$H862))=TRUE,(('12.Partner Involvement'!$D862*'12.Partner Involvement'!$E862)/COUNTA(_xlfn.TEXTSPLIT('12.Partner Involvement'!$H862,";"))),"")</f>
        <v/>
      </c>
      <c r="G1063" s="576" t="str">
        <f>IF(ISNUMBER(SEARCH(G$206,'12.Partner Involvement'!$H862))=TRUE,(('12.Partner Involvement'!$D862*'12.Partner Involvement'!$E862)/COUNTA(_xlfn.TEXTSPLIT('12.Partner Involvement'!$H862,";"))),"")</f>
        <v/>
      </c>
      <c r="H1063" s="578" t="str">
        <f>IF(ISNUMBER(SEARCH(H$206,'12.Partner Involvement'!$H862))=TRUE,(('12.Partner Involvement'!$D862*'12.Partner Involvement'!$E862)/COUNTA(_xlfn.TEXTSPLIT('12.Partner Involvement'!$H862,";"))),"")</f>
        <v/>
      </c>
    </row>
    <row r="1064" spans="1:8" x14ac:dyDescent="0.25">
      <c r="A1064" s="577" t="str">
        <f>IF(ISNUMBER(SEARCH(A$206,'12.Partner Involvement'!$G863))=TRUE,(('12.Partner Involvement'!$D863*'12.Partner Involvement'!$E863)/COUNTA(_xlfn.TEXTSPLIT('12.Partner Involvement'!$G863,";"))),"")</f>
        <v/>
      </c>
      <c r="B1064" s="576" t="str">
        <f>IF(ISNUMBER(SEARCH(B$206,'12.Partner Involvement'!$G863))=TRUE,(('12.Partner Involvement'!$D863*'12.Partner Involvement'!$E863)/COUNTA(_xlfn.TEXTSPLIT('12.Partner Involvement'!$G863,";"))),"")</f>
        <v/>
      </c>
      <c r="C1064" s="578" t="str">
        <f>IF(ISNUMBER(SEARCH(C$206,'12.Partner Involvement'!$G863))=TRUE,(('12.Partner Involvement'!$D863*'12.Partner Involvement'!$E863)/COUNTA(_xlfn.TEXTSPLIT('12.Partner Involvement'!$G863,";"))),"")</f>
        <v/>
      </c>
      <c r="E1064" s="577" t="str">
        <f>IF(ISNUMBER(SEARCH(E$206,'12.Partner Involvement'!$H863))=TRUE,(('12.Partner Involvement'!$D863*'12.Partner Involvement'!$E863)/COUNTA(_xlfn.TEXTSPLIT('12.Partner Involvement'!$H863,";"))),"")</f>
        <v/>
      </c>
      <c r="F1064" s="576" t="str">
        <f>IF(ISNUMBER(SEARCH(F$206,'12.Partner Involvement'!$H863))=TRUE,(('12.Partner Involvement'!$D863*'12.Partner Involvement'!$E863)/COUNTA(_xlfn.TEXTSPLIT('12.Partner Involvement'!$H863,";"))),"")</f>
        <v/>
      </c>
      <c r="G1064" s="576" t="str">
        <f>IF(ISNUMBER(SEARCH(G$206,'12.Partner Involvement'!$H863))=TRUE,(('12.Partner Involvement'!$D863*'12.Partner Involvement'!$E863)/COUNTA(_xlfn.TEXTSPLIT('12.Partner Involvement'!$H863,";"))),"")</f>
        <v/>
      </c>
      <c r="H1064" s="578" t="str">
        <f>IF(ISNUMBER(SEARCH(H$206,'12.Partner Involvement'!$H863))=TRUE,(('12.Partner Involvement'!$D863*'12.Partner Involvement'!$E863)/COUNTA(_xlfn.TEXTSPLIT('12.Partner Involvement'!$H863,";"))),"")</f>
        <v/>
      </c>
    </row>
    <row r="1065" spans="1:8" x14ac:dyDescent="0.25">
      <c r="A1065" s="577" t="str">
        <f>IF(ISNUMBER(SEARCH(A$206,'12.Partner Involvement'!$G864))=TRUE,(('12.Partner Involvement'!$D864*'12.Partner Involvement'!$E864)/COUNTA(_xlfn.TEXTSPLIT('12.Partner Involvement'!$G864,";"))),"")</f>
        <v/>
      </c>
      <c r="B1065" s="576" t="str">
        <f>IF(ISNUMBER(SEARCH(B$206,'12.Partner Involvement'!$G864))=TRUE,(('12.Partner Involvement'!$D864*'12.Partner Involvement'!$E864)/COUNTA(_xlfn.TEXTSPLIT('12.Partner Involvement'!$G864,";"))),"")</f>
        <v/>
      </c>
      <c r="C1065" s="578" t="str">
        <f>IF(ISNUMBER(SEARCH(C$206,'12.Partner Involvement'!$G864))=TRUE,(('12.Partner Involvement'!$D864*'12.Partner Involvement'!$E864)/COUNTA(_xlfn.TEXTSPLIT('12.Partner Involvement'!$G864,";"))),"")</f>
        <v/>
      </c>
      <c r="E1065" s="577" t="str">
        <f>IF(ISNUMBER(SEARCH(E$206,'12.Partner Involvement'!$H864))=TRUE,(('12.Partner Involvement'!$D864*'12.Partner Involvement'!$E864)/COUNTA(_xlfn.TEXTSPLIT('12.Partner Involvement'!$H864,";"))),"")</f>
        <v/>
      </c>
      <c r="F1065" s="576" t="str">
        <f>IF(ISNUMBER(SEARCH(F$206,'12.Partner Involvement'!$H864))=TRUE,(('12.Partner Involvement'!$D864*'12.Partner Involvement'!$E864)/COUNTA(_xlfn.TEXTSPLIT('12.Partner Involvement'!$H864,";"))),"")</f>
        <v/>
      </c>
      <c r="G1065" s="576" t="str">
        <f>IF(ISNUMBER(SEARCH(G$206,'12.Partner Involvement'!$H864))=TRUE,(('12.Partner Involvement'!$D864*'12.Partner Involvement'!$E864)/COUNTA(_xlfn.TEXTSPLIT('12.Partner Involvement'!$H864,";"))),"")</f>
        <v/>
      </c>
      <c r="H1065" s="578" t="str">
        <f>IF(ISNUMBER(SEARCH(H$206,'12.Partner Involvement'!$H864))=TRUE,(('12.Partner Involvement'!$D864*'12.Partner Involvement'!$E864)/COUNTA(_xlfn.TEXTSPLIT('12.Partner Involvement'!$H864,";"))),"")</f>
        <v/>
      </c>
    </row>
    <row r="1066" spans="1:8" x14ac:dyDescent="0.25">
      <c r="A1066" s="577" t="str">
        <f>IF(ISNUMBER(SEARCH(A$206,'12.Partner Involvement'!$G865))=TRUE,(('12.Partner Involvement'!$D865*'12.Partner Involvement'!$E865)/COUNTA(_xlfn.TEXTSPLIT('12.Partner Involvement'!$G865,";"))),"")</f>
        <v/>
      </c>
      <c r="B1066" s="576" t="str">
        <f>IF(ISNUMBER(SEARCH(B$206,'12.Partner Involvement'!$G865))=TRUE,(('12.Partner Involvement'!$D865*'12.Partner Involvement'!$E865)/COUNTA(_xlfn.TEXTSPLIT('12.Partner Involvement'!$G865,";"))),"")</f>
        <v/>
      </c>
      <c r="C1066" s="578" t="str">
        <f>IF(ISNUMBER(SEARCH(C$206,'12.Partner Involvement'!$G865))=TRUE,(('12.Partner Involvement'!$D865*'12.Partner Involvement'!$E865)/COUNTA(_xlfn.TEXTSPLIT('12.Partner Involvement'!$G865,";"))),"")</f>
        <v/>
      </c>
      <c r="E1066" s="577" t="str">
        <f>IF(ISNUMBER(SEARCH(E$206,'12.Partner Involvement'!$H865))=TRUE,(('12.Partner Involvement'!$D865*'12.Partner Involvement'!$E865)/COUNTA(_xlfn.TEXTSPLIT('12.Partner Involvement'!$H865,";"))),"")</f>
        <v/>
      </c>
      <c r="F1066" s="576" t="str">
        <f>IF(ISNUMBER(SEARCH(F$206,'12.Partner Involvement'!$H865))=TRUE,(('12.Partner Involvement'!$D865*'12.Partner Involvement'!$E865)/COUNTA(_xlfn.TEXTSPLIT('12.Partner Involvement'!$H865,";"))),"")</f>
        <v/>
      </c>
      <c r="G1066" s="576" t="str">
        <f>IF(ISNUMBER(SEARCH(G$206,'12.Partner Involvement'!$H865))=TRUE,(('12.Partner Involvement'!$D865*'12.Partner Involvement'!$E865)/COUNTA(_xlfn.TEXTSPLIT('12.Partner Involvement'!$H865,";"))),"")</f>
        <v/>
      </c>
      <c r="H1066" s="578" t="str">
        <f>IF(ISNUMBER(SEARCH(H$206,'12.Partner Involvement'!$H865))=TRUE,(('12.Partner Involvement'!$D865*'12.Partner Involvement'!$E865)/COUNTA(_xlfn.TEXTSPLIT('12.Partner Involvement'!$H865,";"))),"")</f>
        <v/>
      </c>
    </row>
    <row r="1067" spans="1:8" x14ac:dyDescent="0.25">
      <c r="A1067" s="577" t="str">
        <f>IF(ISNUMBER(SEARCH(A$206,'12.Partner Involvement'!$G866))=TRUE,(('12.Partner Involvement'!$D866*'12.Partner Involvement'!$E866)/COUNTA(_xlfn.TEXTSPLIT('12.Partner Involvement'!$G866,";"))),"")</f>
        <v/>
      </c>
      <c r="B1067" s="576" t="str">
        <f>IF(ISNUMBER(SEARCH(B$206,'12.Partner Involvement'!$G866))=TRUE,(('12.Partner Involvement'!$D866*'12.Partner Involvement'!$E866)/COUNTA(_xlfn.TEXTSPLIT('12.Partner Involvement'!$G866,";"))),"")</f>
        <v/>
      </c>
      <c r="C1067" s="578" t="str">
        <f>IF(ISNUMBER(SEARCH(C$206,'12.Partner Involvement'!$G866))=TRUE,(('12.Partner Involvement'!$D866*'12.Partner Involvement'!$E866)/COUNTA(_xlfn.TEXTSPLIT('12.Partner Involvement'!$G866,";"))),"")</f>
        <v/>
      </c>
      <c r="E1067" s="577" t="str">
        <f>IF(ISNUMBER(SEARCH(E$206,'12.Partner Involvement'!$H866))=TRUE,(('12.Partner Involvement'!$D866*'12.Partner Involvement'!$E866)/COUNTA(_xlfn.TEXTSPLIT('12.Partner Involvement'!$H866,";"))),"")</f>
        <v/>
      </c>
      <c r="F1067" s="576" t="str">
        <f>IF(ISNUMBER(SEARCH(F$206,'12.Partner Involvement'!$H866))=TRUE,(('12.Partner Involvement'!$D866*'12.Partner Involvement'!$E866)/COUNTA(_xlfn.TEXTSPLIT('12.Partner Involvement'!$H866,";"))),"")</f>
        <v/>
      </c>
      <c r="G1067" s="576" t="str">
        <f>IF(ISNUMBER(SEARCH(G$206,'12.Partner Involvement'!$H866))=TRUE,(('12.Partner Involvement'!$D866*'12.Partner Involvement'!$E866)/COUNTA(_xlfn.TEXTSPLIT('12.Partner Involvement'!$H866,";"))),"")</f>
        <v/>
      </c>
      <c r="H1067" s="578" t="str">
        <f>IF(ISNUMBER(SEARCH(H$206,'12.Partner Involvement'!$H866))=TRUE,(('12.Partner Involvement'!$D866*'12.Partner Involvement'!$E866)/COUNTA(_xlfn.TEXTSPLIT('12.Partner Involvement'!$H866,";"))),"")</f>
        <v/>
      </c>
    </row>
    <row r="1068" spans="1:8" x14ac:dyDescent="0.25">
      <c r="A1068" s="577" t="str">
        <f>IF(ISNUMBER(SEARCH(A$206,'12.Partner Involvement'!$G867))=TRUE,(('12.Partner Involvement'!$D867*'12.Partner Involvement'!$E867)/COUNTA(_xlfn.TEXTSPLIT('12.Partner Involvement'!$G867,";"))),"")</f>
        <v/>
      </c>
      <c r="B1068" s="576" t="str">
        <f>IF(ISNUMBER(SEARCH(B$206,'12.Partner Involvement'!$G867))=TRUE,(('12.Partner Involvement'!$D867*'12.Partner Involvement'!$E867)/COUNTA(_xlfn.TEXTSPLIT('12.Partner Involvement'!$G867,";"))),"")</f>
        <v/>
      </c>
      <c r="C1068" s="578" t="str">
        <f>IF(ISNUMBER(SEARCH(C$206,'12.Partner Involvement'!$G867))=TRUE,(('12.Partner Involvement'!$D867*'12.Partner Involvement'!$E867)/COUNTA(_xlfn.TEXTSPLIT('12.Partner Involvement'!$G867,";"))),"")</f>
        <v/>
      </c>
      <c r="E1068" s="577" t="str">
        <f>IF(ISNUMBER(SEARCH(E$206,'12.Partner Involvement'!$H867))=TRUE,(('12.Partner Involvement'!$D867*'12.Partner Involvement'!$E867)/COUNTA(_xlfn.TEXTSPLIT('12.Partner Involvement'!$H867,";"))),"")</f>
        <v/>
      </c>
      <c r="F1068" s="576" t="str">
        <f>IF(ISNUMBER(SEARCH(F$206,'12.Partner Involvement'!$H867))=TRUE,(('12.Partner Involvement'!$D867*'12.Partner Involvement'!$E867)/COUNTA(_xlfn.TEXTSPLIT('12.Partner Involvement'!$H867,";"))),"")</f>
        <v/>
      </c>
      <c r="G1068" s="576" t="str">
        <f>IF(ISNUMBER(SEARCH(G$206,'12.Partner Involvement'!$H867))=TRUE,(('12.Partner Involvement'!$D867*'12.Partner Involvement'!$E867)/COUNTA(_xlfn.TEXTSPLIT('12.Partner Involvement'!$H867,";"))),"")</f>
        <v/>
      </c>
      <c r="H1068" s="578" t="str">
        <f>IF(ISNUMBER(SEARCH(H$206,'12.Partner Involvement'!$H867))=TRUE,(('12.Partner Involvement'!$D867*'12.Partner Involvement'!$E867)/COUNTA(_xlfn.TEXTSPLIT('12.Partner Involvement'!$H867,";"))),"")</f>
        <v/>
      </c>
    </row>
    <row r="1069" spans="1:8" x14ac:dyDescent="0.25">
      <c r="A1069" s="577" t="str">
        <f>IF(ISNUMBER(SEARCH(A$206,'12.Partner Involvement'!$G868))=TRUE,(('12.Partner Involvement'!$D868*'12.Partner Involvement'!$E868)/COUNTA(_xlfn.TEXTSPLIT('12.Partner Involvement'!$G868,";"))),"")</f>
        <v/>
      </c>
      <c r="B1069" s="576" t="str">
        <f>IF(ISNUMBER(SEARCH(B$206,'12.Partner Involvement'!$G868))=TRUE,(('12.Partner Involvement'!$D868*'12.Partner Involvement'!$E868)/COUNTA(_xlfn.TEXTSPLIT('12.Partner Involvement'!$G868,";"))),"")</f>
        <v/>
      </c>
      <c r="C1069" s="578" t="str">
        <f>IF(ISNUMBER(SEARCH(C$206,'12.Partner Involvement'!$G868))=TRUE,(('12.Partner Involvement'!$D868*'12.Partner Involvement'!$E868)/COUNTA(_xlfn.TEXTSPLIT('12.Partner Involvement'!$G868,";"))),"")</f>
        <v/>
      </c>
      <c r="E1069" s="577" t="str">
        <f>IF(ISNUMBER(SEARCH(E$206,'12.Partner Involvement'!$H868))=TRUE,(('12.Partner Involvement'!$D868*'12.Partner Involvement'!$E868)/COUNTA(_xlfn.TEXTSPLIT('12.Partner Involvement'!$H868,";"))),"")</f>
        <v/>
      </c>
      <c r="F1069" s="576" t="str">
        <f>IF(ISNUMBER(SEARCH(F$206,'12.Partner Involvement'!$H868))=TRUE,(('12.Partner Involvement'!$D868*'12.Partner Involvement'!$E868)/COUNTA(_xlfn.TEXTSPLIT('12.Partner Involvement'!$H868,";"))),"")</f>
        <v/>
      </c>
      <c r="G1069" s="576" t="str">
        <f>IF(ISNUMBER(SEARCH(G$206,'12.Partner Involvement'!$H868))=TRUE,(('12.Partner Involvement'!$D868*'12.Partner Involvement'!$E868)/COUNTA(_xlfn.TEXTSPLIT('12.Partner Involvement'!$H868,";"))),"")</f>
        <v/>
      </c>
      <c r="H1069" s="578" t="str">
        <f>IF(ISNUMBER(SEARCH(H$206,'12.Partner Involvement'!$H868))=TRUE,(('12.Partner Involvement'!$D868*'12.Partner Involvement'!$E868)/COUNTA(_xlfn.TEXTSPLIT('12.Partner Involvement'!$H868,";"))),"")</f>
        <v/>
      </c>
    </row>
    <row r="1070" spans="1:8" x14ac:dyDescent="0.25">
      <c r="A1070" s="577" t="str">
        <f>IF(ISNUMBER(SEARCH(A$206,'12.Partner Involvement'!$G869))=TRUE,(('12.Partner Involvement'!$D869*'12.Partner Involvement'!$E869)/COUNTA(_xlfn.TEXTSPLIT('12.Partner Involvement'!$G869,";"))),"")</f>
        <v/>
      </c>
      <c r="B1070" s="576" t="str">
        <f>IF(ISNUMBER(SEARCH(B$206,'12.Partner Involvement'!$G869))=TRUE,(('12.Partner Involvement'!$D869*'12.Partner Involvement'!$E869)/COUNTA(_xlfn.TEXTSPLIT('12.Partner Involvement'!$G869,";"))),"")</f>
        <v/>
      </c>
      <c r="C1070" s="578" t="str">
        <f>IF(ISNUMBER(SEARCH(C$206,'12.Partner Involvement'!$G869))=TRUE,(('12.Partner Involvement'!$D869*'12.Partner Involvement'!$E869)/COUNTA(_xlfn.TEXTSPLIT('12.Partner Involvement'!$G869,";"))),"")</f>
        <v/>
      </c>
      <c r="E1070" s="577" t="str">
        <f>IF(ISNUMBER(SEARCH(E$206,'12.Partner Involvement'!$H869))=TRUE,(('12.Partner Involvement'!$D869*'12.Partner Involvement'!$E869)/COUNTA(_xlfn.TEXTSPLIT('12.Partner Involvement'!$H869,";"))),"")</f>
        <v/>
      </c>
      <c r="F1070" s="576" t="str">
        <f>IF(ISNUMBER(SEARCH(F$206,'12.Partner Involvement'!$H869))=TRUE,(('12.Partner Involvement'!$D869*'12.Partner Involvement'!$E869)/COUNTA(_xlfn.TEXTSPLIT('12.Partner Involvement'!$H869,";"))),"")</f>
        <v/>
      </c>
      <c r="G1070" s="576" t="str">
        <f>IF(ISNUMBER(SEARCH(G$206,'12.Partner Involvement'!$H869))=TRUE,(('12.Partner Involvement'!$D869*'12.Partner Involvement'!$E869)/COUNTA(_xlfn.TEXTSPLIT('12.Partner Involvement'!$H869,";"))),"")</f>
        <v/>
      </c>
      <c r="H1070" s="578" t="str">
        <f>IF(ISNUMBER(SEARCH(H$206,'12.Partner Involvement'!$H869))=TRUE,(('12.Partner Involvement'!$D869*'12.Partner Involvement'!$E869)/COUNTA(_xlfn.TEXTSPLIT('12.Partner Involvement'!$H869,";"))),"")</f>
        <v/>
      </c>
    </row>
    <row r="1071" spans="1:8" x14ac:dyDescent="0.25">
      <c r="A1071" s="577" t="str">
        <f>IF(ISNUMBER(SEARCH(A$206,'12.Partner Involvement'!$G870))=TRUE,(('12.Partner Involvement'!$D870*'12.Partner Involvement'!$E870)/COUNTA(_xlfn.TEXTSPLIT('12.Partner Involvement'!$G870,";"))),"")</f>
        <v/>
      </c>
      <c r="B1071" s="576" t="str">
        <f>IF(ISNUMBER(SEARCH(B$206,'12.Partner Involvement'!$G870))=TRUE,(('12.Partner Involvement'!$D870*'12.Partner Involvement'!$E870)/COUNTA(_xlfn.TEXTSPLIT('12.Partner Involvement'!$G870,";"))),"")</f>
        <v/>
      </c>
      <c r="C1071" s="578" t="str">
        <f>IF(ISNUMBER(SEARCH(C$206,'12.Partner Involvement'!$G870))=TRUE,(('12.Partner Involvement'!$D870*'12.Partner Involvement'!$E870)/COUNTA(_xlfn.TEXTSPLIT('12.Partner Involvement'!$G870,";"))),"")</f>
        <v/>
      </c>
      <c r="E1071" s="577" t="str">
        <f>IF(ISNUMBER(SEARCH(E$206,'12.Partner Involvement'!$H870))=TRUE,(('12.Partner Involvement'!$D870*'12.Partner Involvement'!$E870)/COUNTA(_xlfn.TEXTSPLIT('12.Partner Involvement'!$H870,";"))),"")</f>
        <v/>
      </c>
      <c r="F1071" s="576" t="str">
        <f>IF(ISNUMBER(SEARCH(F$206,'12.Partner Involvement'!$H870))=TRUE,(('12.Partner Involvement'!$D870*'12.Partner Involvement'!$E870)/COUNTA(_xlfn.TEXTSPLIT('12.Partner Involvement'!$H870,";"))),"")</f>
        <v/>
      </c>
      <c r="G1071" s="576" t="str">
        <f>IF(ISNUMBER(SEARCH(G$206,'12.Partner Involvement'!$H870))=TRUE,(('12.Partner Involvement'!$D870*'12.Partner Involvement'!$E870)/COUNTA(_xlfn.TEXTSPLIT('12.Partner Involvement'!$H870,";"))),"")</f>
        <v/>
      </c>
      <c r="H1071" s="578" t="str">
        <f>IF(ISNUMBER(SEARCH(H$206,'12.Partner Involvement'!$H870))=TRUE,(('12.Partner Involvement'!$D870*'12.Partner Involvement'!$E870)/COUNTA(_xlfn.TEXTSPLIT('12.Partner Involvement'!$H870,";"))),"")</f>
        <v/>
      </c>
    </row>
    <row r="1072" spans="1:8" x14ac:dyDescent="0.25">
      <c r="A1072" s="577" t="str">
        <f>IF(ISNUMBER(SEARCH(A$206,'12.Partner Involvement'!$G871))=TRUE,(('12.Partner Involvement'!$D871*'12.Partner Involvement'!$E871)/COUNTA(_xlfn.TEXTSPLIT('12.Partner Involvement'!$G871,";"))),"")</f>
        <v/>
      </c>
      <c r="B1072" s="576" t="str">
        <f>IF(ISNUMBER(SEARCH(B$206,'12.Partner Involvement'!$G871))=TRUE,(('12.Partner Involvement'!$D871*'12.Partner Involvement'!$E871)/COUNTA(_xlfn.TEXTSPLIT('12.Partner Involvement'!$G871,";"))),"")</f>
        <v/>
      </c>
      <c r="C1072" s="578" t="str">
        <f>IF(ISNUMBER(SEARCH(C$206,'12.Partner Involvement'!$G871))=TRUE,(('12.Partner Involvement'!$D871*'12.Partner Involvement'!$E871)/COUNTA(_xlfn.TEXTSPLIT('12.Partner Involvement'!$G871,";"))),"")</f>
        <v/>
      </c>
      <c r="E1072" s="577" t="str">
        <f>IF(ISNUMBER(SEARCH(E$206,'12.Partner Involvement'!$H871))=TRUE,(('12.Partner Involvement'!$D871*'12.Partner Involvement'!$E871)/COUNTA(_xlfn.TEXTSPLIT('12.Partner Involvement'!$H871,";"))),"")</f>
        <v/>
      </c>
      <c r="F1072" s="576" t="str">
        <f>IF(ISNUMBER(SEARCH(F$206,'12.Partner Involvement'!$H871))=TRUE,(('12.Partner Involvement'!$D871*'12.Partner Involvement'!$E871)/COUNTA(_xlfn.TEXTSPLIT('12.Partner Involvement'!$H871,";"))),"")</f>
        <v/>
      </c>
      <c r="G1072" s="576" t="str">
        <f>IF(ISNUMBER(SEARCH(G$206,'12.Partner Involvement'!$H871))=TRUE,(('12.Partner Involvement'!$D871*'12.Partner Involvement'!$E871)/COUNTA(_xlfn.TEXTSPLIT('12.Partner Involvement'!$H871,";"))),"")</f>
        <v/>
      </c>
      <c r="H1072" s="578" t="str">
        <f>IF(ISNUMBER(SEARCH(H$206,'12.Partner Involvement'!$H871))=TRUE,(('12.Partner Involvement'!$D871*'12.Partner Involvement'!$E871)/COUNTA(_xlfn.TEXTSPLIT('12.Partner Involvement'!$H871,";"))),"")</f>
        <v/>
      </c>
    </row>
    <row r="1073" spans="1:8" x14ac:dyDescent="0.25">
      <c r="A1073" s="577" t="str">
        <f>IF(ISNUMBER(SEARCH(A$206,'12.Partner Involvement'!$G872))=TRUE,(('12.Partner Involvement'!$D872*'12.Partner Involvement'!$E872)/COUNTA(_xlfn.TEXTSPLIT('12.Partner Involvement'!$G872,";"))),"")</f>
        <v/>
      </c>
      <c r="B1073" s="576" t="str">
        <f>IF(ISNUMBER(SEARCH(B$206,'12.Partner Involvement'!$G872))=TRUE,(('12.Partner Involvement'!$D872*'12.Partner Involvement'!$E872)/COUNTA(_xlfn.TEXTSPLIT('12.Partner Involvement'!$G872,";"))),"")</f>
        <v/>
      </c>
      <c r="C1073" s="578" t="str">
        <f>IF(ISNUMBER(SEARCH(C$206,'12.Partner Involvement'!$G872))=TRUE,(('12.Partner Involvement'!$D872*'12.Partner Involvement'!$E872)/COUNTA(_xlfn.TEXTSPLIT('12.Partner Involvement'!$G872,";"))),"")</f>
        <v/>
      </c>
      <c r="E1073" s="577" t="str">
        <f>IF(ISNUMBER(SEARCH(E$206,'12.Partner Involvement'!$H872))=TRUE,(('12.Partner Involvement'!$D872*'12.Partner Involvement'!$E872)/COUNTA(_xlfn.TEXTSPLIT('12.Partner Involvement'!$H872,";"))),"")</f>
        <v/>
      </c>
      <c r="F1073" s="576" t="str">
        <f>IF(ISNUMBER(SEARCH(F$206,'12.Partner Involvement'!$H872))=TRUE,(('12.Partner Involvement'!$D872*'12.Partner Involvement'!$E872)/COUNTA(_xlfn.TEXTSPLIT('12.Partner Involvement'!$H872,";"))),"")</f>
        <v/>
      </c>
      <c r="G1073" s="576" t="str">
        <f>IF(ISNUMBER(SEARCH(G$206,'12.Partner Involvement'!$H872))=TRUE,(('12.Partner Involvement'!$D872*'12.Partner Involvement'!$E872)/COUNTA(_xlfn.TEXTSPLIT('12.Partner Involvement'!$H872,";"))),"")</f>
        <v/>
      </c>
      <c r="H1073" s="578" t="str">
        <f>IF(ISNUMBER(SEARCH(H$206,'12.Partner Involvement'!$H872))=TRUE,(('12.Partner Involvement'!$D872*'12.Partner Involvement'!$E872)/COUNTA(_xlfn.TEXTSPLIT('12.Partner Involvement'!$H872,";"))),"")</f>
        <v/>
      </c>
    </row>
    <row r="1074" spans="1:8" x14ac:dyDescent="0.25">
      <c r="A1074" s="577" t="str">
        <f>IF(ISNUMBER(SEARCH(A$206,'12.Partner Involvement'!$G873))=TRUE,(('12.Partner Involvement'!$D873*'12.Partner Involvement'!$E873)/COUNTA(_xlfn.TEXTSPLIT('12.Partner Involvement'!$G873,";"))),"")</f>
        <v/>
      </c>
      <c r="B1074" s="576" t="str">
        <f>IF(ISNUMBER(SEARCH(B$206,'12.Partner Involvement'!$G873))=TRUE,(('12.Partner Involvement'!$D873*'12.Partner Involvement'!$E873)/COUNTA(_xlfn.TEXTSPLIT('12.Partner Involvement'!$G873,";"))),"")</f>
        <v/>
      </c>
      <c r="C1074" s="578" t="str">
        <f>IF(ISNUMBER(SEARCH(C$206,'12.Partner Involvement'!$G873))=TRUE,(('12.Partner Involvement'!$D873*'12.Partner Involvement'!$E873)/COUNTA(_xlfn.TEXTSPLIT('12.Partner Involvement'!$G873,";"))),"")</f>
        <v/>
      </c>
      <c r="E1074" s="577" t="str">
        <f>IF(ISNUMBER(SEARCH(E$206,'12.Partner Involvement'!$H873))=TRUE,(('12.Partner Involvement'!$D873*'12.Partner Involvement'!$E873)/COUNTA(_xlfn.TEXTSPLIT('12.Partner Involvement'!$H873,";"))),"")</f>
        <v/>
      </c>
      <c r="F1074" s="576" t="str">
        <f>IF(ISNUMBER(SEARCH(F$206,'12.Partner Involvement'!$H873))=TRUE,(('12.Partner Involvement'!$D873*'12.Partner Involvement'!$E873)/COUNTA(_xlfn.TEXTSPLIT('12.Partner Involvement'!$H873,";"))),"")</f>
        <v/>
      </c>
      <c r="G1074" s="576" t="str">
        <f>IF(ISNUMBER(SEARCH(G$206,'12.Partner Involvement'!$H873))=TRUE,(('12.Partner Involvement'!$D873*'12.Partner Involvement'!$E873)/COUNTA(_xlfn.TEXTSPLIT('12.Partner Involvement'!$H873,";"))),"")</f>
        <v/>
      </c>
      <c r="H1074" s="578" t="str">
        <f>IF(ISNUMBER(SEARCH(H$206,'12.Partner Involvement'!$H873))=TRUE,(('12.Partner Involvement'!$D873*'12.Partner Involvement'!$E873)/COUNTA(_xlfn.TEXTSPLIT('12.Partner Involvement'!$H873,";"))),"")</f>
        <v/>
      </c>
    </row>
    <row r="1075" spans="1:8" x14ac:dyDescent="0.25">
      <c r="A1075" s="577" t="str">
        <f>IF(ISNUMBER(SEARCH(A$206,'12.Partner Involvement'!$G874))=TRUE,(('12.Partner Involvement'!$D874*'12.Partner Involvement'!$E874)/COUNTA(_xlfn.TEXTSPLIT('12.Partner Involvement'!$G874,";"))),"")</f>
        <v/>
      </c>
      <c r="B1075" s="576" t="str">
        <f>IF(ISNUMBER(SEARCH(B$206,'12.Partner Involvement'!$G874))=TRUE,(('12.Partner Involvement'!$D874*'12.Partner Involvement'!$E874)/COUNTA(_xlfn.TEXTSPLIT('12.Partner Involvement'!$G874,";"))),"")</f>
        <v/>
      </c>
      <c r="C1075" s="578" t="str">
        <f>IF(ISNUMBER(SEARCH(C$206,'12.Partner Involvement'!$G874))=TRUE,(('12.Partner Involvement'!$D874*'12.Partner Involvement'!$E874)/COUNTA(_xlfn.TEXTSPLIT('12.Partner Involvement'!$G874,";"))),"")</f>
        <v/>
      </c>
      <c r="E1075" s="577" t="str">
        <f>IF(ISNUMBER(SEARCH(E$206,'12.Partner Involvement'!$H874))=TRUE,(('12.Partner Involvement'!$D874*'12.Partner Involvement'!$E874)/COUNTA(_xlfn.TEXTSPLIT('12.Partner Involvement'!$H874,";"))),"")</f>
        <v/>
      </c>
      <c r="F1075" s="576" t="str">
        <f>IF(ISNUMBER(SEARCH(F$206,'12.Partner Involvement'!$H874))=TRUE,(('12.Partner Involvement'!$D874*'12.Partner Involvement'!$E874)/COUNTA(_xlfn.TEXTSPLIT('12.Partner Involvement'!$H874,";"))),"")</f>
        <v/>
      </c>
      <c r="G1075" s="576" t="str">
        <f>IF(ISNUMBER(SEARCH(G$206,'12.Partner Involvement'!$H874))=TRUE,(('12.Partner Involvement'!$D874*'12.Partner Involvement'!$E874)/COUNTA(_xlfn.TEXTSPLIT('12.Partner Involvement'!$H874,";"))),"")</f>
        <v/>
      </c>
      <c r="H1075" s="578" t="str">
        <f>IF(ISNUMBER(SEARCH(H$206,'12.Partner Involvement'!$H874))=TRUE,(('12.Partner Involvement'!$D874*'12.Partner Involvement'!$E874)/COUNTA(_xlfn.TEXTSPLIT('12.Partner Involvement'!$H874,";"))),"")</f>
        <v/>
      </c>
    </row>
    <row r="1076" spans="1:8" x14ac:dyDescent="0.25">
      <c r="A1076" s="577" t="str">
        <f>IF(ISNUMBER(SEARCH(A$206,'12.Partner Involvement'!$G875))=TRUE,(('12.Partner Involvement'!$D875*'12.Partner Involvement'!$E875)/COUNTA(_xlfn.TEXTSPLIT('12.Partner Involvement'!$G875,";"))),"")</f>
        <v/>
      </c>
      <c r="B1076" s="576" t="str">
        <f>IF(ISNUMBER(SEARCH(B$206,'12.Partner Involvement'!$G875))=TRUE,(('12.Partner Involvement'!$D875*'12.Partner Involvement'!$E875)/COUNTA(_xlfn.TEXTSPLIT('12.Partner Involvement'!$G875,";"))),"")</f>
        <v/>
      </c>
      <c r="C1076" s="578" t="str">
        <f>IF(ISNUMBER(SEARCH(C$206,'12.Partner Involvement'!$G875))=TRUE,(('12.Partner Involvement'!$D875*'12.Partner Involvement'!$E875)/COUNTA(_xlfn.TEXTSPLIT('12.Partner Involvement'!$G875,";"))),"")</f>
        <v/>
      </c>
      <c r="E1076" s="577" t="str">
        <f>IF(ISNUMBER(SEARCH(E$206,'12.Partner Involvement'!$H875))=TRUE,(('12.Partner Involvement'!$D875*'12.Partner Involvement'!$E875)/COUNTA(_xlfn.TEXTSPLIT('12.Partner Involvement'!$H875,";"))),"")</f>
        <v/>
      </c>
      <c r="F1076" s="576" t="str">
        <f>IF(ISNUMBER(SEARCH(F$206,'12.Partner Involvement'!$H875))=TRUE,(('12.Partner Involvement'!$D875*'12.Partner Involvement'!$E875)/COUNTA(_xlfn.TEXTSPLIT('12.Partner Involvement'!$H875,";"))),"")</f>
        <v/>
      </c>
      <c r="G1076" s="576" t="str">
        <f>IF(ISNUMBER(SEARCH(G$206,'12.Partner Involvement'!$H875))=TRUE,(('12.Partner Involvement'!$D875*'12.Partner Involvement'!$E875)/COUNTA(_xlfn.TEXTSPLIT('12.Partner Involvement'!$H875,";"))),"")</f>
        <v/>
      </c>
      <c r="H1076" s="578" t="str">
        <f>IF(ISNUMBER(SEARCH(H$206,'12.Partner Involvement'!$H875))=TRUE,(('12.Partner Involvement'!$D875*'12.Partner Involvement'!$E875)/COUNTA(_xlfn.TEXTSPLIT('12.Partner Involvement'!$H875,";"))),"")</f>
        <v/>
      </c>
    </row>
    <row r="1077" spans="1:8" x14ac:dyDescent="0.25">
      <c r="A1077" s="577" t="str">
        <f>IF(ISNUMBER(SEARCH(A$206,'12.Partner Involvement'!$G876))=TRUE,(('12.Partner Involvement'!$D876*'12.Partner Involvement'!$E876)/COUNTA(_xlfn.TEXTSPLIT('12.Partner Involvement'!$G876,";"))),"")</f>
        <v/>
      </c>
      <c r="B1077" s="576" t="str">
        <f>IF(ISNUMBER(SEARCH(B$206,'12.Partner Involvement'!$G876))=TRUE,(('12.Partner Involvement'!$D876*'12.Partner Involvement'!$E876)/COUNTA(_xlfn.TEXTSPLIT('12.Partner Involvement'!$G876,";"))),"")</f>
        <v/>
      </c>
      <c r="C1077" s="578" t="str">
        <f>IF(ISNUMBER(SEARCH(C$206,'12.Partner Involvement'!$G876))=TRUE,(('12.Partner Involvement'!$D876*'12.Partner Involvement'!$E876)/COUNTA(_xlfn.TEXTSPLIT('12.Partner Involvement'!$G876,";"))),"")</f>
        <v/>
      </c>
      <c r="E1077" s="577" t="str">
        <f>IF(ISNUMBER(SEARCH(E$206,'12.Partner Involvement'!$H876))=TRUE,(('12.Partner Involvement'!$D876*'12.Partner Involvement'!$E876)/COUNTA(_xlfn.TEXTSPLIT('12.Partner Involvement'!$H876,";"))),"")</f>
        <v/>
      </c>
      <c r="F1077" s="576" t="str">
        <f>IF(ISNUMBER(SEARCH(F$206,'12.Partner Involvement'!$H876))=TRUE,(('12.Partner Involvement'!$D876*'12.Partner Involvement'!$E876)/COUNTA(_xlfn.TEXTSPLIT('12.Partner Involvement'!$H876,";"))),"")</f>
        <v/>
      </c>
      <c r="G1077" s="576" t="str">
        <f>IF(ISNUMBER(SEARCH(G$206,'12.Partner Involvement'!$H876))=TRUE,(('12.Partner Involvement'!$D876*'12.Partner Involvement'!$E876)/COUNTA(_xlfn.TEXTSPLIT('12.Partner Involvement'!$H876,";"))),"")</f>
        <v/>
      </c>
      <c r="H1077" s="578" t="str">
        <f>IF(ISNUMBER(SEARCH(H$206,'12.Partner Involvement'!$H876))=TRUE,(('12.Partner Involvement'!$D876*'12.Partner Involvement'!$E876)/COUNTA(_xlfn.TEXTSPLIT('12.Partner Involvement'!$H876,";"))),"")</f>
        <v/>
      </c>
    </row>
    <row r="1078" spans="1:8" x14ac:dyDescent="0.25">
      <c r="A1078" s="577" t="str">
        <f>IF(ISNUMBER(SEARCH(A$206,'12.Partner Involvement'!$G877))=TRUE,(('12.Partner Involvement'!$D877*'12.Partner Involvement'!$E877)/COUNTA(_xlfn.TEXTSPLIT('12.Partner Involvement'!$G877,";"))),"")</f>
        <v/>
      </c>
      <c r="B1078" s="576" t="str">
        <f>IF(ISNUMBER(SEARCH(B$206,'12.Partner Involvement'!$G877))=TRUE,(('12.Partner Involvement'!$D877*'12.Partner Involvement'!$E877)/COUNTA(_xlfn.TEXTSPLIT('12.Partner Involvement'!$G877,";"))),"")</f>
        <v/>
      </c>
      <c r="C1078" s="578" t="str">
        <f>IF(ISNUMBER(SEARCH(C$206,'12.Partner Involvement'!$G877))=TRUE,(('12.Partner Involvement'!$D877*'12.Partner Involvement'!$E877)/COUNTA(_xlfn.TEXTSPLIT('12.Partner Involvement'!$G877,";"))),"")</f>
        <v/>
      </c>
      <c r="E1078" s="577" t="str">
        <f>IF(ISNUMBER(SEARCH(E$206,'12.Partner Involvement'!$H877))=TRUE,(('12.Partner Involvement'!$D877*'12.Partner Involvement'!$E877)/COUNTA(_xlfn.TEXTSPLIT('12.Partner Involvement'!$H877,";"))),"")</f>
        <v/>
      </c>
      <c r="F1078" s="576" t="str">
        <f>IF(ISNUMBER(SEARCH(F$206,'12.Partner Involvement'!$H877))=TRUE,(('12.Partner Involvement'!$D877*'12.Partner Involvement'!$E877)/COUNTA(_xlfn.TEXTSPLIT('12.Partner Involvement'!$H877,";"))),"")</f>
        <v/>
      </c>
      <c r="G1078" s="576" t="str">
        <f>IF(ISNUMBER(SEARCH(G$206,'12.Partner Involvement'!$H877))=TRUE,(('12.Partner Involvement'!$D877*'12.Partner Involvement'!$E877)/COUNTA(_xlfn.TEXTSPLIT('12.Partner Involvement'!$H877,";"))),"")</f>
        <v/>
      </c>
      <c r="H1078" s="578" t="str">
        <f>IF(ISNUMBER(SEARCH(H$206,'12.Partner Involvement'!$H877))=TRUE,(('12.Partner Involvement'!$D877*'12.Partner Involvement'!$E877)/COUNTA(_xlfn.TEXTSPLIT('12.Partner Involvement'!$H877,";"))),"")</f>
        <v/>
      </c>
    </row>
    <row r="1079" spans="1:8" x14ac:dyDescent="0.25">
      <c r="A1079" s="577" t="str">
        <f>IF(ISNUMBER(SEARCH(A$206,'12.Partner Involvement'!$G878))=TRUE,(('12.Partner Involvement'!$D878*'12.Partner Involvement'!$E878)/COUNTA(_xlfn.TEXTSPLIT('12.Partner Involvement'!$G878,";"))),"")</f>
        <v/>
      </c>
      <c r="B1079" s="576" t="str">
        <f>IF(ISNUMBER(SEARCH(B$206,'12.Partner Involvement'!$G878))=TRUE,(('12.Partner Involvement'!$D878*'12.Partner Involvement'!$E878)/COUNTA(_xlfn.TEXTSPLIT('12.Partner Involvement'!$G878,";"))),"")</f>
        <v/>
      </c>
      <c r="C1079" s="578" t="str">
        <f>IF(ISNUMBER(SEARCH(C$206,'12.Partner Involvement'!$G878))=TRUE,(('12.Partner Involvement'!$D878*'12.Partner Involvement'!$E878)/COUNTA(_xlfn.TEXTSPLIT('12.Partner Involvement'!$G878,";"))),"")</f>
        <v/>
      </c>
      <c r="E1079" s="577" t="str">
        <f>IF(ISNUMBER(SEARCH(E$206,'12.Partner Involvement'!$H878))=TRUE,(('12.Partner Involvement'!$D878*'12.Partner Involvement'!$E878)/COUNTA(_xlfn.TEXTSPLIT('12.Partner Involvement'!$H878,";"))),"")</f>
        <v/>
      </c>
      <c r="F1079" s="576" t="str">
        <f>IF(ISNUMBER(SEARCH(F$206,'12.Partner Involvement'!$H878))=TRUE,(('12.Partner Involvement'!$D878*'12.Partner Involvement'!$E878)/COUNTA(_xlfn.TEXTSPLIT('12.Partner Involvement'!$H878,";"))),"")</f>
        <v/>
      </c>
      <c r="G1079" s="576" t="str">
        <f>IF(ISNUMBER(SEARCH(G$206,'12.Partner Involvement'!$H878))=TRUE,(('12.Partner Involvement'!$D878*'12.Partner Involvement'!$E878)/COUNTA(_xlfn.TEXTSPLIT('12.Partner Involvement'!$H878,";"))),"")</f>
        <v/>
      </c>
      <c r="H1079" s="578" t="str">
        <f>IF(ISNUMBER(SEARCH(H$206,'12.Partner Involvement'!$H878))=TRUE,(('12.Partner Involvement'!$D878*'12.Partner Involvement'!$E878)/COUNTA(_xlfn.TEXTSPLIT('12.Partner Involvement'!$H878,";"))),"")</f>
        <v/>
      </c>
    </row>
    <row r="1080" spans="1:8" x14ac:dyDescent="0.25">
      <c r="A1080" s="577" t="str">
        <f>IF(ISNUMBER(SEARCH(A$206,'12.Partner Involvement'!$G879))=TRUE,(('12.Partner Involvement'!$D879*'12.Partner Involvement'!$E879)/COUNTA(_xlfn.TEXTSPLIT('12.Partner Involvement'!$G879,";"))),"")</f>
        <v/>
      </c>
      <c r="B1080" s="576" t="str">
        <f>IF(ISNUMBER(SEARCH(B$206,'12.Partner Involvement'!$G879))=TRUE,(('12.Partner Involvement'!$D879*'12.Partner Involvement'!$E879)/COUNTA(_xlfn.TEXTSPLIT('12.Partner Involvement'!$G879,";"))),"")</f>
        <v/>
      </c>
      <c r="C1080" s="578" t="str">
        <f>IF(ISNUMBER(SEARCH(C$206,'12.Partner Involvement'!$G879))=TRUE,(('12.Partner Involvement'!$D879*'12.Partner Involvement'!$E879)/COUNTA(_xlfn.TEXTSPLIT('12.Partner Involvement'!$G879,";"))),"")</f>
        <v/>
      </c>
      <c r="E1080" s="577" t="str">
        <f>IF(ISNUMBER(SEARCH(E$206,'12.Partner Involvement'!$H879))=TRUE,(('12.Partner Involvement'!$D879*'12.Partner Involvement'!$E879)/COUNTA(_xlfn.TEXTSPLIT('12.Partner Involvement'!$H879,";"))),"")</f>
        <v/>
      </c>
      <c r="F1080" s="576" t="str">
        <f>IF(ISNUMBER(SEARCH(F$206,'12.Partner Involvement'!$H879))=TRUE,(('12.Partner Involvement'!$D879*'12.Partner Involvement'!$E879)/COUNTA(_xlfn.TEXTSPLIT('12.Partner Involvement'!$H879,";"))),"")</f>
        <v/>
      </c>
      <c r="G1080" s="576" t="str">
        <f>IF(ISNUMBER(SEARCH(G$206,'12.Partner Involvement'!$H879))=TRUE,(('12.Partner Involvement'!$D879*'12.Partner Involvement'!$E879)/COUNTA(_xlfn.TEXTSPLIT('12.Partner Involvement'!$H879,";"))),"")</f>
        <v/>
      </c>
      <c r="H1080" s="578" t="str">
        <f>IF(ISNUMBER(SEARCH(H$206,'12.Partner Involvement'!$H879))=TRUE,(('12.Partner Involvement'!$D879*'12.Partner Involvement'!$E879)/COUNTA(_xlfn.TEXTSPLIT('12.Partner Involvement'!$H879,";"))),"")</f>
        <v/>
      </c>
    </row>
    <row r="1081" spans="1:8" x14ac:dyDescent="0.25">
      <c r="A1081" s="577" t="str">
        <f>IF(ISNUMBER(SEARCH(A$206,'12.Partner Involvement'!$G880))=TRUE,(('12.Partner Involvement'!$D880*'12.Partner Involvement'!$E880)/COUNTA(_xlfn.TEXTSPLIT('12.Partner Involvement'!$G880,";"))),"")</f>
        <v/>
      </c>
      <c r="B1081" s="576" t="str">
        <f>IF(ISNUMBER(SEARCH(B$206,'12.Partner Involvement'!$G880))=TRUE,(('12.Partner Involvement'!$D880*'12.Partner Involvement'!$E880)/COUNTA(_xlfn.TEXTSPLIT('12.Partner Involvement'!$G880,";"))),"")</f>
        <v/>
      </c>
      <c r="C1081" s="578" t="str">
        <f>IF(ISNUMBER(SEARCH(C$206,'12.Partner Involvement'!$G880))=TRUE,(('12.Partner Involvement'!$D880*'12.Partner Involvement'!$E880)/COUNTA(_xlfn.TEXTSPLIT('12.Partner Involvement'!$G880,";"))),"")</f>
        <v/>
      </c>
      <c r="E1081" s="577" t="str">
        <f>IF(ISNUMBER(SEARCH(E$206,'12.Partner Involvement'!$H880))=TRUE,(('12.Partner Involvement'!$D880*'12.Partner Involvement'!$E880)/COUNTA(_xlfn.TEXTSPLIT('12.Partner Involvement'!$H880,";"))),"")</f>
        <v/>
      </c>
      <c r="F1081" s="576" t="str">
        <f>IF(ISNUMBER(SEARCH(F$206,'12.Partner Involvement'!$H880))=TRUE,(('12.Partner Involvement'!$D880*'12.Partner Involvement'!$E880)/COUNTA(_xlfn.TEXTSPLIT('12.Partner Involvement'!$H880,";"))),"")</f>
        <v/>
      </c>
      <c r="G1081" s="576" t="str">
        <f>IF(ISNUMBER(SEARCH(G$206,'12.Partner Involvement'!$H880))=TRUE,(('12.Partner Involvement'!$D880*'12.Partner Involvement'!$E880)/COUNTA(_xlfn.TEXTSPLIT('12.Partner Involvement'!$H880,";"))),"")</f>
        <v/>
      </c>
      <c r="H1081" s="578" t="str">
        <f>IF(ISNUMBER(SEARCH(H$206,'12.Partner Involvement'!$H880))=TRUE,(('12.Partner Involvement'!$D880*'12.Partner Involvement'!$E880)/COUNTA(_xlfn.TEXTSPLIT('12.Partner Involvement'!$H880,";"))),"")</f>
        <v/>
      </c>
    </row>
    <row r="1082" spans="1:8" x14ac:dyDescent="0.25">
      <c r="A1082" s="577" t="str">
        <f>IF(ISNUMBER(SEARCH(A$206,'12.Partner Involvement'!$G881))=TRUE,(('12.Partner Involvement'!$D881*'12.Partner Involvement'!$E881)/COUNTA(_xlfn.TEXTSPLIT('12.Partner Involvement'!$G881,";"))),"")</f>
        <v/>
      </c>
      <c r="B1082" s="576" t="str">
        <f>IF(ISNUMBER(SEARCH(B$206,'12.Partner Involvement'!$G881))=TRUE,(('12.Partner Involvement'!$D881*'12.Partner Involvement'!$E881)/COUNTA(_xlfn.TEXTSPLIT('12.Partner Involvement'!$G881,";"))),"")</f>
        <v/>
      </c>
      <c r="C1082" s="578" t="str">
        <f>IF(ISNUMBER(SEARCH(C$206,'12.Partner Involvement'!$G881))=TRUE,(('12.Partner Involvement'!$D881*'12.Partner Involvement'!$E881)/COUNTA(_xlfn.TEXTSPLIT('12.Partner Involvement'!$G881,";"))),"")</f>
        <v/>
      </c>
      <c r="E1082" s="577" t="str">
        <f>IF(ISNUMBER(SEARCH(E$206,'12.Partner Involvement'!$H881))=TRUE,(('12.Partner Involvement'!$D881*'12.Partner Involvement'!$E881)/COUNTA(_xlfn.TEXTSPLIT('12.Partner Involvement'!$H881,";"))),"")</f>
        <v/>
      </c>
      <c r="F1082" s="576" t="str">
        <f>IF(ISNUMBER(SEARCH(F$206,'12.Partner Involvement'!$H881))=TRUE,(('12.Partner Involvement'!$D881*'12.Partner Involvement'!$E881)/COUNTA(_xlfn.TEXTSPLIT('12.Partner Involvement'!$H881,";"))),"")</f>
        <v/>
      </c>
      <c r="G1082" s="576" t="str">
        <f>IF(ISNUMBER(SEARCH(G$206,'12.Partner Involvement'!$H881))=TRUE,(('12.Partner Involvement'!$D881*'12.Partner Involvement'!$E881)/COUNTA(_xlfn.TEXTSPLIT('12.Partner Involvement'!$H881,";"))),"")</f>
        <v/>
      </c>
      <c r="H1082" s="578" t="str">
        <f>IF(ISNUMBER(SEARCH(H$206,'12.Partner Involvement'!$H881))=TRUE,(('12.Partner Involvement'!$D881*'12.Partner Involvement'!$E881)/COUNTA(_xlfn.TEXTSPLIT('12.Partner Involvement'!$H881,";"))),"")</f>
        <v/>
      </c>
    </row>
    <row r="1083" spans="1:8" x14ac:dyDescent="0.25">
      <c r="A1083" s="577" t="str">
        <f>IF(ISNUMBER(SEARCH(A$206,'12.Partner Involvement'!$G882))=TRUE,(('12.Partner Involvement'!$D882*'12.Partner Involvement'!$E882)/COUNTA(_xlfn.TEXTSPLIT('12.Partner Involvement'!$G882,";"))),"")</f>
        <v/>
      </c>
      <c r="B1083" s="576" t="str">
        <f>IF(ISNUMBER(SEARCH(B$206,'12.Partner Involvement'!$G882))=TRUE,(('12.Partner Involvement'!$D882*'12.Partner Involvement'!$E882)/COUNTA(_xlfn.TEXTSPLIT('12.Partner Involvement'!$G882,";"))),"")</f>
        <v/>
      </c>
      <c r="C1083" s="578" t="str">
        <f>IF(ISNUMBER(SEARCH(C$206,'12.Partner Involvement'!$G882))=TRUE,(('12.Partner Involvement'!$D882*'12.Partner Involvement'!$E882)/COUNTA(_xlfn.TEXTSPLIT('12.Partner Involvement'!$G882,";"))),"")</f>
        <v/>
      </c>
      <c r="E1083" s="577" t="str">
        <f>IF(ISNUMBER(SEARCH(E$206,'12.Partner Involvement'!$H882))=TRUE,(('12.Partner Involvement'!$D882*'12.Partner Involvement'!$E882)/COUNTA(_xlfn.TEXTSPLIT('12.Partner Involvement'!$H882,";"))),"")</f>
        <v/>
      </c>
      <c r="F1083" s="576" t="str">
        <f>IF(ISNUMBER(SEARCH(F$206,'12.Partner Involvement'!$H882))=TRUE,(('12.Partner Involvement'!$D882*'12.Partner Involvement'!$E882)/COUNTA(_xlfn.TEXTSPLIT('12.Partner Involvement'!$H882,";"))),"")</f>
        <v/>
      </c>
      <c r="G1083" s="576" t="str">
        <f>IF(ISNUMBER(SEARCH(G$206,'12.Partner Involvement'!$H882))=TRUE,(('12.Partner Involvement'!$D882*'12.Partner Involvement'!$E882)/COUNTA(_xlfn.TEXTSPLIT('12.Partner Involvement'!$H882,";"))),"")</f>
        <v/>
      </c>
      <c r="H1083" s="578" t="str">
        <f>IF(ISNUMBER(SEARCH(H$206,'12.Partner Involvement'!$H882))=TRUE,(('12.Partner Involvement'!$D882*'12.Partner Involvement'!$E882)/COUNTA(_xlfn.TEXTSPLIT('12.Partner Involvement'!$H882,";"))),"")</f>
        <v/>
      </c>
    </row>
    <row r="1084" spans="1:8" x14ac:dyDescent="0.25">
      <c r="A1084" s="577" t="str">
        <f>IF(ISNUMBER(SEARCH(A$206,'12.Partner Involvement'!$G883))=TRUE,(('12.Partner Involvement'!$D883*'12.Partner Involvement'!$E883)/COUNTA(_xlfn.TEXTSPLIT('12.Partner Involvement'!$G883,";"))),"")</f>
        <v/>
      </c>
      <c r="B1084" s="576" t="str">
        <f>IF(ISNUMBER(SEARCH(B$206,'12.Partner Involvement'!$G883))=TRUE,(('12.Partner Involvement'!$D883*'12.Partner Involvement'!$E883)/COUNTA(_xlfn.TEXTSPLIT('12.Partner Involvement'!$G883,";"))),"")</f>
        <v/>
      </c>
      <c r="C1084" s="578" t="str">
        <f>IF(ISNUMBER(SEARCH(C$206,'12.Partner Involvement'!$G883))=TRUE,(('12.Partner Involvement'!$D883*'12.Partner Involvement'!$E883)/COUNTA(_xlfn.TEXTSPLIT('12.Partner Involvement'!$G883,";"))),"")</f>
        <v/>
      </c>
      <c r="E1084" s="577" t="str">
        <f>IF(ISNUMBER(SEARCH(E$206,'12.Partner Involvement'!$H883))=TRUE,(('12.Partner Involvement'!$D883*'12.Partner Involvement'!$E883)/COUNTA(_xlfn.TEXTSPLIT('12.Partner Involvement'!$H883,";"))),"")</f>
        <v/>
      </c>
      <c r="F1084" s="576" t="str">
        <f>IF(ISNUMBER(SEARCH(F$206,'12.Partner Involvement'!$H883))=TRUE,(('12.Partner Involvement'!$D883*'12.Partner Involvement'!$E883)/COUNTA(_xlfn.TEXTSPLIT('12.Partner Involvement'!$H883,";"))),"")</f>
        <v/>
      </c>
      <c r="G1084" s="576" t="str">
        <f>IF(ISNUMBER(SEARCH(G$206,'12.Partner Involvement'!$H883))=TRUE,(('12.Partner Involvement'!$D883*'12.Partner Involvement'!$E883)/COUNTA(_xlfn.TEXTSPLIT('12.Partner Involvement'!$H883,";"))),"")</f>
        <v/>
      </c>
      <c r="H1084" s="578" t="str">
        <f>IF(ISNUMBER(SEARCH(H$206,'12.Partner Involvement'!$H883))=TRUE,(('12.Partner Involvement'!$D883*'12.Partner Involvement'!$E883)/COUNTA(_xlfn.TEXTSPLIT('12.Partner Involvement'!$H883,";"))),"")</f>
        <v/>
      </c>
    </row>
    <row r="1085" spans="1:8" x14ac:dyDescent="0.25">
      <c r="A1085" s="577" t="str">
        <f>IF(ISNUMBER(SEARCH(A$206,'12.Partner Involvement'!$G884))=TRUE,(('12.Partner Involvement'!$D884*'12.Partner Involvement'!$E884)/COUNTA(_xlfn.TEXTSPLIT('12.Partner Involvement'!$G884,";"))),"")</f>
        <v/>
      </c>
      <c r="B1085" s="576" t="str">
        <f>IF(ISNUMBER(SEARCH(B$206,'12.Partner Involvement'!$G884))=TRUE,(('12.Partner Involvement'!$D884*'12.Partner Involvement'!$E884)/COUNTA(_xlfn.TEXTSPLIT('12.Partner Involvement'!$G884,";"))),"")</f>
        <v/>
      </c>
      <c r="C1085" s="578" t="str">
        <f>IF(ISNUMBER(SEARCH(C$206,'12.Partner Involvement'!$G884))=TRUE,(('12.Partner Involvement'!$D884*'12.Partner Involvement'!$E884)/COUNTA(_xlfn.TEXTSPLIT('12.Partner Involvement'!$G884,";"))),"")</f>
        <v/>
      </c>
      <c r="E1085" s="577" t="str">
        <f>IF(ISNUMBER(SEARCH(E$206,'12.Partner Involvement'!$H884))=TRUE,(('12.Partner Involvement'!$D884*'12.Partner Involvement'!$E884)/COUNTA(_xlfn.TEXTSPLIT('12.Partner Involvement'!$H884,";"))),"")</f>
        <v/>
      </c>
      <c r="F1085" s="576" t="str">
        <f>IF(ISNUMBER(SEARCH(F$206,'12.Partner Involvement'!$H884))=TRUE,(('12.Partner Involvement'!$D884*'12.Partner Involvement'!$E884)/COUNTA(_xlfn.TEXTSPLIT('12.Partner Involvement'!$H884,";"))),"")</f>
        <v/>
      </c>
      <c r="G1085" s="576" t="str">
        <f>IF(ISNUMBER(SEARCH(G$206,'12.Partner Involvement'!$H884))=TRUE,(('12.Partner Involvement'!$D884*'12.Partner Involvement'!$E884)/COUNTA(_xlfn.TEXTSPLIT('12.Partner Involvement'!$H884,";"))),"")</f>
        <v/>
      </c>
      <c r="H1085" s="578" t="str">
        <f>IF(ISNUMBER(SEARCH(H$206,'12.Partner Involvement'!$H884))=TRUE,(('12.Partner Involvement'!$D884*'12.Partner Involvement'!$E884)/COUNTA(_xlfn.TEXTSPLIT('12.Partner Involvement'!$H884,";"))),"")</f>
        <v/>
      </c>
    </row>
    <row r="1086" spans="1:8" x14ac:dyDescent="0.25">
      <c r="A1086" s="577" t="str">
        <f>IF(ISNUMBER(SEARCH(A$206,'12.Partner Involvement'!$G885))=TRUE,(('12.Partner Involvement'!$D885*'12.Partner Involvement'!$E885)/COUNTA(_xlfn.TEXTSPLIT('12.Partner Involvement'!$G885,";"))),"")</f>
        <v/>
      </c>
      <c r="B1086" s="576" t="str">
        <f>IF(ISNUMBER(SEARCH(B$206,'12.Partner Involvement'!$G885))=TRUE,(('12.Partner Involvement'!$D885*'12.Partner Involvement'!$E885)/COUNTA(_xlfn.TEXTSPLIT('12.Partner Involvement'!$G885,";"))),"")</f>
        <v/>
      </c>
      <c r="C1086" s="578" t="str">
        <f>IF(ISNUMBER(SEARCH(C$206,'12.Partner Involvement'!$G885))=TRUE,(('12.Partner Involvement'!$D885*'12.Partner Involvement'!$E885)/COUNTA(_xlfn.TEXTSPLIT('12.Partner Involvement'!$G885,";"))),"")</f>
        <v/>
      </c>
      <c r="E1086" s="577" t="str">
        <f>IF(ISNUMBER(SEARCH(E$206,'12.Partner Involvement'!$H885))=TRUE,(('12.Partner Involvement'!$D885*'12.Partner Involvement'!$E885)/COUNTA(_xlfn.TEXTSPLIT('12.Partner Involvement'!$H885,";"))),"")</f>
        <v/>
      </c>
      <c r="F1086" s="576" t="str">
        <f>IF(ISNUMBER(SEARCH(F$206,'12.Partner Involvement'!$H885))=TRUE,(('12.Partner Involvement'!$D885*'12.Partner Involvement'!$E885)/COUNTA(_xlfn.TEXTSPLIT('12.Partner Involvement'!$H885,";"))),"")</f>
        <v/>
      </c>
      <c r="G1086" s="576" t="str">
        <f>IF(ISNUMBER(SEARCH(G$206,'12.Partner Involvement'!$H885))=TRUE,(('12.Partner Involvement'!$D885*'12.Partner Involvement'!$E885)/COUNTA(_xlfn.TEXTSPLIT('12.Partner Involvement'!$H885,";"))),"")</f>
        <v/>
      </c>
      <c r="H1086" s="578" t="str">
        <f>IF(ISNUMBER(SEARCH(H$206,'12.Partner Involvement'!$H885))=TRUE,(('12.Partner Involvement'!$D885*'12.Partner Involvement'!$E885)/COUNTA(_xlfn.TEXTSPLIT('12.Partner Involvement'!$H885,";"))),"")</f>
        <v/>
      </c>
    </row>
    <row r="1087" spans="1:8" x14ac:dyDescent="0.25">
      <c r="A1087" s="577" t="str">
        <f>IF(ISNUMBER(SEARCH(A$206,'12.Partner Involvement'!$G886))=TRUE,(('12.Partner Involvement'!$D886*'12.Partner Involvement'!$E886)/COUNTA(_xlfn.TEXTSPLIT('12.Partner Involvement'!$G886,";"))),"")</f>
        <v/>
      </c>
      <c r="B1087" s="576" t="str">
        <f>IF(ISNUMBER(SEARCH(B$206,'12.Partner Involvement'!$G886))=TRUE,(('12.Partner Involvement'!$D886*'12.Partner Involvement'!$E886)/COUNTA(_xlfn.TEXTSPLIT('12.Partner Involvement'!$G886,";"))),"")</f>
        <v/>
      </c>
      <c r="C1087" s="578" t="str">
        <f>IF(ISNUMBER(SEARCH(C$206,'12.Partner Involvement'!$G886))=TRUE,(('12.Partner Involvement'!$D886*'12.Partner Involvement'!$E886)/COUNTA(_xlfn.TEXTSPLIT('12.Partner Involvement'!$G886,";"))),"")</f>
        <v/>
      </c>
      <c r="E1087" s="577" t="str">
        <f>IF(ISNUMBER(SEARCH(E$206,'12.Partner Involvement'!$H886))=TRUE,(('12.Partner Involvement'!$D886*'12.Partner Involvement'!$E886)/COUNTA(_xlfn.TEXTSPLIT('12.Partner Involvement'!$H886,";"))),"")</f>
        <v/>
      </c>
      <c r="F1087" s="576" t="str">
        <f>IF(ISNUMBER(SEARCH(F$206,'12.Partner Involvement'!$H886))=TRUE,(('12.Partner Involvement'!$D886*'12.Partner Involvement'!$E886)/COUNTA(_xlfn.TEXTSPLIT('12.Partner Involvement'!$H886,";"))),"")</f>
        <v/>
      </c>
      <c r="G1087" s="576" t="str">
        <f>IF(ISNUMBER(SEARCH(G$206,'12.Partner Involvement'!$H886))=TRUE,(('12.Partner Involvement'!$D886*'12.Partner Involvement'!$E886)/COUNTA(_xlfn.TEXTSPLIT('12.Partner Involvement'!$H886,";"))),"")</f>
        <v/>
      </c>
      <c r="H1087" s="578" t="str">
        <f>IF(ISNUMBER(SEARCH(H$206,'12.Partner Involvement'!$H886))=TRUE,(('12.Partner Involvement'!$D886*'12.Partner Involvement'!$E886)/COUNTA(_xlfn.TEXTSPLIT('12.Partner Involvement'!$H886,";"))),"")</f>
        <v/>
      </c>
    </row>
    <row r="1088" spans="1:8" x14ac:dyDescent="0.25">
      <c r="A1088" s="577" t="str">
        <f>IF(ISNUMBER(SEARCH(A$206,'12.Partner Involvement'!$G887))=TRUE,(('12.Partner Involvement'!$D887*'12.Partner Involvement'!$E887)/COUNTA(_xlfn.TEXTSPLIT('12.Partner Involvement'!$G887,";"))),"")</f>
        <v/>
      </c>
      <c r="B1088" s="576" t="str">
        <f>IF(ISNUMBER(SEARCH(B$206,'12.Partner Involvement'!$G887))=TRUE,(('12.Partner Involvement'!$D887*'12.Partner Involvement'!$E887)/COUNTA(_xlfn.TEXTSPLIT('12.Partner Involvement'!$G887,";"))),"")</f>
        <v/>
      </c>
      <c r="C1088" s="578" t="str">
        <f>IF(ISNUMBER(SEARCH(C$206,'12.Partner Involvement'!$G887))=TRUE,(('12.Partner Involvement'!$D887*'12.Partner Involvement'!$E887)/COUNTA(_xlfn.TEXTSPLIT('12.Partner Involvement'!$G887,";"))),"")</f>
        <v/>
      </c>
      <c r="E1088" s="577" t="str">
        <f>IF(ISNUMBER(SEARCH(E$206,'12.Partner Involvement'!$H887))=TRUE,(('12.Partner Involvement'!$D887*'12.Partner Involvement'!$E887)/COUNTA(_xlfn.TEXTSPLIT('12.Partner Involvement'!$H887,";"))),"")</f>
        <v/>
      </c>
      <c r="F1088" s="576" t="str">
        <f>IF(ISNUMBER(SEARCH(F$206,'12.Partner Involvement'!$H887))=TRUE,(('12.Partner Involvement'!$D887*'12.Partner Involvement'!$E887)/COUNTA(_xlfn.TEXTSPLIT('12.Partner Involvement'!$H887,";"))),"")</f>
        <v/>
      </c>
      <c r="G1088" s="576" t="str">
        <f>IF(ISNUMBER(SEARCH(G$206,'12.Partner Involvement'!$H887))=TRUE,(('12.Partner Involvement'!$D887*'12.Partner Involvement'!$E887)/COUNTA(_xlfn.TEXTSPLIT('12.Partner Involvement'!$H887,";"))),"")</f>
        <v/>
      </c>
      <c r="H1088" s="578" t="str">
        <f>IF(ISNUMBER(SEARCH(H$206,'12.Partner Involvement'!$H887))=TRUE,(('12.Partner Involvement'!$D887*'12.Partner Involvement'!$E887)/COUNTA(_xlfn.TEXTSPLIT('12.Partner Involvement'!$H887,";"))),"")</f>
        <v/>
      </c>
    </row>
    <row r="1089" spans="1:8" x14ac:dyDescent="0.25">
      <c r="A1089" s="577" t="str">
        <f>IF(ISNUMBER(SEARCH(A$206,'12.Partner Involvement'!$G888))=TRUE,(('12.Partner Involvement'!$D888*'12.Partner Involvement'!$E888)/COUNTA(_xlfn.TEXTSPLIT('12.Partner Involvement'!$G888,";"))),"")</f>
        <v/>
      </c>
      <c r="B1089" s="576" t="str">
        <f>IF(ISNUMBER(SEARCH(B$206,'12.Partner Involvement'!$G888))=TRUE,(('12.Partner Involvement'!$D888*'12.Partner Involvement'!$E888)/COUNTA(_xlfn.TEXTSPLIT('12.Partner Involvement'!$G888,";"))),"")</f>
        <v/>
      </c>
      <c r="C1089" s="578" t="str">
        <f>IF(ISNUMBER(SEARCH(C$206,'12.Partner Involvement'!$G888))=TRUE,(('12.Partner Involvement'!$D888*'12.Partner Involvement'!$E888)/COUNTA(_xlfn.TEXTSPLIT('12.Partner Involvement'!$G888,";"))),"")</f>
        <v/>
      </c>
      <c r="E1089" s="577" t="str">
        <f>IF(ISNUMBER(SEARCH(E$206,'12.Partner Involvement'!$H888))=TRUE,(('12.Partner Involvement'!$D888*'12.Partner Involvement'!$E888)/COUNTA(_xlfn.TEXTSPLIT('12.Partner Involvement'!$H888,";"))),"")</f>
        <v/>
      </c>
      <c r="F1089" s="576" t="str">
        <f>IF(ISNUMBER(SEARCH(F$206,'12.Partner Involvement'!$H888))=TRUE,(('12.Partner Involvement'!$D888*'12.Partner Involvement'!$E888)/COUNTA(_xlfn.TEXTSPLIT('12.Partner Involvement'!$H888,";"))),"")</f>
        <v/>
      </c>
      <c r="G1089" s="576" t="str">
        <f>IF(ISNUMBER(SEARCH(G$206,'12.Partner Involvement'!$H888))=TRUE,(('12.Partner Involvement'!$D888*'12.Partner Involvement'!$E888)/COUNTA(_xlfn.TEXTSPLIT('12.Partner Involvement'!$H888,";"))),"")</f>
        <v/>
      </c>
      <c r="H1089" s="578" t="str">
        <f>IF(ISNUMBER(SEARCH(H$206,'12.Partner Involvement'!$H888))=TRUE,(('12.Partner Involvement'!$D888*'12.Partner Involvement'!$E888)/COUNTA(_xlfn.TEXTSPLIT('12.Partner Involvement'!$H888,";"))),"")</f>
        <v/>
      </c>
    </row>
    <row r="1090" spans="1:8" x14ac:dyDescent="0.25">
      <c r="A1090" s="577" t="str">
        <f>IF(ISNUMBER(SEARCH(A$206,'12.Partner Involvement'!$G889))=TRUE,(('12.Partner Involvement'!$D889*'12.Partner Involvement'!$E889)/COUNTA(_xlfn.TEXTSPLIT('12.Partner Involvement'!$G889,";"))),"")</f>
        <v/>
      </c>
      <c r="B1090" s="576" t="str">
        <f>IF(ISNUMBER(SEARCH(B$206,'12.Partner Involvement'!$G889))=TRUE,(('12.Partner Involvement'!$D889*'12.Partner Involvement'!$E889)/COUNTA(_xlfn.TEXTSPLIT('12.Partner Involvement'!$G889,";"))),"")</f>
        <v/>
      </c>
      <c r="C1090" s="578" t="str">
        <f>IF(ISNUMBER(SEARCH(C$206,'12.Partner Involvement'!$G889))=TRUE,(('12.Partner Involvement'!$D889*'12.Partner Involvement'!$E889)/COUNTA(_xlfn.TEXTSPLIT('12.Partner Involvement'!$G889,";"))),"")</f>
        <v/>
      </c>
      <c r="E1090" s="577" t="str">
        <f>IF(ISNUMBER(SEARCH(E$206,'12.Partner Involvement'!$H889))=TRUE,(('12.Partner Involvement'!$D889*'12.Partner Involvement'!$E889)/COUNTA(_xlfn.TEXTSPLIT('12.Partner Involvement'!$H889,";"))),"")</f>
        <v/>
      </c>
      <c r="F1090" s="576" t="str">
        <f>IF(ISNUMBER(SEARCH(F$206,'12.Partner Involvement'!$H889))=TRUE,(('12.Partner Involvement'!$D889*'12.Partner Involvement'!$E889)/COUNTA(_xlfn.TEXTSPLIT('12.Partner Involvement'!$H889,";"))),"")</f>
        <v/>
      </c>
      <c r="G1090" s="576" t="str">
        <f>IF(ISNUMBER(SEARCH(G$206,'12.Partner Involvement'!$H889))=TRUE,(('12.Partner Involvement'!$D889*'12.Partner Involvement'!$E889)/COUNTA(_xlfn.TEXTSPLIT('12.Partner Involvement'!$H889,";"))),"")</f>
        <v/>
      </c>
      <c r="H1090" s="578" t="str">
        <f>IF(ISNUMBER(SEARCH(H$206,'12.Partner Involvement'!$H889))=TRUE,(('12.Partner Involvement'!$D889*'12.Partner Involvement'!$E889)/COUNTA(_xlfn.TEXTSPLIT('12.Partner Involvement'!$H889,";"))),"")</f>
        <v/>
      </c>
    </row>
    <row r="1091" spans="1:8" x14ac:dyDescent="0.25">
      <c r="A1091" s="577" t="str">
        <f>IF(ISNUMBER(SEARCH(A$206,'12.Partner Involvement'!$G890))=TRUE,(('12.Partner Involvement'!$D890*'12.Partner Involvement'!$E890)/COUNTA(_xlfn.TEXTSPLIT('12.Partner Involvement'!$G890,";"))),"")</f>
        <v/>
      </c>
      <c r="B1091" s="576" t="str">
        <f>IF(ISNUMBER(SEARCH(B$206,'12.Partner Involvement'!$G890))=TRUE,(('12.Partner Involvement'!$D890*'12.Partner Involvement'!$E890)/COUNTA(_xlfn.TEXTSPLIT('12.Partner Involvement'!$G890,";"))),"")</f>
        <v/>
      </c>
      <c r="C1091" s="578" t="str">
        <f>IF(ISNUMBER(SEARCH(C$206,'12.Partner Involvement'!$G890))=TRUE,(('12.Partner Involvement'!$D890*'12.Partner Involvement'!$E890)/COUNTA(_xlfn.TEXTSPLIT('12.Partner Involvement'!$G890,";"))),"")</f>
        <v/>
      </c>
      <c r="E1091" s="577" t="str">
        <f>IF(ISNUMBER(SEARCH(E$206,'12.Partner Involvement'!$H890))=TRUE,(('12.Partner Involvement'!$D890*'12.Partner Involvement'!$E890)/COUNTA(_xlfn.TEXTSPLIT('12.Partner Involvement'!$H890,";"))),"")</f>
        <v/>
      </c>
      <c r="F1091" s="576" t="str">
        <f>IF(ISNUMBER(SEARCH(F$206,'12.Partner Involvement'!$H890))=TRUE,(('12.Partner Involvement'!$D890*'12.Partner Involvement'!$E890)/COUNTA(_xlfn.TEXTSPLIT('12.Partner Involvement'!$H890,";"))),"")</f>
        <v/>
      </c>
      <c r="G1091" s="576" t="str">
        <f>IF(ISNUMBER(SEARCH(G$206,'12.Partner Involvement'!$H890))=TRUE,(('12.Partner Involvement'!$D890*'12.Partner Involvement'!$E890)/COUNTA(_xlfn.TEXTSPLIT('12.Partner Involvement'!$H890,";"))),"")</f>
        <v/>
      </c>
      <c r="H1091" s="578" t="str">
        <f>IF(ISNUMBER(SEARCH(H$206,'12.Partner Involvement'!$H890))=TRUE,(('12.Partner Involvement'!$D890*'12.Partner Involvement'!$E890)/COUNTA(_xlfn.TEXTSPLIT('12.Partner Involvement'!$H890,";"))),"")</f>
        <v/>
      </c>
    </row>
    <row r="1092" spans="1:8" x14ac:dyDescent="0.25">
      <c r="A1092" s="577" t="str">
        <f>IF(ISNUMBER(SEARCH(A$206,'12.Partner Involvement'!$G891))=TRUE,(('12.Partner Involvement'!$D891*'12.Partner Involvement'!$E891)/COUNTA(_xlfn.TEXTSPLIT('12.Partner Involvement'!$G891,";"))),"")</f>
        <v/>
      </c>
      <c r="B1092" s="576" t="str">
        <f>IF(ISNUMBER(SEARCH(B$206,'12.Partner Involvement'!$G891))=TRUE,(('12.Partner Involvement'!$D891*'12.Partner Involvement'!$E891)/COUNTA(_xlfn.TEXTSPLIT('12.Partner Involvement'!$G891,";"))),"")</f>
        <v/>
      </c>
      <c r="C1092" s="578" t="str">
        <f>IF(ISNUMBER(SEARCH(C$206,'12.Partner Involvement'!$G891))=TRUE,(('12.Partner Involvement'!$D891*'12.Partner Involvement'!$E891)/COUNTA(_xlfn.TEXTSPLIT('12.Partner Involvement'!$G891,";"))),"")</f>
        <v/>
      </c>
      <c r="E1092" s="577" t="str">
        <f>IF(ISNUMBER(SEARCH(E$206,'12.Partner Involvement'!$H891))=TRUE,(('12.Partner Involvement'!$D891*'12.Partner Involvement'!$E891)/COUNTA(_xlfn.TEXTSPLIT('12.Partner Involvement'!$H891,";"))),"")</f>
        <v/>
      </c>
      <c r="F1092" s="576" t="str">
        <f>IF(ISNUMBER(SEARCH(F$206,'12.Partner Involvement'!$H891))=TRUE,(('12.Partner Involvement'!$D891*'12.Partner Involvement'!$E891)/COUNTA(_xlfn.TEXTSPLIT('12.Partner Involvement'!$H891,";"))),"")</f>
        <v/>
      </c>
      <c r="G1092" s="576" t="str">
        <f>IF(ISNUMBER(SEARCH(G$206,'12.Partner Involvement'!$H891))=TRUE,(('12.Partner Involvement'!$D891*'12.Partner Involvement'!$E891)/COUNTA(_xlfn.TEXTSPLIT('12.Partner Involvement'!$H891,";"))),"")</f>
        <v/>
      </c>
      <c r="H1092" s="578" t="str">
        <f>IF(ISNUMBER(SEARCH(H$206,'12.Partner Involvement'!$H891))=TRUE,(('12.Partner Involvement'!$D891*'12.Partner Involvement'!$E891)/COUNTA(_xlfn.TEXTSPLIT('12.Partner Involvement'!$H891,";"))),"")</f>
        <v/>
      </c>
    </row>
    <row r="1093" spans="1:8" x14ac:dyDescent="0.25">
      <c r="A1093" s="577" t="str">
        <f>IF(ISNUMBER(SEARCH(A$206,'12.Partner Involvement'!$G892))=TRUE,(('12.Partner Involvement'!$D892*'12.Partner Involvement'!$E892)/COUNTA(_xlfn.TEXTSPLIT('12.Partner Involvement'!$G892,";"))),"")</f>
        <v/>
      </c>
      <c r="B1093" s="576" t="str">
        <f>IF(ISNUMBER(SEARCH(B$206,'12.Partner Involvement'!$G892))=TRUE,(('12.Partner Involvement'!$D892*'12.Partner Involvement'!$E892)/COUNTA(_xlfn.TEXTSPLIT('12.Partner Involvement'!$G892,";"))),"")</f>
        <v/>
      </c>
      <c r="C1093" s="578" t="str">
        <f>IF(ISNUMBER(SEARCH(C$206,'12.Partner Involvement'!$G892))=TRUE,(('12.Partner Involvement'!$D892*'12.Partner Involvement'!$E892)/COUNTA(_xlfn.TEXTSPLIT('12.Partner Involvement'!$G892,";"))),"")</f>
        <v/>
      </c>
      <c r="E1093" s="577" t="str">
        <f>IF(ISNUMBER(SEARCH(E$206,'12.Partner Involvement'!$H892))=TRUE,(('12.Partner Involvement'!$D892*'12.Partner Involvement'!$E892)/COUNTA(_xlfn.TEXTSPLIT('12.Partner Involvement'!$H892,";"))),"")</f>
        <v/>
      </c>
      <c r="F1093" s="576" t="str">
        <f>IF(ISNUMBER(SEARCH(F$206,'12.Partner Involvement'!$H892))=TRUE,(('12.Partner Involvement'!$D892*'12.Partner Involvement'!$E892)/COUNTA(_xlfn.TEXTSPLIT('12.Partner Involvement'!$H892,";"))),"")</f>
        <v/>
      </c>
      <c r="G1093" s="576" t="str">
        <f>IF(ISNUMBER(SEARCH(G$206,'12.Partner Involvement'!$H892))=TRUE,(('12.Partner Involvement'!$D892*'12.Partner Involvement'!$E892)/COUNTA(_xlfn.TEXTSPLIT('12.Partner Involvement'!$H892,";"))),"")</f>
        <v/>
      </c>
      <c r="H1093" s="578" t="str">
        <f>IF(ISNUMBER(SEARCH(H$206,'12.Partner Involvement'!$H892))=TRUE,(('12.Partner Involvement'!$D892*'12.Partner Involvement'!$E892)/COUNTA(_xlfn.TEXTSPLIT('12.Partner Involvement'!$H892,";"))),"")</f>
        <v/>
      </c>
    </row>
    <row r="1094" spans="1:8" x14ac:dyDescent="0.25">
      <c r="A1094" s="577" t="str">
        <f>IF(ISNUMBER(SEARCH(A$206,'12.Partner Involvement'!$G893))=TRUE,(('12.Partner Involvement'!$D893*'12.Partner Involvement'!$E893)/COUNTA(_xlfn.TEXTSPLIT('12.Partner Involvement'!$G893,";"))),"")</f>
        <v/>
      </c>
      <c r="B1094" s="576" t="str">
        <f>IF(ISNUMBER(SEARCH(B$206,'12.Partner Involvement'!$G893))=TRUE,(('12.Partner Involvement'!$D893*'12.Partner Involvement'!$E893)/COUNTA(_xlfn.TEXTSPLIT('12.Partner Involvement'!$G893,";"))),"")</f>
        <v/>
      </c>
      <c r="C1094" s="578" t="str">
        <f>IF(ISNUMBER(SEARCH(C$206,'12.Partner Involvement'!$G893))=TRUE,(('12.Partner Involvement'!$D893*'12.Partner Involvement'!$E893)/COUNTA(_xlfn.TEXTSPLIT('12.Partner Involvement'!$G893,";"))),"")</f>
        <v/>
      </c>
      <c r="E1094" s="577" t="str">
        <f>IF(ISNUMBER(SEARCH(E$206,'12.Partner Involvement'!$H893))=TRUE,(('12.Partner Involvement'!$D893*'12.Partner Involvement'!$E893)/COUNTA(_xlfn.TEXTSPLIT('12.Partner Involvement'!$H893,";"))),"")</f>
        <v/>
      </c>
      <c r="F1094" s="576" t="str">
        <f>IF(ISNUMBER(SEARCH(F$206,'12.Partner Involvement'!$H893))=TRUE,(('12.Partner Involvement'!$D893*'12.Partner Involvement'!$E893)/COUNTA(_xlfn.TEXTSPLIT('12.Partner Involvement'!$H893,";"))),"")</f>
        <v/>
      </c>
      <c r="G1094" s="576" t="str">
        <f>IF(ISNUMBER(SEARCH(G$206,'12.Partner Involvement'!$H893))=TRUE,(('12.Partner Involvement'!$D893*'12.Partner Involvement'!$E893)/COUNTA(_xlfn.TEXTSPLIT('12.Partner Involvement'!$H893,";"))),"")</f>
        <v/>
      </c>
      <c r="H1094" s="578" t="str">
        <f>IF(ISNUMBER(SEARCH(H$206,'12.Partner Involvement'!$H893))=TRUE,(('12.Partner Involvement'!$D893*'12.Partner Involvement'!$E893)/COUNTA(_xlfn.TEXTSPLIT('12.Partner Involvement'!$H893,";"))),"")</f>
        <v/>
      </c>
    </row>
    <row r="1095" spans="1:8" x14ac:dyDescent="0.25">
      <c r="A1095" s="577" t="str">
        <f>IF(ISNUMBER(SEARCH(A$206,'12.Partner Involvement'!$G894))=TRUE,(('12.Partner Involvement'!$D894*'12.Partner Involvement'!$E894)/COUNTA(_xlfn.TEXTSPLIT('12.Partner Involvement'!$G894,";"))),"")</f>
        <v/>
      </c>
      <c r="B1095" s="576" t="str">
        <f>IF(ISNUMBER(SEARCH(B$206,'12.Partner Involvement'!$G894))=TRUE,(('12.Partner Involvement'!$D894*'12.Partner Involvement'!$E894)/COUNTA(_xlfn.TEXTSPLIT('12.Partner Involvement'!$G894,";"))),"")</f>
        <v/>
      </c>
      <c r="C1095" s="578" t="str">
        <f>IF(ISNUMBER(SEARCH(C$206,'12.Partner Involvement'!$G894))=TRUE,(('12.Partner Involvement'!$D894*'12.Partner Involvement'!$E894)/COUNTA(_xlfn.TEXTSPLIT('12.Partner Involvement'!$G894,";"))),"")</f>
        <v/>
      </c>
      <c r="E1095" s="577" t="str">
        <f>IF(ISNUMBER(SEARCH(E$206,'12.Partner Involvement'!$H894))=TRUE,(('12.Partner Involvement'!$D894*'12.Partner Involvement'!$E894)/COUNTA(_xlfn.TEXTSPLIT('12.Partner Involvement'!$H894,";"))),"")</f>
        <v/>
      </c>
      <c r="F1095" s="576" t="str">
        <f>IF(ISNUMBER(SEARCH(F$206,'12.Partner Involvement'!$H894))=TRUE,(('12.Partner Involvement'!$D894*'12.Partner Involvement'!$E894)/COUNTA(_xlfn.TEXTSPLIT('12.Partner Involvement'!$H894,";"))),"")</f>
        <v/>
      </c>
      <c r="G1095" s="576" t="str">
        <f>IF(ISNUMBER(SEARCH(G$206,'12.Partner Involvement'!$H894))=TRUE,(('12.Partner Involvement'!$D894*'12.Partner Involvement'!$E894)/COUNTA(_xlfn.TEXTSPLIT('12.Partner Involvement'!$H894,";"))),"")</f>
        <v/>
      </c>
      <c r="H1095" s="578" t="str">
        <f>IF(ISNUMBER(SEARCH(H$206,'12.Partner Involvement'!$H894))=TRUE,(('12.Partner Involvement'!$D894*'12.Partner Involvement'!$E894)/COUNTA(_xlfn.TEXTSPLIT('12.Partner Involvement'!$H894,";"))),"")</f>
        <v/>
      </c>
    </row>
    <row r="1096" spans="1:8" x14ac:dyDescent="0.25">
      <c r="A1096" s="577" t="str">
        <f>IF(ISNUMBER(SEARCH(A$206,'12.Partner Involvement'!$G895))=TRUE,(('12.Partner Involvement'!$D895*'12.Partner Involvement'!$E895)/COUNTA(_xlfn.TEXTSPLIT('12.Partner Involvement'!$G895,";"))),"")</f>
        <v/>
      </c>
      <c r="B1096" s="576" t="str">
        <f>IF(ISNUMBER(SEARCH(B$206,'12.Partner Involvement'!$G895))=TRUE,(('12.Partner Involvement'!$D895*'12.Partner Involvement'!$E895)/COUNTA(_xlfn.TEXTSPLIT('12.Partner Involvement'!$G895,";"))),"")</f>
        <v/>
      </c>
      <c r="C1096" s="578" t="str">
        <f>IF(ISNUMBER(SEARCH(C$206,'12.Partner Involvement'!$G895))=TRUE,(('12.Partner Involvement'!$D895*'12.Partner Involvement'!$E895)/COUNTA(_xlfn.TEXTSPLIT('12.Partner Involvement'!$G895,";"))),"")</f>
        <v/>
      </c>
      <c r="E1096" s="577" t="str">
        <f>IF(ISNUMBER(SEARCH(E$206,'12.Partner Involvement'!$H895))=TRUE,(('12.Partner Involvement'!$D895*'12.Partner Involvement'!$E895)/COUNTA(_xlfn.TEXTSPLIT('12.Partner Involvement'!$H895,";"))),"")</f>
        <v/>
      </c>
      <c r="F1096" s="576" t="str">
        <f>IF(ISNUMBER(SEARCH(F$206,'12.Partner Involvement'!$H895))=TRUE,(('12.Partner Involvement'!$D895*'12.Partner Involvement'!$E895)/COUNTA(_xlfn.TEXTSPLIT('12.Partner Involvement'!$H895,";"))),"")</f>
        <v/>
      </c>
      <c r="G1096" s="576" t="str">
        <f>IF(ISNUMBER(SEARCH(G$206,'12.Partner Involvement'!$H895))=TRUE,(('12.Partner Involvement'!$D895*'12.Partner Involvement'!$E895)/COUNTA(_xlfn.TEXTSPLIT('12.Partner Involvement'!$H895,";"))),"")</f>
        <v/>
      </c>
      <c r="H1096" s="578" t="str">
        <f>IF(ISNUMBER(SEARCH(H$206,'12.Partner Involvement'!$H895))=TRUE,(('12.Partner Involvement'!$D895*'12.Partner Involvement'!$E895)/COUNTA(_xlfn.TEXTSPLIT('12.Partner Involvement'!$H895,";"))),"")</f>
        <v/>
      </c>
    </row>
    <row r="1097" spans="1:8" x14ac:dyDescent="0.25">
      <c r="A1097" s="577" t="str">
        <f>IF(ISNUMBER(SEARCH(A$206,'12.Partner Involvement'!$G896))=TRUE,(('12.Partner Involvement'!$D896*'12.Partner Involvement'!$E896)/COUNTA(_xlfn.TEXTSPLIT('12.Partner Involvement'!$G896,";"))),"")</f>
        <v/>
      </c>
      <c r="B1097" s="576" t="str">
        <f>IF(ISNUMBER(SEARCH(B$206,'12.Partner Involvement'!$G896))=TRUE,(('12.Partner Involvement'!$D896*'12.Partner Involvement'!$E896)/COUNTA(_xlfn.TEXTSPLIT('12.Partner Involvement'!$G896,";"))),"")</f>
        <v/>
      </c>
      <c r="C1097" s="578" t="str">
        <f>IF(ISNUMBER(SEARCH(C$206,'12.Partner Involvement'!$G896))=TRUE,(('12.Partner Involvement'!$D896*'12.Partner Involvement'!$E896)/COUNTA(_xlfn.TEXTSPLIT('12.Partner Involvement'!$G896,";"))),"")</f>
        <v/>
      </c>
      <c r="E1097" s="577" t="str">
        <f>IF(ISNUMBER(SEARCH(E$206,'12.Partner Involvement'!$H896))=TRUE,(('12.Partner Involvement'!$D896*'12.Partner Involvement'!$E896)/COUNTA(_xlfn.TEXTSPLIT('12.Partner Involvement'!$H896,";"))),"")</f>
        <v/>
      </c>
      <c r="F1097" s="576" t="str">
        <f>IF(ISNUMBER(SEARCH(F$206,'12.Partner Involvement'!$H896))=TRUE,(('12.Partner Involvement'!$D896*'12.Partner Involvement'!$E896)/COUNTA(_xlfn.TEXTSPLIT('12.Partner Involvement'!$H896,";"))),"")</f>
        <v/>
      </c>
      <c r="G1097" s="576" t="str">
        <f>IF(ISNUMBER(SEARCH(G$206,'12.Partner Involvement'!$H896))=TRUE,(('12.Partner Involvement'!$D896*'12.Partner Involvement'!$E896)/COUNTA(_xlfn.TEXTSPLIT('12.Partner Involvement'!$H896,";"))),"")</f>
        <v/>
      </c>
      <c r="H1097" s="578" t="str">
        <f>IF(ISNUMBER(SEARCH(H$206,'12.Partner Involvement'!$H896))=TRUE,(('12.Partner Involvement'!$D896*'12.Partner Involvement'!$E896)/COUNTA(_xlfn.TEXTSPLIT('12.Partner Involvement'!$H896,";"))),"")</f>
        <v/>
      </c>
    </row>
    <row r="1098" spans="1:8" x14ac:dyDescent="0.25">
      <c r="A1098" s="577" t="str">
        <f>IF(ISNUMBER(SEARCH(A$206,'12.Partner Involvement'!$G897))=TRUE,(('12.Partner Involvement'!$D897*'12.Partner Involvement'!$E897)/COUNTA(_xlfn.TEXTSPLIT('12.Partner Involvement'!$G897,";"))),"")</f>
        <v/>
      </c>
      <c r="B1098" s="576" t="str">
        <f>IF(ISNUMBER(SEARCH(B$206,'12.Partner Involvement'!$G897))=TRUE,(('12.Partner Involvement'!$D897*'12.Partner Involvement'!$E897)/COUNTA(_xlfn.TEXTSPLIT('12.Partner Involvement'!$G897,";"))),"")</f>
        <v/>
      </c>
      <c r="C1098" s="578" t="str">
        <f>IF(ISNUMBER(SEARCH(C$206,'12.Partner Involvement'!$G897))=TRUE,(('12.Partner Involvement'!$D897*'12.Partner Involvement'!$E897)/COUNTA(_xlfn.TEXTSPLIT('12.Partner Involvement'!$G897,";"))),"")</f>
        <v/>
      </c>
      <c r="E1098" s="577" t="str">
        <f>IF(ISNUMBER(SEARCH(E$206,'12.Partner Involvement'!$H897))=TRUE,(('12.Partner Involvement'!$D897*'12.Partner Involvement'!$E897)/COUNTA(_xlfn.TEXTSPLIT('12.Partner Involvement'!$H897,";"))),"")</f>
        <v/>
      </c>
      <c r="F1098" s="576" t="str">
        <f>IF(ISNUMBER(SEARCH(F$206,'12.Partner Involvement'!$H897))=TRUE,(('12.Partner Involvement'!$D897*'12.Partner Involvement'!$E897)/COUNTA(_xlfn.TEXTSPLIT('12.Partner Involvement'!$H897,";"))),"")</f>
        <v/>
      </c>
      <c r="G1098" s="576" t="str">
        <f>IF(ISNUMBER(SEARCH(G$206,'12.Partner Involvement'!$H897))=TRUE,(('12.Partner Involvement'!$D897*'12.Partner Involvement'!$E897)/COUNTA(_xlfn.TEXTSPLIT('12.Partner Involvement'!$H897,";"))),"")</f>
        <v/>
      </c>
      <c r="H1098" s="578" t="str">
        <f>IF(ISNUMBER(SEARCH(H$206,'12.Partner Involvement'!$H897))=TRUE,(('12.Partner Involvement'!$D897*'12.Partner Involvement'!$E897)/COUNTA(_xlfn.TEXTSPLIT('12.Partner Involvement'!$H897,";"))),"")</f>
        <v/>
      </c>
    </row>
    <row r="1099" spans="1:8" x14ac:dyDescent="0.25">
      <c r="A1099" s="577" t="str">
        <f>IF(ISNUMBER(SEARCH(A$206,'12.Partner Involvement'!$G898))=TRUE,(('12.Partner Involvement'!$D898*'12.Partner Involvement'!$E898)/COUNTA(_xlfn.TEXTSPLIT('12.Partner Involvement'!$G898,";"))),"")</f>
        <v/>
      </c>
      <c r="B1099" s="576" t="str">
        <f>IF(ISNUMBER(SEARCH(B$206,'12.Partner Involvement'!$G898))=TRUE,(('12.Partner Involvement'!$D898*'12.Partner Involvement'!$E898)/COUNTA(_xlfn.TEXTSPLIT('12.Partner Involvement'!$G898,";"))),"")</f>
        <v/>
      </c>
      <c r="C1099" s="578" t="str">
        <f>IF(ISNUMBER(SEARCH(C$206,'12.Partner Involvement'!$G898))=TRUE,(('12.Partner Involvement'!$D898*'12.Partner Involvement'!$E898)/COUNTA(_xlfn.TEXTSPLIT('12.Partner Involvement'!$G898,";"))),"")</f>
        <v/>
      </c>
      <c r="E1099" s="577" t="str">
        <f>IF(ISNUMBER(SEARCH(E$206,'12.Partner Involvement'!$H898))=TRUE,(('12.Partner Involvement'!$D898*'12.Partner Involvement'!$E898)/COUNTA(_xlfn.TEXTSPLIT('12.Partner Involvement'!$H898,";"))),"")</f>
        <v/>
      </c>
      <c r="F1099" s="576" t="str">
        <f>IF(ISNUMBER(SEARCH(F$206,'12.Partner Involvement'!$H898))=TRUE,(('12.Partner Involvement'!$D898*'12.Partner Involvement'!$E898)/COUNTA(_xlfn.TEXTSPLIT('12.Partner Involvement'!$H898,";"))),"")</f>
        <v/>
      </c>
      <c r="G1099" s="576" t="str">
        <f>IF(ISNUMBER(SEARCH(G$206,'12.Partner Involvement'!$H898))=TRUE,(('12.Partner Involvement'!$D898*'12.Partner Involvement'!$E898)/COUNTA(_xlfn.TEXTSPLIT('12.Partner Involvement'!$H898,";"))),"")</f>
        <v/>
      </c>
      <c r="H1099" s="578" t="str">
        <f>IF(ISNUMBER(SEARCH(H$206,'12.Partner Involvement'!$H898))=TRUE,(('12.Partner Involvement'!$D898*'12.Partner Involvement'!$E898)/COUNTA(_xlfn.TEXTSPLIT('12.Partner Involvement'!$H898,";"))),"")</f>
        <v/>
      </c>
    </row>
    <row r="1100" spans="1:8" x14ac:dyDescent="0.25">
      <c r="A1100" s="577" t="str">
        <f>IF(ISNUMBER(SEARCH(A$206,'12.Partner Involvement'!$G899))=TRUE,(('12.Partner Involvement'!$D899*'12.Partner Involvement'!$E899)/COUNTA(_xlfn.TEXTSPLIT('12.Partner Involvement'!$G899,";"))),"")</f>
        <v/>
      </c>
      <c r="B1100" s="576" t="str">
        <f>IF(ISNUMBER(SEARCH(B$206,'12.Partner Involvement'!$G899))=TRUE,(('12.Partner Involvement'!$D899*'12.Partner Involvement'!$E899)/COUNTA(_xlfn.TEXTSPLIT('12.Partner Involvement'!$G899,";"))),"")</f>
        <v/>
      </c>
      <c r="C1100" s="578" t="str">
        <f>IF(ISNUMBER(SEARCH(C$206,'12.Partner Involvement'!$G899))=TRUE,(('12.Partner Involvement'!$D899*'12.Partner Involvement'!$E899)/COUNTA(_xlfn.TEXTSPLIT('12.Partner Involvement'!$G899,";"))),"")</f>
        <v/>
      </c>
      <c r="E1100" s="577" t="str">
        <f>IF(ISNUMBER(SEARCH(E$206,'12.Partner Involvement'!$H899))=TRUE,(('12.Partner Involvement'!$D899*'12.Partner Involvement'!$E899)/COUNTA(_xlfn.TEXTSPLIT('12.Partner Involvement'!$H899,";"))),"")</f>
        <v/>
      </c>
      <c r="F1100" s="576" t="str">
        <f>IF(ISNUMBER(SEARCH(F$206,'12.Partner Involvement'!$H899))=TRUE,(('12.Partner Involvement'!$D899*'12.Partner Involvement'!$E899)/COUNTA(_xlfn.TEXTSPLIT('12.Partner Involvement'!$H899,";"))),"")</f>
        <v/>
      </c>
      <c r="G1100" s="576" t="str">
        <f>IF(ISNUMBER(SEARCH(G$206,'12.Partner Involvement'!$H899))=TRUE,(('12.Partner Involvement'!$D899*'12.Partner Involvement'!$E899)/COUNTA(_xlfn.TEXTSPLIT('12.Partner Involvement'!$H899,";"))),"")</f>
        <v/>
      </c>
      <c r="H1100" s="578" t="str">
        <f>IF(ISNUMBER(SEARCH(H$206,'12.Partner Involvement'!$H899))=TRUE,(('12.Partner Involvement'!$D899*'12.Partner Involvement'!$E899)/COUNTA(_xlfn.TEXTSPLIT('12.Partner Involvement'!$H899,";"))),"")</f>
        <v/>
      </c>
    </row>
    <row r="1101" spans="1:8" x14ac:dyDescent="0.25">
      <c r="A1101" s="577" t="str">
        <f>IF(ISNUMBER(SEARCH(A$206,'12.Partner Involvement'!$G900))=TRUE,(('12.Partner Involvement'!$D900*'12.Partner Involvement'!$E900)/COUNTA(_xlfn.TEXTSPLIT('12.Partner Involvement'!$G900,";"))),"")</f>
        <v/>
      </c>
      <c r="B1101" s="576" t="str">
        <f>IF(ISNUMBER(SEARCH(B$206,'12.Partner Involvement'!$G900))=TRUE,(('12.Partner Involvement'!$D900*'12.Partner Involvement'!$E900)/COUNTA(_xlfn.TEXTSPLIT('12.Partner Involvement'!$G900,";"))),"")</f>
        <v/>
      </c>
      <c r="C1101" s="578" t="str">
        <f>IF(ISNUMBER(SEARCH(C$206,'12.Partner Involvement'!$G900))=TRUE,(('12.Partner Involvement'!$D900*'12.Partner Involvement'!$E900)/COUNTA(_xlfn.TEXTSPLIT('12.Partner Involvement'!$G900,";"))),"")</f>
        <v/>
      </c>
      <c r="E1101" s="577" t="str">
        <f>IF(ISNUMBER(SEARCH(E$206,'12.Partner Involvement'!$H900))=TRUE,(('12.Partner Involvement'!$D900*'12.Partner Involvement'!$E900)/COUNTA(_xlfn.TEXTSPLIT('12.Partner Involvement'!$H900,";"))),"")</f>
        <v/>
      </c>
      <c r="F1101" s="576" t="str">
        <f>IF(ISNUMBER(SEARCH(F$206,'12.Partner Involvement'!$H900))=TRUE,(('12.Partner Involvement'!$D900*'12.Partner Involvement'!$E900)/COUNTA(_xlfn.TEXTSPLIT('12.Partner Involvement'!$H900,";"))),"")</f>
        <v/>
      </c>
      <c r="G1101" s="576" t="str">
        <f>IF(ISNUMBER(SEARCH(G$206,'12.Partner Involvement'!$H900))=TRUE,(('12.Partner Involvement'!$D900*'12.Partner Involvement'!$E900)/COUNTA(_xlfn.TEXTSPLIT('12.Partner Involvement'!$H900,";"))),"")</f>
        <v/>
      </c>
      <c r="H1101" s="578" t="str">
        <f>IF(ISNUMBER(SEARCH(H$206,'12.Partner Involvement'!$H900))=TRUE,(('12.Partner Involvement'!$D900*'12.Partner Involvement'!$E900)/COUNTA(_xlfn.TEXTSPLIT('12.Partner Involvement'!$H900,";"))),"")</f>
        <v/>
      </c>
    </row>
    <row r="1102" spans="1:8" x14ac:dyDescent="0.25">
      <c r="A1102" s="577" t="str">
        <f>IF(ISNUMBER(SEARCH(A$206,'12.Partner Involvement'!$G901))=TRUE,(('12.Partner Involvement'!$D901*'12.Partner Involvement'!$E901)/COUNTA(_xlfn.TEXTSPLIT('12.Partner Involvement'!$G901,";"))),"")</f>
        <v/>
      </c>
      <c r="B1102" s="576" t="str">
        <f>IF(ISNUMBER(SEARCH(B$206,'12.Partner Involvement'!$G901))=TRUE,(('12.Partner Involvement'!$D901*'12.Partner Involvement'!$E901)/COUNTA(_xlfn.TEXTSPLIT('12.Partner Involvement'!$G901,";"))),"")</f>
        <v/>
      </c>
      <c r="C1102" s="578" t="str">
        <f>IF(ISNUMBER(SEARCH(C$206,'12.Partner Involvement'!$G901))=TRUE,(('12.Partner Involvement'!$D901*'12.Partner Involvement'!$E901)/COUNTA(_xlfn.TEXTSPLIT('12.Partner Involvement'!$G901,";"))),"")</f>
        <v/>
      </c>
      <c r="E1102" s="577" t="str">
        <f>IF(ISNUMBER(SEARCH(E$206,'12.Partner Involvement'!$H901))=TRUE,(('12.Partner Involvement'!$D901*'12.Partner Involvement'!$E901)/COUNTA(_xlfn.TEXTSPLIT('12.Partner Involvement'!$H901,";"))),"")</f>
        <v/>
      </c>
      <c r="F1102" s="576" t="str">
        <f>IF(ISNUMBER(SEARCH(F$206,'12.Partner Involvement'!$H901))=TRUE,(('12.Partner Involvement'!$D901*'12.Partner Involvement'!$E901)/COUNTA(_xlfn.TEXTSPLIT('12.Partner Involvement'!$H901,";"))),"")</f>
        <v/>
      </c>
      <c r="G1102" s="576" t="str">
        <f>IF(ISNUMBER(SEARCH(G$206,'12.Partner Involvement'!$H901))=TRUE,(('12.Partner Involvement'!$D901*'12.Partner Involvement'!$E901)/COUNTA(_xlfn.TEXTSPLIT('12.Partner Involvement'!$H901,";"))),"")</f>
        <v/>
      </c>
      <c r="H1102" s="578" t="str">
        <f>IF(ISNUMBER(SEARCH(H$206,'12.Partner Involvement'!$H901))=TRUE,(('12.Partner Involvement'!$D901*'12.Partner Involvement'!$E901)/COUNTA(_xlfn.TEXTSPLIT('12.Partner Involvement'!$H901,";"))),"")</f>
        <v/>
      </c>
    </row>
    <row r="1103" spans="1:8" x14ac:dyDescent="0.25">
      <c r="A1103" s="577" t="str">
        <f>IF(ISNUMBER(SEARCH(A$206,'12.Partner Involvement'!$G902))=TRUE,(('12.Partner Involvement'!$D902*'12.Partner Involvement'!$E902)/COUNTA(_xlfn.TEXTSPLIT('12.Partner Involvement'!$G902,";"))),"")</f>
        <v/>
      </c>
      <c r="B1103" s="576" t="str">
        <f>IF(ISNUMBER(SEARCH(B$206,'12.Partner Involvement'!$G902))=TRUE,(('12.Partner Involvement'!$D902*'12.Partner Involvement'!$E902)/COUNTA(_xlfn.TEXTSPLIT('12.Partner Involvement'!$G902,";"))),"")</f>
        <v/>
      </c>
      <c r="C1103" s="578" t="str">
        <f>IF(ISNUMBER(SEARCH(C$206,'12.Partner Involvement'!$G902))=TRUE,(('12.Partner Involvement'!$D902*'12.Partner Involvement'!$E902)/COUNTA(_xlfn.TEXTSPLIT('12.Partner Involvement'!$G902,";"))),"")</f>
        <v/>
      </c>
      <c r="E1103" s="577" t="str">
        <f>IF(ISNUMBER(SEARCH(E$206,'12.Partner Involvement'!$H902))=TRUE,(('12.Partner Involvement'!$D902*'12.Partner Involvement'!$E902)/COUNTA(_xlfn.TEXTSPLIT('12.Partner Involvement'!$H902,";"))),"")</f>
        <v/>
      </c>
      <c r="F1103" s="576" t="str">
        <f>IF(ISNUMBER(SEARCH(F$206,'12.Partner Involvement'!$H902))=TRUE,(('12.Partner Involvement'!$D902*'12.Partner Involvement'!$E902)/COUNTA(_xlfn.TEXTSPLIT('12.Partner Involvement'!$H902,";"))),"")</f>
        <v/>
      </c>
      <c r="G1103" s="576" t="str">
        <f>IF(ISNUMBER(SEARCH(G$206,'12.Partner Involvement'!$H902))=TRUE,(('12.Partner Involvement'!$D902*'12.Partner Involvement'!$E902)/COUNTA(_xlfn.TEXTSPLIT('12.Partner Involvement'!$H902,";"))),"")</f>
        <v/>
      </c>
      <c r="H1103" s="578" t="str">
        <f>IF(ISNUMBER(SEARCH(H$206,'12.Partner Involvement'!$H902))=TRUE,(('12.Partner Involvement'!$D902*'12.Partner Involvement'!$E902)/COUNTA(_xlfn.TEXTSPLIT('12.Partner Involvement'!$H902,";"))),"")</f>
        <v/>
      </c>
    </row>
    <row r="1104" spans="1:8" x14ac:dyDescent="0.25">
      <c r="A1104" s="577" t="str">
        <f>IF(ISNUMBER(SEARCH(A$206,'12.Partner Involvement'!$G903))=TRUE,(('12.Partner Involvement'!$D903*'12.Partner Involvement'!$E903)/COUNTA(_xlfn.TEXTSPLIT('12.Partner Involvement'!$G903,";"))),"")</f>
        <v/>
      </c>
      <c r="B1104" s="576" t="str">
        <f>IF(ISNUMBER(SEARCH(B$206,'12.Partner Involvement'!$G903))=TRUE,(('12.Partner Involvement'!$D903*'12.Partner Involvement'!$E903)/COUNTA(_xlfn.TEXTSPLIT('12.Partner Involvement'!$G903,";"))),"")</f>
        <v/>
      </c>
      <c r="C1104" s="578" t="str">
        <f>IF(ISNUMBER(SEARCH(C$206,'12.Partner Involvement'!$G903))=TRUE,(('12.Partner Involvement'!$D903*'12.Partner Involvement'!$E903)/COUNTA(_xlfn.TEXTSPLIT('12.Partner Involvement'!$G903,";"))),"")</f>
        <v/>
      </c>
      <c r="E1104" s="577" t="str">
        <f>IF(ISNUMBER(SEARCH(E$206,'12.Partner Involvement'!$H903))=TRUE,(('12.Partner Involvement'!$D903*'12.Partner Involvement'!$E903)/COUNTA(_xlfn.TEXTSPLIT('12.Partner Involvement'!$H903,";"))),"")</f>
        <v/>
      </c>
      <c r="F1104" s="576" t="str">
        <f>IF(ISNUMBER(SEARCH(F$206,'12.Partner Involvement'!$H903))=TRUE,(('12.Partner Involvement'!$D903*'12.Partner Involvement'!$E903)/COUNTA(_xlfn.TEXTSPLIT('12.Partner Involvement'!$H903,";"))),"")</f>
        <v/>
      </c>
      <c r="G1104" s="576" t="str">
        <f>IF(ISNUMBER(SEARCH(G$206,'12.Partner Involvement'!$H903))=TRUE,(('12.Partner Involvement'!$D903*'12.Partner Involvement'!$E903)/COUNTA(_xlfn.TEXTSPLIT('12.Partner Involvement'!$H903,";"))),"")</f>
        <v/>
      </c>
      <c r="H1104" s="578" t="str">
        <f>IF(ISNUMBER(SEARCH(H$206,'12.Partner Involvement'!$H903))=TRUE,(('12.Partner Involvement'!$D903*'12.Partner Involvement'!$E903)/COUNTA(_xlfn.TEXTSPLIT('12.Partner Involvement'!$H903,";"))),"")</f>
        <v/>
      </c>
    </row>
    <row r="1105" spans="1:8" x14ac:dyDescent="0.25">
      <c r="A1105" s="577" t="str">
        <f>IF(ISNUMBER(SEARCH(A$206,'12.Partner Involvement'!$G904))=TRUE,(('12.Partner Involvement'!$D904*'12.Partner Involvement'!$E904)/COUNTA(_xlfn.TEXTSPLIT('12.Partner Involvement'!$G904,";"))),"")</f>
        <v/>
      </c>
      <c r="B1105" s="576" t="str">
        <f>IF(ISNUMBER(SEARCH(B$206,'12.Partner Involvement'!$G904))=TRUE,(('12.Partner Involvement'!$D904*'12.Partner Involvement'!$E904)/COUNTA(_xlfn.TEXTSPLIT('12.Partner Involvement'!$G904,";"))),"")</f>
        <v/>
      </c>
      <c r="C1105" s="578" t="str">
        <f>IF(ISNUMBER(SEARCH(C$206,'12.Partner Involvement'!$G904))=TRUE,(('12.Partner Involvement'!$D904*'12.Partner Involvement'!$E904)/COUNTA(_xlfn.TEXTSPLIT('12.Partner Involvement'!$G904,";"))),"")</f>
        <v/>
      </c>
      <c r="E1105" s="577" t="str">
        <f>IF(ISNUMBER(SEARCH(E$206,'12.Partner Involvement'!$H904))=TRUE,(('12.Partner Involvement'!$D904*'12.Partner Involvement'!$E904)/COUNTA(_xlfn.TEXTSPLIT('12.Partner Involvement'!$H904,";"))),"")</f>
        <v/>
      </c>
      <c r="F1105" s="576" t="str">
        <f>IF(ISNUMBER(SEARCH(F$206,'12.Partner Involvement'!$H904))=TRUE,(('12.Partner Involvement'!$D904*'12.Partner Involvement'!$E904)/COUNTA(_xlfn.TEXTSPLIT('12.Partner Involvement'!$H904,";"))),"")</f>
        <v/>
      </c>
      <c r="G1105" s="576" t="str">
        <f>IF(ISNUMBER(SEARCH(G$206,'12.Partner Involvement'!$H904))=TRUE,(('12.Partner Involvement'!$D904*'12.Partner Involvement'!$E904)/COUNTA(_xlfn.TEXTSPLIT('12.Partner Involvement'!$H904,";"))),"")</f>
        <v/>
      </c>
      <c r="H1105" s="578" t="str">
        <f>IF(ISNUMBER(SEARCH(H$206,'12.Partner Involvement'!$H904))=TRUE,(('12.Partner Involvement'!$D904*'12.Partner Involvement'!$E904)/COUNTA(_xlfn.TEXTSPLIT('12.Partner Involvement'!$H904,";"))),"")</f>
        <v/>
      </c>
    </row>
    <row r="1106" spans="1:8" x14ac:dyDescent="0.25">
      <c r="A1106" s="577" t="str">
        <f>IF(ISNUMBER(SEARCH(A$206,'12.Partner Involvement'!$G905))=TRUE,(('12.Partner Involvement'!$D905*'12.Partner Involvement'!$E905)/COUNTA(_xlfn.TEXTSPLIT('12.Partner Involvement'!$G905,";"))),"")</f>
        <v/>
      </c>
      <c r="B1106" s="576" t="str">
        <f>IF(ISNUMBER(SEARCH(B$206,'12.Partner Involvement'!$G905))=TRUE,(('12.Partner Involvement'!$D905*'12.Partner Involvement'!$E905)/COUNTA(_xlfn.TEXTSPLIT('12.Partner Involvement'!$G905,";"))),"")</f>
        <v/>
      </c>
      <c r="C1106" s="578" t="str">
        <f>IF(ISNUMBER(SEARCH(C$206,'12.Partner Involvement'!$G905))=TRUE,(('12.Partner Involvement'!$D905*'12.Partner Involvement'!$E905)/COUNTA(_xlfn.TEXTSPLIT('12.Partner Involvement'!$G905,";"))),"")</f>
        <v/>
      </c>
      <c r="E1106" s="577" t="str">
        <f>IF(ISNUMBER(SEARCH(E$206,'12.Partner Involvement'!$H905))=TRUE,(('12.Partner Involvement'!$D905*'12.Partner Involvement'!$E905)/COUNTA(_xlfn.TEXTSPLIT('12.Partner Involvement'!$H905,";"))),"")</f>
        <v/>
      </c>
      <c r="F1106" s="576" t="str">
        <f>IF(ISNUMBER(SEARCH(F$206,'12.Partner Involvement'!$H905))=TRUE,(('12.Partner Involvement'!$D905*'12.Partner Involvement'!$E905)/COUNTA(_xlfn.TEXTSPLIT('12.Partner Involvement'!$H905,";"))),"")</f>
        <v/>
      </c>
      <c r="G1106" s="576" t="str">
        <f>IF(ISNUMBER(SEARCH(G$206,'12.Partner Involvement'!$H905))=TRUE,(('12.Partner Involvement'!$D905*'12.Partner Involvement'!$E905)/COUNTA(_xlfn.TEXTSPLIT('12.Partner Involvement'!$H905,";"))),"")</f>
        <v/>
      </c>
      <c r="H1106" s="578" t="str">
        <f>IF(ISNUMBER(SEARCH(H$206,'12.Partner Involvement'!$H905))=TRUE,(('12.Partner Involvement'!$D905*'12.Partner Involvement'!$E905)/COUNTA(_xlfn.TEXTSPLIT('12.Partner Involvement'!$H905,";"))),"")</f>
        <v/>
      </c>
    </row>
    <row r="1107" spans="1:8" x14ac:dyDescent="0.25">
      <c r="A1107" s="577" t="str">
        <f>IF(ISNUMBER(SEARCH(A$206,'12.Partner Involvement'!$G906))=TRUE,(('12.Partner Involvement'!$D906*'12.Partner Involvement'!$E906)/COUNTA(_xlfn.TEXTSPLIT('12.Partner Involvement'!$G906,";"))),"")</f>
        <v/>
      </c>
      <c r="B1107" s="576" t="str">
        <f>IF(ISNUMBER(SEARCH(B$206,'12.Partner Involvement'!$G906))=TRUE,(('12.Partner Involvement'!$D906*'12.Partner Involvement'!$E906)/COUNTA(_xlfn.TEXTSPLIT('12.Partner Involvement'!$G906,";"))),"")</f>
        <v/>
      </c>
      <c r="C1107" s="578" t="str">
        <f>IF(ISNUMBER(SEARCH(C$206,'12.Partner Involvement'!$G906))=TRUE,(('12.Partner Involvement'!$D906*'12.Partner Involvement'!$E906)/COUNTA(_xlfn.TEXTSPLIT('12.Partner Involvement'!$G906,";"))),"")</f>
        <v/>
      </c>
      <c r="E1107" s="577" t="str">
        <f>IF(ISNUMBER(SEARCH(E$206,'12.Partner Involvement'!$H906))=TRUE,(('12.Partner Involvement'!$D906*'12.Partner Involvement'!$E906)/COUNTA(_xlfn.TEXTSPLIT('12.Partner Involvement'!$H906,";"))),"")</f>
        <v/>
      </c>
      <c r="F1107" s="576" t="str">
        <f>IF(ISNUMBER(SEARCH(F$206,'12.Partner Involvement'!$H906))=TRUE,(('12.Partner Involvement'!$D906*'12.Partner Involvement'!$E906)/COUNTA(_xlfn.TEXTSPLIT('12.Partner Involvement'!$H906,";"))),"")</f>
        <v/>
      </c>
      <c r="G1107" s="576" t="str">
        <f>IF(ISNUMBER(SEARCH(G$206,'12.Partner Involvement'!$H906))=TRUE,(('12.Partner Involvement'!$D906*'12.Partner Involvement'!$E906)/COUNTA(_xlfn.TEXTSPLIT('12.Partner Involvement'!$H906,";"))),"")</f>
        <v/>
      </c>
      <c r="H1107" s="578" t="str">
        <f>IF(ISNUMBER(SEARCH(H$206,'12.Partner Involvement'!$H906))=TRUE,(('12.Partner Involvement'!$D906*'12.Partner Involvement'!$E906)/COUNTA(_xlfn.TEXTSPLIT('12.Partner Involvement'!$H906,";"))),"")</f>
        <v/>
      </c>
    </row>
    <row r="1108" spans="1:8" x14ac:dyDescent="0.25">
      <c r="A1108" s="577" t="str">
        <f>IF(ISNUMBER(SEARCH(A$206,'12.Partner Involvement'!$G907))=TRUE,(('12.Partner Involvement'!$D907*'12.Partner Involvement'!$E907)/COUNTA(_xlfn.TEXTSPLIT('12.Partner Involvement'!$G907,";"))),"")</f>
        <v/>
      </c>
      <c r="B1108" s="576" t="str">
        <f>IF(ISNUMBER(SEARCH(B$206,'12.Partner Involvement'!$G907))=TRUE,(('12.Partner Involvement'!$D907*'12.Partner Involvement'!$E907)/COUNTA(_xlfn.TEXTSPLIT('12.Partner Involvement'!$G907,";"))),"")</f>
        <v/>
      </c>
      <c r="C1108" s="578" t="str">
        <f>IF(ISNUMBER(SEARCH(C$206,'12.Partner Involvement'!$G907))=TRUE,(('12.Partner Involvement'!$D907*'12.Partner Involvement'!$E907)/COUNTA(_xlfn.TEXTSPLIT('12.Partner Involvement'!$G907,";"))),"")</f>
        <v/>
      </c>
      <c r="E1108" s="577" t="str">
        <f>IF(ISNUMBER(SEARCH(E$206,'12.Partner Involvement'!$H907))=TRUE,(('12.Partner Involvement'!$D907*'12.Partner Involvement'!$E907)/COUNTA(_xlfn.TEXTSPLIT('12.Partner Involvement'!$H907,";"))),"")</f>
        <v/>
      </c>
      <c r="F1108" s="576" t="str">
        <f>IF(ISNUMBER(SEARCH(F$206,'12.Partner Involvement'!$H907))=TRUE,(('12.Partner Involvement'!$D907*'12.Partner Involvement'!$E907)/COUNTA(_xlfn.TEXTSPLIT('12.Partner Involvement'!$H907,";"))),"")</f>
        <v/>
      </c>
      <c r="G1108" s="576" t="str">
        <f>IF(ISNUMBER(SEARCH(G$206,'12.Partner Involvement'!$H907))=TRUE,(('12.Partner Involvement'!$D907*'12.Partner Involvement'!$E907)/COUNTA(_xlfn.TEXTSPLIT('12.Partner Involvement'!$H907,";"))),"")</f>
        <v/>
      </c>
      <c r="H1108" s="578" t="str">
        <f>IF(ISNUMBER(SEARCH(H$206,'12.Partner Involvement'!$H907))=TRUE,(('12.Partner Involvement'!$D907*'12.Partner Involvement'!$E907)/COUNTA(_xlfn.TEXTSPLIT('12.Partner Involvement'!$H907,";"))),"")</f>
        <v/>
      </c>
    </row>
    <row r="1109" spans="1:8" x14ac:dyDescent="0.25">
      <c r="A1109" s="577" t="str">
        <f>IF(ISNUMBER(SEARCH(A$206,'12.Partner Involvement'!$G908))=TRUE,(('12.Partner Involvement'!$D908*'12.Partner Involvement'!$E908)/COUNTA(_xlfn.TEXTSPLIT('12.Partner Involvement'!$G908,";"))),"")</f>
        <v/>
      </c>
      <c r="B1109" s="576" t="str">
        <f>IF(ISNUMBER(SEARCH(B$206,'12.Partner Involvement'!$G908))=TRUE,(('12.Partner Involvement'!$D908*'12.Partner Involvement'!$E908)/COUNTA(_xlfn.TEXTSPLIT('12.Partner Involvement'!$G908,";"))),"")</f>
        <v/>
      </c>
      <c r="C1109" s="578" t="str">
        <f>IF(ISNUMBER(SEARCH(C$206,'12.Partner Involvement'!$G908))=TRUE,(('12.Partner Involvement'!$D908*'12.Partner Involvement'!$E908)/COUNTA(_xlfn.TEXTSPLIT('12.Partner Involvement'!$G908,";"))),"")</f>
        <v/>
      </c>
      <c r="E1109" s="577" t="str">
        <f>IF(ISNUMBER(SEARCH(E$206,'12.Partner Involvement'!$H908))=TRUE,(('12.Partner Involvement'!$D908*'12.Partner Involvement'!$E908)/COUNTA(_xlfn.TEXTSPLIT('12.Partner Involvement'!$H908,";"))),"")</f>
        <v/>
      </c>
      <c r="F1109" s="576" t="str">
        <f>IF(ISNUMBER(SEARCH(F$206,'12.Partner Involvement'!$H908))=TRUE,(('12.Partner Involvement'!$D908*'12.Partner Involvement'!$E908)/COUNTA(_xlfn.TEXTSPLIT('12.Partner Involvement'!$H908,";"))),"")</f>
        <v/>
      </c>
      <c r="G1109" s="576" t="str">
        <f>IF(ISNUMBER(SEARCH(G$206,'12.Partner Involvement'!$H908))=TRUE,(('12.Partner Involvement'!$D908*'12.Partner Involvement'!$E908)/COUNTA(_xlfn.TEXTSPLIT('12.Partner Involvement'!$H908,";"))),"")</f>
        <v/>
      </c>
      <c r="H1109" s="578" t="str">
        <f>IF(ISNUMBER(SEARCH(H$206,'12.Partner Involvement'!$H908))=TRUE,(('12.Partner Involvement'!$D908*'12.Partner Involvement'!$E908)/COUNTA(_xlfn.TEXTSPLIT('12.Partner Involvement'!$H908,";"))),"")</f>
        <v/>
      </c>
    </row>
    <row r="1110" spans="1:8" x14ac:dyDescent="0.25">
      <c r="A1110" s="577" t="str">
        <f>IF(ISNUMBER(SEARCH(A$206,'12.Partner Involvement'!$G909))=TRUE,(('12.Partner Involvement'!$D909*'12.Partner Involvement'!$E909)/COUNTA(_xlfn.TEXTSPLIT('12.Partner Involvement'!$G909,";"))),"")</f>
        <v/>
      </c>
      <c r="B1110" s="576" t="str">
        <f>IF(ISNUMBER(SEARCH(B$206,'12.Partner Involvement'!$G909))=TRUE,(('12.Partner Involvement'!$D909*'12.Partner Involvement'!$E909)/COUNTA(_xlfn.TEXTSPLIT('12.Partner Involvement'!$G909,";"))),"")</f>
        <v/>
      </c>
      <c r="C1110" s="578" t="str">
        <f>IF(ISNUMBER(SEARCH(C$206,'12.Partner Involvement'!$G909))=TRUE,(('12.Partner Involvement'!$D909*'12.Partner Involvement'!$E909)/COUNTA(_xlfn.TEXTSPLIT('12.Partner Involvement'!$G909,";"))),"")</f>
        <v/>
      </c>
      <c r="E1110" s="577" t="str">
        <f>IF(ISNUMBER(SEARCH(E$206,'12.Partner Involvement'!$H909))=TRUE,(('12.Partner Involvement'!$D909*'12.Partner Involvement'!$E909)/COUNTA(_xlfn.TEXTSPLIT('12.Partner Involvement'!$H909,";"))),"")</f>
        <v/>
      </c>
      <c r="F1110" s="576" t="str">
        <f>IF(ISNUMBER(SEARCH(F$206,'12.Partner Involvement'!$H909))=TRUE,(('12.Partner Involvement'!$D909*'12.Partner Involvement'!$E909)/COUNTA(_xlfn.TEXTSPLIT('12.Partner Involvement'!$H909,";"))),"")</f>
        <v/>
      </c>
      <c r="G1110" s="576" t="str">
        <f>IF(ISNUMBER(SEARCH(G$206,'12.Partner Involvement'!$H909))=TRUE,(('12.Partner Involvement'!$D909*'12.Partner Involvement'!$E909)/COUNTA(_xlfn.TEXTSPLIT('12.Partner Involvement'!$H909,";"))),"")</f>
        <v/>
      </c>
      <c r="H1110" s="578" t="str">
        <f>IF(ISNUMBER(SEARCH(H$206,'12.Partner Involvement'!$H909))=TRUE,(('12.Partner Involvement'!$D909*'12.Partner Involvement'!$E909)/COUNTA(_xlfn.TEXTSPLIT('12.Partner Involvement'!$H909,";"))),"")</f>
        <v/>
      </c>
    </row>
    <row r="1111" spans="1:8" x14ac:dyDescent="0.25">
      <c r="A1111" s="577" t="str">
        <f>IF(ISNUMBER(SEARCH(A$206,'12.Partner Involvement'!$G910))=TRUE,(('12.Partner Involvement'!$D910*'12.Partner Involvement'!$E910)/COUNTA(_xlfn.TEXTSPLIT('12.Partner Involvement'!$G910,";"))),"")</f>
        <v/>
      </c>
      <c r="B1111" s="576" t="str">
        <f>IF(ISNUMBER(SEARCH(B$206,'12.Partner Involvement'!$G910))=TRUE,(('12.Partner Involvement'!$D910*'12.Partner Involvement'!$E910)/COUNTA(_xlfn.TEXTSPLIT('12.Partner Involvement'!$G910,";"))),"")</f>
        <v/>
      </c>
      <c r="C1111" s="578" t="str">
        <f>IF(ISNUMBER(SEARCH(C$206,'12.Partner Involvement'!$G910))=TRUE,(('12.Partner Involvement'!$D910*'12.Partner Involvement'!$E910)/COUNTA(_xlfn.TEXTSPLIT('12.Partner Involvement'!$G910,";"))),"")</f>
        <v/>
      </c>
      <c r="E1111" s="577" t="str">
        <f>IF(ISNUMBER(SEARCH(E$206,'12.Partner Involvement'!$H910))=TRUE,(('12.Partner Involvement'!$D910*'12.Partner Involvement'!$E910)/COUNTA(_xlfn.TEXTSPLIT('12.Partner Involvement'!$H910,";"))),"")</f>
        <v/>
      </c>
      <c r="F1111" s="576" t="str">
        <f>IF(ISNUMBER(SEARCH(F$206,'12.Partner Involvement'!$H910))=TRUE,(('12.Partner Involvement'!$D910*'12.Partner Involvement'!$E910)/COUNTA(_xlfn.TEXTSPLIT('12.Partner Involvement'!$H910,";"))),"")</f>
        <v/>
      </c>
      <c r="G1111" s="576" t="str">
        <f>IF(ISNUMBER(SEARCH(G$206,'12.Partner Involvement'!$H910))=TRUE,(('12.Partner Involvement'!$D910*'12.Partner Involvement'!$E910)/COUNTA(_xlfn.TEXTSPLIT('12.Partner Involvement'!$H910,";"))),"")</f>
        <v/>
      </c>
      <c r="H1111" s="578" t="str">
        <f>IF(ISNUMBER(SEARCH(H$206,'12.Partner Involvement'!$H910))=TRUE,(('12.Partner Involvement'!$D910*'12.Partner Involvement'!$E910)/COUNTA(_xlfn.TEXTSPLIT('12.Partner Involvement'!$H910,";"))),"")</f>
        <v/>
      </c>
    </row>
    <row r="1112" spans="1:8" x14ac:dyDescent="0.25">
      <c r="A1112" s="577" t="str">
        <f>IF(ISNUMBER(SEARCH(A$206,'12.Partner Involvement'!$G911))=TRUE,(('12.Partner Involvement'!$D911*'12.Partner Involvement'!$E911)/COUNTA(_xlfn.TEXTSPLIT('12.Partner Involvement'!$G911,";"))),"")</f>
        <v/>
      </c>
      <c r="B1112" s="576" t="str">
        <f>IF(ISNUMBER(SEARCH(B$206,'12.Partner Involvement'!$G911))=TRUE,(('12.Partner Involvement'!$D911*'12.Partner Involvement'!$E911)/COUNTA(_xlfn.TEXTSPLIT('12.Partner Involvement'!$G911,";"))),"")</f>
        <v/>
      </c>
      <c r="C1112" s="578" t="str">
        <f>IF(ISNUMBER(SEARCH(C$206,'12.Partner Involvement'!$G911))=TRUE,(('12.Partner Involvement'!$D911*'12.Partner Involvement'!$E911)/COUNTA(_xlfn.TEXTSPLIT('12.Partner Involvement'!$G911,";"))),"")</f>
        <v/>
      </c>
      <c r="E1112" s="577" t="str">
        <f>IF(ISNUMBER(SEARCH(E$206,'12.Partner Involvement'!$H911))=TRUE,(('12.Partner Involvement'!$D911*'12.Partner Involvement'!$E911)/COUNTA(_xlfn.TEXTSPLIT('12.Partner Involvement'!$H911,";"))),"")</f>
        <v/>
      </c>
      <c r="F1112" s="576" t="str">
        <f>IF(ISNUMBER(SEARCH(F$206,'12.Partner Involvement'!$H911))=TRUE,(('12.Partner Involvement'!$D911*'12.Partner Involvement'!$E911)/COUNTA(_xlfn.TEXTSPLIT('12.Partner Involvement'!$H911,";"))),"")</f>
        <v/>
      </c>
      <c r="G1112" s="576" t="str">
        <f>IF(ISNUMBER(SEARCH(G$206,'12.Partner Involvement'!$H911))=TRUE,(('12.Partner Involvement'!$D911*'12.Partner Involvement'!$E911)/COUNTA(_xlfn.TEXTSPLIT('12.Partner Involvement'!$H911,";"))),"")</f>
        <v/>
      </c>
      <c r="H1112" s="578" t="str">
        <f>IF(ISNUMBER(SEARCH(H$206,'12.Partner Involvement'!$H911))=TRUE,(('12.Partner Involvement'!$D911*'12.Partner Involvement'!$E911)/COUNTA(_xlfn.TEXTSPLIT('12.Partner Involvement'!$H911,";"))),"")</f>
        <v/>
      </c>
    </row>
    <row r="1113" spans="1:8" x14ac:dyDescent="0.25">
      <c r="A1113" s="577" t="str">
        <f>IF(ISNUMBER(SEARCH(A$206,'12.Partner Involvement'!$G912))=TRUE,(('12.Partner Involvement'!$D912*'12.Partner Involvement'!$E912)/COUNTA(_xlfn.TEXTSPLIT('12.Partner Involvement'!$G912,";"))),"")</f>
        <v/>
      </c>
      <c r="B1113" s="576" t="str">
        <f>IF(ISNUMBER(SEARCH(B$206,'12.Partner Involvement'!$G912))=TRUE,(('12.Partner Involvement'!$D912*'12.Partner Involvement'!$E912)/COUNTA(_xlfn.TEXTSPLIT('12.Partner Involvement'!$G912,";"))),"")</f>
        <v/>
      </c>
      <c r="C1113" s="578" t="str">
        <f>IF(ISNUMBER(SEARCH(C$206,'12.Partner Involvement'!$G912))=TRUE,(('12.Partner Involvement'!$D912*'12.Partner Involvement'!$E912)/COUNTA(_xlfn.TEXTSPLIT('12.Partner Involvement'!$G912,";"))),"")</f>
        <v/>
      </c>
      <c r="E1113" s="577" t="str">
        <f>IF(ISNUMBER(SEARCH(E$206,'12.Partner Involvement'!$H912))=TRUE,(('12.Partner Involvement'!$D912*'12.Partner Involvement'!$E912)/COUNTA(_xlfn.TEXTSPLIT('12.Partner Involvement'!$H912,";"))),"")</f>
        <v/>
      </c>
      <c r="F1113" s="576" t="str">
        <f>IF(ISNUMBER(SEARCH(F$206,'12.Partner Involvement'!$H912))=TRUE,(('12.Partner Involvement'!$D912*'12.Partner Involvement'!$E912)/COUNTA(_xlfn.TEXTSPLIT('12.Partner Involvement'!$H912,";"))),"")</f>
        <v/>
      </c>
      <c r="G1113" s="576" t="str">
        <f>IF(ISNUMBER(SEARCH(G$206,'12.Partner Involvement'!$H912))=TRUE,(('12.Partner Involvement'!$D912*'12.Partner Involvement'!$E912)/COUNTA(_xlfn.TEXTSPLIT('12.Partner Involvement'!$H912,";"))),"")</f>
        <v/>
      </c>
      <c r="H1113" s="578" t="str">
        <f>IF(ISNUMBER(SEARCH(H$206,'12.Partner Involvement'!$H912))=TRUE,(('12.Partner Involvement'!$D912*'12.Partner Involvement'!$E912)/COUNTA(_xlfn.TEXTSPLIT('12.Partner Involvement'!$H912,";"))),"")</f>
        <v/>
      </c>
    </row>
    <row r="1114" spans="1:8" x14ac:dyDescent="0.25">
      <c r="A1114" s="577" t="str">
        <f>IF(ISNUMBER(SEARCH(A$206,'12.Partner Involvement'!$G913))=TRUE,(('12.Partner Involvement'!$D913*'12.Partner Involvement'!$E913)/COUNTA(_xlfn.TEXTSPLIT('12.Partner Involvement'!$G913,";"))),"")</f>
        <v/>
      </c>
      <c r="B1114" s="576" t="str">
        <f>IF(ISNUMBER(SEARCH(B$206,'12.Partner Involvement'!$G913))=TRUE,(('12.Partner Involvement'!$D913*'12.Partner Involvement'!$E913)/COUNTA(_xlfn.TEXTSPLIT('12.Partner Involvement'!$G913,";"))),"")</f>
        <v/>
      </c>
      <c r="C1114" s="578" t="str">
        <f>IF(ISNUMBER(SEARCH(C$206,'12.Partner Involvement'!$G913))=TRUE,(('12.Partner Involvement'!$D913*'12.Partner Involvement'!$E913)/COUNTA(_xlfn.TEXTSPLIT('12.Partner Involvement'!$G913,";"))),"")</f>
        <v/>
      </c>
      <c r="E1114" s="577" t="str">
        <f>IF(ISNUMBER(SEARCH(E$206,'12.Partner Involvement'!$H913))=TRUE,(('12.Partner Involvement'!$D913*'12.Partner Involvement'!$E913)/COUNTA(_xlfn.TEXTSPLIT('12.Partner Involvement'!$H913,";"))),"")</f>
        <v/>
      </c>
      <c r="F1114" s="576" t="str">
        <f>IF(ISNUMBER(SEARCH(F$206,'12.Partner Involvement'!$H913))=TRUE,(('12.Partner Involvement'!$D913*'12.Partner Involvement'!$E913)/COUNTA(_xlfn.TEXTSPLIT('12.Partner Involvement'!$H913,";"))),"")</f>
        <v/>
      </c>
      <c r="G1114" s="576" t="str">
        <f>IF(ISNUMBER(SEARCH(G$206,'12.Partner Involvement'!$H913))=TRUE,(('12.Partner Involvement'!$D913*'12.Partner Involvement'!$E913)/COUNTA(_xlfn.TEXTSPLIT('12.Partner Involvement'!$H913,";"))),"")</f>
        <v/>
      </c>
      <c r="H1114" s="578" t="str">
        <f>IF(ISNUMBER(SEARCH(H$206,'12.Partner Involvement'!$H913))=TRUE,(('12.Partner Involvement'!$D913*'12.Partner Involvement'!$E913)/COUNTA(_xlfn.TEXTSPLIT('12.Partner Involvement'!$H913,";"))),"")</f>
        <v/>
      </c>
    </row>
    <row r="1115" spans="1:8" x14ac:dyDescent="0.25">
      <c r="A1115" s="577" t="str">
        <f>IF(ISNUMBER(SEARCH(A$206,'12.Partner Involvement'!$G914))=TRUE,(('12.Partner Involvement'!$D914*'12.Partner Involvement'!$E914)/COUNTA(_xlfn.TEXTSPLIT('12.Partner Involvement'!$G914,";"))),"")</f>
        <v/>
      </c>
      <c r="B1115" s="576" t="str">
        <f>IF(ISNUMBER(SEARCH(B$206,'12.Partner Involvement'!$G914))=TRUE,(('12.Partner Involvement'!$D914*'12.Partner Involvement'!$E914)/COUNTA(_xlfn.TEXTSPLIT('12.Partner Involvement'!$G914,";"))),"")</f>
        <v/>
      </c>
      <c r="C1115" s="578" t="str">
        <f>IF(ISNUMBER(SEARCH(C$206,'12.Partner Involvement'!$G914))=TRUE,(('12.Partner Involvement'!$D914*'12.Partner Involvement'!$E914)/COUNTA(_xlfn.TEXTSPLIT('12.Partner Involvement'!$G914,";"))),"")</f>
        <v/>
      </c>
      <c r="E1115" s="577" t="str">
        <f>IF(ISNUMBER(SEARCH(E$206,'12.Partner Involvement'!$H914))=TRUE,(('12.Partner Involvement'!$D914*'12.Partner Involvement'!$E914)/COUNTA(_xlfn.TEXTSPLIT('12.Partner Involvement'!$H914,";"))),"")</f>
        <v/>
      </c>
      <c r="F1115" s="576" t="str">
        <f>IF(ISNUMBER(SEARCH(F$206,'12.Partner Involvement'!$H914))=TRUE,(('12.Partner Involvement'!$D914*'12.Partner Involvement'!$E914)/COUNTA(_xlfn.TEXTSPLIT('12.Partner Involvement'!$H914,";"))),"")</f>
        <v/>
      </c>
      <c r="G1115" s="576" t="str">
        <f>IF(ISNUMBER(SEARCH(G$206,'12.Partner Involvement'!$H914))=TRUE,(('12.Partner Involvement'!$D914*'12.Partner Involvement'!$E914)/COUNTA(_xlfn.TEXTSPLIT('12.Partner Involvement'!$H914,";"))),"")</f>
        <v/>
      </c>
      <c r="H1115" s="578" t="str">
        <f>IF(ISNUMBER(SEARCH(H$206,'12.Partner Involvement'!$H914))=TRUE,(('12.Partner Involvement'!$D914*'12.Partner Involvement'!$E914)/COUNTA(_xlfn.TEXTSPLIT('12.Partner Involvement'!$H914,";"))),"")</f>
        <v/>
      </c>
    </row>
    <row r="1116" spans="1:8" x14ac:dyDescent="0.25">
      <c r="A1116" s="577" t="str">
        <f>IF(ISNUMBER(SEARCH(A$206,'12.Partner Involvement'!$G915))=TRUE,(('12.Partner Involvement'!$D915*'12.Partner Involvement'!$E915)/COUNTA(_xlfn.TEXTSPLIT('12.Partner Involvement'!$G915,";"))),"")</f>
        <v/>
      </c>
      <c r="B1116" s="576" t="str">
        <f>IF(ISNUMBER(SEARCH(B$206,'12.Partner Involvement'!$G915))=TRUE,(('12.Partner Involvement'!$D915*'12.Partner Involvement'!$E915)/COUNTA(_xlfn.TEXTSPLIT('12.Partner Involvement'!$G915,";"))),"")</f>
        <v/>
      </c>
      <c r="C1116" s="578" t="str">
        <f>IF(ISNUMBER(SEARCH(C$206,'12.Partner Involvement'!$G915))=TRUE,(('12.Partner Involvement'!$D915*'12.Partner Involvement'!$E915)/COUNTA(_xlfn.TEXTSPLIT('12.Partner Involvement'!$G915,";"))),"")</f>
        <v/>
      </c>
      <c r="E1116" s="577" t="str">
        <f>IF(ISNUMBER(SEARCH(E$206,'12.Partner Involvement'!$H915))=TRUE,(('12.Partner Involvement'!$D915*'12.Partner Involvement'!$E915)/COUNTA(_xlfn.TEXTSPLIT('12.Partner Involvement'!$H915,";"))),"")</f>
        <v/>
      </c>
      <c r="F1116" s="576" t="str">
        <f>IF(ISNUMBER(SEARCH(F$206,'12.Partner Involvement'!$H915))=TRUE,(('12.Partner Involvement'!$D915*'12.Partner Involvement'!$E915)/COUNTA(_xlfn.TEXTSPLIT('12.Partner Involvement'!$H915,";"))),"")</f>
        <v/>
      </c>
      <c r="G1116" s="576" t="str">
        <f>IF(ISNUMBER(SEARCH(G$206,'12.Partner Involvement'!$H915))=TRUE,(('12.Partner Involvement'!$D915*'12.Partner Involvement'!$E915)/COUNTA(_xlfn.TEXTSPLIT('12.Partner Involvement'!$H915,";"))),"")</f>
        <v/>
      </c>
      <c r="H1116" s="578" t="str">
        <f>IF(ISNUMBER(SEARCH(H$206,'12.Partner Involvement'!$H915))=TRUE,(('12.Partner Involvement'!$D915*'12.Partner Involvement'!$E915)/COUNTA(_xlfn.TEXTSPLIT('12.Partner Involvement'!$H915,";"))),"")</f>
        <v/>
      </c>
    </row>
    <row r="1117" spans="1:8" x14ac:dyDescent="0.25">
      <c r="A1117" s="577" t="str">
        <f>IF(ISNUMBER(SEARCH(A$206,'12.Partner Involvement'!$G916))=TRUE,(('12.Partner Involvement'!$D916*'12.Partner Involvement'!$E916)/COUNTA(_xlfn.TEXTSPLIT('12.Partner Involvement'!$G916,";"))),"")</f>
        <v/>
      </c>
      <c r="B1117" s="576" t="str">
        <f>IF(ISNUMBER(SEARCH(B$206,'12.Partner Involvement'!$G916))=TRUE,(('12.Partner Involvement'!$D916*'12.Partner Involvement'!$E916)/COUNTA(_xlfn.TEXTSPLIT('12.Partner Involvement'!$G916,";"))),"")</f>
        <v/>
      </c>
      <c r="C1117" s="578" t="str">
        <f>IF(ISNUMBER(SEARCH(C$206,'12.Partner Involvement'!$G916))=TRUE,(('12.Partner Involvement'!$D916*'12.Partner Involvement'!$E916)/COUNTA(_xlfn.TEXTSPLIT('12.Partner Involvement'!$G916,";"))),"")</f>
        <v/>
      </c>
      <c r="E1117" s="577" t="str">
        <f>IF(ISNUMBER(SEARCH(E$206,'12.Partner Involvement'!$H916))=TRUE,(('12.Partner Involvement'!$D916*'12.Partner Involvement'!$E916)/COUNTA(_xlfn.TEXTSPLIT('12.Partner Involvement'!$H916,";"))),"")</f>
        <v/>
      </c>
      <c r="F1117" s="576" t="str">
        <f>IF(ISNUMBER(SEARCH(F$206,'12.Partner Involvement'!$H916))=TRUE,(('12.Partner Involvement'!$D916*'12.Partner Involvement'!$E916)/COUNTA(_xlfn.TEXTSPLIT('12.Partner Involvement'!$H916,";"))),"")</f>
        <v/>
      </c>
      <c r="G1117" s="576" t="str">
        <f>IF(ISNUMBER(SEARCH(G$206,'12.Partner Involvement'!$H916))=TRUE,(('12.Partner Involvement'!$D916*'12.Partner Involvement'!$E916)/COUNTA(_xlfn.TEXTSPLIT('12.Partner Involvement'!$H916,";"))),"")</f>
        <v/>
      </c>
      <c r="H1117" s="578" t="str">
        <f>IF(ISNUMBER(SEARCH(H$206,'12.Partner Involvement'!$H916))=TRUE,(('12.Partner Involvement'!$D916*'12.Partner Involvement'!$E916)/COUNTA(_xlfn.TEXTSPLIT('12.Partner Involvement'!$H916,";"))),"")</f>
        <v/>
      </c>
    </row>
    <row r="1118" spans="1:8" x14ac:dyDescent="0.25">
      <c r="A1118" s="577" t="str">
        <f>IF(ISNUMBER(SEARCH(A$206,'12.Partner Involvement'!$G917))=TRUE,(('12.Partner Involvement'!$D917*'12.Partner Involvement'!$E917)/COUNTA(_xlfn.TEXTSPLIT('12.Partner Involvement'!$G917,";"))),"")</f>
        <v/>
      </c>
      <c r="B1118" s="576" t="str">
        <f>IF(ISNUMBER(SEARCH(B$206,'12.Partner Involvement'!$G917))=TRUE,(('12.Partner Involvement'!$D917*'12.Partner Involvement'!$E917)/COUNTA(_xlfn.TEXTSPLIT('12.Partner Involvement'!$G917,";"))),"")</f>
        <v/>
      </c>
      <c r="C1118" s="578" t="str">
        <f>IF(ISNUMBER(SEARCH(C$206,'12.Partner Involvement'!$G917))=TRUE,(('12.Partner Involvement'!$D917*'12.Partner Involvement'!$E917)/COUNTA(_xlfn.TEXTSPLIT('12.Partner Involvement'!$G917,";"))),"")</f>
        <v/>
      </c>
      <c r="E1118" s="577" t="str">
        <f>IF(ISNUMBER(SEARCH(E$206,'12.Partner Involvement'!$H917))=TRUE,(('12.Partner Involvement'!$D917*'12.Partner Involvement'!$E917)/COUNTA(_xlfn.TEXTSPLIT('12.Partner Involvement'!$H917,";"))),"")</f>
        <v/>
      </c>
      <c r="F1118" s="576" t="str">
        <f>IF(ISNUMBER(SEARCH(F$206,'12.Partner Involvement'!$H917))=TRUE,(('12.Partner Involvement'!$D917*'12.Partner Involvement'!$E917)/COUNTA(_xlfn.TEXTSPLIT('12.Partner Involvement'!$H917,";"))),"")</f>
        <v/>
      </c>
      <c r="G1118" s="576" t="str">
        <f>IF(ISNUMBER(SEARCH(G$206,'12.Partner Involvement'!$H917))=TRUE,(('12.Partner Involvement'!$D917*'12.Partner Involvement'!$E917)/COUNTA(_xlfn.TEXTSPLIT('12.Partner Involvement'!$H917,";"))),"")</f>
        <v/>
      </c>
      <c r="H1118" s="578" t="str">
        <f>IF(ISNUMBER(SEARCH(H$206,'12.Partner Involvement'!$H917))=TRUE,(('12.Partner Involvement'!$D917*'12.Partner Involvement'!$E917)/COUNTA(_xlfn.TEXTSPLIT('12.Partner Involvement'!$H917,";"))),"")</f>
        <v/>
      </c>
    </row>
    <row r="1119" spans="1:8" x14ac:dyDescent="0.25">
      <c r="A1119" s="577" t="str">
        <f>IF(ISNUMBER(SEARCH(A$206,'12.Partner Involvement'!$G918))=TRUE,(('12.Partner Involvement'!$D918*'12.Partner Involvement'!$E918)/COUNTA(_xlfn.TEXTSPLIT('12.Partner Involvement'!$G918,";"))),"")</f>
        <v/>
      </c>
      <c r="B1119" s="576" t="str">
        <f>IF(ISNUMBER(SEARCH(B$206,'12.Partner Involvement'!$G918))=TRUE,(('12.Partner Involvement'!$D918*'12.Partner Involvement'!$E918)/COUNTA(_xlfn.TEXTSPLIT('12.Partner Involvement'!$G918,";"))),"")</f>
        <v/>
      </c>
      <c r="C1119" s="578" t="str">
        <f>IF(ISNUMBER(SEARCH(C$206,'12.Partner Involvement'!$G918))=TRUE,(('12.Partner Involvement'!$D918*'12.Partner Involvement'!$E918)/COUNTA(_xlfn.TEXTSPLIT('12.Partner Involvement'!$G918,";"))),"")</f>
        <v/>
      </c>
      <c r="E1119" s="577" t="str">
        <f>IF(ISNUMBER(SEARCH(E$206,'12.Partner Involvement'!$H918))=TRUE,(('12.Partner Involvement'!$D918*'12.Partner Involvement'!$E918)/COUNTA(_xlfn.TEXTSPLIT('12.Partner Involvement'!$H918,";"))),"")</f>
        <v/>
      </c>
      <c r="F1119" s="576" t="str">
        <f>IF(ISNUMBER(SEARCH(F$206,'12.Partner Involvement'!$H918))=TRUE,(('12.Partner Involvement'!$D918*'12.Partner Involvement'!$E918)/COUNTA(_xlfn.TEXTSPLIT('12.Partner Involvement'!$H918,";"))),"")</f>
        <v/>
      </c>
      <c r="G1119" s="576" t="str">
        <f>IF(ISNUMBER(SEARCH(G$206,'12.Partner Involvement'!$H918))=TRUE,(('12.Partner Involvement'!$D918*'12.Partner Involvement'!$E918)/COUNTA(_xlfn.TEXTSPLIT('12.Partner Involvement'!$H918,";"))),"")</f>
        <v/>
      </c>
      <c r="H1119" s="578" t="str">
        <f>IF(ISNUMBER(SEARCH(H$206,'12.Partner Involvement'!$H918))=TRUE,(('12.Partner Involvement'!$D918*'12.Partner Involvement'!$E918)/COUNTA(_xlfn.TEXTSPLIT('12.Partner Involvement'!$H918,";"))),"")</f>
        <v/>
      </c>
    </row>
    <row r="1120" spans="1:8" x14ac:dyDescent="0.25">
      <c r="A1120" s="577" t="str">
        <f>IF(ISNUMBER(SEARCH(A$206,'12.Partner Involvement'!$G919))=TRUE,(('12.Partner Involvement'!$D919*'12.Partner Involvement'!$E919)/COUNTA(_xlfn.TEXTSPLIT('12.Partner Involvement'!$G919,";"))),"")</f>
        <v/>
      </c>
      <c r="B1120" s="576" t="str">
        <f>IF(ISNUMBER(SEARCH(B$206,'12.Partner Involvement'!$G919))=TRUE,(('12.Partner Involvement'!$D919*'12.Partner Involvement'!$E919)/COUNTA(_xlfn.TEXTSPLIT('12.Partner Involvement'!$G919,";"))),"")</f>
        <v/>
      </c>
      <c r="C1120" s="578" t="str">
        <f>IF(ISNUMBER(SEARCH(C$206,'12.Partner Involvement'!$G919))=TRUE,(('12.Partner Involvement'!$D919*'12.Partner Involvement'!$E919)/COUNTA(_xlfn.TEXTSPLIT('12.Partner Involvement'!$G919,";"))),"")</f>
        <v/>
      </c>
      <c r="E1120" s="577" t="str">
        <f>IF(ISNUMBER(SEARCH(E$206,'12.Partner Involvement'!$H919))=TRUE,(('12.Partner Involvement'!$D919*'12.Partner Involvement'!$E919)/COUNTA(_xlfn.TEXTSPLIT('12.Partner Involvement'!$H919,";"))),"")</f>
        <v/>
      </c>
      <c r="F1120" s="576" t="str">
        <f>IF(ISNUMBER(SEARCH(F$206,'12.Partner Involvement'!$H919))=TRUE,(('12.Partner Involvement'!$D919*'12.Partner Involvement'!$E919)/COUNTA(_xlfn.TEXTSPLIT('12.Partner Involvement'!$H919,";"))),"")</f>
        <v/>
      </c>
      <c r="G1120" s="576" t="str">
        <f>IF(ISNUMBER(SEARCH(G$206,'12.Partner Involvement'!$H919))=TRUE,(('12.Partner Involvement'!$D919*'12.Partner Involvement'!$E919)/COUNTA(_xlfn.TEXTSPLIT('12.Partner Involvement'!$H919,";"))),"")</f>
        <v/>
      </c>
      <c r="H1120" s="578" t="str">
        <f>IF(ISNUMBER(SEARCH(H$206,'12.Partner Involvement'!$H919))=TRUE,(('12.Partner Involvement'!$D919*'12.Partner Involvement'!$E919)/COUNTA(_xlfn.TEXTSPLIT('12.Partner Involvement'!$H919,";"))),"")</f>
        <v/>
      </c>
    </row>
    <row r="1121" spans="1:8" x14ac:dyDescent="0.25">
      <c r="A1121" s="577" t="str">
        <f>IF(ISNUMBER(SEARCH(A$206,'12.Partner Involvement'!$G920))=TRUE,(('12.Partner Involvement'!$D920*'12.Partner Involvement'!$E920)/COUNTA(_xlfn.TEXTSPLIT('12.Partner Involvement'!$G920,";"))),"")</f>
        <v/>
      </c>
      <c r="B1121" s="576" t="str">
        <f>IF(ISNUMBER(SEARCH(B$206,'12.Partner Involvement'!$G920))=TRUE,(('12.Partner Involvement'!$D920*'12.Partner Involvement'!$E920)/COUNTA(_xlfn.TEXTSPLIT('12.Partner Involvement'!$G920,";"))),"")</f>
        <v/>
      </c>
      <c r="C1121" s="578" t="str">
        <f>IF(ISNUMBER(SEARCH(C$206,'12.Partner Involvement'!$G920))=TRUE,(('12.Partner Involvement'!$D920*'12.Partner Involvement'!$E920)/COUNTA(_xlfn.TEXTSPLIT('12.Partner Involvement'!$G920,";"))),"")</f>
        <v/>
      </c>
      <c r="E1121" s="577" t="str">
        <f>IF(ISNUMBER(SEARCH(E$206,'12.Partner Involvement'!$H920))=TRUE,(('12.Partner Involvement'!$D920*'12.Partner Involvement'!$E920)/COUNTA(_xlfn.TEXTSPLIT('12.Partner Involvement'!$H920,";"))),"")</f>
        <v/>
      </c>
      <c r="F1121" s="576" t="str">
        <f>IF(ISNUMBER(SEARCH(F$206,'12.Partner Involvement'!$H920))=TRUE,(('12.Partner Involvement'!$D920*'12.Partner Involvement'!$E920)/COUNTA(_xlfn.TEXTSPLIT('12.Partner Involvement'!$H920,";"))),"")</f>
        <v/>
      </c>
      <c r="G1121" s="576" t="str">
        <f>IF(ISNUMBER(SEARCH(G$206,'12.Partner Involvement'!$H920))=TRUE,(('12.Partner Involvement'!$D920*'12.Partner Involvement'!$E920)/COUNTA(_xlfn.TEXTSPLIT('12.Partner Involvement'!$H920,";"))),"")</f>
        <v/>
      </c>
      <c r="H1121" s="578" t="str">
        <f>IF(ISNUMBER(SEARCH(H$206,'12.Partner Involvement'!$H920))=TRUE,(('12.Partner Involvement'!$D920*'12.Partner Involvement'!$E920)/COUNTA(_xlfn.TEXTSPLIT('12.Partner Involvement'!$H920,";"))),"")</f>
        <v/>
      </c>
    </row>
    <row r="1122" spans="1:8" x14ac:dyDescent="0.25">
      <c r="A1122" s="577" t="str">
        <f>IF(ISNUMBER(SEARCH(A$206,'12.Partner Involvement'!$G921))=TRUE,(('12.Partner Involvement'!$D921*'12.Partner Involvement'!$E921)/COUNTA(_xlfn.TEXTSPLIT('12.Partner Involvement'!$G921,";"))),"")</f>
        <v/>
      </c>
      <c r="B1122" s="576" t="str">
        <f>IF(ISNUMBER(SEARCH(B$206,'12.Partner Involvement'!$G921))=TRUE,(('12.Partner Involvement'!$D921*'12.Partner Involvement'!$E921)/COUNTA(_xlfn.TEXTSPLIT('12.Partner Involvement'!$G921,";"))),"")</f>
        <v/>
      </c>
      <c r="C1122" s="578" t="str">
        <f>IF(ISNUMBER(SEARCH(C$206,'12.Partner Involvement'!$G921))=TRUE,(('12.Partner Involvement'!$D921*'12.Partner Involvement'!$E921)/COUNTA(_xlfn.TEXTSPLIT('12.Partner Involvement'!$G921,";"))),"")</f>
        <v/>
      </c>
      <c r="E1122" s="577" t="str">
        <f>IF(ISNUMBER(SEARCH(E$206,'12.Partner Involvement'!$H921))=TRUE,(('12.Partner Involvement'!$D921*'12.Partner Involvement'!$E921)/COUNTA(_xlfn.TEXTSPLIT('12.Partner Involvement'!$H921,";"))),"")</f>
        <v/>
      </c>
      <c r="F1122" s="576" t="str">
        <f>IF(ISNUMBER(SEARCH(F$206,'12.Partner Involvement'!$H921))=TRUE,(('12.Partner Involvement'!$D921*'12.Partner Involvement'!$E921)/COUNTA(_xlfn.TEXTSPLIT('12.Partner Involvement'!$H921,";"))),"")</f>
        <v/>
      </c>
      <c r="G1122" s="576" t="str">
        <f>IF(ISNUMBER(SEARCH(G$206,'12.Partner Involvement'!$H921))=TRUE,(('12.Partner Involvement'!$D921*'12.Partner Involvement'!$E921)/COUNTA(_xlfn.TEXTSPLIT('12.Partner Involvement'!$H921,";"))),"")</f>
        <v/>
      </c>
      <c r="H1122" s="578" t="str">
        <f>IF(ISNUMBER(SEARCH(H$206,'12.Partner Involvement'!$H921))=TRUE,(('12.Partner Involvement'!$D921*'12.Partner Involvement'!$E921)/COUNTA(_xlfn.TEXTSPLIT('12.Partner Involvement'!$H921,";"))),"")</f>
        <v/>
      </c>
    </row>
    <row r="1123" spans="1:8" x14ac:dyDescent="0.25">
      <c r="A1123" s="577" t="str">
        <f>IF(ISNUMBER(SEARCH(A$206,'12.Partner Involvement'!$G922))=TRUE,(('12.Partner Involvement'!$D922*'12.Partner Involvement'!$E922)/COUNTA(_xlfn.TEXTSPLIT('12.Partner Involvement'!$G922,";"))),"")</f>
        <v/>
      </c>
      <c r="B1123" s="576" t="str">
        <f>IF(ISNUMBER(SEARCH(B$206,'12.Partner Involvement'!$G922))=TRUE,(('12.Partner Involvement'!$D922*'12.Partner Involvement'!$E922)/COUNTA(_xlfn.TEXTSPLIT('12.Partner Involvement'!$G922,";"))),"")</f>
        <v/>
      </c>
      <c r="C1123" s="578" t="str">
        <f>IF(ISNUMBER(SEARCH(C$206,'12.Partner Involvement'!$G922))=TRUE,(('12.Partner Involvement'!$D922*'12.Partner Involvement'!$E922)/COUNTA(_xlfn.TEXTSPLIT('12.Partner Involvement'!$G922,";"))),"")</f>
        <v/>
      </c>
      <c r="E1123" s="577" t="str">
        <f>IF(ISNUMBER(SEARCH(E$206,'12.Partner Involvement'!$H922))=TRUE,(('12.Partner Involvement'!$D922*'12.Partner Involvement'!$E922)/COUNTA(_xlfn.TEXTSPLIT('12.Partner Involvement'!$H922,";"))),"")</f>
        <v/>
      </c>
      <c r="F1123" s="576" t="str">
        <f>IF(ISNUMBER(SEARCH(F$206,'12.Partner Involvement'!$H922))=TRUE,(('12.Partner Involvement'!$D922*'12.Partner Involvement'!$E922)/COUNTA(_xlfn.TEXTSPLIT('12.Partner Involvement'!$H922,";"))),"")</f>
        <v/>
      </c>
      <c r="G1123" s="576" t="str">
        <f>IF(ISNUMBER(SEARCH(G$206,'12.Partner Involvement'!$H922))=TRUE,(('12.Partner Involvement'!$D922*'12.Partner Involvement'!$E922)/COUNTA(_xlfn.TEXTSPLIT('12.Partner Involvement'!$H922,";"))),"")</f>
        <v/>
      </c>
      <c r="H1123" s="578" t="str">
        <f>IF(ISNUMBER(SEARCH(H$206,'12.Partner Involvement'!$H922))=TRUE,(('12.Partner Involvement'!$D922*'12.Partner Involvement'!$E922)/COUNTA(_xlfn.TEXTSPLIT('12.Partner Involvement'!$H922,";"))),"")</f>
        <v/>
      </c>
    </row>
    <row r="1124" spans="1:8" x14ac:dyDescent="0.25">
      <c r="A1124" s="577" t="str">
        <f>IF(ISNUMBER(SEARCH(A$206,'12.Partner Involvement'!$G923))=TRUE,(('12.Partner Involvement'!$D923*'12.Partner Involvement'!$E923)/COUNTA(_xlfn.TEXTSPLIT('12.Partner Involvement'!$G923,";"))),"")</f>
        <v/>
      </c>
      <c r="B1124" s="576" t="str">
        <f>IF(ISNUMBER(SEARCH(B$206,'12.Partner Involvement'!$G923))=TRUE,(('12.Partner Involvement'!$D923*'12.Partner Involvement'!$E923)/COUNTA(_xlfn.TEXTSPLIT('12.Partner Involvement'!$G923,";"))),"")</f>
        <v/>
      </c>
      <c r="C1124" s="578" t="str">
        <f>IF(ISNUMBER(SEARCH(C$206,'12.Partner Involvement'!$G923))=TRUE,(('12.Partner Involvement'!$D923*'12.Partner Involvement'!$E923)/COUNTA(_xlfn.TEXTSPLIT('12.Partner Involvement'!$G923,";"))),"")</f>
        <v/>
      </c>
      <c r="E1124" s="577" t="str">
        <f>IF(ISNUMBER(SEARCH(E$206,'12.Partner Involvement'!$H923))=TRUE,(('12.Partner Involvement'!$D923*'12.Partner Involvement'!$E923)/COUNTA(_xlfn.TEXTSPLIT('12.Partner Involvement'!$H923,";"))),"")</f>
        <v/>
      </c>
      <c r="F1124" s="576" t="str">
        <f>IF(ISNUMBER(SEARCH(F$206,'12.Partner Involvement'!$H923))=TRUE,(('12.Partner Involvement'!$D923*'12.Partner Involvement'!$E923)/COUNTA(_xlfn.TEXTSPLIT('12.Partner Involvement'!$H923,";"))),"")</f>
        <v/>
      </c>
      <c r="G1124" s="576" t="str">
        <f>IF(ISNUMBER(SEARCH(G$206,'12.Partner Involvement'!$H923))=TRUE,(('12.Partner Involvement'!$D923*'12.Partner Involvement'!$E923)/COUNTA(_xlfn.TEXTSPLIT('12.Partner Involvement'!$H923,";"))),"")</f>
        <v/>
      </c>
      <c r="H1124" s="578" t="str">
        <f>IF(ISNUMBER(SEARCH(H$206,'12.Partner Involvement'!$H923))=TRUE,(('12.Partner Involvement'!$D923*'12.Partner Involvement'!$E923)/COUNTA(_xlfn.TEXTSPLIT('12.Partner Involvement'!$H923,";"))),"")</f>
        <v/>
      </c>
    </row>
    <row r="1125" spans="1:8" x14ac:dyDescent="0.25">
      <c r="A1125" s="577" t="str">
        <f>IF(ISNUMBER(SEARCH(A$206,'12.Partner Involvement'!$G924))=TRUE,(('12.Partner Involvement'!$D924*'12.Partner Involvement'!$E924)/COUNTA(_xlfn.TEXTSPLIT('12.Partner Involvement'!$G924,";"))),"")</f>
        <v/>
      </c>
      <c r="B1125" s="576" t="str">
        <f>IF(ISNUMBER(SEARCH(B$206,'12.Partner Involvement'!$G924))=TRUE,(('12.Partner Involvement'!$D924*'12.Partner Involvement'!$E924)/COUNTA(_xlfn.TEXTSPLIT('12.Partner Involvement'!$G924,";"))),"")</f>
        <v/>
      </c>
      <c r="C1125" s="578" t="str">
        <f>IF(ISNUMBER(SEARCH(C$206,'12.Partner Involvement'!$G924))=TRUE,(('12.Partner Involvement'!$D924*'12.Partner Involvement'!$E924)/COUNTA(_xlfn.TEXTSPLIT('12.Partner Involvement'!$G924,";"))),"")</f>
        <v/>
      </c>
      <c r="E1125" s="577" t="str">
        <f>IF(ISNUMBER(SEARCH(E$206,'12.Partner Involvement'!$H924))=TRUE,(('12.Partner Involvement'!$D924*'12.Partner Involvement'!$E924)/COUNTA(_xlfn.TEXTSPLIT('12.Partner Involvement'!$H924,";"))),"")</f>
        <v/>
      </c>
      <c r="F1125" s="576" t="str">
        <f>IF(ISNUMBER(SEARCH(F$206,'12.Partner Involvement'!$H924))=TRUE,(('12.Partner Involvement'!$D924*'12.Partner Involvement'!$E924)/COUNTA(_xlfn.TEXTSPLIT('12.Partner Involvement'!$H924,";"))),"")</f>
        <v/>
      </c>
      <c r="G1125" s="576" t="str">
        <f>IF(ISNUMBER(SEARCH(G$206,'12.Partner Involvement'!$H924))=TRUE,(('12.Partner Involvement'!$D924*'12.Partner Involvement'!$E924)/COUNTA(_xlfn.TEXTSPLIT('12.Partner Involvement'!$H924,";"))),"")</f>
        <v/>
      </c>
      <c r="H1125" s="578" t="str">
        <f>IF(ISNUMBER(SEARCH(H$206,'12.Partner Involvement'!$H924))=TRUE,(('12.Partner Involvement'!$D924*'12.Partner Involvement'!$E924)/COUNTA(_xlfn.TEXTSPLIT('12.Partner Involvement'!$H924,";"))),"")</f>
        <v/>
      </c>
    </row>
    <row r="1126" spans="1:8" x14ac:dyDescent="0.25">
      <c r="A1126" s="577" t="str">
        <f>IF(ISNUMBER(SEARCH(A$206,'12.Partner Involvement'!$G925))=TRUE,(('12.Partner Involvement'!$D925*'12.Partner Involvement'!$E925)/COUNTA(_xlfn.TEXTSPLIT('12.Partner Involvement'!$G925,";"))),"")</f>
        <v/>
      </c>
      <c r="B1126" s="576" t="str">
        <f>IF(ISNUMBER(SEARCH(B$206,'12.Partner Involvement'!$G925))=TRUE,(('12.Partner Involvement'!$D925*'12.Partner Involvement'!$E925)/COUNTA(_xlfn.TEXTSPLIT('12.Partner Involvement'!$G925,";"))),"")</f>
        <v/>
      </c>
      <c r="C1126" s="578" t="str">
        <f>IF(ISNUMBER(SEARCH(C$206,'12.Partner Involvement'!$G925))=TRUE,(('12.Partner Involvement'!$D925*'12.Partner Involvement'!$E925)/COUNTA(_xlfn.TEXTSPLIT('12.Partner Involvement'!$G925,";"))),"")</f>
        <v/>
      </c>
      <c r="E1126" s="577" t="str">
        <f>IF(ISNUMBER(SEARCH(E$206,'12.Partner Involvement'!$H925))=TRUE,(('12.Partner Involvement'!$D925*'12.Partner Involvement'!$E925)/COUNTA(_xlfn.TEXTSPLIT('12.Partner Involvement'!$H925,";"))),"")</f>
        <v/>
      </c>
      <c r="F1126" s="576" t="str">
        <f>IF(ISNUMBER(SEARCH(F$206,'12.Partner Involvement'!$H925))=TRUE,(('12.Partner Involvement'!$D925*'12.Partner Involvement'!$E925)/COUNTA(_xlfn.TEXTSPLIT('12.Partner Involvement'!$H925,";"))),"")</f>
        <v/>
      </c>
      <c r="G1126" s="576" t="str">
        <f>IF(ISNUMBER(SEARCH(G$206,'12.Partner Involvement'!$H925))=TRUE,(('12.Partner Involvement'!$D925*'12.Partner Involvement'!$E925)/COUNTA(_xlfn.TEXTSPLIT('12.Partner Involvement'!$H925,";"))),"")</f>
        <v/>
      </c>
      <c r="H1126" s="578" t="str">
        <f>IF(ISNUMBER(SEARCH(H$206,'12.Partner Involvement'!$H925))=TRUE,(('12.Partner Involvement'!$D925*'12.Partner Involvement'!$E925)/COUNTA(_xlfn.TEXTSPLIT('12.Partner Involvement'!$H925,";"))),"")</f>
        <v/>
      </c>
    </row>
    <row r="1127" spans="1:8" x14ac:dyDescent="0.25">
      <c r="A1127" s="577" t="str">
        <f>IF(ISNUMBER(SEARCH(A$206,'12.Partner Involvement'!$G926))=TRUE,(('12.Partner Involvement'!$D926*'12.Partner Involvement'!$E926)/COUNTA(_xlfn.TEXTSPLIT('12.Partner Involvement'!$G926,";"))),"")</f>
        <v/>
      </c>
      <c r="B1127" s="576" t="str">
        <f>IF(ISNUMBER(SEARCH(B$206,'12.Partner Involvement'!$G926))=TRUE,(('12.Partner Involvement'!$D926*'12.Partner Involvement'!$E926)/COUNTA(_xlfn.TEXTSPLIT('12.Partner Involvement'!$G926,";"))),"")</f>
        <v/>
      </c>
      <c r="C1127" s="578" t="str">
        <f>IF(ISNUMBER(SEARCH(C$206,'12.Partner Involvement'!$G926))=TRUE,(('12.Partner Involvement'!$D926*'12.Partner Involvement'!$E926)/COUNTA(_xlfn.TEXTSPLIT('12.Partner Involvement'!$G926,";"))),"")</f>
        <v/>
      </c>
      <c r="E1127" s="577" t="str">
        <f>IF(ISNUMBER(SEARCH(E$206,'12.Partner Involvement'!$H926))=TRUE,(('12.Partner Involvement'!$D926*'12.Partner Involvement'!$E926)/COUNTA(_xlfn.TEXTSPLIT('12.Partner Involvement'!$H926,";"))),"")</f>
        <v/>
      </c>
      <c r="F1127" s="576" t="str">
        <f>IF(ISNUMBER(SEARCH(F$206,'12.Partner Involvement'!$H926))=TRUE,(('12.Partner Involvement'!$D926*'12.Partner Involvement'!$E926)/COUNTA(_xlfn.TEXTSPLIT('12.Partner Involvement'!$H926,";"))),"")</f>
        <v/>
      </c>
      <c r="G1127" s="576" t="str">
        <f>IF(ISNUMBER(SEARCH(G$206,'12.Partner Involvement'!$H926))=TRUE,(('12.Partner Involvement'!$D926*'12.Partner Involvement'!$E926)/COUNTA(_xlfn.TEXTSPLIT('12.Partner Involvement'!$H926,";"))),"")</f>
        <v/>
      </c>
      <c r="H1127" s="578" t="str">
        <f>IF(ISNUMBER(SEARCH(H$206,'12.Partner Involvement'!$H926))=TRUE,(('12.Partner Involvement'!$D926*'12.Partner Involvement'!$E926)/COUNTA(_xlfn.TEXTSPLIT('12.Partner Involvement'!$H926,";"))),"")</f>
        <v/>
      </c>
    </row>
    <row r="1128" spans="1:8" x14ac:dyDescent="0.25">
      <c r="A1128" s="577" t="str">
        <f>IF(ISNUMBER(SEARCH(A$206,'12.Partner Involvement'!$G927))=TRUE,(('12.Partner Involvement'!$D927*'12.Partner Involvement'!$E927)/COUNTA(_xlfn.TEXTSPLIT('12.Partner Involvement'!$G927,";"))),"")</f>
        <v/>
      </c>
      <c r="B1128" s="576" t="str">
        <f>IF(ISNUMBER(SEARCH(B$206,'12.Partner Involvement'!$G927))=TRUE,(('12.Partner Involvement'!$D927*'12.Partner Involvement'!$E927)/COUNTA(_xlfn.TEXTSPLIT('12.Partner Involvement'!$G927,";"))),"")</f>
        <v/>
      </c>
      <c r="C1128" s="578" t="str">
        <f>IF(ISNUMBER(SEARCH(C$206,'12.Partner Involvement'!$G927))=TRUE,(('12.Partner Involvement'!$D927*'12.Partner Involvement'!$E927)/COUNTA(_xlfn.TEXTSPLIT('12.Partner Involvement'!$G927,";"))),"")</f>
        <v/>
      </c>
      <c r="E1128" s="577" t="str">
        <f>IF(ISNUMBER(SEARCH(E$206,'12.Partner Involvement'!$H927))=TRUE,(('12.Partner Involvement'!$D927*'12.Partner Involvement'!$E927)/COUNTA(_xlfn.TEXTSPLIT('12.Partner Involvement'!$H927,";"))),"")</f>
        <v/>
      </c>
      <c r="F1128" s="576" t="str">
        <f>IF(ISNUMBER(SEARCH(F$206,'12.Partner Involvement'!$H927))=TRUE,(('12.Partner Involvement'!$D927*'12.Partner Involvement'!$E927)/COUNTA(_xlfn.TEXTSPLIT('12.Partner Involvement'!$H927,";"))),"")</f>
        <v/>
      </c>
      <c r="G1128" s="576" t="str">
        <f>IF(ISNUMBER(SEARCH(G$206,'12.Partner Involvement'!$H927))=TRUE,(('12.Partner Involvement'!$D927*'12.Partner Involvement'!$E927)/COUNTA(_xlfn.TEXTSPLIT('12.Partner Involvement'!$H927,";"))),"")</f>
        <v/>
      </c>
      <c r="H1128" s="578" t="str">
        <f>IF(ISNUMBER(SEARCH(H$206,'12.Partner Involvement'!$H927))=TRUE,(('12.Partner Involvement'!$D927*'12.Partner Involvement'!$E927)/COUNTA(_xlfn.TEXTSPLIT('12.Partner Involvement'!$H927,";"))),"")</f>
        <v/>
      </c>
    </row>
    <row r="1129" spans="1:8" x14ac:dyDescent="0.25">
      <c r="A1129" s="577" t="str">
        <f>IF(ISNUMBER(SEARCH(A$206,'12.Partner Involvement'!$G928))=TRUE,(('12.Partner Involvement'!$D928*'12.Partner Involvement'!$E928)/COUNTA(_xlfn.TEXTSPLIT('12.Partner Involvement'!$G928,";"))),"")</f>
        <v/>
      </c>
      <c r="B1129" s="576" t="str">
        <f>IF(ISNUMBER(SEARCH(B$206,'12.Partner Involvement'!$G928))=TRUE,(('12.Partner Involvement'!$D928*'12.Partner Involvement'!$E928)/COUNTA(_xlfn.TEXTSPLIT('12.Partner Involvement'!$G928,";"))),"")</f>
        <v/>
      </c>
      <c r="C1129" s="578" t="str">
        <f>IF(ISNUMBER(SEARCH(C$206,'12.Partner Involvement'!$G928))=TRUE,(('12.Partner Involvement'!$D928*'12.Partner Involvement'!$E928)/COUNTA(_xlfn.TEXTSPLIT('12.Partner Involvement'!$G928,";"))),"")</f>
        <v/>
      </c>
      <c r="E1129" s="577" t="str">
        <f>IF(ISNUMBER(SEARCH(E$206,'12.Partner Involvement'!$H928))=TRUE,(('12.Partner Involvement'!$D928*'12.Partner Involvement'!$E928)/COUNTA(_xlfn.TEXTSPLIT('12.Partner Involvement'!$H928,";"))),"")</f>
        <v/>
      </c>
      <c r="F1129" s="576" t="str">
        <f>IF(ISNUMBER(SEARCH(F$206,'12.Partner Involvement'!$H928))=TRUE,(('12.Partner Involvement'!$D928*'12.Partner Involvement'!$E928)/COUNTA(_xlfn.TEXTSPLIT('12.Partner Involvement'!$H928,";"))),"")</f>
        <v/>
      </c>
      <c r="G1129" s="576" t="str">
        <f>IF(ISNUMBER(SEARCH(G$206,'12.Partner Involvement'!$H928))=TRUE,(('12.Partner Involvement'!$D928*'12.Partner Involvement'!$E928)/COUNTA(_xlfn.TEXTSPLIT('12.Partner Involvement'!$H928,";"))),"")</f>
        <v/>
      </c>
      <c r="H1129" s="578" t="str">
        <f>IF(ISNUMBER(SEARCH(H$206,'12.Partner Involvement'!$H928))=TRUE,(('12.Partner Involvement'!$D928*'12.Partner Involvement'!$E928)/COUNTA(_xlfn.TEXTSPLIT('12.Partner Involvement'!$H928,";"))),"")</f>
        <v/>
      </c>
    </row>
    <row r="1130" spans="1:8" x14ac:dyDescent="0.25">
      <c r="A1130" s="577" t="str">
        <f>IF(ISNUMBER(SEARCH(A$206,'12.Partner Involvement'!$G929))=TRUE,(('12.Partner Involvement'!$D929*'12.Partner Involvement'!$E929)/COUNTA(_xlfn.TEXTSPLIT('12.Partner Involvement'!$G929,";"))),"")</f>
        <v/>
      </c>
      <c r="B1130" s="576" t="str">
        <f>IF(ISNUMBER(SEARCH(B$206,'12.Partner Involvement'!$G929))=TRUE,(('12.Partner Involvement'!$D929*'12.Partner Involvement'!$E929)/COUNTA(_xlfn.TEXTSPLIT('12.Partner Involvement'!$G929,";"))),"")</f>
        <v/>
      </c>
      <c r="C1130" s="578" t="str">
        <f>IF(ISNUMBER(SEARCH(C$206,'12.Partner Involvement'!$G929))=TRUE,(('12.Partner Involvement'!$D929*'12.Partner Involvement'!$E929)/COUNTA(_xlfn.TEXTSPLIT('12.Partner Involvement'!$G929,";"))),"")</f>
        <v/>
      </c>
      <c r="E1130" s="577" t="str">
        <f>IF(ISNUMBER(SEARCH(E$206,'12.Partner Involvement'!$H929))=TRUE,(('12.Partner Involvement'!$D929*'12.Partner Involvement'!$E929)/COUNTA(_xlfn.TEXTSPLIT('12.Partner Involvement'!$H929,";"))),"")</f>
        <v/>
      </c>
      <c r="F1130" s="576" t="str">
        <f>IF(ISNUMBER(SEARCH(F$206,'12.Partner Involvement'!$H929))=TRUE,(('12.Partner Involvement'!$D929*'12.Partner Involvement'!$E929)/COUNTA(_xlfn.TEXTSPLIT('12.Partner Involvement'!$H929,";"))),"")</f>
        <v/>
      </c>
      <c r="G1130" s="576" t="str">
        <f>IF(ISNUMBER(SEARCH(G$206,'12.Partner Involvement'!$H929))=TRUE,(('12.Partner Involvement'!$D929*'12.Partner Involvement'!$E929)/COUNTA(_xlfn.TEXTSPLIT('12.Partner Involvement'!$H929,";"))),"")</f>
        <v/>
      </c>
      <c r="H1130" s="578" t="str">
        <f>IF(ISNUMBER(SEARCH(H$206,'12.Partner Involvement'!$H929))=TRUE,(('12.Partner Involvement'!$D929*'12.Partner Involvement'!$E929)/COUNTA(_xlfn.TEXTSPLIT('12.Partner Involvement'!$H929,";"))),"")</f>
        <v/>
      </c>
    </row>
    <row r="1131" spans="1:8" x14ac:dyDescent="0.25">
      <c r="A1131" s="577" t="str">
        <f>IF(ISNUMBER(SEARCH(A$206,'12.Partner Involvement'!$G930))=TRUE,(('12.Partner Involvement'!$D930*'12.Partner Involvement'!$E930)/COUNTA(_xlfn.TEXTSPLIT('12.Partner Involvement'!$G930,";"))),"")</f>
        <v/>
      </c>
      <c r="B1131" s="576" t="str">
        <f>IF(ISNUMBER(SEARCH(B$206,'12.Partner Involvement'!$G930))=TRUE,(('12.Partner Involvement'!$D930*'12.Partner Involvement'!$E930)/COUNTA(_xlfn.TEXTSPLIT('12.Partner Involvement'!$G930,";"))),"")</f>
        <v/>
      </c>
      <c r="C1131" s="578" t="str">
        <f>IF(ISNUMBER(SEARCH(C$206,'12.Partner Involvement'!$G930))=TRUE,(('12.Partner Involvement'!$D930*'12.Partner Involvement'!$E930)/COUNTA(_xlfn.TEXTSPLIT('12.Partner Involvement'!$G930,";"))),"")</f>
        <v/>
      </c>
      <c r="E1131" s="577" t="str">
        <f>IF(ISNUMBER(SEARCH(E$206,'12.Partner Involvement'!$H930))=TRUE,(('12.Partner Involvement'!$D930*'12.Partner Involvement'!$E930)/COUNTA(_xlfn.TEXTSPLIT('12.Partner Involvement'!$H930,";"))),"")</f>
        <v/>
      </c>
      <c r="F1131" s="576" t="str">
        <f>IF(ISNUMBER(SEARCH(F$206,'12.Partner Involvement'!$H930))=TRUE,(('12.Partner Involvement'!$D930*'12.Partner Involvement'!$E930)/COUNTA(_xlfn.TEXTSPLIT('12.Partner Involvement'!$H930,";"))),"")</f>
        <v/>
      </c>
      <c r="G1131" s="576" t="str">
        <f>IF(ISNUMBER(SEARCH(G$206,'12.Partner Involvement'!$H930))=TRUE,(('12.Partner Involvement'!$D930*'12.Partner Involvement'!$E930)/COUNTA(_xlfn.TEXTSPLIT('12.Partner Involvement'!$H930,";"))),"")</f>
        <v/>
      </c>
      <c r="H1131" s="578" t="str">
        <f>IF(ISNUMBER(SEARCH(H$206,'12.Partner Involvement'!$H930))=TRUE,(('12.Partner Involvement'!$D930*'12.Partner Involvement'!$E930)/COUNTA(_xlfn.TEXTSPLIT('12.Partner Involvement'!$H930,";"))),"")</f>
        <v/>
      </c>
    </row>
    <row r="1132" spans="1:8" x14ac:dyDescent="0.25">
      <c r="A1132" s="577" t="str">
        <f>IF(ISNUMBER(SEARCH(A$206,'12.Partner Involvement'!$G931))=TRUE,(('12.Partner Involvement'!$D931*'12.Partner Involvement'!$E931)/COUNTA(_xlfn.TEXTSPLIT('12.Partner Involvement'!$G931,";"))),"")</f>
        <v/>
      </c>
      <c r="B1132" s="576" t="str">
        <f>IF(ISNUMBER(SEARCH(B$206,'12.Partner Involvement'!$G931))=TRUE,(('12.Partner Involvement'!$D931*'12.Partner Involvement'!$E931)/COUNTA(_xlfn.TEXTSPLIT('12.Partner Involvement'!$G931,";"))),"")</f>
        <v/>
      </c>
      <c r="C1132" s="578" t="str">
        <f>IF(ISNUMBER(SEARCH(C$206,'12.Partner Involvement'!$G931))=TRUE,(('12.Partner Involvement'!$D931*'12.Partner Involvement'!$E931)/COUNTA(_xlfn.TEXTSPLIT('12.Partner Involvement'!$G931,";"))),"")</f>
        <v/>
      </c>
      <c r="E1132" s="577" t="str">
        <f>IF(ISNUMBER(SEARCH(E$206,'12.Partner Involvement'!$H931))=TRUE,(('12.Partner Involvement'!$D931*'12.Partner Involvement'!$E931)/COUNTA(_xlfn.TEXTSPLIT('12.Partner Involvement'!$H931,";"))),"")</f>
        <v/>
      </c>
      <c r="F1132" s="576" t="str">
        <f>IF(ISNUMBER(SEARCH(F$206,'12.Partner Involvement'!$H931))=TRUE,(('12.Partner Involvement'!$D931*'12.Partner Involvement'!$E931)/COUNTA(_xlfn.TEXTSPLIT('12.Partner Involvement'!$H931,";"))),"")</f>
        <v/>
      </c>
      <c r="G1132" s="576" t="str">
        <f>IF(ISNUMBER(SEARCH(G$206,'12.Partner Involvement'!$H931))=TRUE,(('12.Partner Involvement'!$D931*'12.Partner Involvement'!$E931)/COUNTA(_xlfn.TEXTSPLIT('12.Partner Involvement'!$H931,";"))),"")</f>
        <v/>
      </c>
      <c r="H1132" s="578" t="str">
        <f>IF(ISNUMBER(SEARCH(H$206,'12.Partner Involvement'!$H931))=TRUE,(('12.Partner Involvement'!$D931*'12.Partner Involvement'!$E931)/COUNTA(_xlfn.TEXTSPLIT('12.Partner Involvement'!$H931,";"))),"")</f>
        <v/>
      </c>
    </row>
    <row r="1133" spans="1:8" x14ac:dyDescent="0.25">
      <c r="A1133" s="577" t="str">
        <f>IF(ISNUMBER(SEARCH(A$206,'12.Partner Involvement'!$G932))=TRUE,(('12.Partner Involvement'!$D932*'12.Partner Involvement'!$E932)/COUNTA(_xlfn.TEXTSPLIT('12.Partner Involvement'!$G932,";"))),"")</f>
        <v/>
      </c>
      <c r="B1133" s="576" t="str">
        <f>IF(ISNUMBER(SEARCH(B$206,'12.Partner Involvement'!$G932))=TRUE,(('12.Partner Involvement'!$D932*'12.Partner Involvement'!$E932)/COUNTA(_xlfn.TEXTSPLIT('12.Partner Involvement'!$G932,";"))),"")</f>
        <v/>
      </c>
      <c r="C1133" s="578" t="str">
        <f>IF(ISNUMBER(SEARCH(C$206,'12.Partner Involvement'!$G932))=TRUE,(('12.Partner Involvement'!$D932*'12.Partner Involvement'!$E932)/COUNTA(_xlfn.TEXTSPLIT('12.Partner Involvement'!$G932,";"))),"")</f>
        <v/>
      </c>
      <c r="E1133" s="577" t="str">
        <f>IF(ISNUMBER(SEARCH(E$206,'12.Partner Involvement'!$H932))=TRUE,(('12.Partner Involvement'!$D932*'12.Partner Involvement'!$E932)/COUNTA(_xlfn.TEXTSPLIT('12.Partner Involvement'!$H932,";"))),"")</f>
        <v/>
      </c>
      <c r="F1133" s="576" t="str">
        <f>IF(ISNUMBER(SEARCH(F$206,'12.Partner Involvement'!$H932))=TRUE,(('12.Partner Involvement'!$D932*'12.Partner Involvement'!$E932)/COUNTA(_xlfn.TEXTSPLIT('12.Partner Involvement'!$H932,";"))),"")</f>
        <v/>
      </c>
      <c r="G1133" s="576" t="str">
        <f>IF(ISNUMBER(SEARCH(G$206,'12.Partner Involvement'!$H932))=TRUE,(('12.Partner Involvement'!$D932*'12.Partner Involvement'!$E932)/COUNTA(_xlfn.TEXTSPLIT('12.Partner Involvement'!$H932,";"))),"")</f>
        <v/>
      </c>
      <c r="H1133" s="578" t="str">
        <f>IF(ISNUMBER(SEARCH(H$206,'12.Partner Involvement'!$H932))=TRUE,(('12.Partner Involvement'!$D932*'12.Partner Involvement'!$E932)/COUNTA(_xlfn.TEXTSPLIT('12.Partner Involvement'!$H932,";"))),"")</f>
        <v/>
      </c>
    </row>
    <row r="1134" spans="1:8" x14ac:dyDescent="0.25">
      <c r="A1134" s="577" t="str">
        <f>IF(ISNUMBER(SEARCH(A$206,'12.Partner Involvement'!$G933))=TRUE,(('12.Partner Involvement'!$D933*'12.Partner Involvement'!$E933)/COUNTA(_xlfn.TEXTSPLIT('12.Partner Involvement'!$G933,";"))),"")</f>
        <v/>
      </c>
      <c r="B1134" s="576" t="str">
        <f>IF(ISNUMBER(SEARCH(B$206,'12.Partner Involvement'!$G933))=TRUE,(('12.Partner Involvement'!$D933*'12.Partner Involvement'!$E933)/COUNTA(_xlfn.TEXTSPLIT('12.Partner Involvement'!$G933,";"))),"")</f>
        <v/>
      </c>
      <c r="C1134" s="578" t="str">
        <f>IF(ISNUMBER(SEARCH(C$206,'12.Partner Involvement'!$G933))=TRUE,(('12.Partner Involvement'!$D933*'12.Partner Involvement'!$E933)/COUNTA(_xlfn.TEXTSPLIT('12.Partner Involvement'!$G933,";"))),"")</f>
        <v/>
      </c>
      <c r="E1134" s="577" t="str">
        <f>IF(ISNUMBER(SEARCH(E$206,'12.Partner Involvement'!$H933))=TRUE,(('12.Partner Involvement'!$D933*'12.Partner Involvement'!$E933)/COUNTA(_xlfn.TEXTSPLIT('12.Partner Involvement'!$H933,";"))),"")</f>
        <v/>
      </c>
      <c r="F1134" s="576" t="str">
        <f>IF(ISNUMBER(SEARCH(F$206,'12.Partner Involvement'!$H933))=TRUE,(('12.Partner Involvement'!$D933*'12.Partner Involvement'!$E933)/COUNTA(_xlfn.TEXTSPLIT('12.Partner Involvement'!$H933,";"))),"")</f>
        <v/>
      </c>
      <c r="G1134" s="576" t="str">
        <f>IF(ISNUMBER(SEARCH(G$206,'12.Partner Involvement'!$H933))=TRUE,(('12.Partner Involvement'!$D933*'12.Partner Involvement'!$E933)/COUNTA(_xlfn.TEXTSPLIT('12.Partner Involvement'!$H933,";"))),"")</f>
        <v/>
      </c>
      <c r="H1134" s="578" t="str">
        <f>IF(ISNUMBER(SEARCH(H$206,'12.Partner Involvement'!$H933))=TRUE,(('12.Partner Involvement'!$D933*'12.Partner Involvement'!$E933)/COUNTA(_xlfn.TEXTSPLIT('12.Partner Involvement'!$H933,";"))),"")</f>
        <v/>
      </c>
    </row>
    <row r="1135" spans="1:8" x14ac:dyDescent="0.25">
      <c r="A1135" s="577" t="str">
        <f>IF(ISNUMBER(SEARCH(A$206,'12.Partner Involvement'!$G934))=TRUE,(('12.Partner Involvement'!$D934*'12.Partner Involvement'!$E934)/COUNTA(_xlfn.TEXTSPLIT('12.Partner Involvement'!$G934,";"))),"")</f>
        <v/>
      </c>
      <c r="B1135" s="576" t="str">
        <f>IF(ISNUMBER(SEARCH(B$206,'12.Partner Involvement'!$G934))=TRUE,(('12.Partner Involvement'!$D934*'12.Partner Involvement'!$E934)/COUNTA(_xlfn.TEXTSPLIT('12.Partner Involvement'!$G934,";"))),"")</f>
        <v/>
      </c>
      <c r="C1135" s="578" t="str">
        <f>IF(ISNUMBER(SEARCH(C$206,'12.Partner Involvement'!$G934))=TRUE,(('12.Partner Involvement'!$D934*'12.Partner Involvement'!$E934)/COUNTA(_xlfn.TEXTSPLIT('12.Partner Involvement'!$G934,";"))),"")</f>
        <v/>
      </c>
      <c r="E1135" s="577" t="str">
        <f>IF(ISNUMBER(SEARCH(E$206,'12.Partner Involvement'!$H934))=TRUE,(('12.Partner Involvement'!$D934*'12.Partner Involvement'!$E934)/COUNTA(_xlfn.TEXTSPLIT('12.Partner Involvement'!$H934,";"))),"")</f>
        <v/>
      </c>
      <c r="F1135" s="576" t="str">
        <f>IF(ISNUMBER(SEARCH(F$206,'12.Partner Involvement'!$H934))=TRUE,(('12.Partner Involvement'!$D934*'12.Partner Involvement'!$E934)/COUNTA(_xlfn.TEXTSPLIT('12.Partner Involvement'!$H934,";"))),"")</f>
        <v/>
      </c>
      <c r="G1135" s="576" t="str">
        <f>IF(ISNUMBER(SEARCH(G$206,'12.Partner Involvement'!$H934))=TRUE,(('12.Partner Involvement'!$D934*'12.Partner Involvement'!$E934)/COUNTA(_xlfn.TEXTSPLIT('12.Partner Involvement'!$H934,";"))),"")</f>
        <v/>
      </c>
      <c r="H1135" s="578" t="str">
        <f>IF(ISNUMBER(SEARCH(H$206,'12.Partner Involvement'!$H934))=TRUE,(('12.Partner Involvement'!$D934*'12.Partner Involvement'!$E934)/COUNTA(_xlfn.TEXTSPLIT('12.Partner Involvement'!$H934,";"))),"")</f>
        <v/>
      </c>
    </row>
    <row r="1136" spans="1:8" x14ac:dyDescent="0.25">
      <c r="A1136" s="577" t="str">
        <f>IF(ISNUMBER(SEARCH(A$206,'12.Partner Involvement'!$G935))=TRUE,(('12.Partner Involvement'!$D935*'12.Partner Involvement'!$E935)/COUNTA(_xlfn.TEXTSPLIT('12.Partner Involvement'!$G935,";"))),"")</f>
        <v/>
      </c>
      <c r="B1136" s="576" t="str">
        <f>IF(ISNUMBER(SEARCH(B$206,'12.Partner Involvement'!$G935))=TRUE,(('12.Partner Involvement'!$D935*'12.Partner Involvement'!$E935)/COUNTA(_xlfn.TEXTSPLIT('12.Partner Involvement'!$G935,";"))),"")</f>
        <v/>
      </c>
      <c r="C1136" s="578" t="str">
        <f>IF(ISNUMBER(SEARCH(C$206,'12.Partner Involvement'!$G935))=TRUE,(('12.Partner Involvement'!$D935*'12.Partner Involvement'!$E935)/COUNTA(_xlfn.TEXTSPLIT('12.Partner Involvement'!$G935,";"))),"")</f>
        <v/>
      </c>
      <c r="E1136" s="577" t="str">
        <f>IF(ISNUMBER(SEARCH(E$206,'12.Partner Involvement'!$H935))=TRUE,(('12.Partner Involvement'!$D935*'12.Partner Involvement'!$E935)/COUNTA(_xlfn.TEXTSPLIT('12.Partner Involvement'!$H935,";"))),"")</f>
        <v/>
      </c>
      <c r="F1136" s="576" t="str">
        <f>IF(ISNUMBER(SEARCH(F$206,'12.Partner Involvement'!$H935))=TRUE,(('12.Partner Involvement'!$D935*'12.Partner Involvement'!$E935)/COUNTA(_xlfn.TEXTSPLIT('12.Partner Involvement'!$H935,";"))),"")</f>
        <v/>
      </c>
      <c r="G1136" s="576" t="str">
        <f>IF(ISNUMBER(SEARCH(G$206,'12.Partner Involvement'!$H935))=TRUE,(('12.Partner Involvement'!$D935*'12.Partner Involvement'!$E935)/COUNTA(_xlfn.TEXTSPLIT('12.Partner Involvement'!$H935,";"))),"")</f>
        <v/>
      </c>
      <c r="H1136" s="578" t="str">
        <f>IF(ISNUMBER(SEARCH(H$206,'12.Partner Involvement'!$H935))=TRUE,(('12.Partner Involvement'!$D935*'12.Partner Involvement'!$E935)/COUNTA(_xlfn.TEXTSPLIT('12.Partner Involvement'!$H935,";"))),"")</f>
        <v/>
      </c>
    </row>
    <row r="1137" spans="1:8" x14ac:dyDescent="0.25">
      <c r="A1137" s="577" t="str">
        <f>IF(ISNUMBER(SEARCH(A$206,'12.Partner Involvement'!$G936))=TRUE,(('12.Partner Involvement'!$D936*'12.Partner Involvement'!$E936)/COUNTA(_xlfn.TEXTSPLIT('12.Partner Involvement'!$G936,";"))),"")</f>
        <v/>
      </c>
      <c r="B1137" s="576" t="str">
        <f>IF(ISNUMBER(SEARCH(B$206,'12.Partner Involvement'!$G936))=TRUE,(('12.Partner Involvement'!$D936*'12.Partner Involvement'!$E936)/COUNTA(_xlfn.TEXTSPLIT('12.Partner Involvement'!$G936,";"))),"")</f>
        <v/>
      </c>
      <c r="C1137" s="578" t="str">
        <f>IF(ISNUMBER(SEARCH(C$206,'12.Partner Involvement'!$G936))=TRUE,(('12.Partner Involvement'!$D936*'12.Partner Involvement'!$E936)/COUNTA(_xlfn.TEXTSPLIT('12.Partner Involvement'!$G936,";"))),"")</f>
        <v/>
      </c>
      <c r="E1137" s="577" t="str">
        <f>IF(ISNUMBER(SEARCH(E$206,'12.Partner Involvement'!$H936))=TRUE,(('12.Partner Involvement'!$D936*'12.Partner Involvement'!$E936)/COUNTA(_xlfn.TEXTSPLIT('12.Partner Involvement'!$H936,";"))),"")</f>
        <v/>
      </c>
      <c r="F1137" s="576" t="str">
        <f>IF(ISNUMBER(SEARCH(F$206,'12.Partner Involvement'!$H936))=TRUE,(('12.Partner Involvement'!$D936*'12.Partner Involvement'!$E936)/COUNTA(_xlfn.TEXTSPLIT('12.Partner Involvement'!$H936,";"))),"")</f>
        <v/>
      </c>
      <c r="G1137" s="576" t="str">
        <f>IF(ISNUMBER(SEARCH(G$206,'12.Partner Involvement'!$H936))=TRUE,(('12.Partner Involvement'!$D936*'12.Partner Involvement'!$E936)/COUNTA(_xlfn.TEXTSPLIT('12.Partner Involvement'!$H936,";"))),"")</f>
        <v/>
      </c>
      <c r="H1137" s="578" t="str">
        <f>IF(ISNUMBER(SEARCH(H$206,'12.Partner Involvement'!$H936))=TRUE,(('12.Partner Involvement'!$D936*'12.Partner Involvement'!$E936)/COUNTA(_xlfn.TEXTSPLIT('12.Partner Involvement'!$H936,";"))),"")</f>
        <v/>
      </c>
    </row>
    <row r="1138" spans="1:8" x14ac:dyDescent="0.25">
      <c r="A1138" s="577" t="str">
        <f>IF(ISNUMBER(SEARCH(A$206,'12.Partner Involvement'!$G937))=TRUE,(('12.Partner Involvement'!$D937*'12.Partner Involvement'!$E937)/COUNTA(_xlfn.TEXTSPLIT('12.Partner Involvement'!$G937,";"))),"")</f>
        <v/>
      </c>
      <c r="B1138" s="576" t="str">
        <f>IF(ISNUMBER(SEARCH(B$206,'12.Partner Involvement'!$G937))=TRUE,(('12.Partner Involvement'!$D937*'12.Partner Involvement'!$E937)/COUNTA(_xlfn.TEXTSPLIT('12.Partner Involvement'!$G937,";"))),"")</f>
        <v/>
      </c>
      <c r="C1138" s="578" t="str">
        <f>IF(ISNUMBER(SEARCH(C$206,'12.Partner Involvement'!$G937))=TRUE,(('12.Partner Involvement'!$D937*'12.Partner Involvement'!$E937)/COUNTA(_xlfn.TEXTSPLIT('12.Partner Involvement'!$G937,";"))),"")</f>
        <v/>
      </c>
      <c r="E1138" s="577" t="str">
        <f>IF(ISNUMBER(SEARCH(E$206,'12.Partner Involvement'!$H937))=TRUE,(('12.Partner Involvement'!$D937*'12.Partner Involvement'!$E937)/COUNTA(_xlfn.TEXTSPLIT('12.Partner Involvement'!$H937,";"))),"")</f>
        <v/>
      </c>
      <c r="F1138" s="576" t="str">
        <f>IF(ISNUMBER(SEARCH(F$206,'12.Partner Involvement'!$H937))=TRUE,(('12.Partner Involvement'!$D937*'12.Partner Involvement'!$E937)/COUNTA(_xlfn.TEXTSPLIT('12.Partner Involvement'!$H937,";"))),"")</f>
        <v/>
      </c>
      <c r="G1138" s="576" t="str">
        <f>IF(ISNUMBER(SEARCH(G$206,'12.Partner Involvement'!$H937))=TRUE,(('12.Partner Involvement'!$D937*'12.Partner Involvement'!$E937)/COUNTA(_xlfn.TEXTSPLIT('12.Partner Involvement'!$H937,";"))),"")</f>
        <v/>
      </c>
      <c r="H1138" s="578" t="str">
        <f>IF(ISNUMBER(SEARCH(H$206,'12.Partner Involvement'!$H937))=TRUE,(('12.Partner Involvement'!$D937*'12.Partner Involvement'!$E937)/COUNTA(_xlfn.TEXTSPLIT('12.Partner Involvement'!$H937,";"))),"")</f>
        <v/>
      </c>
    </row>
    <row r="1139" spans="1:8" x14ac:dyDescent="0.25">
      <c r="A1139" s="577" t="str">
        <f>IF(ISNUMBER(SEARCH(A$206,'12.Partner Involvement'!$G938))=TRUE,(('12.Partner Involvement'!$D938*'12.Partner Involvement'!$E938)/COUNTA(_xlfn.TEXTSPLIT('12.Partner Involvement'!$G938,";"))),"")</f>
        <v/>
      </c>
      <c r="B1139" s="576" t="str">
        <f>IF(ISNUMBER(SEARCH(B$206,'12.Partner Involvement'!$G938))=TRUE,(('12.Partner Involvement'!$D938*'12.Partner Involvement'!$E938)/COUNTA(_xlfn.TEXTSPLIT('12.Partner Involvement'!$G938,";"))),"")</f>
        <v/>
      </c>
      <c r="C1139" s="578" t="str">
        <f>IF(ISNUMBER(SEARCH(C$206,'12.Partner Involvement'!$G938))=TRUE,(('12.Partner Involvement'!$D938*'12.Partner Involvement'!$E938)/COUNTA(_xlfn.TEXTSPLIT('12.Partner Involvement'!$G938,";"))),"")</f>
        <v/>
      </c>
      <c r="E1139" s="577" t="str">
        <f>IF(ISNUMBER(SEARCH(E$206,'12.Partner Involvement'!$H938))=TRUE,(('12.Partner Involvement'!$D938*'12.Partner Involvement'!$E938)/COUNTA(_xlfn.TEXTSPLIT('12.Partner Involvement'!$H938,";"))),"")</f>
        <v/>
      </c>
      <c r="F1139" s="576" t="str">
        <f>IF(ISNUMBER(SEARCH(F$206,'12.Partner Involvement'!$H938))=TRUE,(('12.Partner Involvement'!$D938*'12.Partner Involvement'!$E938)/COUNTA(_xlfn.TEXTSPLIT('12.Partner Involvement'!$H938,";"))),"")</f>
        <v/>
      </c>
      <c r="G1139" s="576" t="str">
        <f>IF(ISNUMBER(SEARCH(G$206,'12.Partner Involvement'!$H938))=TRUE,(('12.Partner Involvement'!$D938*'12.Partner Involvement'!$E938)/COUNTA(_xlfn.TEXTSPLIT('12.Partner Involvement'!$H938,";"))),"")</f>
        <v/>
      </c>
      <c r="H1139" s="578" t="str">
        <f>IF(ISNUMBER(SEARCH(H$206,'12.Partner Involvement'!$H938))=TRUE,(('12.Partner Involvement'!$D938*'12.Partner Involvement'!$E938)/COUNTA(_xlfn.TEXTSPLIT('12.Partner Involvement'!$H938,";"))),"")</f>
        <v/>
      </c>
    </row>
    <row r="1140" spans="1:8" x14ac:dyDescent="0.25">
      <c r="A1140" s="577" t="str">
        <f>IF(ISNUMBER(SEARCH(A$206,'12.Partner Involvement'!$G939))=TRUE,(('12.Partner Involvement'!$D939*'12.Partner Involvement'!$E939)/COUNTA(_xlfn.TEXTSPLIT('12.Partner Involvement'!$G939,";"))),"")</f>
        <v/>
      </c>
      <c r="B1140" s="576" t="str">
        <f>IF(ISNUMBER(SEARCH(B$206,'12.Partner Involvement'!$G939))=TRUE,(('12.Partner Involvement'!$D939*'12.Partner Involvement'!$E939)/COUNTA(_xlfn.TEXTSPLIT('12.Partner Involvement'!$G939,";"))),"")</f>
        <v/>
      </c>
      <c r="C1140" s="578" t="str">
        <f>IF(ISNUMBER(SEARCH(C$206,'12.Partner Involvement'!$G939))=TRUE,(('12.Partner Involvement'!$D939*'12.Partner Involvement'!$E939)/COUNTA(_xlfn.TEXTSPLIT('12.Partner Involvement'!$G939,";"))),"")</f>
        <v/>
      </c>
      <c r="E1140" s="577" t="str">
        <f>IF(ISNUMBER(SEARCH(E$206,'12.Partner Involvement'!$H939))=TRUE,(('12.Partner Involvement'!$D939*'12.Partner Involvement'!$E939)/COUNTA(_xlfn.TEXTSPLIT('12.Partner Involvement'!$H939,";"))),"")</f>
        <v/>
      </c>
      <c r="F1140" s="576" t="str">
        <f>IF(ISNUMBER(SEARCH(F$206,'12.Partner Involvement'!$H939))=TRUE,(('12.Partner Involvement'!$D939*'12.Partner Involvement'!$E939)/COUNTA(_xlfn.TEXTSPLIT('12.Partner Involvement'!$H939,";"))),"")</f>
        <v/>
      </c>
      <c r="G1140" s="576" t="str">
        <f>IF(ISNUMBER(SEARCH(G$206,'12.Partner Involvement'!$H939))=TRUE,(('12.Partner Involvement'!$D939*'12.Partner Involvement'!$E939)/COUNTA(_xlfn.TEXTSPLIT('12.Partner Involvement'!$H939,";"))),"")</f>
        <v/>
      </c>
      <c r="H1140" s="578" t="str">
        <f>IF(ISNUMBER(SEARCH(H$206,'12.Partner Involvement'!$H939))=TRUE,(('12.Partner Involvement'!$D939*'12.Partner Involvement'!$E939)/COUNTA(_xlfn.TEXTSPLIT('12.Partner Involvement'!$H939,";"))),"")</f>
        <v/>
      </c>
    </row>
    <row r="1141" spans="1:8" x14ac:dyDescent="0.25">
      <c r="A1141" s="577" t="str">
        <f>IF(ISNUMBER(SEARCH(A$206,'12.Partner Involvement'!$G940))=TRUE,(('12.Partner Involvement'!$D940*'12.Partner Involvement'!$E940)/COUNTA(_xlfn.TEXTSPLIT('12.Partner Involvement'!$G940,";"))),"")</f>
        <v/>
      </c>
      <c r="B1141" s="576" t="str">
        <f>IF(ISNUMBER(SEARCH(B$206,'12.Partner Involvement'!$G940))=TRUE,(('12.Partner Involvement'!$D940*'12.Partner Involvement'!$E940)/COUNTA(_xlfn.TEXTSPLIT('12.Partner Involvement'!$G940,";"))),"")</f>
        <v/>
      </c>
      <c r="C1141" s="578" t="str">
        <f>IF(ISNUMBER(SEARCH(C$206,'12.Partner Involvement'!$G940))=TRUE,(('12.Partner Involvement'!$D940*'12.Partner Involvement'!$E940)/COUNTA(_xlfn.TEXTSPLIT('12.Partner Involvement'!$G940,";"))),"")</f>
        <v/>
      </c>
      <c r="E1141" s="577" t="str">
        <f>IF(ISNUMBER(SEARCH(E$206,'12.Partner Involvement'!$H940))=TRUE,(('12.Partner Involvement'!$D940*'12.Partner Involvement'!$E940)/COUNTA(_xlfn.TEXTSPLIT('12.Partner Involvement'!$H940,";"))),"")</f>
        <v/>
      </c>
      <c r="F1141" s="576" t="str">
        <f>IF(ISNUMBER(SEARCH(F$206,'12.Partner Involvement'!$H940))=TRUE,(('12.Partner Involvement'!$D940*'12.Partner Involvement'!$E940)/COUNTA(_xlfn.TEXTSPLIT('12.Partner Involvement'!$H940,";"))),"")</f>
        <v/>
      </c>
      <c r="G1141" s="576" t="str">
        <f>IF(ISNUMBER(SEARCH(G$206,'12.Partner Involvement'!$H940))=TRUE,(('12.Partner Involvement'!$D940*'12.Partner Involvement'!$E940)/COUNTA(_xlfn.TEXTSPLIT('12.Partner Involvement'!$H940,";"))),"")</f>
        <v/>
      </c>
      <c r="H1141" s="578" t="str">
        <f>IF(ISNUMBER(SEARCH(H$206,'12.Partner Involvement'!$H940))=TRUE,(('12.Partner Involvement'!$D940*'12.Partner Involvement'!$E940)/COUNTA(_xlfn.TEXTSPLIT('12.Partner Involvement'!$H940,";"))),"")</f>
        <v/>
      </c>
    </row>
    <row r="1142" spans="1:8" x14ac:dyDescent="0.25">
      <c r="A1142" s="577" t="str">
        <f>IF(ISNUMBER(SEARCH(A$206,'12.Partner Involvement'!$G941))=TRUE,(('12.Partner Involvement'!$D941*'12.Partner Involvement'!$E941)/COUNTA(_xlfn.TEXTSPLIT('12.Partner Involvement'!$G941,";"))),"")</f>
        <v/>
      </c>
      <c r="B1142" s="576" t="str">
        <f>IF(ISNUMBER(SEARCH(B$206,'12.Partner Involvement'!$G941))=TRUE,(('12.Partner Involvement'!$D941*'12.Partner Involvement'!$E941)/COUNTA(_xlfn.TEXTSPLIT('12.Partner Involvement'!$G941,";"))),"")</f>
        <v/>
      </c>
      <c r="C1142" s="578" t="str">
        <f>IF(ISNUMBER(SEARCH(C$206,'12.Partner Involvement'!$G941))=TRUE,(('12.Partner Involvement'!$D941*'12.Partner Involvement'!$E941)/COUNTA(_xlfn.TEXTSPLIT('12.Partner Involvement'!$G941,";"))),"")</f>
        <v/>
      </c>
      <c r="E1142" s="577" t="str">
        <f>IF(ISNUMBER(SEARCH(E$206,'12.Partner Involvement'!$H941))=TRUE,(('12.Partner Involvement'!$D941*'12.Partner Involvement'!$E941)/COUNTA(_xlfn.TEXTSPLIT('12.Partner Involvement'!$H941,";"))),"")</f>
        <v/>
      </c>
      <c r="F1142" s="576" t="str">
        <f>IF(ISNUMBER(SEARCH(F$206,'12.Partner Involvement'!$H941))=TRUE,(('12.Partner Involvement'!$D941*'12.Partner Involvement'!$E941)/COUNTA(_xlfn.TEXTSPLIT('12.Partner Involvement'!$H941,";"))),"")</f>
        <v/>
      </c>
      <c r="G1142" s="576" t="str">
        <f>IF(ISNUMBER(SEARCH(G$206,'12.Partner Involvement'!$H941))=TRUE,(('12.Partner Involvement'!$D941*'12.Partner Involvement'!$E941)/COUNTA(_xlfn.TEXTSPLIT('12.Partner Involvement'!$H941,";"))),"")</f>
        <v/>
      </c>
      <c r="H1142" s="578" t="str">
        <f>IF(ISNUMBER(SEARCH(H$206,'12.Partner Involvement'!$H941))=TRUE,(('12.Partner Involvement'!$D941*'12.Partner Involvement'!$E941)/COUNTA(_xlfn.TEXTSPLIT('12.Partner Involvement'!$H941,";"))),"")</f>
        <v/>
      </c>
    </row>
    <row r="1143" spans="1:8" x14ac:dyDescent="0.25">
      <c r="A1143" s="577" t="str">
        <f>IF(ISNUMBER(SEARCH(A$206,'12.Partner Involvement'!$G942))=TRUE,(('12.Partner Involvement'!$D942*'12.Partner Involvement'!$E942)/COUNTA(_xlfn.TEXTSPLIT('12.Partner Involvement'!$G942,";"))),"")</f>
        <v/>
      </c>
      <c r="B1143" s="576" t="str">
        <f>IF(ISNUMBER(SEARCH(B$206,'12.Partner Involvement'!$G942))=TRUE,(('12.Partner Involvement'!$D942*'12.Partner Involvement'!$E942)/COUNTA(_xlfn.TEXTSPLIT('12.Partner Involvement'!$G942,";"))),"")</f>
        <v/>
      </c>
      <c r="C1143" s="578" t="str">
        <f>IF(ISNUMBER(SEARCH(C$206,'12.Partner Involvement'!$G942))=TRUE,(('12.Partner Involvement'!$D942*'12.Partner Involvement'!$E942)/COUNTA(_xlfn.TEXTSPLIT('12.Partner Involvement'!$G942,";"))),"")</f>
        <v/>
      </c>
      <c r="E1143" s="577" t="str">
        <f>IF(ISNUMBER(SEARCH(E$206,'12.Partner Involvement'!$H942))=TRUE,(('12.Partner Involvement'!$D942*'12.Partner Involvement'!$E942)/COUNTA(_xlfn.TEXTSPLIT('12.Partner Involvement'!$H942,";"))),"")</f>
        <v/>
      </c>
      <c r="F1143" s="576" t="str">
        <f>IF(ISNUMBER(SEARCH(F$206,'12.Partner Involvement'!$H942))=TRUE,(('12.Partner Involvement'!$D942*'12.Partner Involvement'!$E942)/COUNTA(_xlfn.TEXTSPLIT('12.Partner Involvement'!$H942,";"))),"")</f>
        <v/>
      </c>
      <c r="G1143" s="576" t="str">
        <f>IF(ISNUMBER(SEARCH(G$206,'12.Partner Involvement'!$H942))=TRUE,(('12.Partner Involvement'!$D942*'12.Partner Involvement'!$E942)/COUNTA(_xlfn.TEXTSPLIT('12.Partner Involvement'!$H942,";"))),"")</f>
        <v/>
      </c>
      <c r="H1143" s="578" t="str">
        <f>IF(ISNUMBER(SEARCH(H$206,'12.Partner Involvement'!$H942))=TRUE,(('12.Partner Involvement'!$D942*'12.Partner Involvement'!$E942)/COUNTA(_xlfn.TEXTSPLIT('12.Partner Involvement'!$H942,";"))),"")</f>
        <v/>
      </c>
    </row>
    <row r="1144" spans="1:8" x14ac:dyDescent="0.25">
      <c r="A1144" s="577" t="str">
        <f>IF(ISNUMBER(SEARCH(A$206,'12.Partner Involvement'!$G943))=TRUE,(('12.Partner Involvement'!$D943*'12.Partner Involvement'!$E943)/COUNTA(_xlfn.TEXTSPLIT('12.Partner Involvement'!$G943,";"))),"")</f>
        <v/>
      </c>
      <c r="B1144" s="576" t="str">
        <f>IF(ISNUMBER(SEARCH(B$206,'12.Partner Involvement'!$G943))=TRUE,(('12.Partner Involvement'!$D943*'12.Partner Involvement'!$E943)/COUNTA(_xlfn.TEXTSPLIT('12.Partner Involvement'!$G943,";"))),"")</f>
        <v/>
      </c>
      <c r="C1144" s="578" t="str">
        <f>IF(ISNUMBER(SEARCH(C$206,'12.Partner Involvement'!$G943))=TRUE,(('12.Partner Involvement'!$D943*'12.Partner Involvement'!$E943)/COUNTA(_xlfn.TEXTSPLIT('12.Partner Involvement'!$G943,";"))),"")</f>
        <v/>
      </c>
      <c r="E1144" s="577" t="str">
        <f>IF(ISNUMBER(SEARCH(E$206,'12.Partner Involvement'!$H943))=TRUE,(('12.Partner Involvement'!$D943*'12.Partner Involvement'!$E943)/COUNTA(_xlfn.TEXTSPLIT('12.Partner Involvement'!$H943,";"))),"")</f>
        <v/>
      </c>
      <c r="F1144" s="576" t="str">
        <f>IF(ISNUMBER(SEARCH(F$206,'12.Partner Involvement'!$H943))=TRUE,(('12.Partner Involvement'!$D943*'12.Partner Involvement'!$E943)/COUNTA(_xlfn.TEXTSPLIT('12.Partner Involvement'!$H943,";"))),"")</f>
        <v/>
      </c>
      <c r="G1144" s="576" t="str">
        <f>IF(ISNUMBER(SEARCH(G$206,'12.Partner Involvement'!$H943))=TRUE,(('12.Partner Involvement'!$D943*'12.Partner Involvement'!$E943)/COUNTA(_xlfn.TEXTSPLIT('12.Partner Involvement'!$H943,";"))),"")</f>
        <v/>
      </c>
      <c r="H1144" s="578" t="str">
        <f>IF(ISNUMBER(SEARCH(H$206,'12.Partner Involvement'!$H943))=TRUE,(('12.Partner Involvement'!$D943*'12.Partner Involvement'!$E943)/COUNTA(_xlfn.TEXTSPLIT('12.Partner Involvement'!$H943,";"))),"")</f>
        <v/>
      </c>
    </row>
    <row r="1145" spans="1:8" x14ac:dyDescent="0.25">
      <c r="A1145" s="577" t="str">
        <f>IF(ISNUMBER(SEARCH(A$206,'12.Partner Involvement'!$G944))=TRUE,(('12.Partner Involvement'!$D944*'12.Partner Involvement'!$E944)/COUNTA(_xlfn.TEXTSPLIT('12.Partner Involvement'!$G944,";"))),"")</f>
        <v/>
      </c>
      <c r="B1145" s="576" t="str">
        <f>IF(ISNUMBER(SEARCH(B$206,'12.Partner Involvement'!$G944))=TRUE,(('12.Partner Involvement'!$D944*'12.Partner Involvement'!$E944)/COUNTA(_xlfn.TEXTSPLIT('12.Partner Involvement'!$G944,";"))),"")</f>
        <v/>
      </c>
      <c r="C1145" s="578" t="str">
        <f>IF(ISNUMBER(SEARCH(C$206,'12.Partner Involvement'!$G944))=TRUE,(('12.Partner Involvement'!$D944*'12.Partner Involvement'!$E944)/COUNTA(_xlfn.TEXTSPLIT('12.Partner Involvement'!$G944,";"))),"")</f>
        <v/>
      </c>
      <c r="E1145" s="577" t="str">
        <f>IF(ISNUMBER(SEARCH(E$206,'12.Partner Involvement'!$H944))=TRUE,(('12.Partner Involvement'!$D944*'12.Partner Involvement'!$E944)/COUNTA(_xlfn.TEXTSPLIT('12.Partner Involvement'!$H944,";"))),"")</f>
        <v/>
      </c>
      <c r="F1145" s="576" t="str">
        <f>IF(ISNUMBER(SEARCH(F$206,'12.Partner Involvement'!$H944))=TRUE,(('12.Partner Involvement'!$D944*'12.Partner Involvement'!$E944)/COUNTA(_xlfn.TEXTSPLIT('12.Partner Involvement'!$H944,";"))),"")</f>
        <v/>
      </c>
      <c r="G1145" s="576" t="str">
        <f>IF(ISNUMBER(SEARCH(G$206,'12.Partner Involvement'!$H944))=TRUE,(('12.Partner Involvement'!$D944*'12.Partner Involvement'!$E944)/COUNTA(_xlfn.TEXTSPLIT('12.Partner Involvement'!$H944,";"))),"")</f>
        <v/>
      </c>
      <c r="H1145" s="578" t="str">
        <f>IF(ISNUMBER(SEARCH(H$206,'12.Partner Involvement'!$H944))=TRUE,(('12.Partner Involvement'!$D944*'12.Partner Involvement'!$E944)/COUNTA(_xlfn.TEXTSPLIT('12.Partner Involvement'!$H944,";"))),"")</f>
        <v/>
      </c>
    </row>
    <row r="1146" spans="1:8" x14ac:dyDescent="0.25">
      <c r="A1146" s="577" t="str">
        <f>IF(ISNUMBER(SEARCH(A$206,'12.Partner Involvement'!$G945))=TRUE,(('12.Partner Involvement'!$D945*'12.Partner Involvement'!$E945)/COUNTA(_xlfn.TEXTSPLIT('12.Partner Involvement'!$G945,";"))),"")</f>
        <v/>
      </c>
      <c r="B1146" s="576" t="str">
        <f>IF(ISNUMBER(SEARCH(B$206,'12.Partner Involvement'!$G945))=TRUE,(('12.Partner Involvement'!$D945*'12.Partner Involvement'!$E945)/COUNTA(_xlfn.TEXTSPLIT('12.Partner Involvement'!$G945,";"))),"")</f>
        <v/>
      </c>
      <c r="C1146" s="578" t="str">
        <f>IF(ISNUMBER(SEARCH(C$206,'12.Partner Involvement'!$G945))=TRUE,(('12.Partner Involvement'!$D945*'12.Partner Involvement'!$E945)/COUNTA(_xlfn.TEXTSPLIT('12.Partner Involvement'!$G945,";"))),"")</f>
        <v/>
      </c>
      <c r="E1146" s="577" t="str">
        <f>IF(ISNUMBER(SEARCH(E$206,'12.Partner Involvement'!$H945))=TRUE,(('12.Partner Involvement'!$D945*'12.Partner Involvement'!$E945)/COUNTA(_xlfn.TEXTSPLIT('12.Partner Involvement'!$H945,";"))),"")</f>
        <v/>
      </c>
      <c r="F1146" s="576" t="str">
        <f>IF(ISNUMBER(SEARCH(F$206,'12.Partner Involvement'!$H945))=TRUE,(('12.Partner Involvement'!$D945*'12.Partner Involvement'!$E945)/COUNTA(_xlfn.TEXTSPLIT('12.Partner Involvement'!$H945,";"))),"")</f>
        <v/>
      </c>
      <c r="G1146" s="576" t="str">
        <f>IF(ISNUMBER(SEARCH(G$206,'12.Partner Involvement'!$H945))=TRUE,(('12.Partner Involvement'!$D945*'12.Partner Involvement'!$E945)/COUNTA(_xlfn.TEXTSPLIT('12.Partner Involvement'!$H945,";"))),"")</f>
        <v/>
      </c>
      <c r="H1146" s="578" t="str">
        <f>IF(ISNUMBER(SEARCH(H$206,'12.Partner Involvement'!$H945))=TRUE,(('12.Partner Involvement'!$D945*'12.Partner Involvement'!$E945)/COUNTA(_xlfn.TEXTSPLIT('12.Partner Involvement'!$H945,";"))),"")</f>
        <v/>
      </c>
    </row>
    <row r="1147" spans="1:8" x14ac:dyDescent="0.25">
      <c r="A1147" s="577" t="str">
        <f>IF(ISNUMBER(SEARCH(A$206,'12.Partner Involvement'!$G946))=TRUE,(('12.Partner Involvement'!$D946*'12.Partner Involvement'!$E946)/COUNTA(_xlfn.TEXTSPLIT('12.Partner Involvement'!$G946,";"))),"")</f>
        <v/>
      </c>
      <c r="B1147" s="576" t="str">
        <f>IF(ISNUMBER(SEARCH(B$206,'12.Partner Involvement'!$G946))=TRUE,(('12.Partner Involvement'!$D946*'12.Partner Involvement'!$E946)/COUNTA(_xlfn.TEXTSPLIT('12.Partner Involvement'!$G946,";"))),"")</f>
        <v/>
      </c>
      <c r="C1147" s="578" t="str">
        <f>IF(ISNUMBER(SEARCH(C$206,'12.Partner Involvement'!$G946))=TRUE,(('12.Partner Involvement'!$D946*'12.Partner Involvement'!$E946)/COUNTA(_xlfn.TEXTSPLIT('12.Partner Involvement'!$G946,";"))),"")</f>
        <v/>
      </c>
      <c r="E1147" s="577" t="str">
        <f>IF(ISNUMBER(SEARCH(E$206,'12.Partner Involvement'!$H946))=TRUE,(('12.Partner Involvement'!$D946*'12.Partner Involvement'!$E946)/COUNTA(_xlfn.TEXTSPLIT('12.Partner Involvement'!$H946,";"))),"")</f>
        <v/>
      </c>
      <c r="F1147" s="576" t="str">
        <f>IF(ISNUMBER(SEARCH(F$206,'12.Partner Involvement'!$H946))=TRUE,(('12.Partner Involvement'!$D946*'12.Partner Involvement'!$E946)/COUNTA(_xlfn.TEXTSPLIT('12.Partner Involvement'!$H946,";"))),"")</f>
        <v/>
      </c>
      <c r="G1147" s="576" t="str">
        <f>IF(ISNUMBER(SEARCH(G$206,'12.Partner Involvement'!$H946))=TRUE,(('12.Partner Involvement'!$D946*'12.Partner Involvement'!$E946)/COUNTA(_xlfn.TEXTSPLIT('12.Partner Involvement'!$H946,";"))),"")</f>
        <v/>
      </c>
      <c r="H1147" s="578" t="str">
        <f>IF(ISNUMBER(SEARCH(H$206,'12.Partner Involvement'!$H946))=TRUE,(('12.Partner Involvement'!$D946*'12.Partner Involvement'!$E946)/COUNTA(_xlfn.TEXTSPLIT('12.Partner Involvement'!$H946,";"))),"")</f>
        <v/>
      </c>
    </row>
    <row r="1148" spans="1:8" x14ac:dyDescent="0.25">
      <c r="A1148" s="577" t="str">
        <f>IF(ISNUMBER(SEARCH(A$206,'12.Partner Involvement'!$G947))=TRUE,(('12.Partner Involvement'!$D947*'12.Partner Involvement'!$E947)/COUNTA(_xlfn.TEXTSPLIT('12.Partner Involvement'!$G947,";"))),"")</f>
        <v/>
      </c>
      <c r="B1148" s="576" t="str">
        <f>IF(ISNUMBER(SEARCH(B$206,'12.Partner Involvement'!$G947))=TRUE,(('12.Partner Involvement'!$D947*'12.Partner Involvement'!$E947)/COUNTA(_xlfn.TEXTSPLIT('12.Partner Involvement'!$G947,";"))),"")</f>
        <v/>
      </c>
      <c r="C1148" s="578" t="str">
        <f>IF(ISNUMBER(SEARCH(C$206,'12.Partner Involvement'!$G947))=TRUE,(('12.Partner Involvement'!$D947*'12.Partner Involvement'!$E947)/COUNTA(_xlfn.TEXTSPLIT('12.Partner Involvement'!$G947,";"))),"")</f>
        <v/>
      </c>
      <c r="E1148" s="577" t="str">
        <f>IF(ISNUMBER(SEARCH(E$206,'12.Partner Involvement'!$H947))=TRUE,(('12.Partner Involvement'!$D947*'12.Partner Involvement'!$E947)/COUNTA(_xlfn.TEXTSPLIT('12.Partner Involvement'!$H947,";"))),"")</f>
        <v/>
      </c>
      <c r="F1148" s="576" t="str">
        <f>IF(ISNUMBER(SEARCH(F$206,'12.Partner Involvement'!$H947))=TRUE,(('12.Partner Involvement'!$D947*'12.Partner Involvement'!$E947)/COUNTA(_xlfn.TEXTSPLIT('12.Partner Involvement'!$H947,";"))),"")</f>
        <v/>
      </c>
      <c r="G1148" s="576" t="str">
        <f>IF(ISNUMBER(SEARCH(G$206,'12.Partner Involvement'!$H947))=TRUE,(('12.Partner Involvement'!$D947*'12.Partner Involvement'!$E947)/COUNTA(_xlfn.TEXTSPLIT('12.Partner Involvement'!$H947,";"))),"")</f>
        <v/>
      </c>
      <c r="H1148" s="578" t="str">
        <f>IF(ISNUMBER(SEARCH(H$206,'12.Partner Involvement'!$H947))=TRUE,(('12.Partner Involvement'!$D947*'12.Partner Involvement'!$E947)/COUNTA(_xlfn.TEXTSPLIT('12.Partner Involvement'!$H947,";"))),"")</f>
        <v/>
      </c>
    </row>
    <row r="1149" spans="1:8" x14ac:dyDescent="0.25">
      <c r="A1149" s="577" t="str">
        <f>IF(ISNUMBER(SEARCH(A$206,'12.Partner Involvement'!$G948))=TRUE,(('12.Partner Involvement'!$D948*'12.Partner Involvement'!$E948)/COUNTA(_xlfn.TEXTSPLIT('12.Partner Involvement'!$G948,";"))),"")</f>
        <v/>
      </c>
      <c r="B1149" s="576" t="str">
        <f>IF(ISNUMBER(SEARCH(B$206,'12.Partner Involvement'!$G948))=TRUE,(('12.Partner Involvement'!$D948*'12.Partner Involvement'!$E948)/COUNTA(_xlfn.TEXTSPLIT('12.Partner Involvement'!$G948,";"))),"")</f>
        <v/>
      </c>
      <c r="C1149" s="578" t="str">
        <f>IF(ISNUMBER(SEARCH(C$206,'12.Partner Involvement'!$G948))=TRUE,(('12.Partner Involvement'!$D948*'12.Partner Involvement'!$E948)/COUNTA(_xlfn.TEXTSPLIT('12.Partner Involvement'!$G948,";"))),"")</f>
        <v/>
      </c>
      <c r="E1149" s="577" t="str">
        <f>IF(ISNUMBER(SEARCH(E$206,'12.Partner Involvement'!$H948))=TRUE,(('12.Partner Involvement'!$D948*'12.Partner Involvement'!$E948)/COUNTA(_xlfn.TEXTSPLIT('12.Partner Involvement'!$H948,";"))),"")</f>
        <v/>
      </c>
      <c r="F1149" s="576" t="str">
        <f>IF(ISNUMBER(SEARCH(F$206,'12.Partner Involvement'!$H948))=TRUE,(('12.Partner Involvement'!$D948*'12.Partner Involvement'!$E948)/COUNTA(_xlfn.TEXTSPLIT('12.Partner Involvement'!$H948,";"))),"")</f>
        <v/>
      </c>
      <c r="G1149" s="576" t="str">
        <f>IF(ISNUMBER(SEARCH(G$206,'12.Partner Involvement'!$H948))=TRUE,(('12.Partner Involvement'!$D948*'12.Partner Involvement'!$E948)/COUNTA(_xlfn.TEXTSPLIT('12.Partner Involvement'!$H948,";"))),"")</f>
        <v/>
      </c>
      <c r="H1149" s="578" t="str">
        <f>IF(ISNUMBER(SEARCH(H$206,'12.Partner Involvement'!$H948))=TRUE,(('12.Partner Involvement'!$D948*'12.Partner Involvement'!$E948)/COUNTA(_xlfn.TEXTSPLIT('12.Partner Involvement'!$H948,";"))),"")</f>
        <v/>
      </c>
    </row>
    <row r="1150" spans="1:8" x14ac:dyDescent="0.25">
      <c r="A1150" s="577" t="str">
        <f>IF(ISNUMBER(SEARCH(A$206,'12.Partner Involvement'!$G949))=TRUE,(('12.Partner Involvement'!$D949*'12.Partner Involvement'!$E949)/COUNTA(_xlfn.TEXTSPLIT('12.Partner Involvement'!$G949,";"))),"")</f>
        <v/>
      </c>
      <c r="B1150" s="576" t="str">
        <f>IF(ISNUMBER(SEARCH(B$206,'12.Partner Involvement'!$G949))=TRUE,(('12.Partner Involvement'!$D949*'12.Partner Involvement'!$E949)/COUNTA(_xlfn.TEXTSPLIT('12.Partner Involvement'!$G949,";"))),"")</f>
        <v/>
      </c>
      <c r="C1150" s="578" t="str">
        <f>IF(ISNUMBER(SEARCH(C$206,'12.Partner Involvement'!$G949))=TRUE,(('12.Partner Involvement'!$D949*'12.Partner Involvement'!$E949)/COUNTA(_xlfn.TEXTSPLIT('12.Partner Involvement'!$G949,";"))),"")</f>
        <v/>
      </c>
      <c r="E1150" s="577" t="str">
        <f>IF(ISNUMBER(SEARCH(E$206,'12.Partner Involvement'!$H949))=TRUE,(('12.Partner Involvement'!$D949*'12.Partner Involvement'!$E949)/COUNTA(_xlfn.TEXTSPLIT('12.Partner Involvement'!$H949,";"))),"")</f>
        <v/>
      </c>
      <c r="F1150" s="576" t="str">
        <f>IF(ISNUMBER(SEARCH(F$206,'12.Partner Involvement'!$H949))=TRUE,(('12.Partner Involvement'!$D949*'12.Partner Involvement'!$E949)/COUNTA(_xlfn.TEXTSPLIT('12.Partner Involvement'!$H949,";"))),"")</f>
        <v/>
      </c>
      <c r="G1150" s="576" t="str">
        <f>IF(ISNUMBER(SEARCH(G$206,'12.Partner Involvement'!$H949))=TRUE,(('12.Partner Involvement'!$D949*'12.Partner Involvement'!$E949)/COUNTA(_xlfn.TEXTSPLIT('12.Partner Involvement'!$H949,";"))),"")</f>
        <v/>
      </c>
      <c r="H1150" s="578" t="str">
        <f>IF(ISNUMBER(SEARCH(H$206,'12.Partner Involvement'!$H949))=TRUE,(('12.Partner Involvement'!$D949*'12.Partner Involvement'!$E949)/COUNTA(_xlfn.TEXTSPLIT('12.Partner Involvement'!$H949,";"))),"")</f>
        <v/>
      </c>
    </row>
    <row r="1151" spans="1:8" x14ac:dyDescent="0.25">
      <c r="A1151" s="577" t="str">
        <f>IF(ISNUMBER(SEARCH(A$206,'12.Partner Involvement'!$G950))=TRUE,(('12.Partner Involvement'!$D950*'12.Partner Involvement'!$E950)/COUNTA(_xlfn.TEXTSPLIT('12.Partner Involvement'!$G950,";"))),"")</f>
        <v/>
      </c>
      <c r="B1151" s="576" t="str">
        <f>IF(ISNUMBER(SEARCH(B$206,'12.Partner Involvement'!$G950))=TRUE,(('12.Partner Involvement'!$D950*'12.Partner Involvement'!$E950)/COUNTA(_xlfn.TEXTSPLIT('12.Partner Involvement'!$G950,";"))),"")</f>
        <v/>
      </c>
      <c r="C1151" s="578" t="str">
        <f>IF(ISNUMBER(SEARCH(C$206,'12.Partner Involvement'!$G950))=TRUE,(('12.Partner Involvement'!$D950*'12.Partner Involvement'!$E950)/COUNTA(_xlfn.TEXTSPLIT('12.Partner Involvement'!$G950,";"))),"")</f>
        <v/>
      </c>
      <c r="E1151" s="577" t="str">
        <f>IF(ISNUMBER(SEARCH(E$206,'12.Partner Involvement'!$H950))=TRUE,(('12.Partner Involvement'!$D950*'12.Partner Involvement'!$E950)/COUNTA(_xlfn.TEXTSPLIT('12.Partner Involvement'!$H950,";"))),"")</f>
        <v/>
      </c>
      <c r="F1151" s="576" t="str">
        <f>IF(ISNUMBER(SEARCH(F$206,'12.Partner Involvement'!$H950))=TRUE,(('12.Partner Involvement'!$D950*'12.Partner Involvement'!$E950)/COUNTA(_xlfn.TEXTSPLIT('12.Partner Involvement'!$H950,";"))),"")</f>
        <v/>
      </c>
      <c r="G1151" s="576" t="str">
        <f>IF(ISNUMBER(SEARCH(G$206,'12.Partner Involvement'!$H950))=TRUE,(('12.Partner Involvement'!$D950*'12.Partner Involvement'!$E950)/COUNTA(_xlfn.TEXTSPLIT('12.Partner Involvement'!$H950,";"))),"")</f>
        <v/>
      </c>
      <c r="H1151" s="578" t="str">
        <f>IF(ISNUMBER(SEARCH(H$206,'12.Partner Involvement'!$H950))=TRUE,(('12.Partner Involvement'!$D950*'12.Partner Involvement'!$E950)/COUNTA(_xlfn.TEXTSPLIT('12.Partner Involvement'!$H950,";"))),"")</f>
        <v/>
      </c>
    </row>
    <row r="1152" spans="1:8" x14ac:dyDescent="0.25">
      <c r="A1152" s="577" t="str">
        <f>IF(ISNUMBER(SEARCH(A$206,'12.Partner Involvement'!$G951))=TRUE,(('12.Partner Involvement'!$D951*'12.Partner Involvement'!$E951)/COUNTA(_xlfn.TEXTSPLIT('12.Partner Involvement'!$G951,";"))),"")</f>
        <v/>
      </c>
      <c r="B1152" s="576" t="str">
        <f>IF(ISNUMBER(SEARCH(B$206,'12.Partner Involvement'!$G951))=TRUE,(('12.Partner Involvement'!$D951*'12.Partner Involvement'!$E951)/COUNTA(_xlfn.TEXTSPLIT('12.Partner Involvement'!$G951,";"))),"")</f>
        <v/>
      </c>
      <c r="C1152" s="578" t="str">
        <f>IF(ISNUMBER(SEARCH(C$206,'12.Partner Involvement'!$G951))=TRUE,(('12.Partner Involvement'!$D951*'12.Partner Involvement'!$E951)/COUNTA(_xlfn.TEXTSPLIT('12.Partner Involvement'!$G951,";"))),"")</f>
        <v/>
      </c>
      <c r="E1152" s="577" t="str">
        <f>IF(ISNUMBER(SEARCH(E$206,'12.Partner Involvement'!$H951))=TRUE,(('12.Partner Involvement'!$D951*'12.Partner Involvement'!$E951)/COUNTA(_xlfn.TEXTSPLIT('12.Partner Involvement'!$H951,";"))),"")</f>
        <v/>
      </c>
      <c r="F1152" s="576" t="str">
        <f>IF(ISNUMBER(SEARCH(F$206,'12.Partner Involvement'!$H951))=TRUE,(('12.Partner Involvement'!$D951*'12.Partner Involvement'!$E951)/COUNTA(_xlfn.TEXTSPLIT('12.Partner Involvement'!$H951,";"))),"")</f>
        <v/>
      </c>
      <c r="G1152" s="576" t="str">
        <f>IF(ISNUMBER(SEARCH(G$206,'12.Partner Involvement'!$H951))=TRUE,(('12.Partner Involvement'!$D951*'12.Partner Involvement'!$E951)/COUNTA(_xlfn.TEXTSPLIT('12.Partner Involvement'!$H951,";"))),"")</f>
        <v/>
      </c>
      <c r="H1152" s="578" t="str">
        <f>IF(ISNUMBER(SEARCH(H$206,'12.Partner Involvement'!$H951))=TRUE,(('12.Partner Involvement'!$D951*'12.Partner Involvement'!$E951)/COUNTA(_xlfn.TEXTSPLIT('12.Partner Involvement'!$H951,";"))),"")</f>
        <v/>
      </c>
    </row>
    <row r="1153" spans="1:8" x14ac:dyDescent="0.25">
      <c r="A1153" s="577" t="str">
        <f>IF(ISNUMBER(SEARCH(A$206,'12.Partner Involvement'!$G952))=TRUE,(('12.Partner Involvement'!$D952*'12.Partner Involvement'!$E952)/COUNTA(_xlfn.TEXTSPLIT('12.Partner Involvement'!$G952,";"))),"")</f>
        <v/>
      </c>
      <c r="B1153" s="576" t="str">
        <f>IF(ISNUMBER(SEARCH(B$206,'12.Partner Involvement'!$G952))=TRUE,(('12.Partner Involvement'!$D952*'12.Partner Involvement'!$E952)/COUNTA(_xlfn.TEXTSPLIT('12.Partner Involvement'!$G952,";"))),"")</f>
        <v/>
      </c>
      <c r="C1153" s="578" t="str">
        <f>IF(ISNUMBER(SEARCH(C$206,'12.Partner Involvement'!$G952))=TRUE,(('12.Partner Involvement'!$D952*'12.Partner Involvement'!$E952)/COUNTA(_xlfn.TEXTSPLIT('12.Partner Involvement'!$G952,";"))),"")</f>
        <v/>
      </c>
      <c r="E1153" s="577" t="str">
        <f>IF(ISNUMBER(SEARCH(E$206,'12.Partner Involvement'!$H952))=TRUE,(('12.Partner Involvement'!$D952*'12.Partner Involvement'!$E952)/COUNTA(_xlfn.TEXTSPLIT('12.Partner Involvement'!$H952,";"))),"")</f>
        <v/>
      </c>
      <c r="F1153" s="576" t="str">
        <f>IF(ISNUMBER(SEARCH(F$206,'12.Partner Involvement'!$H952))=TRUE,(('12.Partner Involvement'!$D952*'12.Partner Involvement'!$E952)/COUNTA(_xlfn.TEXTSPLIT('12.Partner Involvement'!$H952,";"))),"")</f>
        <v/>
      </c>
      <c r="G1153" s="576" t="str">
        <f>IF(ISNUMBER(SEARCH(G$206,'12.Partner Involvement'!$H952))=TRUE,(('12.Partner Involvement'!$D952*'12.Partner Involvement'!$E952)/COUNTA(_xlfn.TEXTSPLIT('12.Partner Involvement'!$H952,";"))),"")</f>
        <v/>
      </c>
      <c r="H1153" s="578" t="str">
        <f>IF(ISNUMBER(SEARCH(H$206,'12.Partner Involvement'!$H952))=TRUE,(('12.Partner Involvement'!$D952*'12.Partner Involvement'!$E952)/COUNTA(_xlfn.TEXTSPLIT('12.Partner Involvement'!$H952,";"))),"")</f>
        <v/>
      </c>
    </row>
    <row r="1154" spans="1:8" x14ac:dyDescent="0.25">
      <c r="A1154" s="577" t="str">
        <f>IF(ISNUMBER(SEARCH(A$206,'12.Partner Involvement'!$G953))=TRUE,(('12.Partner Involvement'!$D953*'12.Partner Involvement'!$E953)/COUNTA(_xlfn.TEXTSPLIT('12.Partner Involvement'!$G953,";"))),"")</f>
        <v/>
      </c>
      <c r="B1154" s="576" t="str">
        <f>IF(ISNUMBER(SEARCH(B$206,'12.Partner Involvement'!$G953))=TRUE,(('12.Partner Involvement'!$D953*'12.Partner Involvement'!$E953)/COUNTA(_xlfn.TEXTSPLIT('12.Partner Involvement'!$G953,";"))),"")</f>
        <v/>
      </c>
      <c r="C1154" s="578" t="str">
        <f>IF(ISNUMBER(SEARCH(C$206,'12.Partner Involvement'!$G953))=TRUE,(('12.Partner Involvement'!$D953*'12.Partner Involvement'!$E953)/COUNTA(_xlfn.TEXTSPLIT('12.Partner Involvement'!$G953,";"))),"")</f>
        <v/>
      </c>
      <c r="E1154" s="577" t="str">
        <f>IF(ISNUMBER(SEARCH(E$206,'12.Partner Involvement'!$H953))=TRUE,(('12.Partner Involvement'!$D953*'12.Partner Involvement'!$E953)/COUNTA(_xlfn.TEXTSPLIT('12.Partner Involvement'!$H953,";"))),"")</f>
        <v/>
      </c>
      <c r="F1154" s="576" t="str">
        <f>IF(ISNUMBER(SEARCH(F$206,'12.Partner Involvement'!$H953))=TRUE,(('12.Partner Involvement'!$D953*'12.Partner Involvement'!$E953)/COUNTA(_xlfn.TEXTSPLIT('12.Partner Involvement'!$H953,";"))),"")</f>
        <v/>
      </c>
      <c r="G1154" s="576" t="str">
        <f>IF(ISNUMBER(SEARCH(G$206,'12.Partner Involvement'!$H953))=TRUE,(('12.Partner Involvement'!$D953*'12.Partner Involvement'!$E953)/COUNTA(_xlfn.TEXTSPLIT('12.Partner Involvement'!$H953,";"))),"")</f>
        <v/>
      </c>
      <c r="H1154" s="578" t="str">
        <f>IF(ISNUMBER(SEARCH(H$206,'12.Partner Involvement'!$H953))=TRUE,(('12.Partner Involvement'!$D953*'12.Partner Involvement'!$E953)/COUNTA(_xlfn.TEXTSPLIT('12.Partner Involvement'!$H953,";"))),"")</f>
        <v/>
      </c>
    </row>
    <row r="1155" spans="1:8" x14ac:dyDescent="0.25">
      <c r="A1155" s="577" t="str">
        <f>IF(ISNUMBER(SEARCH(A$206,'12.Partner Involvement'!$G954))=TRUE,(('12.Partner Involvement'!$D954*'12.Partner Involvement'!$E954)/COUNTA(_xlfn.TEXTSPLIT('12.Partner Involvement'!$G954,";"))),"")</f>
        <v/>
      </c>
      <c r="B1155" s="576" t="str">
        <f>IF(ISNUMBER(SEARCH(B$206,'12.Partner Involvement'!$G954))=TRUE,(('12.Partner Involvement'!$D954*'12.Partner Involvement'!$E954)/COUNTA(_xlfn.TEXTSPLIT('12.Partner Involvement'!$G954,";"))),"")</f>
        <v/>
      </c>
      <c r="C1155" s="578" t="str">
        <f>IF(ISNUMBER(SEARCH(C$206,'12.Partner Involvement'!$G954))=TRUE,(('12.Partner Involvement'!$D954*'12.Partner Involvement'!$E954)/COUNTA(_xlfn.TEXTSPLIT('12.Partner Involvement'!$G954,";"))),"")</f>
        <v/>
      </c>
      <c r="E1155" s="577" t="str">
        <f>IF(ISNUMBER(SEARCH(E$206,'12.Partner Involvement'!$H954))=TRUE,(('12.Partner Involvement'!$D954*'12.Partner Involvement'!$E954)/COUNTA(_xlfn.TEXTSPLIT('12.Partner Involvement'!$H954,";"))),"")</f>
        <v/>
      </c>
      <c r="F1155" s="576" t="str">
        <f>IF(ISNUMBER(SEARCH(F$206,'12.Partner Involvement'!$H954))=TRUE,(('12.Partner Involvement'!$D954*'12.Partner Involvement'!$E954)/COUNTA(_xlfn.TEXTSPLIT('12.Partner Involvement'!$H954,";"))),"")</f>
        <v/>
      </c>
      <c r="G1155" s="576" t="str">
        <f>IF(ISNUMBER(SEARCH(G$206,'12.Partner Involvement'!$H954))=TRUE,(('12.Partner Involvement'!$D954*'12.Partner Involvement'!$E954)/COUNTA(_xlfn.TEXTSPLIT('12.Partner Involvement'!$H954,";"))),"")</f>
        <v/>
      </c>
      <c r="H1155" s="578" t="str">
        <f>IF(ISNUMBER(SEARCH(H$206,'12.Partner Involvement'!$H954))=TRUE,(('12.Partner Involvement'!$D954*'12.Partner Involvement'!$E954)/COUNTA(_xlfn.TEXTSPLIT('12.Partner Involvement'!$H954,";"))),"")</f>
        <v/>
      </c>
    </row>
    <row r="1156" spans="1:8" x14ac:dyDescent="0.25">
      <c r="A1156" s="577" t="str">
        <f>IF(ISNUMBER(SEARCH(A$206,'12.Partner Involvement'!$G955))=TRUE,(('12.Partner Involvement'!$D955*'12.Partner Involvement'!$E955)/COUNTA(_xlfn.TEXTSPLIT('12.Partner Involvement'!$G955,";"))),"")</f>
        <v/>
      </c>
      <c r="B1156" s="576" t="str">
        <f>IF(ISNUMBER(SEARCH(B$206,'12.Partner Involvement'!$G955))=TRUE,(('12.Partner Involvement'!$D955*'12.Partner Involvement'!$E955)/COUNTA(_xlfn.TEXTSPLIT('12.Partner Involvement'!$G955,";"))),"")</f>
        <v/>
      </c>
      <c r="C1156" s="578" t="str">
        <f>IF(ISNUMBER(SEARCH(C$206,'12.Partner Involvement'!$G955))=TRUE,(('12.Partner Involvement'!$D955*'12.Partner Involvement'!$E955)/COUNTA(_xlfn.TEXTSPLIT('12.Partner Involvement'!$G955,";"))),"")</f>
        <v/>
      </c>
      <c r="E1156" s="577" t="str">
        <f>IF(ISNUMBER(SEARCH(E$206,'12.Partner Involvement'!$H955))=TRUE,(('12.Partner Involvement'!$D955*'12.Partner Involvement'!$E955)/COUNTA(_xlfn.TEXTSPLIT('12.Partner Involvement'!$H955,";"))),"")</f>
        <v/>
      </c>
      <c r="F1156" s="576" t="str">
        <f>IF(ISNUMBER(SEARCH(F$206,'12.Partner Involvement'!$H955))=TRUE,(('12.Partner Involvement'!$D955*'12.Partner Involvement'!$E955)/COUNTA(_xlfn.TEXTSPLIT('12.Partner Involvement'!$H955,";"))),"")</f>
        <v/>
      </c>
      <c r="G1156" s="576" t="str">
        <f>IF(ISNUMBER(SEARCH(G$206,'12.Partner Involvement'!$H955))=TRUE,(('12.Partner Involvement'!$D955*'12.Partner Involvement'!$E955)/COUNTA(_xlfn.TEXTSPLIT('12.Partner Involvement'!$H955,";"))),"")</f>
        <v/>
      </c>
      <c r="H1156" s="578" t="str">
        <f>IF(ISNUMBER(SEARCH(H$206,'12.Partner Involvement'!$H955))=TRUE,(('12.Partner Involvement'!$D955*'12.Partner Involvement'!$E955)/COUNTA(_xlfn.TEXTSPLIT('12.Partner Involvement'!$H955,";"))),"")</f>
        <v/>
      </c>
    </row>
    <row r="1157" spans="1:8" x14ac:dyDescent="0.25">
      <c r="A1157" s="577" t="str">
        <f>IF(ISNUMBER(SEARCH(A$206,'12.Partner Involvement'!$G956))=TRUE,(('12.Partner Involvement'!$D956*'12.Partner Involvement'!$E956)/COUNTA(_xlfn.TEXTSPLIT('12.Partner Involvement'!$G956,";"))),"")</f>
        <v/>
      </c>
      <c r="B1157" s="576" t="str">
        <f>IF(ISNUMBER(SEARCH(B$206,'12.Partner Involvement'!$G956))=TRUE,(('12.Partner Involvement'!$D956*'12.Partner Involvement'!$E956)/COUNTA(_xlfn.TEXTSPLIT('12.Partner Involvement'!$G956,";"))),"")</f>
        <v/>
      </c>
      <c r="C1157" s="578" t="str">
        <f>IF(ISNUMBER(SEARCH(C$206,'12.Partner Involvement'!$G956))=TRUE,(('12.Partner Involvement'!$D956*'12.Partner Involvement'!$E956)/COUNTA(_xlfn.TEXTSPLIT('12.Partner Involvement'!$G956,";"))),"")</f>
        <v/>
      </c>
      <c r="E1157" s="577" t="str">
        <f>IF(ISNUMBER(SEARCH(E$206,'12.Partner Involvement'!$H956))=TRUE,(('12.Partner Involvement'!$D956*'12.Partner Involvement'!$E956)/COUNTA(_xlfn.TEXTSPLIT('12.Partner Involvement'!$H956,";"))),"")</f>
        <v/>
      </c>
      <c r="F1157" s="576" t="str">
        <f>IF(ISNUMBER(SEARCH(F$206,'12.Partner Involvement'!$H956))=TRUE,(('12.Partner Involvement'!$D956*'12.Partner Involvement'!$E956)/COUNTA(_xlfn.TEXTSPLIT('12.Partner Involvement'!$H956,";"))),"")</f>
        <v/>
      </c>
      <c r="G1157" s="576" t="str">
        <f>IF(ISNUMBER(SEARCH(G$206,'12.Partner Involvement'!$H956))=TRUE,(('12.Partner Involvement'!$D956*'12.Partner Involvement'!$E956)/COUNTA(_xlfn.TEXTSPLIT('12.Partner Involvement'!$H956,";"))),"")</f>
        <v/>
      </c>
      <c r="H1157" s="578" t="str">
        <f>IF(ISNUMBER(SEARCH(H$206,'12.Partner Involvement'!$H956))=TRUE,(('12.Partner Involvement'!$D956*'12.Partner Involvement'!$E956)/COUNTA(_xlfn.TEXTSPLIT('12.Partner Involvement'!$H956,";"))),"")</f>
        <v/>
      </c>
    </row>
    <row r="1158" spans="1:8" x14ac:dyDescent="0.25">
      <c r="A1158" s="577" t="str">
        <f>IF(ISNUMBER(SEARCH(A$206,'12.Partner Involvement'!$G957))=TRUE,(('12.Partner Involvement'!$D957*'12.Partner Involvement'!$E957)/COUNTA(_xlfn.TEXTSPLIT('12.Partner Involvement'!$G957,";"))),"")</f>
        <v/>
      </c>
      <c r="B1158" s="576" t="str">
        <f>IF(ISNUMBER(SEARCH(B$206,'12.Partner Involvement'!$G957))=TRUE,(('12.Partner Involvement'!$D957*'12.Partner Involvement'!$E957)/COUNTA(_xlfn.TEXTSPLIT('12.Partner Involvement'!$G957,";"))),"")</f>
        <v/>
      </c>
      <c r="C1158" s="578" t="str">
        <f>IF(ISNUMBER(SEARCH(C$206,'12.Partner Involvement'!$G957))=TRUE,(('12.Partner Involvement'!$D957*'12.Partner Involvement'!$E957)/COUNTA(_xlfn.TEXTSPLIT('12.Partner Involvement'!$G957,";"))),"")</f>
        <v/>
      </c>
      <c r="E1158" s="577" t="str">
        <f>IF(ISNUMBER(SEARCH(E$206,'12.Partner Involvement'!$H957))=TRUE,(('12.Partner Involvement'!$D957*'12.Partner Involvement'!$E957)/COUNTA(_xlfn.TEXTSPLIT('12.Partner Involvement'!$H957,";"))),"")</f>
        <v/>
      </c>
      <c r="F1158" s="576" t="str">
        <f>IF(ISNUMBER(SEARCH(F$206,'12.Partner Involvement'!$H957))=TRUE,(('12.Partner Involvement'!$D957*'12.Partner Involvement'!$E957)/COUNTA(_xlfn.TEXTSPLIT('12.Partner Involvement'!$H957,";"))),"")</f>
        <v/>
      </c>
      <c r="G1158" s="576" t="str">
        <f>IF(ISNUMBER(SEARCH(G$206,'12.Partner Involvement'!$H957))=TRUE,(('12.Partner Involvement'!$D957*'12.Partner Involvement'!$E957)/COUNTA(_xlfn.TEXTSPLIT('12.Partner Involvement'!$H957,";"))),"")</f>
        <v/>
      </c>
      <c r="H1158" s="578" t="str">
        <f>IF(ISNUMBER(SEARCH(H$206,'12.Partner Involvement'!$H957))=TRUE,(('12.Partner Involvement'!$D957*'12.Partner Involvement'!$E957)/COUNTA(_xlfn.TEXTSPLIT('12.Partner Involvement'!$H957,";"))),"")</f>
        <v/>
      </c>
    </row>
    <row r="1159" spans="1:8" x14ac:dyDescent="0.25">
      <c r="A1159" s="577" t="str">
        <f>IF(ISNUMBER(SEARCH(A$206,'12.Partner Involvement'!$G958))=TRUE,(('12.Partner Involvement'!$D958*'12.Partner Involvement'!$E958)/COUNTA(_xlfn.TEXTSPLIT('12.Partner Involvement'!$G958,";"))),"")</f>
        <v/>
      </c>
      <c r="B1159" s="576" t="str">
        <f>IF(ISNUMBER(SEARCH(B$206,'12.Partner Involvement'!$G958))=TRUE,(('12.Partner Involvement'!$D958*'12.Partner Involvement'!$E958)/COUNTA(_xlfn.TEXTSPLIT('12.Partner Involvement'!$G958,";"))),"")</f>
        <v/>
      </c>
      <c r="C1159" s="578" t="str">
        <f>IF(ISNUMBER(SEARCH(C$206,'12.Partner Involvement'!$G958))=TRUE,(('12.Partner Involvement'!$D958*'12.Partner Involvement'!$E958)/COUNTA(_xlfn.TEXTSPLIT('12.Partner Involvement'!$G958,";"))),"")</f>
        <v/>
      </c>
      <c r="E1159" s="577" t="str">
        <f>IF(ISNUMBER(SEARCH(E$206,'12.Partner Involvement'!$H958))=TRUE,(('12.Partner Involvement'!$D958*'12.Partner Involvement'!$E958)/COUNTA(_xlfn.TEXTSPLIT('12.Partner Involvement'!$H958,";"))),"")</f>
        <v/>
      </c>
      <c r="F1159" s="576" t="str">
        <f>IF(ISNUMBER(SEARCH(F$206,'12.Partner Involvement'!$H958))=TRUE,(('12.Partner Involvement'!$D958*'12.Partner Involvement'!$E958)/COUNTA(_xlfn.TEXTSPLIT('12.Partner Involvement'!$H958,";"))),"")</f>
        <v/>
      </c>
      <c r="G1159" s="576" t="str">
        <f>IF(ISNUMBER(SEARCH(G$206,'12.Partner Involvement'!$H958))=TRUE,(('12.Partner Involvement'!$D958*'12.Partner Involvement'!$E958)/COUNTA(_xlfn.TEXTSPLIT('12.Partner Involvement'!$H958,";"))),"")</f>
        <v/>
      </c>
      <c r="H1159" s="578" t="str">
        <f>IF(ISNUMBER(SEARCH(H$206,'12.Partner Involvement'!$H958))=TRUE,(('12.Partner Involvement'!$D958*'12.Partner Involvement'!$E958)/COUNTA(_xlfn.TEXTSPLIT('12.Partner Involvement'!$H958,";"))),"")</f>
        <v/>
      </c>
    </row>
    <row r="1160" spans="1:8" x14ac:dyDescent="0.25">
      <c r="A1160" s="577" t="str">
        <f>IF(ISNUMBER(SEARCH(A$206,'12.Partner Involvement'!$G959))=TRUE,(('12.Partner Involvement'!$D959*'12.Partner Involvement'!$E959)/COUNTA(_xlfn.TEXTSPLIT('12.Partner Involvement'!$G959,";"))),"")</f>
        <v/>
      </c>
      <c r="B1160" s="576" t="str">
        <f>IF(ISNUMBER(SEARCH(B$206,'12.Partner Involvement'!$G959))=TRUE,(('12.Partner Involvement'!$D959*'12.Partner Involvement'!$E959)/COUNTA(_xlfn.TEXTSPLIT('12.Partner Involvement'!$G959,";"))),"")</f>
        <v/>
      </c>
      <c r="C1160" s="578" t="str">
        <f>IF(ISNUMBER(SEARCH(C$206,'12.Partner Involvement'!$G959))=TRUE,(('12.Partner Involvement'!$D959*'12.Partner Involvement'!$E959)/COUNTA(_xlfn.TEXTSPLIT('12.Partner Involvement'!$G959,";"))),"")</f>
        <v/>
      </c>
      <c r="E1160" s="577" t="str">
        <f>IF(ISNUMBER(SEARCH(E$206,'12.Partner Involvement'!$H959))=TRUE,(('12.Partner Involvement'!$D959*'12.Partner Involvement'!$E959)/COUNTA(_xlfn.TEXTSPLIT('12.Partner Involvement'!$H959,";"))),"")</f>
        <v/>
      </c>
      <c r="F1160" s="576" t="str">
        <f>IF(ISNUMBER(SEARCH(F$206,'12.Partner Involvement'!$H959))=TRUE,(('12.Partner Involvement'!$D959*'12.Partner Involvement'!$E959)/COUNTA(_xlfn.TEXTSPLIT('12.Partner Involvement'!$H959,";"))),"")</f>
        <v/>
      </c>
      <c r="G1160" s="576" t="str">
        <f>IF(ISNUMBER(SEARCH(G$206,'12.Partner Involvement'!$H959))=TRUE,(('12.Partner Involvement'!$D959*'12.Partner Involvement'!$E959)/COUNTA(_xlfn.TEXTSPLIT('12.Partner Involvement'!$H959,";"))),"")</f>
        <v/>
      </c>
      <c r="H1160" s="578" t="str">
        <f>IF(ISNUMBER(SEARCH(H$206,'12.Partner Involvement'!$H959))=TRUE,(('12.Partner Involvement'!$D959*'12.Partner Involvement'!$E959)/COUNTA(_xlfn.TEXTSPLIT('12.Partner Involvement'!$H959,";"))),"")</f>
        <v/>
      </c>
    </row>
    <row r="1161" spans="1:8" x14ac:dyDescent="0.25">
      <c r="A1161" s="577" t="str">
        <f>IF(ISNUMBER(SEARCH(A$206,'12.Partner Involvement'!$G960))=TRUE,(('12.Partner Involvement'!$D960*'12.Partner Involvement'!$E960)/COUNTA(_xlfn.TEXTSPLIT('12.Partner Involvement'!$G960,";"))),"")</f>
        <v/>
      </c>
      <c r="B1161" s="576" t="str">
        <f>IF(ISNUMBER(SEARCH(B$206,'12.Partner Involvement'!$G960))=TRUE,(('12.Partner Involvement'!$D960*'12.Partner Involvement'!$E960)/COUNTA(_xlfn.TEXTSPLIT('12.Partner Involvement'!$G960,";"))),"")</f>
        <v/>
      </c>
      <c r="C1161" s="578" t="str">
        <f>IF(ISNUMBER(SEARCH(C$206,'12.Partner Involvement'!$G960))=TRUE,(('12.Partner Involvement'!$D960*'12.Partner Involvement'!$E960)/COUNTA(_xlfn.TEXTSPLIT('12.Partner Involvement'!$G960,";"))),"")</f>
        <v/>
      </c>
      <c r="E1161" s="577" t="str">
        <f>IF(ISNUMBER(SEARCH(E$206,'12.Partner Involvement'!$H960))=TRUE,(('12.Partner Involvement'!$D960*'12.Partner Involvement'!$E960)/COUNTA(_xlfn.TEXTSPLIT('12.Partner Involvement'!$H960,";"))),"")</f>
        <v/>
      </c>
      <c r="F1161" s="576" t="str">
        <f>IF(ISNUMBER(SEARCH(F$206,'12.Partner Involvement'!$H960))=TRUE,(('12.Partner Involvement'!$D960*'12.Partner Involvement'!$E960)/COUNTA(_xlfn.TEXTSPLIT('12.Partner Involvement'!$H960,";"))),"")</f>
        <v/>
      </c>
      <c r="G1161" s="576" t="str">
        <f>IF(ISNUMBER(SEARCH(G$206,'12.Partner Involvement'!$H960))=TRUE,(('12.Partner Involvement'!$D960*'12.Partner Involvement'!$E960)/COUNTA(_xlfn.TEXTSPLIT('12.Partner Involvement'!$H960,";"))),"")</f>
        <v/>
      </c>
      <c r="H1161" s="578" t="str">
        <f>IF(ISNUMBER(SEARCH(H$206,'12.Partner Involvement'!$H960))=TRUE,(('12.Partner Involvement'!$D960*'12.Partner Involvement'!$E960)/COUNTA(_xlfn.TEXTSPLIT('12.Partner Involvement'!$H960,";"))),"")</f>
        <v/>
      </c>
    </row>
    <row r="1162" spans="1:8" x14ac:dyDescent="0.25">
      <c r="A1162" s="577" t="str">
        <f>IF(ISNUMBER(SEARCH(A$206,'12.Partner Involvement'!$G961))=TRUE,(('12.Partner Involvement'!$D961*'12.Partner Involvement'!$E961)/COUNTA(_xlfn.TEXTSPLIT('12.Partner Involvement'!$G961,";"))),"")</f>
        <v/>
      </c>
      <c r="B1162" s="576" t="str">
        <f>IF(ISNUMBER(SEARCH(B$206,'12.Partner Involvement'!$G961))=TRUE,(('12.Partner Involvement'!$D961*'12.Partner Involvement'!$E961)/COUNTA(_xlfn.TEXTSPLIT('12.Partner Involvement'!$G961,";"))),"")</f>
        <v/>
      </c>
      <c r="C1162" s="578" t="str">
        <f>IF(ISNUMBER(SEARCH(C$206,'12.Partner Involvement'!$G961))=TRUE,(('12.Partner Involvement'!$D961*'12.Partner Involvement'!$E961)/COUNTA(_xlfn.TEXTSPLIT('12.Partner Involvement'!$G961,";"))),"")</f>
        <v/>
      </c>
      <c r="E1162" s="577" t="str">
        <f>IF(ISNUMBER(SEARCH(E$206,'12.Partner Involvement'!$H961))=TRUE,(('12.Partner Involvement'!$D961*'12.Partner Involvement'!$E961)/COUNTA(_xlfn.TEXTSPLIT('12.Partner Involvement'!$H961,";"))),"")</f>
        <v/>
      </c>
      <c r="F1162" s="576" t="str">
        <f>IF(ISNUMBER(SEARCH(F$206,'12.Partner Involvement'!$H961))=TRUE,(('12.Partner Involvement'!$D961*'12.Partner Involvement'!$E961)/COUNTA(_xlfn.TEXTSPLIT('12.Partner Involvement'!$H961,";"))),"")</f>
        <v/>
      </c>
      <c r="G1162" s="576" t="str">
        <f>IF(ISNUMBER(SEARCH(G$206,'12.Partner Involvement'!$H961))=TRUE,(('12.Partner Involvement'!$D961*'12.Partner Involvement'!$E961)/COUNTA(_xlfn.TEXTSPLIT('12.Partner Involvement'!$H961,";"))),"")</f>
        <v/>
      </c>
      <c r="H1162" s="578" t="str">
        <f>IF(ISNUMBER(SEARCH(H$206,'12.Partner Involvement'!$H961))=TRUE,(('12.Partner Involvement'!$D961*'12.Partner Involvement'!$E961)/COUNTA(_xlfn.TEXTSPLIT('12.Partner Involvement'!$H961,";"))),"")</f>
        <v/>
      </c>
    </row>
    <row r="1163" spans="1:8" x14ac:dyDescent="0.25">
      <c r="A1163" s="577" t="str">
        <f>IF(ISNUMBER(SEARCH(A$206,'12.Partner Involvement'!$G962))=TRUE,(('12.Partner Involvement'!$D962*'12.Partner Involvement'!$E962)/COUNTA(_xlfn.TEXTSPLIT('12.Partner Involvement'!$G962,";"))),"")</f>
        <v/>
      </c>
      <c r="B1163" s="576" t="str">
        <f>IF(ISNUMBER(SEARCH(B$206,'12.Partner Involvement'!$G962))=TRUE,(('12.Partner Involvement'!$D962*'12.Partner Involvement'!$E962)/COUNTA(_xlfn.TEXTSPLIT('12.Partner Involvement'!$G962,";"))),"")</f>
        <v/>
      </c>
      <c r="C1163" s="578" t="str">
        <f>IF(ISNUMBER(SEARCH(C$206,'12.Partner Involvement'!$G962))=TRUE,(('12.Partner Involvement'!$D962*'12.Partner Involvement'!$E962)/COUNTA(_xlfn.TEXTSPLIT('12.Partner Involvement'!$G962,";"))),"")</f>
        <v/>
      </c>
      <c r="E1163" s="577" t="str">
        <f>IF(ISNUMBER(SEARCH(E$206,'12.Partner Involvement'!$H962))=TRUE,(('12.Partner Involvement'!$D962*'12.Partner Involvement'!$E962)/COUNTA(_xlfn.TEXTSPLIT('12.Partner Involvement'!$H962,";"))),"")</f>
        <v/>
      </c>
      <c r="F1163" s="576" t="str">
        <f>IF(ISNUMBER(SEARCH(F$206,'12.Partner Involvement'!$H962))=TRUE,(('12.Partner Involvement'!$D962*'12.Partner Involvement'!$E962)/COUNTA(_xlfn.TEXTSPLIT('12.Partner Involvement'!$H962,";"))),"")</f>
        <v/>
      </c>
      <c r="G1163" s="576" t="str">
        <f>IF(ISNUMBER(SEARCH(G$206,'12.Partner Involvement'!$H962))=TRUE,(('12.Partner Involvement'!$D962*'12.Partner Involvement'!$E962)/COUNTA(_xlfn.TEXTSPLIT('12.Partner Involvement'!$H962,";"))),"")</f>
        <v/>
      </c>
      <c r="H1163" s="578" t="str">
        <f>IF(ISNUMBER(SEARCH(H$206,'12.Partner Involvement'!$H962))=TRUE,(('12.Partner Involvement'!$D962*'12.Partner Involvement'!$E962)/COUNTA(_xlfn.TEXTSPLIT('12.Partner Involvement'!$H962,";"))),"")</f>
        <v/>
      </c>
    </row>
    <row r="1164" spans="1:8" x14ac:dyDescent="0.25">
      <c r="A1164" s="577" t="str">
        <f>IF(ISNUMBER(SEARCH(A$206,'12.Partner Involvement'!$G963))=TRUE,(('12.Partner Involvement'!$D963*'12.Partner Involvement'!$E963)/COUNTA(_xlfn.TEXTSPLIT('12.Partner Involvement'!$G963,";"))),"")</f>
        <v/>
      </c>
      <c r="B1164" s="576" t="str">
        <f>IF(ISNUMBER(SEARCH(B$206,'12.Partner Involvement'!$G963))=TRUE,(('12.Partner Involvement'!$D963*'12.Partner Involvement'!$E963)/COUNTA(_xlfn.TEXTSPLIT('12.Partner Involvement'!$G963,";"))),"")</f>
        <v/>
      </c>
      <c r="C1164" s="578" t="str">
        <f>IF(ISNUMBER(SEARCH(C$206,'12.Partner Involvement'!$G963))=TRUE,(('12.Partner Involvement'!$D963*'12.Partner Involvement'!$E963)/COUNTA(_xlfn.TEXTSPLIT('12.Partner Involvement'!$G963,";"))),"")</f>
        <v/>
      </c>
      <c r="E1164" s="577" t="str">
        <f>IF(ISNUMBER(SEARCH(E$206,'12.Partner Involvement'!$H963))=TRUE,(('12.Partner Involvement'!$D963*'12.Partner Involvement'!$E963)/COUNTA(_xlfn.TEXTSPLIT('12.Partner Involvement'!$H963,";"))),"")</f>
        <v/>
      </c>
      <c r="F1164" s="576" t="str">
        <f>IF(ISNUMBER(SEARCH(F$206,'12.Partner Involvement'!$H963))=TRUE,(('12.Partner Involvement'!$D963*'12.Partner Involvement'!$E963)/COUNTA(_xlfn.TEXTSPLIT('12.Partner Involvement'!$H963,";"))),"")</f>
        <v/>
      </c>
      <c r="G1164" s="576" t="str">
        <f>IF(ISNUMBER(SEARCH(G$206,'12.Partner Involvement'!$H963))=TRUE,(('12.Partner Involvement'!$D963*'12.Partner Involvement'!$E963)/COUNTA(_xlfn.TEXTSPLIT('12.Partner Involvement'!$H963,";"))),"")</f>
        <v/>
      </c>
      <c r="H1164" s="578" t="str">
        <f>IF(ISNUMBER(SEARCH(H$206,'12.Partner Involvement'!$H963))=TRUE,(('12.Partner Involvement'!$D963*'12.Partner Involvement'!$E963)/COUNTA(_xlfn.TEXTSPLIT('12.Partner Involvement'!$H963,";"))),"")</f>
        <v/>
      </c>
    </row>
    <row r="1165" spans="1:8" x14ac:dyDescent="0.25">
      <c r="A1165" s="577" t="str">
        <f>IF(ISNUMBER(SEARCH(A$206,'12.Partner Involvement'!$G964))=TRUE,(('12.Partner Involvement'!$D964*'12.Partner Involvement'!$E964)/COUNTA(_xlfn.TEXTSPLIT('12.Partner Involvement'!$G964,";"))),"")</f>
        <v/>
      </c>
      <c r="B1165" s="576" t="str">
        <f>IF(ISNUMBER(SEARCH(B$206,'12.Partner Involvement'!$G964))=TRUE,(('12.Partner Involvement'!$D964*'12.Partner Involvement'!$E964)/COUNTA(_xlfn.TEXTSPLIT('12.Partner Involvement'!$G964,";"))),"")</f>
        <v/>
      </c>
      <c r="C1165" s="578" t="str">
        <f>IF(ISNUMBER(SEARCH(C$206,'12.Partner Involvement'!$G964))=TRUE,(('12.Partner Involvement'!$D964*'12.Partner Involvement'!$E964)/COUNTA(_xlfn.TEXTSPLIT('12.Partner Involvement'!$G964,";"))),"")</f>
        <v/>
      </c>
      <c r="E1165" s="577" t="str">
        <f>IF(ISNUMBER(SEARCH(E$206,'12.Partner Involvement'!$H964))=TRUE,(('12.Partner Involvement'!$D964*'12.Partner Involvement'!$E964)/COUNTA(_xlfn.TEXTSPLIT('12.Partner Involvement'!$H964,";"))),"")</f>
        <v/>
      </c>
      <c r="F1165" s="576" t="str">
        <f>IF(ISNUMBER(SEARCH(F$206,'12.Partner Involvement'!$H964))=TRUE,(('12.Partner Involvement'!$D964*'12.Partner Involvement'!$E964)/COUNTA(_xlfn.TEXTSPLIT('12.Partner Involvement'!$H964,";"))),"")</f>
        <v/>
      </c>
      <c r="G1165" s="576" t="str">
        <f>IF(ISNUMBER(SEARCH(G$206,'12.Partner Involvement'!$H964))=TRUE,(('12.Partner Involvement'!$D964*'12.Partner Involvement'!$E964)/COUNTA(_xlfn.TEXTSPLIT('12.Partner Involvement'!$H964,";"))),"")</f>
        <v/>
      </c>
      <c r="H1165" s="578" t="str">
        <f>IF(ISNUMBER(SEARCH(H$206,'12.Partner Involvement'!$H964))=TRUE,(('12.Partner Involvement'!$D964*'12.Partner Involvement'!$E964)/COUNTA(_xlfn.TEXTSPLIT('12.Partner Involvement'!$H964,";"))),"")</f>
        <v/>
      </c>
    </row>
    <row r="1166" spans="1:8" x14ac:dyDescent="0.25">
      <c r="A1166" s="577" t="str">
        <f>IF(ISNUMBER(SEARCH(A$206,'12.Partner Involvement'!$G965))=TRUE,(('12.Partner Involvement'!$D965*'12.Partner Involvement'!$E965)/COUNTA(_xlfn.TEXTSPLIT('12.Partner Involvement'!$G965,";"))),"")</f>
        <v/>
      </c>
      <c r="B1166" s="576" t="str">
        <f>IF(ISNUMBER(SEARCH(B$206,'12.Partner Involvement'!$G965))=TRUE,(('12.Partner Involvement'!$D965*'12.Partner Involvement'!$E965)/COUNTA(_xlfn.TEXTSPLIT('12.Partner Involvement'!$G965,";"))),"")</f>
        <v/>
      </c>
      <c r="C1166" s="578" t="str">
        <f>IF(ISNUMBER(SEARCH(C$206,'12.Partner Involvement'!$G965))=TRUE,(('12.Partner Involvement'!$D965*'12.Partner Involvement'!$E965)/COUNTA(_xlfn.TEXTSPLIT('12.Partner Involvement'!$G965,";"))),"")</f>
        <v/>
      </c>
      <c r="E1166" s="577" t="str">
        <f>IF(ISNUMBER(SEARCH(E$206,'12.Partner Involvement'!$H965))=TRUE,(('12.Partner Involvement'!$D965*'12.Partner Involvement'!$E965)/COUNTA(_xlfn.TEXTSPLIT('12.Partner Involvement'!$H965,";"))),"")</f>
        <v/>
      </c>
      <c r="F1166" s="576" t="str">
        <f>IF(ISNUMBER(SEARCH(F$206,'12.Partner Involvement'!$H965))=TRUE,(('12.Partner Involvement'!$D965*'12.Partner Involvement'!$E965)/COUNTA(_xlfn.TEXTSPLIT('12.Partner Involvement'!$H965,";"))),"")</f>
        <v/>
      </c>
      <c r="G1166" s="576" t="str">
        <f>IF(ISNUMBER(SEARCH(G$206,'12.Partner Involvement'!$H965))=TRUE,(('12.Partner Involvement'!$D965*'12.Partner Involvement'!$E965)/COUNTA(_xlfn.TEXTSPLIT('12.Partner Involvement'!$H965,";"))),"")</f>
        <v/>
      </c>
      <c r="H1166" s="578" t="str">
        <f>IF(ISNUMBER(SEARCH(H$206,'12.Partner Involvement'!$H965))=TRUE,(('12.Partner Involvement'!$D965*'12.Partner Involvement'!$E965)/COUNTA(_xlfn.TEXTSPLIT('12.Partner Involvement'!$H965,";"))),"")</f>
        <v/>
      </c>
    </row>
    <row r="1167" spans="1:8" x14ac:dyDescent="0.25">
      <c r="A1167" s="577" t="str">
        <f>IF(ISNUMBER(SEARCH(A$206,'12.Partner Involvement'!$G966))=TRUE,(('12.Partner Involvement'!$D966*'12.Partner Involvement'!$E966)/COUNTA(_xlfn.TEXTSPLIT('12.Partner Involvement'!$G966,";"))),"")</f>
        <v/>
      </c>
      <c r="B1167" s="576" t="str">
        <f>IF(ISNUMBER(SEARCH(B$206,'12.Partner Involvement'!$G966))=TRUE,(('12.Partner Involvement'!$D966*'12.Partner Involvement'!$E966)/COUNTA(_xlfn.TEXTSPLIT('12.Partner Involvement'!$G966,";"))),"")</f>
        <v/>
      </c>
      <c r="C1167" s="578" t="str">
        <f>IF(ISNUMBER(SEARCH(C$206,'12.Partner Involvement'!$G966))=TRUE,(('12.Partner Involvement'!$D966*'12.Partner Involvement'!$E966)/COUNTA(_xlfn.TEXTSPLIT('12.Partner Involvement'!$G966,";"))),"")</f>
        <v/>
      </c>
      <c r="E1167" s="577" t="str">
        <f>IF(ISNUMBER(SEARCH(E$206,'12.Partner Involvement'!$H966))=TRUE,(('12.Partner Involvement'!$D966*'12.Partner Involvement'!$E966)/COUNTA(_xlfn.TEXTSPLIT('12.Partner Involvement'!$H966,";"))),"")</f>
        <v/>
      </c>
      <c r="F1167" s="576" t="str">
        <f>IF(ISNUMBER(SEARCH(F$206,'12.Partner Involvement'!$H966))=TRUE,(('12.Partner Involvement'!$D966*'12.Partner Involvement'!$E966)/COUNTA(_xlfn.TEXTSPLIT('12.Partner Involvement'!$H966,";"))),"")</f>
        <v/>
      </c>
      <c r="G1167" s="576" t="str">
        <f>IF(ISNUMBER(SEARCH(G$206,'12.Partner Involvement'!$H966))=TRUE,(('12.Partner Involvement'!$D966*'12.Partner Involvement'!$E966)/COUNTA(_xlfn.TEXTSPLIT('12.Partner Involvement'!$H966,";"))),"")</f>
        <v/>
      </c>
      <c r="H1167" s="578" t="str">
        <f>IF(ISNUMBER(SEARCH(H$206,'12.Partner Involvement'!$H966))=TRUE,(('12.Partner Involvement'!$D966*'12.Partner Involvement'!$E966)/COUNTA(_xlfn.TEXTSPLIT('12.Partner Involvement'!$H966,";"))),"")</f>
        <v/>
      </c>
    </row>
    <row r="1168" spans="1:8" x14ac:dyDescent="0.25">
      <c r="A1168" s="577" t="str">
        <f>IF(ISNUMBER(SEARCH(A$206,'12.Partner Involvement'!$G967))=TRUE,(('12.Partner Involvement'!$D967*'12.Partner Involvement'!$E967)/COUNTA(_xlfn.TEXTSPLIT('12.Partner Involvement'!$G967,";"))),"")</f>
        <v/>
      </c>
      <c r="B1168" s="576" t="str">
        <f>IF(ISNUMBER(SEARCH(B$206,'12.Partner Involvement'!$G967))=TRUE,(('12.Partner Involvement'!$D967*'12.Partner Involvement'!$E967)/COUNTA(_xlfn.TEXTSPLIT('12.Partner Involvement'!$G967,";"))),"")</f>
        <v/>
      </c>
      <c r="C1168" s="578" t="str">
        <f>IF(ISNUMBER(SEARCH(C$206,'12.Partner Involvement'!$G967))=TRUE,(('12.Partner Involvement'!$D967*'12.Partner Involvement'!$E967)/COUNTA(_xlfn.TEXTSPLIT('12.Partner Involvement'!$G967,";"))),"")</f>
        <v/>
      </c>
      <c r="E1168" s="577" t="str">
        <f>IF(ISNUMBER(SEARCH(E$206,'12.Partner Involvement'!$H967))=TRUE,(('12.Partner Involvement'!$D967*'12.Partner Involvement'!$E967)/COUNTA(_xlfn.TEXTSPLIT('12.Partner Involvement'!$H967,";"))),"")</f>
        <v/>
      </c>
      <c r="F1168" s="576" t="str">
        <f>IF(ISNUMBER(SEARCH(F$206,'12.Partner Involvement'!$H967))=TRUE,(('12.Partner Involvement'!$D967*'12.Partner Involvement'!$E967)/COUNTA(_xlfn.TEXTSPLIT('12.Partner Involvement'!$H967,";"))),"")</f>
        <v/>
      </c>
      <c r="G1168" s="576" t="str">
        <f>IF(ISNUMBER(SEARCH(G$206,'12.Partner Involvement'!$H967))=TRUE,(('12.Partner Involvement'!$D967*'12.Partner Involvement'!$E967)/COUNTA(_xlfn.TEXTSPLIT('12.Partner Involvement'!$H967,";"))),"")</f>
        <v/>
      </c>
      <c r="H1168" s="578" t="str">
        <f>IF(ISNUMBER(SEARCH(H$206,'12.Partner Involvement'!$H967))=TRUE,(('12.Partner Involvement'!$D967*'12.Partner Involvement'!$E967)/COUNTA(_xlfn.TEXTSPLIT('12.Partner Involvement'!$H967,";"))),"")</f>
        <v/>
      </c>
    </row>
    <row r="1169" spans="1:8" x14ac:dyDescent="0.25">
      <c r="A1169" s="577" t="str">
        <f>IF(ISNUMBER(SEARCH(A$206,'12.Partner Involvement'!$G968))=TRUE,(('12.Partner Involvement'!$D968*'12.Partner Involvement'!$E968)/COUNTA(_xlfn.TEXTSPLIT('12.Partner Involvement'!$G968,";"))),"")</f>
        <v/>
      </c>
      <c r="B1169" s="576" t="str">
        <f>IF(ISNUMBER(SEARCH(B$206,'12.Partner Involvement'!$G968))=TRUE,(('12.Partner Involvement'!$D968*'12.Partner Involvement'!$E968)/COUNTA(_xlfn.TEXTSPLIT('12.Partner Involvement'!$G968,";"))),"")</f>
        <v/>
      </c>
      <c r="C1169" s="578" t="str">
        <f>IF(ISNUMBER(SEARCH(C$206,'12.Partner Involvement'!$G968))=TRUE,(('12.Partner Involvement'!$D968*'12.Partner Involvement'!$E968)/COUNTA(_xlfn.TEXTSPLIT('12.Partner Involvement'!$G968,";"))),"")</f>
        <v/>
      </c>
      <c r="E1169" s="577" t="str">
        <f>IF(ISNUMBER(SEARCH(E$206,'12.Partner Involvement'!$H968))=TRUE,(('12.Partner Involvement'!$D968*'12.Partner Involvement'!$E968)/COUNTA(_xlfn.TEXTSPLIT('12.Partner Involvement'!$H968,";"))),"")</f>
        <v/>
      </c>
      <c r="F1169" s="576" t="str">
        <f>IF(ISNUMBER(SEARCH(F$206,'12.Partner Involvement'!$H968))=TRUE,(('12.Partner Involvement'!$D968*'12.Partner Involvement'!$E968)/COUNTA(_xlfn.TEXTSPLIT('12.Partner Involvement'!$H968,";"))),"")</f>
        <v/>
      </c>
      <c r="G1169" s="576" t="str">
        <f>IF(ISNUMBER(SEARCH(G$206,'12.Partner Involvement'!$H968))=TRUE,(('12.Partner Involvement'!$D968*'12.Partner Involvement'!$E968)/COUNTA(_xlfn.TEXTSPLIT('12.Partner Involvement'!$H968,";"))),"")</f>
        <v/>
      </c>
      <c r="H1169" s="578" t="str">
        <f>IF(ISNUMBER(SEARCH(H$206,'12.Partner Involvement'!$H968))=TRUE,(('12.Partner Involvement'!$D968*'12.Partner Involvement'!$E968)/COUNTA(_xlfn.TEXTSPLIT('12.Partner Involvement'!$H968,";"))),"")</f>
        <v/>
      </c>
    </row>
    <row r="1170" spans="1:8" x14ac:dyDescent="0.25">
      <c r="A1170" s="577" t="str">
        <f>IF(ISNUMBER(SEARCH(A$206,'12.Partner Involvement'!$G969))=TRUE,(('12.Partner Involvement'!$D969*'12.Partner Involvement'!$E969)/COUNTA(_xlfn.TEXTSPLIT('12.Partner Involvement'!$G969,";"))),"")</f>
        <v/>
      </c>
      <c r="B1170" s="576" t="str">
        <f>IF(ISNUMBER(SEARCH(B$206,'12.Partner Involvement'!$G969))=TRUE,(('12.Partner Involvement'!$D969*'12.Partner Involvement'!$E969)/COUNTA(_xlfn.TEXTSPLIT('12.Partner Involvement'!$G969,";"))),"")</f>
        <v/>
      </c>
      <c r="C1170" s="578" t="str">
        <f>IF(ISNUMBER(SEARCH(C$206,'12.Partner Involvement'!$G969))=TRUE,(('12.Partner Involvement'!$D969*'12.Partner Involvement'!$E969)/COUNTA(_xlfn.TEXTSPLIT('12.Partner Involvement'!$G969,";"))),"")</f>
        <v/>
      </c>
      <c r="E1170" s="577" t="str">
        <f>IF(ISNUMBER(SEARCH(E$206,'12.Partner Involvement'!$H969))=TRUE,(('12.Partner Involvement'!$D969*'12.Partner Involvement'!$E969)/COUNTA(_xlfn.TEXTSPLIT('12.Partner Involvement'!$H969,";"))),"")</f>
        <v/>
      </c>
      <c r="F1170" s="576" t="str">
        <f>IF(ISNUMBER(SEARCH(F$206,'12.Partner Involvement'!$H969))=TRUE,(('12.Partner Involvement'!$D969*'12.Partner Involvement'!$E969)/COUNTA(_xlfn.TEXTSPLIT('12.Partner Involvement'!$H969,";"))),"")</f>
        <v/>
      </c>
      <c r="G1170" s="576" t="str">
        <f>IF(ISNUMBER(SEARCH(G$206,'12.Partner Involvement'!$H969))=TRUE,(('12.Partner Involvement'!$D969*'12.Partner Involvement'!$E969)/COUNTA(_xlfn.TEXTSPLIT('12.Partner Involvement'!$H969,";"))),"")</f>
        <v/>
      </c>
      <c r="H1170" s="578" t="str">
        <f>IF(ISNUMBER(SEARCH(H$206,'12.Partner Involvement'!$H969))=TRUE,(('12.Partner Involvement'!$D969*'12.Partner Involvement'!$E969)/COUNTA(_xlfn.TEXTSPLIT('12.Partner Involvement'!$H969,";"))),"")</f>
        <v/>
      </c>
    </row>
    <row r="1171" spans="1:8" x14ac:dyDescent="0.25">
      <c r="A1171" s="577" t="str">
        <f>IF(ISNUMBER(SEARCH(A$206,'12.Partner Involvement'!$G970))=TRUE,(('12.Partner Involvement'!$D970*'12.Partner Involvement'!$E970)/COUNTA(_xlfn.TEXTSPLIT('12.Partner Involvement'!$G970,";"))),"")</f>
        <v/>
      </c>
      <c r="B1171" s="576" t="str">
        <f>IF(ISNUMBER(SEARCH(B$206,'12.Partner Involvement'!$G970))=TRUE,(('12.Partner Involvement'!$D970*'12.Partner Involvement'!$E970)/COUNTA(_xlfn.TEXTSPLIT('12.Partner Involvement'!$G970,";"))),"")</f>
        <v/>
      </c>
      <c r="C1171" s="578" t="str">
        <f>IF(ISNUMBER(SEARCH(C$206,'12.Partner Involvement'!$G970))=TRUE,(('12.Partner Involvement'!$D970*'12.Partner Involvement'!$E970)/COUNTA(_xlfn.TEXTSPLIT('12.Partner Involvement'!$G970,";"))),"")</f>
        <v/>
      </c>
      <c r="E1171" s="577" t="str">
        <f>IF(ISNUMBER(SEARCH(E$206,'12.Partner Involvement'!$H970))=TRUE,(('12.Partner Involvement'!$D970*'12.Partner Involvement'!$E970)/COUNTA(_xlfn.TEXTSPLIT('12.Partner Involvement'!$H970,";"))),"")</f>
        <v/>
      </c>
      <c r="F1171" s="576" t="str">
        <f>IF(ISNUMBER(SEARCH(F$206,'12.Partner Involvement'!$H970))=TRUE,(('12.Partner Involvement'!$D970*'12.Partner Involvement'!$E970)/COUNTA(_xlfn.TEXTSPLIT('12.Partner Involvement'!$H970,";"))),"")</f>
        <v/>
      </c>
      <c r="G1171" s="576" t="str">
        <f>IF(ISNUMBER(SEARCH(G$206,'12.Partner Involvement'!$H970))=TRUE,(('12.Partner Involvement'!$D970*'12.Partner Involvement'!$E970)/COUNTA(_xlfn.TEXTSPLIT('12.Partner Involvement'!$H970,";"))),"")</f>
        <v/>
      </c>
      <c r="H1171" s="578" t="str">
        <f>IF(ISNUMBER(SEARCH(H$206,'12.Partner Involvement'!$H970))=TRUE,(('12.Partner Involvement'!$D970*'12.Partner Involvement'!$E970)/COUNTA(_xlfn.TEXTSPLIT('12.Partner Involvement'!$H970,";"))),"")</f>
        <v/>
      </c>
    </row>
    <row r="1172" spans="1:8" x14ac:dyDescent="0.25">
      <c r="A1172" s="577" t="str">
        <f>IF(ISNUMBER(SEARCH(A$206,'12.Partner Involvement'!$G971))=TRUE,(('12.Partner Involvement'!$D971*'12.Partner Involvement'!$E971)/COUNTA(_xlfn.TEXTSPLIT('12.Partner Involvement'!$G971,";"))),"")</f>
        <v/>
      </c>
      <c r="B1172" s="576" t="str">
        <f>IF(ISNUMBER(SEARCH(B$206,'12.Partner Involvement'!$G971))=TRUE,(('12.Partner Involvement'!$D971*'12.Partner Involvement'!$E971)/COUNTA(_xlfn.TEXTSPLIT('12.Partner Involvement'!$G971,";"))),"")</f>
        <v/>
      </c>
      <c r="C1172" s="578" t="str">
        <f>IF(ISNUMBER(SEARCH(C$206,'12.Partner Involvement'!$G971))=TRUE,(('12.Partner Involvement'!$D971*'12.Partner Involvement'!$E971)/COUNTA(_xlfn.TEXTSPLIT('12.Partner Involvement'!$G971,";"))),"")</f>
        <v/>
      </c>
      <c r="E1172" s="577" t="str">
        <f>IF(ISNUMBER(SEARCH(E$206,'12.Partner Involvement'!$H971))=TRUE,(('12.Partner Involvement'!$D971*'12.Partner Involvement'!$E971)/COUNTA(_xlfn.TEXTSPLIT('12.Partner Involvement'!$H971,";"))),"")</f>
        <v/>
      </c>
      <c r="F1172" s="576" t="str">
        <f>IF(ISNUMBER(SEARCH(F$206,'12.Partner Involvement'!$H971))=TRUE,(('12.Partner Involvement'!$D971*'12.Partner Involvement'!$E971)/COUNTA(_xlfn.TEXTSPLIT('12.Partner Involvement'!$H971,";"))),"")</f>
        <v/>
      </c>
      <c r="G1172" s="576" t="str">
        <f>IF(ISNUMBER(SEARCH(G$206,'12.Partner Involvement'!$H971))=TRUE,(('12.Partner Involvement'!$D971*'12.Partner Involvement'!$E971)/COUNTA(_xlfn.TEXTSPLIT('12.Partner Involvement'!$H971,";"))),"")</f>
        <v/>
      </c>
      <c r="H1172" s="578" t="str">
        <f>IF(ISNUMBER(SEARCH(H$206,'12.Partner Involvement'!$H971))=TRUE,(('12.Partner Involvement'!$D971*'12.Partner Involvement'!$E971)/COUNTA(_xlfn.TEXTSPLIT('12.Partner Involvement'!$H971,";"))),"")</f>
        <v/>
      </c>
    </row>
    <row r="1173" spans="1:8" x14ac:dyDescent="0.25">
      <c r="A1173" s="577" t="str">
        <f>IF(ISNUMBER(SEARCH(A$206,'12.Partner Involvement'!$G972))=TRUE,(('12.Partner Involvement'!$D972*'12.Partner Involvement'!$E972)/COUNTA(_xlfn.TEXTSPLIT('12.Partner Involvement'!$G972,";"))),"")</f>
        <v/>
      </c>
      <c r="B1173" s="576" t="str">
        <f>IF(ISNUMBER(SEARCH(B$206,'12.Partner Involvement'!$G972))=TRUE,(('12.Partner Involvement'!$D972*'12.Partner Involvement'!$E972)/COUNTA(_xlfn.TEXTSPLIT('12.Partner Involvement'!$G972,";"))),"")</f>
        <v/>
      </c>
      <c r="C1173" s="578" t="str">
        <f>IF(ISNUMBER(SEARCH(C$206,'12.Partner Involvement'!$G972))=TRUE,(('12.Partner Involvement'!$D972*'12.Partner Involvement'!$E972)/COUNTA(_xlfn.TEXTSPLIT('12.Partner Involvement'!$G972,";"))),"")</f>
        <v/>
      </c>
      <c r="E1173" s="577" t="str">
        <f>IF(ISNUMBER(SEARCH(E$206,'12.Partner Involvement'!$H972))=TRUE,(('12.Partner Involvement'!$D972*'12.Partner Involvement'!$E972)/COUNTA(_xlfn.TEXTSPLIT('12.Partner Involvement'!$H972,";"))),"")</f>
        <v/>
      </c>
      <c r="F1173" s="576" t="str">
        <f>IF(ISNUMBER(SEARCH(F$206,'12.Partner Involvement'!$H972))=TRUE,(('12.Partner Involvement'!$D972*'12.Partner Involvement'!$E972)/COUNTA(_xlfn.TEXTSPLIT('12.Partner Involvement'!$H972,";"))),"")</f>
        <v/>
      </c>
      <c r="G1173" s="576" t="str">
        <f>IF(ISNUMBER(SEARCH(G$206,'12.Partner Involvement'!$H972))=TRUE,(('12.Partner Involvement'!$D972*'12.Partner Involvement'!$E972)/COUNTA(_xlfn.TEXTSPLIT('12.Partner Involvement'!$H972,";"))),"")</f>
        <v/>
      </c>
      <c r="H1173" s="578" t="str">
        <f>IF(ISNUMBER(SEARCH(H$206,'12.Partner Involvement'!$H972))=TRUE,(('12.Partner Involvement'!$D972*'12.Partner Involvement'!$E972)/COUNTA(_xlfn.TEXTSPLIT('12.Partner Involvement'!$H972,";"))),"")</f>
        <v/>
      </c>
    </row>
    <row r="1174" spans="1:8" x14ac:dyDescent="0.25">
      <c r="A1174" s="577" t="str">
        <f>IF(ISNUMBER(SEARCH(A$206,'12.Partner Involvement'!$G973))=TRUE,(('12.Partner Involvement'!$D973*'12.Partner Involvement'!$E973)/COUNTA(_xlfn.TEXTSPLIT('12.Partner Involvement'!$G973,";"))),"")</f>
        <v/>
      </c>
      <c r="B1174" s="576" t="str">
        <f>IF(ISNUMBER(SEARCH(B$206,'12.Partner Involvement'!$G973))=TRUE,(('12.Partner Involvement'!$D973*'12.Partner Involvement'!$E973)/COUNTA(_xlfn.TEXTSPLIT('12.Partner Involvement'!$G973,";"))),"")</f>
        <v/>
      </c>
      <c r="C1174" s="578" t="str">
        <f>IF(ISNUMBER(SEARCH(C$206,'12.Partner Involvement'!$G973))=TRUE,(('12.Partner Involvement'!$D973*'12.Partner Involvement'!$E973)/COUNTA(_xlfn.TEXTSPLIT('12.Partner Involvement'!$G973,";"))),"")</f>
        <v/>
      </c>
      <c r="E1174" s="577" t="str">
        <f>IF(ISNUMBER(SEARCH(E$206,'12.Partner Involvement'!$H973))=TRUE,(('12.Partner Involvement'!$D973*'12.Partner Involvement'!$E973)/COUNTA(_xlfn.TEXTSPLIT('12.Partner Involvement'!$H973,";"))),"")</f>
        <v/>
      </c>
      <c r="F1174" s="576" t="str">
        <f>IF(ISNUMBER(SEARCH(F$206,'12.Partner Involvement'!$H973))=TRUE,(('12.Partner Involvement'!$D973*'12.Partner Involvement'!$E973)/COUNTA(_xlfn.TEXTSPLIT('12.Partner Involvement'!$H973,";"))),"")</f>
        <v/>
      </c>
      <c r="G1174" s="576" t="str">
        <f>IF(ISNUMBER(SEARCH(G$206,'12.Partner Involvement'!$H973))=TRUE,(('12.Partner Involvement'!$D973*'12.Partner Involvement'!$E973)/COUNTA(_xlfn.TEXTSPLIT('12.Partner Involvement'!$H973,";"))),"")</f>
        <v/>
      </c>
      <c r="H1174" s="578" t="str">
        <f>IF(ISNUMBER(SEARCH(H$206,'12.Partner Involvement'!$H973))=TRUE,(('12.Partner Involvement'!$D973*'12.Partner Involvement'!$E973)/COUNTA(_xlfn.TEXTSPLIT('12.Partner Involvement'!$H973,";"))),"")</f>
        <v/>
      </c>
    </row>
    <row r="1175" spans="1:8" x14ac:dyDescent="0.25">
      <c r="A1175" s="577" t="str">
        <f>IF(ISNUMBER(SEARCH(A$206,'12.Partner Involvement'!$G974))=TRUE,(('12.Partner Involvement'!$D974*'12.Partner Involvement'!$E974)/COUNTA(_xlfn.TEXTSPLIT('12.Partner Involvement'!$G974,";"))),"")</f>
        <v/>
      </c>
      <c r="B1175" s="576" t="str">
        <f>IF(ISNUMBER(SEARCH(B$206,'12.Partner Involvement'!$G974))=TRUE,(('12.Partner Involvement'!$D974*'12.Partner Involvement'!$E974)/COUNTA(_xlfn.TEXTSPLIT('12.Partner Involvement'!$G974,";"))),"")</f>
        <v/>
      </c>
      <c r="C1175" s="578" t="str">
        <f>IF(ISNUMBER(SEARCH(C$206,'12.Partner Involvement'!$G974))=TRUE,(('12.Partner Involvement'!$D974*'12.Partner Involvement'!$E974)/COUNTA(_xlfn.TEXTSPLIT('12.Partner Involvement'!$G974,";"))),"")</f>
        <v/>
      </c>
      <c r="E1175" s="577" t="str">
        <f>IF(ISNUMBER(SEARCH(E$206,'12.Partner Involvement'!$H974))=TRUE,(('12.Partner Involvement'!$D974*'12.Partner Involvement'!$E974)/COUNTA(_xlfn.TEXTSPLIT('12.Partner Involvement'!$H974,";"))),"")</f>
        <v/>
      </c>
      <c r="F1175" s="576" t="str">
        <f>IF(ISNUMBER(SEARCH(F$206,'12.Partner Involvement'!$H974))=TRUE,(('12.Partner Involvement'!$D974*'12.Partner Involvement'!$E974)/COUNTA(_xlfn.TEXTSPLIT('12.Partner Involvement'!$H974,";"))),"")</f>
        <v/>
      </c>
      <c r="G1175" s="576" t="str">
        <f>IF(ISNUMBER(SEARCH(G$206,'12.Partner Involvement'!$H974))=TRUE,(('12.Partner Involvement'!$D974*'12.Partner Involvement'!$E974)/COUNTA(_xlfn.TEXTSPLIT('12.Partner Involvement'!$H974,";"))),"")</f>
        <v/>
      </c>
      <c r="H1175" s="578" t="str">
        <f>IF(ISNUMBER(SEARCH(H$206,'12.Partner Involvement'!$H974))=TRUE,(('12.Partner Involvement'!$D974*'12.Partner Involvement'!$E974)/COUNTA(_xlfn.TEXTSPLIT('12.Partner Involvement'!$H974,";"))),"")</f>
        <v/>
      </c>
    </row>
    <row r="1176" spans="1:8" x14ac:dyDescent="0.25">
      <c r="A1176" s="577" t="str">
        <f>IF(ISNUMBER(SEARCH(A$206,'12.Partner Involvement'!$G975))=TRUE,(('12.Partner Involvement'!$D975*'12.Partner Involvement'!$E975)/COUNTA(_xlfn.TEXTSPLIT('12.Partner Involvement'!$G975,";"))),"")</f>
        <v/>
      </c>
      <c r="B1176" s="576" t="str">
        <f>IF(ISNUMBER(SEARCH(B$206,'12.Partner Involvement'!$G975))=TRUE,(('12.Partner Involvement'!$D975*'12.Partner Involvement'!$E975)/COUNTA(_xlfn.TEXTSPLIT('12.Partner Involvement'!$G975,";"))),"")</f>
        <v/>
      </c>
      <c r="C1176" s="578" t="str">
        <f>IF(ISNUMBER(SEARCH(C$206,'12.Partner Involvement'!$G975))=TRUE,(('12.Partner Involvement'!$D975*'12.Partner Involvement'!$E975)/COUNTA(_xlfn.TEXTSPLIT('12.Partner Involvement'!$G975,";"))),"")</f>
        <v/>
      </c>
      <c r="E1176" s="577" t="str">
        <f>IF(ISNUMBER(SEARCH(E$206,'12.Partner Involvement'!$H975))=TRUE,(('12.Partner Involvement'!$D975*'12.Partner Involvement'!$E975)/COUNTA(_xlfn.TEXTSPLIT('12.Partner Involvement'!$H975,";"))),"")</f>
        <v/>
      </c>
      <c r="F1176" s="576" t="str">
        <f>IF(ISNUMBER(SEARCH(F$206,'12.Partner Involvement'!$H975))=TRUE,(('12.Partner Involvement'!$D975*'12.Partner Involvement'!$E975)/COUNTA(_xlfn.TEXTSPLIT('12.Partner Involvement'!$H975,";"))),"")</f>
        <v/>
      </c>
      <c r="G1176" s="576" t="str">
        <f>IF(ISNUMBER(SEARCH(G$206,'12.Partner Involvement'!$H975))=TRUE,(('12.Partner Involvement'!$D975*'12.Partner Involvement'!$E975)/COUNTA(_xlfn.TEXTSPLIT('12.Partner Involvement'!$H975,";"))),"")</f>
        <v/>
      </c>
      <c r="H1176" s="578" t="str">
        <f>IF(ISNUMBER(SEARCH(H$206,'12.Partner Involvement'!$H975))=TRUE,(('12.Partner Involvement'!$D975*'12.Partner Involvement'!$E975)/COUNTA(_xlfn.TEXTSPLIT('12.Partner Involvement'!$H975,";"))),"")</f>
        <v/>
      </c>
    </row>
    <row r="1177" spans="1:8" x14ac:dyDescent="0.25">
      <c r="A1177" s="577" t="str">
        <f>IF(ISNUMBER(SEARCH(A$206,'12.Partner Involvement'!$G976))=TRUE,(('12.Partner Involvement'!$D976*'12.Partner Involvement'!$E976)/COUNTA(_xlfn.TEXTSPLIT('12.Partner Involvement'!$G976,";"))),"")</f>
        <v/>
      </c>
      <c r="B1177" s="576" t="str">
        <f>IF(ISNUMBER(SEARCH(B$206,'12.Partner Involvement'!$G976))=TRUE,(('12.Partner Involvement'!$D976*'12.Partner Involvement'!$E976)/COUNTA(_xlfn.TEXTSPLIT('12.Partner Involvement'!$G976,";"))),"")</f>
        <v/>
      </c>
      <c r="C1177" s="578" t="str">
        <f>IF(ISNUMBER(SEARCH(C$206,'12.Partner Involvement'!$G976))=TRUE,(('12.Partner Involvement'!$D976*'12.Partner Involvement'!$E976)/COUNTA(_xlfn.TEXTSPLIT('12.Partner Involvement'!$G976,";"))),"")</f>
        <v/>
      </c>
      <c r="E1177" s="577" t="str">
        <f>IF(ISNUMBER(SEARCH(E$206,'12.Partner Involvement'!$H976))=TRUE,(('12.Partner Involvement'!$D976*'12.Partner Involvement'!$E976)/COUNTA(_xlfn.TEXTSPLIT('12.Partner Involvement'!$H976,";"))),"")</f>
        <v/>
      </c>
      <c r="F1177" s="576" t="str">
        <f>IF(ISNUMBER(SEARCH(F$206,'12.Partner Involvement'!$H976))=TRUE,(('12.Partner Involvement'!$D976*'12.Partner Involvement'!$E976)/COUNTA(_xlfn.TEXTSPLIT('12.Partner Involvement'!$H976,";"))),"")</f>
        <v/>
      </c>
      <c r="G1177" s="576" t="str">
        <f>IF(ISNUMBER(SEARCH(G$206,'12.Partner Involvement'!$H976))=TRUE,(('12.Partner Involvement'!$D976*'12.Partner Involvement'!$E976)/COUNTA(_xlfn.TEXTSPLIT('12.Partner Involvement'!$H976,";"))),"")</f>
        <v/>
      </c>
      <c r="H1177" s="578" t="str">
        <f>IF(ISNUMBER(SEARCH(H$206,'12.Partner Involvement'!$H976))=TRUE,(('12.Partner Involvement'!$D976*'12.Partner Involvement'!$E976)/COUNTA(_xlfn.TEXTSPLIT('12.Partner Involvement'!$H976,";"))),"")</f>
        <v/>
      </c>
    </row>
    <row r="1178" spans="1:8" x14ac:dyDescent="0.25">
      <c r="A1178" s="577" t="str">
        <f>IF(ISNUMBER(SEARCH(A$206,'12.Partner Involvement'!$G977))=TRUE,(('12.Partner Involvement'!$D977*'12.Partner Involvement'!$E977)/COUNTA(_xlfn.TEXTSPLIT('12.Partner Involvement'!$G977,";"))),"")</f>
        <v/>
      </c>
      <c r="B1178" s="576" t="str">
        <f>IF(ISNUMBER(SEARCH(B$206,'12.Partner Involvement'!$G977))=TRUE,(('12.Partner Involvement'!$D977*'12.Partner Involvement'!$E977)/COUNTA(_xlfn.TEXTSPLIT('12.Partner Involvement'!$G977,";"))),"")</f>
        <v/>
      </c>
      <c r="C1178" s="578" t="str">
        <f>IF(ISNUMBER(SEARCH(C$206,'12.Partner Involvement'!$G977))=TRUE,(('12.Partner Involvement'!$D977*'12.Partner Involvement'!$E977)/COUNTA(_xlfn.TEXTSPLIT('12.Partner Involvement'!$G977,";"))),"")</f>
        <v/>
      </c>
      <c r="E1178" s="577" t="str">
        <f>IF(ISNUMBER(SEARCH(E$206,'12.Partner Involvement'!$H977))=TRUE,(('12.Partner Involvement'!$D977*'12.Partner Involvement'!$E977)/COUNTA(_xlfn.TEXTSPLIT('12.Partner Involvement'!$H977,";"))),"")</f>
        <v/>
      </c>
      <c r="F1178" s="576" t="str">
        <f>IF(ISNUMBER(SEARCH(F$206,'12.Partner Involvement'!$H977))=TRUE,(('12.Partner Involvement'!$D977*'12.Partner Involvement'!$E977)/COUNTA(_xlfn.TEXTSPLIT('12.Partner Involvement'!$H977,";"))),"")</f>
        <v/>
      </c>
      <c r="G1178" s="576" t="str">
        <f>IF(ISNUMBER(SEARCH(G$206,'12.Partner Involvement'!$H977))=TRUE,(('12.Partner Involvement'!$D977*'12.Partner Involvement'!$E977)/COUNTA(_xlfn.TEXTSPLIT('12.Partner Involvement'!$H977,";"))),"")</f>
        <v/>
      </c>
      <c r="H1178" s="578" t="str">
        <f>IF(ISNUMBER(SEARCH(H$206,'12.Partner Involvement'!$H977))=TRUE,(('12.Partner Involvement'!$D977*'12.Partner Involvement'!$E977)/COUNTA(_xlfn.TEXTSPLIT('12.Partner Involvement'!$H977,";"))),"")</f>
        <v/>
      </c>
    </row>
    <row r="1179" spans="1:8" x14ac:dyDescent="0.25">
      <c r="A1179" s="577" t="str">
        <f>IF(ISNUMBER(SEARCH(A$206,'12.Partner Involvement'!$G978))=TRUE,(('12.Partner Involvement'!$D978*'12.Partner Involvement'!$E978)/COUNTA(_xlfn.TEXTSPLIT('12.Partner Involvement'!$G978,";"))),"")</f>
        <v/>
      </c>
      <c r="B1179" s="576" t="str">
        <f>IF(ISNUMBER(SEARCH(B$206,'12.Partner Involvement'!$G978))=TRUE,(('12.Partner Involvement'!$D978*'12.Partner Involvement'!$E978)/COUNTA(_xlfn.TEXTSPLIT('12.Partner Involvement'!$G978,";"))),"")</f>
        <v/>
      </c>
      <c r="C1179" s="578" t="str">
        <f>IF(ISNUMBER(SEARCH(C$206,'12.Partner Involvement'!$G978))=TRUE,(('12.Partner Involvement'!$D978*'12.Partner Involvement'!$E978)/COUNTA(_xlfn.TEXTSPLIT('12.Partner Involvement'!$G978,";"))),"")</f>
        <v/>
      </c>
      <c r="E1179" s="577" t="str">
        <f>IF(ISNUMBER(SEARCH(E$206,'12.Partner Involvement'!$H978))=TRUE,(('12.Partner Involvement'!$D978*'12.Partner Involvement'!$E978)/COUNTA(_xlfn.TEXTSPLIT('12.Partner Involvement'!$H978,";"))),"")</f>
        <v/>
      </c>
      <c r="F1179" s="576" t="str">
        <f>IF(ISNUMBER(SEARCH(F$206,'12.Partner Involvement'!$H978))=TRUE,(('12.Partner Involvement'!$D978*'12.Partner Involvement'!$E978)/COUNTA(_xlfn.TEXTSPLIT('12.Partner Involvement'!$H978,";"))),"")</f>
        <v/>
      </c>
      <c r="G1179" s="576" t="str">
        <f>IF(ISNUMBER(SEARCH(G$206,'12.Partner Involvement'!$H978))=TRUE,(('12.Partner Involvement'!$D978*'12.Partner Involvement'!$E978)/COUNTA(_xlfn.TEXTSPLIT('12.Partner Involvement'!$H978,";"))),"")</f>
        <v/>
      </c>
      <c r="H1179" s="578" t="str">
        <f>IF(ISNUMBER(SEARCH(H$206,'12.Partner Involvement'!$H978))=TRUE,(('12.Partner Involvement'!$D978*'12.Partner Involvement'!$E978)/COUNTA(_xlfn.TEXTSPLIT('12.Partner Involvement'!$H978,";"))),"")</f>
        <v/>
      </c>
    </row>
    <row r="1180" spans="1:8" x14ac:dyDescent="0.25">
      <c r="A1180" s="577" t="str">
        <f>IF(ISNUMBER(SEARCH(A$206,'12.Partner Involvement'!$G979))=TRUE,(('12.Partner Involvement'!$D979*'12.Partner Involvement'!$E979)/COUNTA(_xlfn.TEXTSPLIT('12.Partner Involvement'!$G979,";"))),"")</f>
        <v/>
      </c>
      <c r="B1180" s="576" t="str">
        <f>IF(ISNUMBER(SEARCH(B$206,'12.Partner Involvement'!$G979))=TRUE,(('12.Partner Involvement'!$D979*'12.Partner Involvement'!$E979)/COUNTA(_xlfn.TEXTSPLIT('12.Partner Involvement'!$G979,";"))),"")</f>
        <v/>
      </c>
      <c r="C1180" s="578" t="str">
        <f>IF(ISNUMBER(SEARCH(C$206,'12.Partner Involvement'!$G979))=TRUE,(('12.Partner Involvement'!$D979*'12.Partner Involvement'!$E979)/COUNTA(_xlfn.TEXTSPLIT('12.Partner Involvement'!$G979,";"))),"")</f>
        <v/>
      </c>
      <c r="E1180" s="577" t="str">
        <f>IF(ISNUMBER(SEARCH(E$206,'12.Partner Involvement'!$H979))=TRUE,(('12.Partner Involvement'!$D979*'12.Partner Involvement'!$E979)/COUNTA(_xlfn.TEXTSPLIT('12.Partner Involvement'!$H979,";"))),"")</f>
        <v/>
      </c>
      <c r="F1180" s="576" t="str">
        <f>IF(ISNUMBER(SEARCH(F$206,'12.Partner Involvement'!$H979))=TRUE,(('12.Partner Involvement'!$D979*'12.Partner Involvement'!$E979)/COUNTA(_xlfn.TEXTSPLIT('12.Partner Involvement'!$H979,";"))),"")</f>
        <v/>
      </c>
      <c r="G1180" s="576" t="str">
        <f>IF(ISNUMBER(SEARCH(G$206,'12.Partner Involvement'!$H979))=TRUE,(('12.Partner Involvement'!$D979*'12.Partner Involvement'!$E979)/COUNTA(_xlfn.TEXTSPLIT('12.Partner Involvement'!$H979,";"))),"")</f>
        <v/>
      </c>
      <c r="H1180" s="578" t="str">
        <f>IF(ISNUMBER(SEARCH(H$206,'12.Partner Involvement'!$H979))=TRUE,(('12.Partner Involvement'!$D979*'12.Partner Involvement'!$E979)/COUNTA(_xlfn.TEXTSPLIT('12.Partner Involvement'!$H979,";"))),"")</f>
        <v/>
      </c>
    </row>
    <row r="1181" spans="1:8" x14ac:dyDescent="0.25">
      <c r="A1181" s="577" t="str">
        <f>IF(ISNUMBER(SEARCH(A$206,'12.Partner Involvement'!$G980))=TRUE,(('12.Partner Involvement'!$D980*'12.Partner Involvement'!$E980)/COUNTA(_xlfn.TEXTSPLIT('12.Partner Involvement'!$G980,";"))),"")</f>
        <v/>
      </c>
      <c r="B1181" s="576" t="str">
        <f>IF(ISNUMBER(SEARCH(B$206,'12.Partner Involvement'!$G980))=TRUE,(('12.Partner Involvement'!$D980*'12.Partner Involvement'!$E980)/COUNTA(_xlfn.TEXTSPLIT('12.Partner Involvement'!$G980,";"))),"")</f>
        <v/>
      </c>
      <c r="C1181" s="578" t="str">
        <f>IF(ISNUMBER(SEARCH(C$206,'12.Partner Involvement'!$G980))=TRUE,(('12.Partner Involvement'!$D980*'12.Partner Involvement'!$E980)/COUNTA(_xlfn.TEXTSPLIT('12.Partner Involvement'!$G980,";"))),"")</f>
        <v/>
      </c>
      <c r="E1181" s="577" t="str">
        <f>IF(ISNUMBER(SEARCH(E$206,'12.Partner Involvement'!$H980))=TRUE,(('12.Partner Involvement'!$D980*'12.Partner Involvement'!$E980)/COUNTA(_xlfn.TEXTSPLIT('12.Partner Involvement'!$H980,";"))),"")</f>
        <v/>
      </c>
      <c r="F1181" s="576" t="str">
        <f>IF(ISNUMBER(SEARCH(F$206,'12.Partner Involvement'!$H980))=TRUE,(('12.Partner Involvement'!$D980*'12.Partner Involvement'!$E980)/COUNTA(_xlfn.TEXTSPLIT('12.Partner Involvement'!$H980,";"))),"")</f>
        <v/>
      </c>
      <c r="G1181" s="576" t="str">
        <f>IF(ISNUMBER(SEARCH(G$206,'12.Partner Involvement'!$H980))=TRUE,(('12.Partner Involvement'!$D980*'12.Partner Involvement'!$E980)/COUNTA(_xlfn.TEXTSPLIT('12.Partner Involvement'!$H980,";"))),"")</f>
        <v/>
      </c>
      <c r="H1181" s="578" t="str">
        <f>IF(ISNUMBER(SEARCH(H$206,'12.Partner Involvement'!$H980))=TRUE,(('12.Partner Involvement'!$D980*'12.Partner Involvement'!$E980)/COUNTA(_xlfn.TEXTSPLIT('12.Partner Involvement'!$H980,";"))),"")</f>
        <v/>
      </c>
    </row>
    <row r="1182" spans="1:8" x14ac:dyDescent="0.25">
      <c r="A1182" s="577" t="str">
        <f>IF(ISNUMBER(SEARCH(A$206,'12.Partner Involvement'!$G981))=TRUE,(('12.Partner Involvement'!$D981*'12.Partner Involvement'!$E981)/COUNTA(_xlfn.TEXTSPLIT('12.Partner Involvement'!$G981,";"))),"")</f>
        <v/>
      </c>
      <c r="B1182" s="576" t="str">
        <f>IF(ISNUMBER(SEARCH(B$206,'12.Partner Involvement'!$G981))=TRUE,(('12.Partner Involvement'!$D981*'12.Partner Involvement'!$E981)/COUNTA(_xlfn.TEXTSPLIT('12.Partner Involvement'!$G981,";"))),"")</f>
        <v/>
      </c>
      <c r="C1182" s="578" t="str">
        <f>IF(ISNUMBER(SEARCH(C$206,'12.Partner Involvement'!$G981))=TRUE,(('12.Partner Involvement'!$D981*'12.Partner Involvement'!$E981)/COUNTA(_xlfn.TEXTSPLIT('12.Partner Involvement'!$G981,";"))),"")</f>
        <v/>
      </c>
      <c r="E1182" s="577" t="str">
        <f>IF(ISNUMBER(SEARCH(E$206,'12.Partner Involvement'!$H981))=TRUE,(('12.Partner Involvement'!$D981*'12.Partner Involvement'!$E981)/COUNTA(_xlfn.TEXTSPLIT('12.Partner Involvement'!$H981,";"))),"")</f>
        <v/>
      </c>
      <c r="F1182" s="576" t="str">
        <f>IF(ISNUMBER(SEARCH(F$206,'12.Partner Involvement'!$H981))=TRUE,(('12.Partner Involvement'!$D981*'12.Partner Involvement'!$E981)/COUNTA(_xlfn.TEXTSPLIT('12.Partner Involvement'!$H981,";"))),"")</f>
        <v/>
      </c>
      <c r="G1182" s="576" t="str">
        <f>IF(ISNUMBER(SEARCH(G$206,'12.Partner Involvement'!$H981))=TRUE,(('12.Partner Involvement'!$D981*'12.Partner Involvement'!$E981)/COUNTA(_xlfn.TEXTSPLIT('12.Partner Involvement'!$H981,";"))),"")</f>
        <v/>
      </c>
      <c r="H1182" s="578" t="str">
        <f>IF(ISNUMBER(SEARCH(H$206,'12.Partner Involvement'!$H981))=TRUE,(('12.Partner Involvement'!$D981*'12.Partner Involvement'!$E981)/COUNTA(_xlfn.TEXTSPLIT('12.Partner Involvement'!$H981,";"))),"")</f>
        <v/>
      </c>
    </row>
    <row r="1183" spans="1:8" x14ac:dyDescent="0.25">
      <c r="A1183" s="577" t="str">
        <f>IF(ISNUMBER(SEARCH(A$206,'12.Partner Involvement'!$G982))=TRUE,(('12.Partner Involvement'!$D982*'12.Partner Involvement'!$E982)/COUNTA(_xlfn.TEXTSPLIT('12.Partner Involvement'!$G982,";"))),"")</f>
        <v/>
      </c>
      <c r="B1183" s="576" t="str">
        <f>IF(ISNUMBER(SEARCH(B$206,'12.Partner Involvement'!$G982))=TRUE,(('12.Partner Involvement'!$D982*'12.Partner Involvement'!$E982)/COUNTA(_xlfn.TEXTSPLIT('12.Partner Involvement'!$G982,";"))),"")</f>
        <v/>
      </c>
      <c r="C1183" s="578" t="str">
        <f>IF(ISNUMBER(SEARCH(C$206,'12.Partner Involvement'!$G982))=TRUE,(('12.Partner Involvement'!$D982*'12.Partner Involvement'!$E982)/COUNTA(_xlfn.TEXTSPLIT('12.Partner Involvement'!$G982,";"))),"")</f>
        <v/>
      </c>
      <c r="E1183" s="577" t="str">
        <f>IF(ISNUMBER(SEARCH(E$206,'12.Partner Involvement'!$H982))=TRUE,(('12.Partner Involvement'!$D982*'12.Partner Involvement'!$E982)/COUNTA(_xlfn.TEXTSPLIT('12.Partner Involvement'!$H982,";"))),"")</f>
        <v/>
      </c>
      <c r="F1183" s="576" t="str">
        <f>IF(ISNUMBER(SEARCH(F$206,'12.Partner Involvement'!$H982))=TRUE,(('12.Partner Involvement'!$D982*'12.Partner Involvement'!$E982)/COUNTA(_xlfn.TEXTSPLIT('12.Partner Involvement'!$H982,";"))),"")</f>
        <v/>
      </c>
      <c r="G1183" s="576" t="str">
        <f>IF(ISNUMBER(SEARCH(G$206,'12.Partner Involvement'!$H982))=TRUE,(('12.Partner Involvement'!$D982*'12.Partner Involvement'!$E982)/COUNTA(_xlfn.TEXTSPLIT('12.Partner Involvement'!$H982,";"))),"")</f>
        <v/>
      </c>
      <c r="H1183" s="578" t="str">
        <f>IF(ISNUMBER(SEARCH(H$206,'12.Partner Involvement'!$H982))=TRUE,(('12.Partner Involvement'!$D982*'12.Partner Involvement'!$E982)/COUNTA(_xlfn.TEXTSPLIT('12.Partner Involvement'!$H982,";"))),"")</f>
        <v/>
      </c>
    </row>
    <row r="1184" spans="1:8" x14ac:dyDescent="0.25">
      <c r="A1184" s="577" t="str">
        <f>IF(ISNUMBER(SEARCH(A$206,'12.Partner Involvement'!$G983))=TRUE,(('12.Partner Involvement'!$D983*'12.Partner Involvement'!$E983)/COUNTA(_xlfn.TEXTSPLIT('12.Partner Involvement'!$G983,";"))),"")</f>
        <v/>
      </c>
      <c r="B1184" s="576" t="str">
        <f>IF(ISNUMBER(SEARCH(B$206,'12.Partner Involvement'!$G983))=TRUE,(('12.Partner Involvement'!$D983*'12.Partner Involvement'!$E983)/COUNTA(_xlfn.TEXTSPLIT('12.Partner Involvement'!$G983,";"))),"")</f>
        <v/>
      </c>
      <c r="C1184" s="578" t="str">
        <f>IF(ISNUMBER(SEARCH(C$206,'12.Partner Involvement'!$G983))=TRUE,(('12.Partner Involvement'!$D983*'12.Partner Involvement'!$E983)/COUNTA(_xlfn.TEXTSPLIT('12.Partner Involvement'!$G983,";"))),"")</f>
        <v/>
      </c>
      <c r="E1184" s="577" t="str">
        <f>IF(ISNUMBER(SEARCH(E$206,'12.Partner Involvement'!$H983))=TRUE,(('12.Partner Involvement'!$D983*'12.Partner Involvement'!$E983)/COUNTA(_xlfn.TEXTSPLIT('12.Partner Involvement'!$H983,";"))),"")</f>
        <v/>
      </c>
      <c r="F1184" s="576" t="str">
        <f>IF(ISNUMBER(SEARCH(F$206,'12.Partner Involvement'!$H983))=TRUE,(('12.Partner Involvement'!$D983*'12.Partner Involvement'!$E983)/COUNTA(_xlfn.TEXTSPLIT('12.Partner Involvement'!$H983,";"))),"")</f>
        <v/>
      </c>
      <c r="G1184" s="576" t="str">
        <f>IF(ISNUMBER(SEARCH(G$206,'12.Partner Involvement'!$H983))=TRUE,(('12.Partner Involvement'!$D983*'12.Partner Involvement'!$E983)/COUNTA(_xlfn.TEXTSPLIT('12.Partner Involvement'!$H983,";"))),"")</f>
        <v/>
      </c>
      <c r="H1184" s="578" t="str">
        <f>IF(ISNUMBER(SEARCH(H$206,'12.Partner Involvement'!$H983))=TRUE,(('12.Partner Involvement'!$D983*'12.Partner Involvement'!$E983)/COUNTA(_xlfn.TEXTSPLIT('12.Partner Involvement'!$H983,";"))),"")</f>
        <v/>
      </c>
    </row>
    <row r="1185" spans="1:8" x14ac:dyDescent="0.25">
      <c r="A1185" s="577" t="str">
        <f>IF(ISNUMBER(SEARCH(A$206,'12.Partner Involvement'!$G984))=TRUE,(('12.Partner Involvement'!$D984*'12.Partner Involvement'!$E984)/COUNTA(_xlfn.TEXTSPLIT('12.Partner Involvement'!$G984,";"))),"")</f>
        <v/>
      </c>
      <c r="B1185" s="576" t="str">
        <f>IF(ISNUMBER(SEARCH(B$206,'12.Partner Involvement'!$G984))=TRUE,(('12.Partner Involvement'!$D984*'12.Partner Involvement'!$E984)/COUNTA(_xlfn.TEXTSPLIT('12.Partner Involvement'!$G984,";"))),"")</f>
        <v/>
      </c>
      <c r="C1185" s="578" t="str">
        <f>IF(ISNUMBER(SEARCH(C$206,'12.Partner Involvement'!$G984))=TRUE,(('12.Partner Involvement'!$D984*'12.Partner Involvement'!$E984)/COUNTA(_xlfn.TEXTSPLIT('12.Partner Involvement'!$G984,";"))),"")</f>
        <v/>
      </c>
      <c r="E1185" s="577" t="str">
        <f>IF(ISNUMBER(SEARCH(E$206,'12.Partner Involvement'!$H984))=TRUE,(('12.Partner Involvement'!$D984*'12.Partner Involvement'!$E984)/COUNTA(_xlfn.TEXTSPLIT('12.Partner Involvement'!$H984,";"))),"")</f>
        <v/>
      </c>
      <c r="F1185" s="576" t="str">
        <f>IF(ISNUMBER(SEARCH(F$206,'12.Partner Involvement'!$H984))=TRUE,(('12.Partner Involvement'!$D984*'12.Partner Involvement'!$E984)/COUNTA(_xlfn.TEXTSPLIT('12.Partner Involvement'!$H984,";"))),"")</f>
        <v/>
      </c>
      <c r="G1185" s="576" t="str">
        <f>IF(ISNUMBER(SEARCH(G$206,'12.Partner Involvement'!$H984))=TRUE,(('12.Partner Involvement'!$D984*'12.Partner Involvement'!$E984)/COUNTA(_xlfn.TEXTSPLIT('12.Partner Involvement'!$H984,";"))),"")</f>
        <v/>
      </c>
      <c r="H1185" s="578" t="str">
        <f>IF(ISNUMBER(SEARCH(H$206,'12.Partner Involvement'!$H984))=TRUE,(('12.Partner Involvement'!$D984*'12.Partner Involvement'!$E984)/COUNTA(_xlfn.TEXTSPLIT('12.Partner Involvement'!$H984,";"))),"")</f>
        <v/>
      </c>
    </row>
    <row r="1186" spans="1:8" x14ac:dyDescent="0.25">
      <c r="A1186" s="577" t="str">
        <f>IF(ISNUMBER(SEARCH(A$206,'12.Partner Involvement'!$G985))=TRUE,(('12.Partner Involvement'!$D985*'12.Partner Involvement'!$E985)/COUNTA(_xlfn.TEXTSPLIT('12.Partner Involvement'!$G985,";"))),"")</f>
        <v/>
      </c>
      <c r="B1186" s="576" t="str">
        <f>IF(ISNUMBER(SEARCH(B$206,'12.Partner Involvement'!$G985))=TRUE,(('12.Partner Involvement'!$D985*'12.Partner Involvement'!$E985)/COUNTA(_xlfn.TEXTSPLIT('12.Partner Involvement'!$G985,";"))),"")</f>
        <v/>
      </c>
      <c r="C1186" s="578" t="str">
        <f>IF(ISNUMBER(SEARCH(C$206,'12.Partner Involvement'!$G985))=TRUE,(('12.Partner Involvement'!$D985*'12.Partner Involvement'!$E985)/COUNTA(_xlfn.TEXTSPLIT('12.Partner Involvement'!$G985,";"))),"")</f>
        <v/>
      </c>
      <c r="E1186" s="577" t="str">
        <f>IF(ISNUMBER(SEARCH(E$206,'12.Partner Involvement'!$H985))=TRUE,(('12.Partner Involvement'!$D985*'12.Partner Involvement'!$E985)/COUNTA(_xlfn.TEXTSPLIT('12.Partner Involvement'!$H985,";"))),"")</f>
        <v/>
      </c>
      <c r="F1186" s="576" t="str">
        <f>IF(ISNUMBER(SEARCH(F$206,'12.Partner Involvement'!$H985))=TRUE,(('12.Partner Involvement'!$D985*'12.Partner Involvement'!$E985)/COUNTA(_xlfn.TEXTSPLIT('12.Partner Involvement'!$H985,";"))),"")</f>
        <v/>
      </c>
      <c r="G1186" s="576" t="str">
        <f>IF(ISNUMBER(SEARCH(G$206,'12.Partner Involvement'!$H985))=TRUE,(('12.Partner Involvement'!$D985*'12.Partner Involvement'!$E985)/COUNTA(_xlfn.TEXTSPLIT('12.Partner Involvement'!$H985,";"))),"")</f>
        <v/>
      </c>
      <c r="H1186" s="578" t="str">
        <f>IF(ISNUMBER(SEARCH(H$206,'12.Partner Involvement'!$H985))=TRUE,(('12.Partner Involvement'!$D985*'12.Partner Involvement'!$E985)/COUNTA(_xlfn.TEXTSPLIT('12.Partner Involvement'!$H985,";"))),"")</f>
        <v/>
      </c>
    </row>
    <row r="1187" spans="1:8" x14ac:dyDescent="0.25">
      <c r="A1187" s="577" t="str">
        <f>IF(ISNUMBER(SEARCH(A$206,'12.Partner Involvement'!$G986))=TRUE,(('12.Partner Involvement'!$D986*'12.Partner Involvement'!$E986)/COUNTA(_xlfn.TEXTSPLIT('12.Partner Involvement'!$G986,";"))),"")</f>
        <v/>
      </c>
      <c r="B1187" s="576" t="str">
        <f>IF(ISNUMBER(SEARCH(B$206,'12.Partner Involvement'!$G986))=TRUE,(('12.Partner Involvement'!$D986*'12.Partner Involvement'!$E986)/COUNTA(_xlfn.TEXTSPLIT('12.Partner Involvement'!$G986,";"))),"")</f>
        <v/>
      </c>
      <c r="C1187" s="578" t="str">
        <f>IF(ISNUMBER(SEARCH(C$206,'12.Partner Involvement'!$G986))=TRUE,(('12.Partner Involvement'!$D986*'12.Partner Involvement'!$E986)/COUNTA(_xlfn.TEXTSPLIT('12.Partner Involvement'!$G986,";"))),"")</f>
        <v/>
      </c>
      <c r="E1187" s="577" t="str">
        <f>IF(ISNUMBER(SEARCH(E$206,'12.Partner Involvement'!$H986))=TRUE,(('12.Partner Involvement'!$D986*'12.Partner Involvement'!$E986)/COUNTA(_xlfn.TEXTSPLIT('12.Partner Involvement'!$H986,";"))),"")</f>
        <v/>
      </c>
      <c r="F1187" s="576" t="str">
        <f>IF(ISNUMBER(SEARCH(F$206,'12.Partner Involvement'!$H986))=TRUE,(('12.Partner Involvement'!$D986*'12.Partner Involvement'!$E986)/COUNTA(_xlfn.TEXTSPLIT('12.Partner Involvement'!$H986,";"))),"")</f>
        <v/>
      </c>
      <c r="G1187" s="576" t="str">
        <f>IF(ISNUMBER(SEARCH(G$206,'12.Partner Involvement'!$H986))=TRUE,(('12.Partner Involvement'!$D986*'12.Partner Involvement'!$E986)/COUNTA(_xlfn.TEXTSPLIT('12.Partner Involvement'!$H986,";"))),"")</f>
        <v/>
      </c>
      <c r="H1187" s="578" t="str">
        <f>IF(ISNUMBER(SEARCH(H$206,'12.Partner Involvement'!$H986))=TRUE,(('12.Partner Involvement'!$D986*'12.Partner Involvement'!$E986)/COUNTA(_xlfn.TEXTSPLIT('12.Partner Involvement'!$H986,";"))),"")</f>
        <v/>
      </c>
    </row>
    <row r="1188" spans="1:8" x14ac:dyDescent="0.25">
      <c r="A1188" s="577" t="str">
        <f>IF(ISNUMBER(SEARCH(A$206,'12.Partner Involvement'!$G987))=TRUE,(('12.Partner Involvement'!$D987*'12.Partner Involvement'!$E987)/COUNTA(_xlfn.TEXTSPLIT('12.Partner Involvement'!$G987,";"))),"")</f>
        <v/>
      </c>
      <c r="B1188" s="576" t="str">
        <f>IF(ISNUMBER(SEARCH(B$206,'12.Partner Involvement'!$G987))=TRUE,(('12.Partner Involvement'!$D987*'12.Partner Involvement'!$E987)/COUNTA(_xlfn.TEXTSPLIT('12.Partner Involvement'!$G987,";"))),"")</f>
        <v/>
      </c>
      <c r="C1188" s="578" t="str">
        <f>IF(ISNUMBER(SEARCH(C$206,'12.Partner Involvement'!$G987))=TRUE,(('12.Partner Involvement'!$D987*'12.Partner Involvement'!$E987)/COUNTA(_xlfn.TEXTSPLIT('12.Partner Involvement'!$G987,";"))),"")</f>
        <v/>
      </c>
      <c r="E1188" s="577" t="str">
        <f>IF(ISNUMBER(SEARCH(E$206,'12.Partner Involvement'!$H987))=TRUE,(('12.Partner Involvement'!$D987*'12.Partner Involvement'!$E987)/COUNTA(_xlfn.TEXTSPLIT('12.Partner Involvement'!$H987,";"))),"")</f>
        <v/>
      </c>
      <c r="F1188" s="576" t="str">
        <f>IF(ISNUMBER(SEARCH(F$206,'12.Partner Involvement'!$H987))=TRUE,(('12.Partner Involvement'!$D987*'12.Partner Involvement'!$E987)/COUNTA(_xlfn.TEXTSPLIT('12.Partner Involvement'!$H987,";"))),"")</f>
        <v/>
      </c>
      <c r="G1188" s="576" t="str">
        <f>IF(ISNUMBER(SEARCH(G$206,'12.Partner Involvement'!$H987))=TRUE,(('12.Partner Involvement'!$D987*'12.Partner Involvement'!$E987)/COUNTA(_xlfn.TEXTSPLIT('12.Partner Involvement'!$H987,";"))),"")</f>
        <v/>
      </c>
      <c r="H1188" s="578" t="str">
        <f>IF(ISNUMBER(SEARCH(H$206,'12.Partner Involvement'!$H987))=TRUE,(('12.Partner Involvement'!$D987*'12.Partner Involvement'!$E987)/COUNTA(_xlfn.TEXTSPLIT('12.Partner Involvement'!$H987,";"))),"")</f>
        <v/>
      </c>
    </row>
    <row r="1189" spans="1:8" x14ac:dyDescent="0.25">
      <c r="A1189" s="577" t="str">
        <f>IF(ISNUMBER(SEARCH(A$206,'12.Partner Involvement'!$G988))=TRUE,(('12.Partner Involvement'!$D988*'12.Partner Involvement'!$E988)/COUNTA(_xlfn.TEXTSPLIT('12.Partner Involvement'!$G988,";"))),"")</f>
        <v/>
      </c>
      <c r="B1189" s="576" t="str">
        <f>IF(ISNUMBER(SEARCH(B$206,'12.Partner Involvement'!$G988))=TRUE,(('12.Partner Involvement'!$D988*'12.Partner Involvement'!$E988)/COUNTA(_xlfn.TEXTSPLIT('12.Partner Involvement'!$G988,";"))),"")</f>
        <v/>
      </c>
      <c r="C1189" s="578" t="str">
        <f>IF(ISNUMBER(SEARCH(C$206,'12.Partner Involvement'!$G988))=TRUE,(('12.Partner Involvement'!$D988*'12.Partner Involvement'!$E988)/COUNTA(_xlfn.TEXTSPLIT('12.Partner Involvement'!$G988,";"))),"")</f>
        <v/>
      </c>
      <c r="E1189" s="577" t="str">
        <f>IF(ISNUMBER(SEARCH(E$206,'12.Partner Involvement'!$H988))=TRUE,(('12.Partner Involvement'!$D988*'12.Partner Involvement'!$E988)/COUNTA(_xlfn.TEXTSPLIT('12.Partner Involvement'!$H988,";"))),"")</f>
        <v/>
      </c>
      <c r="F1189" s="576" t="str">
        <f>IF(ISNUMBER(SEARCH(F$206,'12.Partner Involvement'!$H988))=TRUE,(('12.Partner Involvement'!$D988*'12.Partner Involvement'!$E988)/COUNTA(_xlfn.TEXTSPLIT('12.Partner Involvement'!$H988,";"))),"")</f>
        <v/>
      </c>
      <c r="G1189" s="576" t="str">
        <f>IF(ISNUMBER(SEARCH(G$206,'12.Partner Involvement'!$H988))=TRUE,(('12.Partner Involvement'!$D988*'12.Partner Involvement'!$E988)/COUNTA(_xlfn.TEXTSPLIT('12.Partner Involvement'!$H988,";"))),"")</f>
        <v/>
      </c>
      <c r="H1189" s="578" t="str">
        <f>IF(ISNUMBER(SEARCH(H$206,'12.Partner Involvement'!$H988))=TRUE,(('12.Partner Involvement'!$D988*'12.Partner Involvement'!$E988)/COUNTA(_xlfn.TEXTSPLIT('12.Partner Involvement'!$H988,";"))),"")</f>
        <v/>
      </c>
    </row>
    <row r="1190" spans="1:8" x14ac:dyDescent="0.25">
      <c r="A1190" s="577" t="str">
        <f>IF(ISNUMBER(SEARCH(A$206,'12.Partner Involvement'!$G989))=TRUE,(('12.Partner Involvement'!$D989*'12.Partner Involvement'!$E989)/COUNTA(_xlfn.TEXTSPLIT('12.Partner Involvement'!$G989,";"))),"")</f>
        <v/>
      </c>
      <c r="B1190" s="576" t="str">
        <f>IF(ISNUMBER(SEARCH(B$206,'12.Partner Involvement'!$G989))=TRUE,(('12.Partner Involvement'!$D989*'12.Partner Involvement'!$E989)/COUNTA(_xlfn.TEXTSPLIT('12.Partner Involvement'!$G989,";"))),"")</f>
        <v/>
      </c>
      <c r="C1190" s="578" t="str">
        <f>IF(ISNUMBER(SEARCH(C$206,'12.Partner Involvement'!$G989))=TRUE,(('12.Partner Involvement'!$D989*'12.Partner Involvement'!$E989)/COUNTA(_xlfn.TEXTSPLIT('12.Partner Involvement'!$G989,";"))),"")</f>
        <v/>
      </c>
      <c r="E1190" s="577" t="str">
        <f>IF(ISNUMBER(SEARCH(E$206,'12.Partner Involvement'!$H989))=TRUE,(('12.Partner Involvement'!$D989*'12.Partner Involvement'!$E989)/COUNTA(_xlfn.TEXTSPLIT('12.Partner Involvement'!$H989,";"))),"")</f>
        <v/>
      </c>
      <c r="F1190" s="576" t="str">
        <f>IF(ISNUMBER(SEARCH(F$206,'12.Partner Involvement'!$H989))=TRUE,(('12.Partner Involvement'!$D989*'12.Partner Involvement'!$E989)/COUNTA(_xlfn.TEXTSPLIT('12.Partner Involvement'!$H989,";"))),"")</f>
        <v/>
      </c>
      <c r="G1190" s="576" t="str">
        <f>IF(ISNUMBER(SEARCH(G$206,'12.Partner Involvement'!$H989))=TRUE,(('12.Partner Involvement'!$D989*'12.Partner Involvement'!$E989)/COUNTA(_xlfn.TEXTSPLIT('12.Partner Involvement'!$H989,";"))),"")</f>
        <v/>
      </c>
      <c r="H1190" s="578" t="str">
        <f>IF(ISNUMBER(SEARCH(H$206,'12.Partner Involvement'!$H989))=TRUE,(('12.Partner Involvement'!$D989*'12.Partner Involvement'!$E989)/COUNTA(_xlfn.TEXTSPLIT('12.Partner Involvement'!$H989,";"))),"")</f>
        <v/>
      </c>
    </row>
    <row r="1191" spans="1:8" x14ac:dyDescent="0.25">
      <c r="A1191" s="577" t="str">
        <f>IF(ISNUMBER(SEARCH(A$206,'12.Partner Involvement'!$G990))=TRUE,(('12.Partner Involvement'!$D990*'12.Partner Involvement'!$E990)/COUNTA(_xlfn.TEXTSPLIT('12.Partner Involvement'!$G990,";"))),"")</f>
        <v/>
      </c>
      <c r="B1191" s="576" t="str">
        <f>IF(ISNUMBER(SEARCH(B$206,'12.Partner Involvement'!$G990))=TRUE,(('12.Partner Involvement'!$D990*'12.Partner Involvement'!$E990)/COUNTA(_xlfn.TEXTSPLIT('12.Partner Involvement'!$G990,";"))),"")</f>
        <v/>
      </c>
      <c r="C1191" s="578" t="str">
        <f>IF(ISNUMBER(SEARCH(C$206,'12.Partner Involvement'!$G990))=TRUE,(('12.Partner Involvement'!$D990*'12.Partner Involvement'!$E990)/COUNTA(_xlfn.TEXTSPLIT('12.Partner Involvement'!$G990,";"))),"")</f>
        <v/>
      </c>
      <c r="E1191" s="577" t="str">
        <f>IF(ISNUMBER(SEARCH(E$206,'12.Partner Involvement'!$H990))=TRUE,(('12.Partner Involvement'!$D990*'12.Partner Involvement'!$E990)/COUNTA(_xlfn.TEXTSPLIT('12.Partner Involvement'!$H990,";"))),"")</f>
        <v/>
      </c>
      <c r="F1191" s="576" t="str">
        <f>IF(ISNUMBER(SEARCH(F$206,'12.Partner Involvement'!$H990))=TRUE,(('12.Partner Involvement'!$D990*'12.Partner Involvement'!$E990)/COUNTA(_xlfn.TEXTSPLIT('12.Partner Involvement'!$H990,";"))),"")</f>
        <v/>
      </c>
      <c r="G1191" s="576" t="str">
        <f>IF(ISNUMBER(SEARCH(G$206,'12.Partner Involvement'!$H990))=TRUE,(('12.Partner Involvement'!$D990*'12.Partner Involvement'!$E990)/COUNTA(_xlfn.TEXTSPLIT('12.Partner Involvement'!$H990,";"))),"")</f>
        <v/>
      </c>
      <c r="H1191" s="578" t="str">
        <f>IF(ISNUMBER(SEARCH(H$206,'12.Partner Involvement'!$H990))=TRUE,(('12.Partner Involvement'!$D990*'12.Partner Involvement'!$E990)/COUNTA(_xlfn.TEXTSPLIT('12.Partner Involvement'!$H990,";"))),"")</f>
        <v/>
      </c>
    </row>
    <row r="1192" spans="1:8" x14ac:dyDescent="0.25">
      <c r="A1192" s="577" t="str">
        <f>IF(ISNUMBER(SEARCH(A$206,'12.Partner Involvement'!$G991))=TRUE,(('12.Partner Involvement'!$D991*'12.Partner Involvement'!$E991)/COUNTA(_xlfn.TEXTSPLIT('12.Partner Involvement'!$G991,";"))),"")</f>
        <v/>
      </c>
      <c r="B1192" s="576" t="str">
        <f>IF(ISNUMBER(SEARCH(B$206,'12.Partner Involvement'!$G991))=TRUE,(('12.Partner Involvement'!$D991*'12.Partner Involvement'!$E991)/COUNTA(_xlfn.TEXTSPLIT('12.Partner Involvement'!$G991,";"))),"")</f>
        <v/>
      </c>
      <c r="C1192" s="578" t="str">
        <f>IF(ISNUMBER(SEARCH(C$206,'12.Partner Involvement'!$G991))=TRUE,(('12.Partner Involvement'!$D991*'12.Partner Involvement'!$E991)/COUNTA(_xlfn.TEXTSPLIT('12.Partner Involvement'!$G991,";"))),"")</f>
        <v/>
      </c>
      <c r="E1192" s="577" t="str">
        <f>IF(ISNUMBER(SEARCH(E$206,'12.Partner Involvement'!$H991))=TRUE,(('12.Partner Involvement'!$D991*'12.Partner Involvement'!$E991)/COUNTA(_xlfn.TEXTSPLIT('12.Partner Involvement'!$H991,";"))),"")</f>
        <v/>
      </c>
      <c r="F1192" s="576" t="str">
        <f>IF(ISNUMBER(SEARCH(F$206,'12.Partner Involvement'!$H991))=TRUE,(('12.Partner Involvement'!$D991*'12.Partner Involvement'!$E991)/COUNTA(_xlfn.TEXTSPLIT('12.Partner Involvement'!$H991,";"))),"")</f>
        <v/>
      </c>
      <c r="G1192" s="576" t="str">
        <f>IF(ISNUMBER(SEARCH(G$206,'12.Partner Involvement'!$H991))=TRUE,(('12.Partner Involvement'!$D991*'12.Partner Involvement'!$E991)/COUNTA(_xlfn.TEXTSPLIT('12.Partner Involvement'!$H991,";"))),"")</f>
        <v/>
      </c>
      <c r="H1192" s="578" t="str">
        <f>IF(ISNUMBER(SEARCH(H$206,'12.Partner Involvement'!$H991))=TRUE,(('12.Partner Involvement'!$D991*'12.Partner Involvement'!$E991)/COUNTA(_xlfn.TEXTSPLIT('12.Partner Involvement'!$H991,";"))),"")</f>
        <v/>
      </c>
    </row>
    <row r="1193" spans="1:8" x14ac:dyDescent="0.25">
      <c r="A1193" s="577" t="str">
        <f>IF(ISNUMBER(SEARCH(A$206,'12.Partner Involvement'!$G992))=TRUE,(('12.Partner Involvement'!$D992*'12.Partner Involvement'!$E992)/COUNTA(_xlfn.TEXTSPLIT('12.Partner Involvement'!$G992,";"))),"")</f>
        <v/>
      </c>
      <c r="B1193" s="576" t="str">
        <f>IF(ISNUMBER(SEARCH(B$206,'12.Partner Involvement'!$G992))=TRUE,(('12.Partner Involvement'!$D992*'12.Partner Involvement'!$E992)/COUNTA(_xlfn.TEXTSPLIT('12.Partner Involvement'!$G992,";"))),"")</f>
        <v/>
      </c>
      <c r="C1193" s="578" t="str">
        <f>IF(ISNUMBER(SEARCH(C$206,'12.Partner Involvement'!$G992))=TRUE,(('12.Partner Involvement'!$D992*'12.Partner Involvement'!$E992)/COUNTA(_xlfn.TEXTSPLIT('12.Partner Involvement'!$G992,";"))),"")</f>
        <v/>
      </c>
      <c r="E1193" s="577" t="str">
        <f>IF(ISNUMBER(SEARCH(E$206,'12.Partner Involvement'!$H992))=TRUE,(('12.Partner Involvement'!$D992*'12.Partner Involvement'!$E992)/COUNTA(_xlfn.TEXTSPLIT('12.Partner Involvement'!$H992,";"))),"")</f>
        <v/>
      </c>
      <c r="F1193" s="576" t="str">
        <f>IF(ISNUMBER(SEARCH(F$206,'12.Partner Involvement'!$H992))=TRUE,(('12.Partner Involvement'!$D992*'12.Partner Involvement'!$E992)/COUNTA(_xlfn.TEXTSPLIT('12.Partner Involvement'!$H992,";"))),"")</f>
        <v/>
      </c>
      <c r="G1193" s="576" t="str">
        <f>IF(ISNUMBER(SEARCH(G$206,'12.Partner Involvement'!$H992))=TRUE,(('12.Partner Involvement'!$D992*'12.Partner Involvement'!$E992)/COUNTA(_xlfn.TEXTSPLIT('12.Partner Involvement'!$H992,";"))),"")</f>
        <v/>
      </c>
      <c r="H1193" s="578" t="str">
        <f>IF(ISNUMBER(SEARCH(H$206,'12.Partner Involvement'!$H992))=TRUE,(('12.Partner Involvement'!$D992*'12.Partner Involvement'!$E992)/COUNTA(_xlfn.TEXTSPLIT('12.Partner Involvement'!$H992,";"))),"")</f>
        <v/>
      </c>
    </row>
    <row r="1194" spans="1:8" x14ac:dyDescent="0.25">
      <c r="A1194" s="577" t="str">
        <f>IF(ISNUMBER(SEARCH(A$206,'12.Partner Involvement'!$G993))=TRUE,(('12.Partner Involvement'!$D993*'12.Partner Involvement'!$E993)/COUNTA(_xlfn.TEXTSPLIT('12.Partner Involvement'!$G993,";"))),"")</f>
        <v/>
      </c>
      <c r="B1194" s="576" t="str">
        <f>IF(ISNUMBER(SEARCH(B$206,'12.Partner Involvement'!$G993))=TRUE,(('12.Partner Involvement'!$D993*'12.Partner Involvement'!$E993)/COUNTA(_xlfn.TEXTSPLIT('12.Partner Involvement'!$G993,";"))),"")</f>
        <v/>
      </c>
      <c r="C1194" s="578" t="str">
        <f>IF(ISNUMBER(SEARCH(C$206,'12.Partner Involvement'!$G993))=TRUE,(('12.Partner Involvement'!$D993*'12.Partner Involvement'!$E993)/COUNTA(_xlfn.TEXTSPLIT('12.Partner Involvement'!$G993,";"))),"")</f>
        <v/>
      </c>
      <c r="E1194" s="577" t="str">
        <f>IF(ISNUMBER(SEARCH(E$206,'12.Partner Involvement'!$H993))=TRUE,(('12.Partner Involvement'!$D993*'12.Partner Involvement'!$E993)/COUNTA(_xlfn.TEXTSPLIT('12.Partner Involvement'!$H993,";"))),"")</f>
        <v/>
      </c>
      <c r="F1194" s="576" t="str">
        <f>IF(ISNUMBER(SEARCH(F$206,'12.Partner Involvement'!$H993))=TRUE,(('12.Partner Involvement'!$D993*'12.Partner Involvement'!$E993)/COUNTA(_xlfn.TEXTSPLIT('12.Partner Involvement'!$H993,";"))),"")</f>
        <v/>
      </c>
      <c r="G1194" s="576" t="str">
        <f>IF(ISNUMBER(SEARCH(G$206,'12.Partner Involvement'!$H993))=TRUE,(('12.Partner Involvement'!$D993*'12.Partner Involvement'!$E993)/COUNTA(_xlfn.TEXTSPLIT('12.Partner Involvement'!$H993,";"))),"")</f>
        <v/>
      </c>
      <c r="H1194" s="578" t="str">
        <f>IF(ISNUMBER(SEARCH(H$206,'12.Partner Involvement'!$H993))=TRUE,(('12.Partner Involvement'!$D993*'12.Partner Involvement'!$E993)/COUNTA(_xlfn.TEXTSPLIT('12.Partner Involvement'!$H993,";"))),"")</f>
        <v/>
      </c>
    </row>
    <row r="1195" spans="1:8" x14ac:dyDescent="0.25">
      <c r="A1195" s="577" t="str">
        <f>IF(ISNUMBER(SEARCH(A$206,'12.Partner Involvement'!$G994))=TRUE,(('12.Partner Involvement'!$D994*'12.Partner Involvement'!$E994)/COUNTA(_xlfn.TEXTSPLIT('12.Partner Involvement'!$G994,";"))),"")</f>
        <v/>
      </c>
      <c r="B1195" s="576" t="str">
        <f>IF(ISNUMBER(SEARCH(B$206,'12.Partner Involvement'!$G994))=TRUE,(('12.Partner Involvement'!$D994*'12.Partner Involvement'!$E994)/COUNTA(_xlfn.TEXTSPLIT('12.Partner Involvement'!$G994,";"))),"")</f>
        <v/>
      </c>
      <c r="C1195" s="578" t="str">
        <f>IF(ISNUMBER(SEARCH(C$206,'12.Partner Involvement'!$G994))=TRUE,(('12.Partner Involvement'!$D994*'12.Partner Involvement'!$E994)/COUNTA(_xlfn.TEXTSPLIT('12.Partner Involvement'!$G994,";"))),"")</f>
        <v/>
      </c>
      <c r="E1195" s="577" t="str">
        <f>IF(ISNUMBER(SEARCH(E$206,'12.Partner Involvement'!$H994))=TRUE,(('12.Partner Involvement'!$D994*'12.Partner Involvement'!$E994)/COUNTA(_xlfn.TEXTSPLIT('12.Partner Involvement'!$H994,";"))),"")</f>
        <v/>
      </c>
      <c r="F1195" s="576" t="str">
        <f>IF(ISNUMBER(SEARCH(F$206,'12.Partner Involvement'!$H994))=TRUE,(('12.Partner Involvement'!$D994*'12.Partner Involvement'!$E994)/COUNTA(_xlfn.TEXTSPLIT('12.Partner Involvement'!$H994,";"))),"")</f>
        <v/>
      </c>
      <c r="G1195" s="576" t="str">
        <f>IF(ISNUMBER(SEARCH(G$206,'12.Partner Involvement'!$H994))=TRUE,(('12.Partner Involvement'!$D994*'12.Partner Involvement'!$E994)/COUNTA(_xlfn.TEXTSPLIT('12.Partner Involvement'!$H994,";"))),"")</f>
        <v/>
      </c>
      <c r="H1195" s="578" t="str">
        <f>IF(ISNUMBER(SEARCH(H$206,'12.Partner Involvement'!$H994))=TRUE,(('12.Partner Involvement'!$D994*'12.Partner Involvement'!$E994)/COUNTA(_xlfn.TEXTSPLIT('12.Partner Involvement'!$H994,";"))),"")</f>
        <v/>
      </c>
    </row>
    <row r="1196" spans="1:8" x14ac:dyDescent="0.25">
      <c r="A1196" s="577" t="str">
        <f>IF(ISNUMBER(SEARCH(A$206,'12.Partner Involvement'!$G995))=TRUE,(('12.Partner Involvement'!$D995*'12.Partner Involvement'!$E995)/COUNTA(_xlfn.TEXTSPLIT('12.Partner Involvement'!$G995,";"))),"")</f>
        <v/>
      </c>
      <c r="B1196" s="576" t="str">
        <f>IF(ISNUMBER(SEARCH(B$206,'12.Partner Involvement'!$G995))=TRUE,(('12.Partner Involvement'!$D995*'12.Partner Involvement'!$E995)/COUNTA(_xlfn.TEXTSPLIT('12.Partner Involvement'!$G995,";"))),"")</f>
        <v/>
      </c>
      <c r="C1196" s="578" t="str">
        <f>IF(ISNUMBER(SEARCH(C$206,'12.Partner Involvement'!$G995))=TRUE,(('12.Partner Involvement'!$D995*'12.Partner Involvement'!$E995)/COUNTA(_xlfn.TEXTSPLIT('12.Partner Involvement'!$G995,";"))),"")</f>
        <v/>
      </c>
      <c r="E1196" s="577" t="str">
        <f>IF(ISNUMBER(SEARCH(E$206,'12.Partner Involvement'!$H995))=TRUE,(('12.Partner Involvement'!$D995*'12.Partner Involvement'!$E995)/COUNTA(_xlfn.TEXTSPLIT('12.Partner Involvement'!$H995,";"))),"")</f>
        <v/>
      </c>
      <c r="F1196" s="576" t="str">
        <f>IF(ISNUMBER(SEARCH(F$206,'12.Partner Involvement'!$H995))=TRUE,(('12.Partner Involvement'!$D995*'12.Partner Involvement'!$E995)/COUNTA(_xlfn.TEXTSPLIT('12.Partner Involvement'!$H995,";"))),"")</f>
        <v/>
      </c>
      <c r="G1196" s="576" t="str">
        <f>IF(ISNUMBER(SEARCH(G$206,'12.Partner Involvement'!$H995))=TRUE,(('12.Partner Involvement'!$D995*'12.Partner Involvement'!$E995)/COUNTA(_xlfn.TEXTSPLIT('12.Partner Involvement'!$H995,";"))),"")</f>
        <v/>
      </c>
      <c r="H1196" s="578" t="str">
        <f>IF(ISNUMBER(SEARCH(H$206,'12.Partner Involvement'!$H995))=TRUE,(('12.Partner Involvement'!$D995*'12.Partner Involvement'!$E995)/COUNTA(_xlfn.TEXTSPLIT('12.Partner Involvement'!$H995,";"))),"")</f>
        <v/>
      </c>
    </row>
    <row r="1197" spans="1:8" x14ac:dyDescent="0.25">
      <c r="A1197" s="577" t="str">
        <f>IF(ISNUMBER(SEARCH(A$206,'12.Partner Involvement'!$G996))=TRUE,(('12.Partner Involvement'!$D996*'12.Partner Involvement'!$E996)/COUNTA(_xlfn.TEXTSPLIT('12.Partner Involvement'!$G996,";"))),"")</f>
        <v/>
      </c>
      <c r="B1197" s="576" t="str">
        <f>IF(ISNUMBER(SEARCH(B$206,'12.Partner Involvement'!$G996))=TRUE,(('12.Partner Involvement'!$D996*'12.Partner Involvement'!$E996)/COUNTA(_xlfn.TEXTSPLIT('12.Partner Involvement'!$G996,";"))),"")</f>
        <v/>
      </c>
      <c r="C1197" s="578" t="str">
        <f>IF(ISNUMBER(SEARCH(C$206,'12.Partner Involvement'!$G996))=TRUE,(('12.Partner Involvement'!$D996*'12.Partner Involvement'!$E996)/COUNTA(_xlfn.TEXTSPLIT('12.Partner Involvement'!$G996,";"))),"")</f>
        <v/>
      </c>
      <c r="E1197" s="577" t="str">
        <f>IF(ISNUMBER(SEARCH(E$206,'12.Partner Involvement'!$H996))=TRUE,(('12.Partner Involvement'!$D996*'12.Partner Involvement'!$E996)/COUNTA(_xlfn.TEXTSPLIT('12.Partner Involvement'!$H996,";"))),"")</f>
        <v/>
      </c>
      <c r="F1197" s="576" t="str">
        <f>IF(ISNUMBER(SEARCH(F$206,'12.Partner Involvement'!$H996))=TRUE,(('12.Partner Involvement'!$D996*'12.Partner Involvement'!$E996)/COUNTA(_xlfn.TEXTSPLIT('12.Partner Involvement'!$H996,";"))),"")</f>
        <v/>
      </c>
      <c r="G1197" s="576" t="str">
        <f>IF(ISNUMBER(SEARCH(G$206,'12.Partner Involvement'!$H996))=TRUE,(('12.Partner Involvement'!$D996*'12.Partner Involvement'!$E996)/COUNTA(_xlfn.TEXTSPLIT('12.Partner Involvement'!$H996,";"))),"")</f>
        <v/>
      </c>
      <c r="H1197" s="578" t="str">
        <f>IF(ISNUMBER(SEARCH(H$206,'12.Partner Involvement'!$H996))=TRUE,(('12.Partner Involvement'!$D996*'12.Partner Involvement'!$E996)/COUNTA(_xlfn.TEXTSPLIT('12.Partner Involvement'!$H996,";"))),"")</f>
        <v/>
      </c>
    </row>
    <row r="1198" spans="1:8" x14ac:dyDescent="0.25">
      <c r="A1198" s="577" t="str">
        <f>IF(ISNUMBER(SEARCH(A$206,'12.Partner Involvement'!$G997))=TRUE,(('12.Partner Involvement'!$D997*'12.Partner Involvement'!$E997)/COUNTA(_xlfn.TEXTSPLIT('12.Partner Involvement'!$G997,";"))),"")</f>
        <v/>
      </c>
      <c r="B1198" s="576" t="str">
        <f>IF(ISNUMBER(SEARCH(B$206,'12.Partner Involvement'!$G997))=TRUE,(('12.Partner Involvement'!$D997*'12.Partner Involvement'!$E997)/COUNTA(_xlfn.TEXTSPLIT('12.Partner Involvement'!$G997,";"))),"")</f>
        <v/>
      </c>
      <c r="C1198" s="578" t="str">
        <f>IF(ISNUMBER(SEARCH(C$206,'12.Partner Involvement'!$G997))=TRUE,(('12.Partner Involvement'!$D997*'12.Partner Involvement'!$E997)/COUNTA(_xlfn.TEXTSPLIT('12.Partner Involvement'!$G997,";"))),"")</f>
        <v/>
      </c>
      <c r="E1198" s="577" t="str">
        <f>IF(ISNUMBER(SEARCH(E$206,'12.Partner Involvement'!$H997))=TRUE,(('12.Partner Involvement'!$D997*'12.Partner Involvement'!$E997)/COUNTA(_xlfn.TEXTSPLIT('12.Partner Involvement'!$H997,";"))),"")</f>
        <v/>
      </c>
      <c r="F1198" s="576" t="str">
        <f>IF(ISNUMBER(SEARCH(F$206,'12.Partner Involvement'!$H997))=TRUE,(('12.Partner Involvement'!$D997*'12.Partner Involvement'!$E997)/COUNTA(_xlfn.TEXTSPLIT('12.Partner Involvement'!$H997,";"))),"")</f>
        <v/>
      </c>
      <c r="G1198" s="576" t="str">
        <f>IF(ISNUMBER(SEARCH(G$206,'12.Partner Involvement'!$H997))=TRUE,(('12.Partner Involvement'!$D997*'12.Partner Involvement'!$E997)/COUNTA(_xlfn.TEXTSPLIT('12.Partner Involvement'!$H997,";"))),"")</f>
        <v/>
      </c>
      <c r="H1198" s="578" t="str">
        <f>IF(ISNUMBER(SEARCH(H$206,'12.Partner Involvement'!$H997))=TRUE,(('12.Partner Involvement'!$D997*'12.Partner Involvement'!$E997)/COUNTA(_xlfn.TEXTSPLIT('12.Partner Involvement'!$H997,";"))),"")</f>
        <v/>
      </c>
    </row>
    <row r="1199" spans="1:8" x14ac:dyDescent="0.25">
      <c r="A1199" s="577" t="str">
        <f>IF(ISNUMBER(SEARCH(A$206,'12.Partner Involvement'!$G998))=TRUE,(('12.Partner Involvement'!$D998*'12.Partner Involvement'!$E998)/COUNTA(_xlfn.TEXTSPLIT('12.Partner Involvement'!$G998,";"))),"")</f>
        <v/>
      </c>
      <c r="B1199" s="576" t="str">
        <f>IF(ISNUMBER(SEARCH(B$206,'12.Partner Involvement'!$G998))=TRUE,(('12.Partner Involvement'!$D998*'12.Partner Involvement'!$E998)/COUNTA(_xlfn.TEXTSPLIT('12.Partner Involvement'!$G998,";"))),"")</f>
        <v/>
      </c>
      <c r="C1199" s="578" t="str">
        <f>IF(ISNUMBER(SEARCH(C$206,'12.Partner Involvement'!$G998))=TRUE,(('12.Partner Involvement'!$D998*'12.Partner Involvement'!$E998)/COUNTA(_xlfn.TEXTSPLIT('12.Partner Involvement'!$G998,";"))),"")</f>
        <v/>
      </c>
      <c r="E1199" s="577" t="str">
        <f>IF(ISNUMBER(SEARCH(E$206,'12.Partner Involvement'!$H998))=TRUE,(('12.Partner Involvement'!$D998*'12.Partner Involvement'!$E998)/COUNTA(_xlfn.TEXTSPLIT('12.Partner Involvement'!$H998,";"))),"")</f>
        <v/>
      </c>
      <c r="F1199" s="576" t="str">
        <f>IF(ISNUMBER(SEARCH(F$206,'12.Partner Involvement'!$H998))=TRUE,(('12.Partner Involvement'!$D998*'12.Partner Involvement'!$E998)/COUNTA(_xlfn.TEXTSPLIT('12.Partner Involvement'!$H998,";"))),"")</f>
        <v/>
      </c>
      <c r="G1199" s="576" t="str">
        <f>IF(ISNUMBER(SEARCH(G$206,'12.Partner Involvement'!$H998))=TRUE,(('12.Partner Involvement'!$D998*'12.Partner Involvement'!$E998)/COUNTA(_xlfn.TEXTSPLIT('12.Partner Involvement'!$H998,";"))),"")</f>
        <v/>
      </c>
      <c r="H1199" s="578" t="str">
        <f>IF(ISNUMBER(SEARCH(H$206,'12.Partner Involvement'!$H998))=TRUE,(('12.Partner Involvement'!$D998*'12.Partner Involvement'!$E998)/COUNTA(_xlfn.TEXTSPLIT('12.Partner Involvement'!$H998,";"))),"")</f>
        <v/>
      </c>
    </row>
    <row r="1200" spans="1:8" x14ac:dyDescent="0.25">
      <c r="A1200" s="577" t="str">
        <f>IF(ISNUMBER(SEARCH(A$206,'12.Partner Involvement'!$G999))=TRUE,(('12.Partner Involvement'!$D999*'12.Partner Involvement'!$E999)/COUNTA(_xlfn.TEXTSPLIT('12.Partner Involvement'!$G999,";"))),"")</f>
        <v/>
      </c>
      <c r="B1200" s="576" t="str">
        <f>IF(ISNUMBER(SEARCH(B$206,'12.Partner Involvement'!$G999))=TRUE,(('12.Partner Involvement'!$D999*'12.Partner Involvement'!$E999)/COUNTA(_xlfn.TEXTSPLIT('12.Partner Involvement'!$G999,";"))),"")</f>
        <v/>
      </c>
      <c r="C1200" s="578" t="str">
        <f>IF(ISNUMBER(SEARCH(C$206,'12.Partner Involvement'!$G999))=TRUE,(('12.Partner Involvement'!$D999*'12.Partner Involvement'!$E999)/COUNTA(_xlfn.TEXTSPLIT('12.Partner Involvement'!$G999,";"))),"")</f>
        <v/>
      </c>
      <c r="E1200" s="577" t="str">
        <f>IF(ISNUMBER(SEARCH(E$206,'12.Partner Involvement'!$H999))=TRUE,(('12.Partner Involvement'!$D999*'12.Partner Involvement'!$E999)/COUNTA(_xlfn.TEXTSPLIT('12.Partner Involvement'!$H999,";"))),"")</f>
        <v/>
      </c>
      <c r="F1200" s="576" t="str">
        <f>IF(ISNUMBER(SEARCH(F$206,'12.Partner Involvement'!$H999))=TRUE,(('12.Partner Involvement'!$D999*'12.Partner Involvement'!$E999)/COUNTA(_xlfn.TEXTSPLIT('12.Partner Involvement'!$H999,";"))),"")</f>
        <v/>
      </c>
      <c r="G1200" s="576" t="str">
        <f>IF(ISNUMBER(SEARCH(G$206,'12.Partner Involvement'!$H999))=TRUE,(('12.Partner Involvement'!$D999*'12.Partner Involvement'!$E999)/COUNTA(_xlfn.TEXTSPLIT('12.Partner Involvement'!$H999,";"))),"")</f>
        <v/>
      </c>
      <c r="H1200" s="578" t="str">
        <f>IF(ISNUMBER(SEARCH(H$206,'12.Partner Involvement'!$H999))=TRUE,(('12.Partner Involvement'!$D999*'12.Partner Involvement'!$E999)/COUNTA(_xlfn.TEXTSPLIT('12.Partner Involvement'!$H999,";"))),"")</f>
        <v/>
      </c>
    </row>
    <row r="1201" spans="1:8" ht="15.75" thickBot="1" x14ac:dyDescent="0.3">
      <c r="A1201" s="579" t="str">
        <f>IF(ISNUMBER(SEARCH(A$206,'12.Partner Involvement'!$G1000))=TRUE,(('12.Partner Involvement'!$D1000*'12.Partner Involvement'!$E1000)/COUNTA(_xlfn.TEXTSPLIT('12.Partner Involvement'!$G1000,";"))),"")</f>
        <v/>
      </c>
      <c r="B1201" s="580" t="str">
        <f>IF(ISNUMBER(SEARCH(B$206,'12.Partner Involvement'!$G1000))=TRUE,(('12.Partner Involvement'!$D1000*'12.Partner Involvement'!$E1000)/COUNTA(_xlfn.TEXTSPLIT('12.Partner Involvement'!$G1000,";"))),"")</f>
        <v/>
      </c>
      <c r="C1201" s="581" t="str">
        <f>IF(ISNUMBER(SEARCH(C$206,'12.Partner Involvement'!$G1000))=TRUE,(('12.Partner Involvement'!$D1000*'12.Partner Involvement'!$E1000)/COUNTA(_xlfn.TEXTSPLIT('12.Partner Involvement'!$G1000,";"))),"")</f>
        <v/>
      </c>
      <c r="E1201" s="579" t="str">
        <f>IF(ISNUMBER(SEARCH(E$206,'12.Partner Involvement'!$H1000))=TRUE,(('12.Partner Involvement'!$D1000*'12.Partner Involvement'!$E1000)/COUNTA(_xlfn.TEXTSPLIT('12.Partner Involvement'!$H1000,";"))),"")</f>
        <v/>
      </c>
      <c r="F1201" s="580" t="str">
        <f>IF(ISNUMBER(SEARCH(F$206,'12.Partner Involvement'!$H1000))=TRUE,(('12.Partner Involvement'!$D1000*'12.Partner Involvement'!$E1000)/COUNTA(_xlfn.TEXTSPLIT('12.Partner Involvement'!$H1000,";"))),"")</f>
        <v/>
      </c>
      <c r="G1201" s="580" t="str">
        <f>IF(ISNUMBER(SEARCH(G$206,'12.Partner Involvement'!$H1000))=TRUE,(('12.Partner Involvement'!$D1000*'12.Partner Involvement'!$E1000)/COUNTA(_xlfn.TEXTSPLIT('12.Partner Involvement'!$H1000,";"))),"")</f>
        <v/>
      </c>
      <c r="H1201" s="581" t="str">
        <f>IF(ISNUMBER(SEARCH(H$206,'12.Partner Involvement'!$H1000))=TRUE,(('12.Partner Involvement'!$D1000*'12.Partner Involvement'!$E1000)/COUNTA(_xlfn.TEXTSPLIT('12.Partner Involvement'!$H1000,";"))),"")</f>
        <v/>
      </c>
    </row>
    <row r="1202" spans="1:8" x14ac:dyDescent="0.25">
      <c r="A1202" s="576"/>
      <c r="B1202" s="576"/>
      <c r="C1202" s="576"/>
    </row>
    <row r="1203" spans="1:8" x14ac:dyDescent="0.25">
      <c r="A1203" s="576"/>
      <c r="B1203" s="576"/>
      <c r="C1203" s="576"/>
    </row>
    <row r="1204" spans="1:8" x14ac:dyDescent="0.25">
      <c r="A1204" s="576"/>
      <c r="B1204" s="576"/>
      <c r="C1204" s="576"/>
    </row>
    <row r="1205" spans="1:8" x14ac:dyDescent="0.25">
      <c r="A1205" s="576"/>
      <c r="B1205" s="576"/>
      <c r="C1205" s="576"/>
    </row>
    <row r="1206" spans="1:8" x14ac:dyDescent="0.25">
      <c r="A1206" s="576"/>
      <c r="B1206" s="576"/>
      <c r="C1206" s="576"/>
    </row>
    <row r="1207" spans="1:8" x14ac:dyDescent="0.25">
      <c r="A1207" s="576"/>
      <c r="B1207" s="576"/>
      <c r="C1207" s="576"/>
    </row>
    <row r="1208" spans="1:8" x14ac:dyDescent="0.25">
      <c r="A1208" s="576"/>
      <c r="B1208" s="576"/>
      <c r="C1208" s="576"/>
    </row>
    <row r="1209" spans="1:8" x14ac:dyDescent="0.25">
      <c r="A1209" s="576"/>
      <c r="B1209" s="576"/>
      <c r="C1209" s="576"/>
    </row>
    <row r="1210" spans="1:8" x14ac:dyDescent="0.25">
      <c r="A1210" s="576"/>
      <c r="B1210" s="576"/>
      <c r="C1210" s="576"/>
    </row>
    <row r="1211" spans="1:8" x14ac:dyDescent="0.25">
      <c r="A1211" s="576"/>
      <c r="B1211" s="576"/>
      <c r="C1211" s="576"/>
    </row>
    <row r="1212" spans="1:8" x14ac:dyDescent="0.25">
      <c r="A1212" s="576"/>
      <c r="B1212" s="576"/>
      <c r="C1212" s="576"/>
    </row>
    <row r="1213" spans="1:8" x14ac:dyDescent="0.25">
      <c r="A1213" s="576"/>
      <c r="B1213" s="576"/>
      <c r="C1213" s="576"/>
    </row>
    <row r="1214" spans="1:8" x14ac:dyDescent="0.25">
      <c r="A1214" s="576"/>
      <c r="B1214" s="576"/>
      <c r="C1214" s="576"/>
    </row>
    <row r="1215" spans="1:8" x14ac:dyDescent="0.25">
      <c r="A1215" s="576"/>
      <c r="B1215" s="576"/>
      <c r="C1215" s="576"/>
    </row>
    <row r="1216" spans="1:8" x14ac:dyDescent="0.25">
      <c r="A1216" s="576"/>
      <c r="B1216" s="576"/>
      <c r="C1216" s="576"/>
    </row>
    <row r="1217" spans="1:3" x14ac:dyDescent="0.25">
      <c r="A1217" s="576"/>
      <c r="B1217" s="576"/>
      <c r="C1217" s="576"/>
    </row>
    <row r="1218" spans="1:3" x14ac:dyDescent="0.25">
      <c r="A1218" s="576"/>
      <c r="B1218" s="576"/>
      <c r="C1218" s="576"/>
    </row>
    <row r="1219" spans="1:3" x14ac:dyDescent="0.25">
      <c r="A1219" s="576"/>
      <c r="B1219" s="576"/>
      <c r="C1219" s="576"/>
    </row>
    <row r="1220" spans="1:3" x14ac:dyDescent="0.25">
      <c r="A1220" s="576"/>
      <c r="B1220" s="576"/>
      <c r="C1220" s="576"/>
    </row>
    <row r="1221" spans="1:3" x14ac:dyDescent="0.25">
      <c r="A1221" s="576"/>
      <c r="B1221" s="576"/>
      <c r="C1221" s="576"/>
    </row>
    <row r="1222" spans="1:3" x14ac:dyDescent="0.25">
      <c r="A1222" s="576"/>
      <c r="B1222" s="576"/>
      <c r="C1222" s="576"/>
    </row>
    <row r="1223" spans="1:3" x14ac:dyDescent="0.25">
      <c r="A1223" s="576"/>
      <c r="B1223" s="576"/>
      <c r="C1223" s="576"/>
    </row>
    <row r="1224" spans="1:3" x14ac:dyDescent="0.25">
      <c r="A1224" s="576"/>
      <c r="B1224" s="576"/>
      <c r="C1224" s="576"/>
    </row>
    <row r="1225" spans="1:3" x14ac:dyDescent="0.25">
      <c r="A1225" s="576"/>
      <c r="B1225" s="576"/>
      <c r="C1225" s="576"/>
    </row>
    <row r="1226" spans="1:3" x14ac:dyDescent="0.25">
      <c r="A1226" s="576"/>
      <c r="B1226" s="576"/>
      <c r="C1226" s="576"/>
    </row>
    <row r="1227" spans="1:3" x14ac:dyDescent="0.25">
      <c r="A1227" s="576"/>
      <c r="B1227" s="576"/>
      <c r="C1227" s="576"/>
    </row>
    <row r="1228" spans="1:3" x14ac:dyDescent="0.25">
      <c r="A1228" s="576"/>
      <c r="B1228" s="576"/>
      <c r="C1228" s="576"/>
    </row>
    <row r="1229" spans="1:3" x14ac:dyDescent="0.25">
      <c r="A1229" s="576"/>
      <c r="B1229" s="576"/>
      <c r="C1229" s="576"/>
    </row>
    <row r="1230" spans="1:3" x14ac:dyDescent="0.25">
      <c r="A1230" s="576"/>
      <c r="B1230" s="576"/>
      <c r="C1230" s="576"/>
    </row>
    <row r="1231" spans="1:3" x14ac:dyDescent="0.25">
      <c r="A1231" s="576"/>
      <c r="B1231" s="576"/>
      <c r="C1231" s="576"/>
    </row>
    <row r="1232" spans="1:3" x14ac:dyDescent="0.25">
      <c r="A1232" s="576"/>
      <c r="B1232" s="576"/>
      <c r="C1232" s="576"/>
    </row>
    <row r="1233" spans="1:3" x14ac:dyDescent="0.25">
      <c r="A1233" s="576"/>
      <c r="B1233" s="576"/>
      <c r="C1233" s="576"/>
    </row>
    <row r="1234" spans="1:3" x14ac:dyDescent="0.25">
      <c r="A1234" s="576"/>
      <c r="B1234" s="576"/>
      <c r="C1234" s="576"/>
    </row>
    <row r="1235" spans="1:3" x14ac:dyDescent="0.25">
      <c r="A1235" s="576"/>
      <c r="B1235" s="576"/>
      <c r="C1235" s="576"/>
    </row>
    <row r="1236" spans="1:3" x14ac:dyDescent="0.25">
      <c r="A1236" s="576"/>
      <c r="B1236" s="576"/>
      <c r="C1236" s="576"/>
    </row>
    <row r="1237" spans="1:3" x14ac:dyDescent="0.25">
      <c r="A1237" s="576"/>
      <c r="B1237" s="576"/>
      <c r="C1237" s="576"/>
    </row>
    <row r="1238" spans="1:3" x14ac:dyDescent="0.25">
      <c r="A1238" s="576"/>
      <c r="B1238" s="576"/>
      <c r="C1238" s="576"/>
    </row>
    <row r="1239" spans="1:3" x14ac:dyDescent="0.25">
      <c r="A1239" s="576"/>
      <c r="B1239" s="576"/>
      <c r="C1239" s="576"/>
    </row>
    <row r="1240" spans="1:3" x14ac:dyDescent="0.25">
      <c r="A1240" s="576"/>
      <c r="B1240" s="576"/>
      <c r="C1240" s="576"/>
    </row>
    <row r="1241" spans="1:3" x14ac:dyDescent="0.25">
      <c r="A1241" s="576"/>
      <c r="B1241" s="576"/>
      <c r="C1241" s="576"/>
    </row>
    <row r="1242" spans="1:3" x14ac:dyDescent="0.25">
      <c r="A1242" s="576"/>
      <c r="B1242" s="576"/>
      <c r="C1242" s="576"/>
    </row>
    <row r="1243" spans="1:3" x14ac:dyDescent="0.25">
      <c r="A1243" s="576"/>
      <c r="B1243" s="576"/>
      <c r="C1243" s="576"/>
    </row>
    <row r="1244" spans="1:3" x14ac:dyDescent="0.25">
      <c r="A1244" s="576"/>
      <c r="B1244" s="576"/>
      <c r="C1244" s="576"/>
    </row>
    <row r="1245" spans="1:3" x14ac:dyDescent="0.25">
      <c r="A1245" s="576"/>
      <c r="B1245" s="576"/>
      <c r="C1245" s="576"/>
    </row>
    <row r="1246" spans="1:3" x14ac:dyDescent="0.25">
      <c r="A1246" s="576"/>
      <c r="B1246" s="576"/>
      <c r="C1246" s="576"/>
    </row>
    <row r="1247" spans="1:3" x14ac:dyDescent="0.25">
      <c r="A1247" s="576"/>
      <c r="B1247" s="576"/>
      <c r="C1247" s="576"/>
    </row>
    <row r="1248" spans="1:3" x14ac:dyDescent="0.25">
      <c r="A1248" s="576"/>
      <c r="B1248" s="576"/>
      <c r="C1248" s="576"/>
    </row>
    <row r="1249" spans="1:3" x14ac:dyDescent="0.25">
      <c r="A1249" s="576"/>
      <c r="B1249" s="576"/>
      <c r="C1249" s="576"/>
    </row>
    <row r="1250" spans="1:3" x14ac:dyDescent="0.25">
      <c r="A1250" s="576"/>
      <c r="B1250" s="576"/>
      <c r="C1250" s="576"/>
    </row>
    <row r="1251" spans="1:3" x14ac:dyDescent="0.25">
      <c r="A1251" s="576"/>
      <c r="B1251" s="576"/>
      <c r="C1251" s="576"/>
    </row>
    <row r="1252" spans="1:3" x14ac:dyDescent="0.25">
      <c r="A1252" s="576"/>
      <c r="B1252" s="576"/>
      <c r="C1252" s="576"/>
    </row>
    <row r="1253" spans="1:3" x14ac:dyDescent="0.25">
      <c r="A1253" s="576"/>
      <c r="B1253" s="576"/>
      <c r="C1253" s="576"/>
    </row>
    <row r="1254" spans="1:3" x14ac:dyDescent="0.25">
      <c r="A1254" s="576"/>
      <c r="B1254" s="576"/>
      <c r="C1254" s="576"/>
    </row>
    <row r="1255" spans="1:3" x14ac:dyDescent="0.25">
      <c r="A1255" s="576"/>
      <c r="B1255" s="576"/>
      <c r="C1255" s="576"/>
    </row>
    <row r="1256" spans="1:3" x14ac:dyDescent="0.25">
      <c r="A1256" s="576"/>
      <c r="B1256" s="576"/>
      <c r="C1256" s="576"/>
    </row>
    <row r="1257" spans="1:3" x14ac:dyDescent="0.25">
      <c r="A1257" s="576"/>
      <c r="B1257" s="576"/>
      <c r="C1257" s="576"/>
    </row>
    <row r="1258" spans="1:3" x14ac:dyDescent="0.25">
      <c r="A1258" s="576"/>
      <c r="B1258" s="576"/>
      <c r="C1258" s="576"/>
    </row>
    <row r="1259" spans="1:3" x14ac:dyDescent="0.25">
      <c r="A1259" s="576"/>
      <c r="B1259" s="576"/>
      <c r="C1259" s="576"/>
    </row>
    <row r="1260" spans="1:3" x14ac:dyDescent="0.25">
      <c r="A1260" s="576"/>
      <c r="B1260" s="576"/>
      <c r="C1260" s="576"/>
    </row>
    <row r="1261" spans="1:3" x14ac:dyDescent="0.25">
      <c r="A1261" s="576"/>
      <c r="B1261" s="576"/>
      <c r="C1261" s="576"/>
    </row>
    <row r="1262" spans="1:3" x14ac:dyDescent="0.25">
      <c r="A1262" s="576"/>
      <c r="B1262" s="576"/>
      <c r="C1262" s="576"/>
    </row>
    <row r="1263" spans="1:3" x14ac:dyDescent="0.25">
      <c r="A1263" s="576"/>
      <c r="B1263" s="576"/>
      <c r="C1263" s="576"/>
    </row>
    <row r="1264" spans="1:3" x14ac:dyDescent="0.25">
      <c r="A1264" s="576"/>
      <c r="B1264" s="576"/>
      <c r="C1264" s="576"/>
    </row>
    <row r="1265" spans="1:3" x14ac:dyDescent="0.25">
      <c r="A1265" s="576"/>
      <c r="B1265" s="576"/>
      <c r="C1265" s="576"/>
    </row>
    <row r="1266" spans="1:3" x14ac:dyDescent="0.25">
      <c r="A1266" s="576"/>
      <c r="B1266" s="576"/>
      <c r="C1266" s="576"/>
    </row>
    <row r="1267" spans="1:3" x14ac:dyDescent="0.25">
      <c r="A1267" s="576"/>
      <c r="B1267" s="576"/>
      <c r="C1267" s="576"/>
    </row>
    <row r="1268" spans="1:3" x14ac:dyDescent="0.25">
      <c r="A1268" s="576"/>
      <c r="B1268" s="576"/>
      <c r="C1268" s="576"/>
    </row>
    <row r="1269" spans="1:3" x14ac:dyDescent="0.25">
      <c r="A1269" s="576"/>
      <c r="B1269" s="576"/>
      <c r="C1269" s="576"/>
    </row>
    <row r="1270" spans="1:3" x14ac:dyDescent="0.25">
      <c r="A1270" s="576"/>
      <c r="B1270" s="576"/>
      <c r="C1270" s="576"/>
    </row>
    <row r="1271" spans="1:3" x14ac:dyDescent="0.25">
      <c r="A1271" s="576"/>
      <c r="B1271" s="576"/>
      <c r="C1271" s="576"/>
    </row>
    <row r="1272" spans="1:3" x14ac:dyDescent="0.25">
      <c r="A1272" s="576"/>
      <c r="B1272" s="576"/>
      <c r="C1272" s="576"/>
    </row>
    <row r="1273" spans="1:3" x14ac:dyDescent="0.25">
      <c r="A1273" s="576"/>
      <c r="B1273" s="576"/>
      <c r="C1273" s="576"/>
    </row>
    <row r="1274" spans="1:3" x14ac:dyDescent="0.25">
      <c r="A1274" s="576"/>
      <c r="B1274" s="576"/>
      <c r="C1274" s="576"/>
    </row>
    <row r="1275" spans="1:3" x14ac:dyDescent="0.25">
      <c r="A1275" s="576"/>
      <c r="B1275" s="576"/>
      <c r="C1275" s="576"/>
    </row>
    <row r="1276" spans="1:3" x14ac:dyDescent="0.25">
      <c r="A1276" s="576"/>
      <c r="B1276" s="576"/>
      <c r="C1276" s="576"/>
    </row>
    <row r="1277" spans="1:3" x14ac:dyDescent="0.25">
      <c r="A1277" s="576"/>
      <c r="B1277" s="576"/>
      <c r="C1277" s="576"/>
    </row>
    <row r="1278" spans="1:3" x14ac:dyDescent="0.25">
      <c r="A1278" s="576"/>
      <c r="B1278" s="576"/>
      <c r="C1278" s="576"/>
    </row>
    <row r="1279" spans="1:3" x14ac:dyDescent="0.25">
      <c r="A1279" s="576"/>
      <c r="B1279" s="576"/>
      <c r="C1279" s="576"/>
    </row>
    <row r="1280" spans="1:3" x14ac:dyDescent="0.25">
      <c r="A1280" s="576"/>
      <c r="B1280" s="576"/>
      <c r="C1280" s="576"/>
    </row>
    <row r="1281" spans="1:3" x14ac:dyDescent="0.25">
      <c r="A1281" s="576"/>
      <c r="B1281" s="576"/>
      <c r="C1281" s="576"/>
    </row>
    <row r="1282" spans="1:3" x14ac:dyDescent="0.25">
      <c r="A1282" s="576"/>
      <c r="B1282" s="576"/>
      <c r="C1282" s="576"/>
    </row>
    <row r="1283" spans="1:3" x14ac:dyDescent="0.25">
      <c r="A1283" s="576"/>
      <c r="B1283" s="576"/>
      <c r="C1283" s="576"/>
    </row>
    <row r="1284" spans="1:3" x14ac:dyDescent="0.25">
      <c r="A1284" s="576"/>
      <c r="B1284" s="576"/>
      <c r="C1284" s="576"/>
    </row>
    <row r="1285" spans="1:3" x14ac:dyDescent="0.25">
      <c r="A1285" s="576"/>
      <c r="B1285" s="576"/>
      <c r="C1285" s="576"/>
    </row>
    <row r="1286" spans="1:3" x14ac:dyDescent="0.25">
      <c r="A1286" s="576"/>
      <c r="B1286" s="576"/>
      <c r="C1286" s="576"/>
    </row>
    <row r="1287" spans="1:3" x14ac:dyDescent="0.25">
      <c r="A1287" s="576"/>
      <c r="B1287" s="576"/>
      <c r="C1287" s="576"/>
    </row>
    <row r="1288" spans="1:3" x14ac:dyDescent="0.25">
      <c r="A1288" s="576"/>
      <c r="B1288" s="576"/>
      <c r="C1288" s="576"/>
    </row>
    <row r="1289" spans="1:3" x14ac:dyDescent="0.25">
      <c r="A1289" s="576"/>
      <c r="B1289" s="576"/>
      <c r="C1289" s="576"/>
    </row>
    <row r="1290" spans="1:3" x14ac:dyDescent="0.25">
      <c r="A1290" s="576"/>
      <c r="B1290" s="576"/>
      <c r="C1290" s="576"/>
    </row>
    <row r="1291" spans="1:3" x14ac:dyDescent="0.25">
      <c r="A1291" s="576"/>
      <c r="B1291" s="576"/>
      <c r="C1291" s="576"/>
    </row>
    <row r="1292" spans="1:3" x14ac:dyDescent="0.25">
      <c r="A1292" s="576"/>
      <c r="B1292" s="576"/>
      <c r="C1292" s="576"/>
    </row>
    <row r="1293" spans="1:3" x14ac:dyDescent="0.25">
      <c r="A1293" s="576"/>
      <c r="B1293" s="576"/>
      <c r="C1293" s="576"/>
    </row>
    <row r="1294" spans="1:3" x14ac:dyDescent="0.25">
      <c r="A1294" s="576"/>
      <c r="B1294" s="576"/>
      <c r="C1294" s="576"/>
    </row>
    <row r="1295" spans="1:3" x14ac:dyDescent="0.25">
      <c r="A1295" s="576"/>
      <c r="B1295" s="576"/>
      <c r="C1295" s="576"/>
    </row>
    <row r="1296" spans="1:3" x14ac:dyDescent="0.25">
      <c r="A1296" s="576"/>
      <c r="B1296" s="576"/>
      <c r="C1296" s="576"/>
    </row>
    <row r="1297" spans="1:3" x14ac:dyDescent="0.25">
      <c r="A1297" s="576"/>
      <c r="B1297" s="576"/>
      <c r="C1297" s="576"/>
    </row>
    <row r="1298" spans="1:3" x14ac:dyDescent="0.25">
      <c r="A1298" s="576"/>
      <c r="B1298" s="576"/>
      <c r="C1298" s="576"/>
    </row>
    <row r="1299" spans="1:3" x14ac:dyDescent="0.25">
      <c r="A1299" s="576"/>
      <c r="B1299" s="576"/>
      <c r="C1299" s="576"/>
    </row>
    <row r="1300" spans="1:3" x14ac:dyDescent="0.25">
      <c r="A1300" s="576"/>
      <c r="B1300" s="576"/>
      <c r="C1300" s="576"/>
    </row>
    <row r="1301" spans="1:3" x14ac:dyDescent="0.25">
      <c r="A1301" s="576"/>
      <c r="B1301" s="576"/>
      <c r="C1301" s="576"/>
    </row>
    <row r="1302" spans="1:3" x14ac:dyDescent="0.25">
      <c r="A1302" s="576"/>
      <c r="B1302" s="576"/>
      <c r="C1302" s="576"/>
    </row>
    <row r="1303" spans="1:3" x14ac:dyDescent="0.25">
      <c r="A1303" s="576"/>
      <c r="B1303" s="576"/>
      <c r="C1303" s="576"/>
    </row>
    <row r="1304" spans="1:3" x14ac:dyDescent="0.25">
      <c r="A1304" s="576"/>
      <c r="B1304" s="576"/>
      <c r="C1304" s="576"/>
    </row>
    <row r="1305" spans="1:3" x14ac:dyDescent="0.25">
      <c r="A1305" s="576"/>
      <c r="B1305" s="576"/>
      <c r="C1305" s="576"/>
    </row>
    <row r="1306" spans="1:3" x14ac:dyDescent="0.25">
      <c r="A1306" s="576"/>
      <c r="B1306" s="576"/>
      <c r="C1306" s="576"/>
    </row>
    <row r="1307" spans="1:3" x14ac:dyDescent="0.25">
      <c r="A1307" s="576"/>
      <c r="B1307" s="576"/>
      <c r="C1307" s="576"/>
    </row>
    <row r="1308" spans="1:3" x14ac:dyDescent="0.25">
      <c r="A1308" s="576"/>
      <c r="B1308" s="576"/>
      <c r="C1308" s="576"/>
    </row>
    <row r="1309" spans="1:3" x14ac:dyDescent="0.25">
      <c r="A1309" s="576"/>
      <c r="B1309" s="576"/>
      <c r="C1309" s="576"/>
    </row>
    <row r="1310" spans="1:3" x14ac:dyDescent="0.25">
      <c r="A1310" s="576"/>
      <c r="B1310" s="576"/>
      <c r="C1310" s="576"/>
    </row>
    <row r="1311" spans="1:3" x14ac:dyDescent="0.25">
      <c r="A1311" s="576"/>
      <c r="B1311" s="576"/>
      <c r="C1311" s="576"/>
    </row>
    <row r="1312" spans="1:3" x14ac:dyDescent="0.25">
      <c r="A1312" s="576"/>
      <c r="B1312" s="576"/>
      <c r="C1312" s="576"/>
    </row>
    <row r="1313" spans="1:3" x14ac:dyDescent="0.25">
      <c r="A1313" s="576"/>
      <c r="B1313" s="576"/>
      <c r="C1313" s="576"/>
    </row>
    <row r="1314" spans="1:3" x14ac:dyDescent="0.25">
      <c r="A1314" s="576"/>
      <c r="B1314" s="576"/>
      <c r="C1314" s="576"/>
    </row>
    <row r="1315" spans="1:3" x14ac:dyDescent="0.25">
      <c r="A1315" s="576"/>
      <c r="B1315" s="576"/>
      <c r="C1315" s="576"/>
    </row>
    <row r="1316" spans="1:3" x14ac:dyDescent="0.25">
      <c r="A1316" s="576"/>
      <c r="B1316" s="576"/>
      <c r="C1316" s="576"/>
    </row>
    <row r="1317" spans="1:3" x14ac:dyDescent="0.25">
      <c r="A1317" s="576"/>
      <c r="B1317" s="576"/>
      <c r="C1317" s="576"/>
    </row>
    <row r="1318" spans="1:3" x14ac:dyDescent="0.25">
      <c r="A1318" s="576"/>
      <c r="B1318" s="576"/>
      <c r="C1318" s="576"/>
    </row>
    <row r="1319" spans="1:3" x14ac:dyDescent="0.25">
      <c r="A1319" s="576"/>
      <c r="B1319" s="576"/>
      <c r="C1319" s="576"/>
    </row>
    <row r="1320" spans="1:3" x14ac:dyDescent="0.25">
      <c r="A1320" s="576"/>
      <c r="B1320" s="576"/>
      <c r="C1320" s="576"/>
    </row>
    <row r="1321" spans="1:3" x14ac:dyDescent="0.25">
      <c r="A1321" s="576"/>
      <c r="B1321" s="576"/>
      <c r="C1321" s="576"/>
    </row>
    <row r="1322" spans="1:3" x14ac:dyDescent="0.25">
      <c r="A1322" s="576"/>
      <c r="B1322" s="576"/>
      <c r="C1322" s="576"/>
    </row>
    <row r="1323" spans="1:3" x14ac:dyDescent="0.25">
      <c r="A1323" s="576"/>
      <c r="B1323" s="576"/>
      <c r="C1323" s="576"/>
    </row>
    <row r="1324" spans="1:3" x14ac:dyDescent="0.25">
      <c r="A1324" s="576"/>
      <c r="B1324" s="576"/>
      <c r="C1324" s="576"/>
    </row>
    <row r="1325" spans="1:3" x14ac:dyDescent="0.25">
      <c r="A1325" s="576"/>
      <c r="B1325" s="576"/>
      <c r="C1325" s="576"/>
    </row>
    <row r="1326" spans="1:3" x14ac:dyDescent="0.25">
      <c r="A1326" s="576"/>
      <c r="B1326" s="576"/>
      <c r="C1326" s="576"/>
    </row>
    <row r="1327" spans="1:3" x14ac:dyDescent="0.25">
      <c r="A1327" s="576"/>
      <c r="B1327" s="576"/>
      <c r="C1327" s="576"/>
    </row>
    <row r="1328" spans="1:3" x14ac:dyDescent="0.25">
      <c r="A1328" s="576"/>
      <c r="B1328" s="576"/>
      <c r="C1328" s="576"/>
    </row>
    <row r="1329" spans="1:3" x14ac:dyDescent="0.25">
      <c r="A1329" s="576"/>
      <c r="B1329" s="576"/>
      <c r="C1329" s="576"/>
    </row>
    <row r="1330" spans="1:3" x14ac:dyDescent="0.25">
      <c r="A1330" s="576"/>
      <c r="B1330" s="576"/>
      <c r="C1330" s="576"/>
    </row>
    <row r="1331" spans="1:3" x14ac:dyDescent="0.25">
      <c r="A1331" s="576"/>
      <c r="B1331" s="576"/>
      <c r="C1331" s="576"/>
    </row>
    <row r="1332" spans="1:3" x14ac:dyDescent="0.25">
      <c r="A1332" s="576"/>
      <c r="B1332" s="576"/>
      <c r="C1332" s="576"/>
    </row>
    <row r="1333" spans="1:3" x14ac:dyDescent="0.25">
      <c r="A1333" s="576"/>
      <c r="B1333" s="576"/>
      <c r="C1333" s="576"/>
    </row>
    <row r="1334" spans="1:3" x14ac:dyDescent="0.25">
      <c r="A1334" s="576"/>
      <c r="B1334" s="576"/>
      <c r="C1334" s="576"/>
    </row>
    <row r="1335" spans="1:3" x14ac:dyDescent="0.25">
      <c r="A1335" s="576"/>
      <c r="B1335" s="576"/>
      <c r="C1335" s="576"/>
    </row>
    <row r="1336" spans="1:3" x14ac:dyDescent="0.25">
      <c r="A1336" s="576"/>
      <c r="B1336" s="576"/>
      <c r="C1336" s="576"/>
    </row>
    <row r="1337" spans="1:3" x14ac:dyDescent="0.25">
      <c r="A1337" s="576"/>
      <c r="B1337" s="576"/>
      <c r="C1337" s="576"/>
    </row>
    <row r="1338" spans="1:3" x14ac:dyDescent="0.25">
      <c r="A1338" s="576"/>
      <c r="B1338" s="576"/>
      <c r="C1338" s="576"/>
    </row>
    <row r="1339" spans="1:3" x14ac:dyDescent="0.25">
      <c r="A1339" s="576"/>
      <c r="B1339" s="576"/>
      <c r="C1339" s="576"/>
    </row>
    <row r="1340" spans="1:3" x14ac:dyDescent="0.25">
      <c r="A1340" s="576"/>
      <c r="B1340" s="576"/>
      <c r="C1340" s="576"/>
    </row>
    <row r="1341" spans="1:3" x14ac:dyDescent="0.25">
      <c r="A1341" s="576"/>
      <c r="B1341" s="576"/>
      <c r="C1341" s="576"/>
    </row>
    <row r="1342" spans="1:3" x14ac:dyDescent="0.25">
      <c r="A1342" s="576"/>
      <c r="B1342" s="576"/>
      <c r="C1342" s="576"/>
    </row>
    <row r="1343" spans="1:3" x14ac:dyDescent="0.25">
      <c r="A1343" s="576"/>
      <c r="B1343" s="576"/>
      <c r="C1343" s="576"/>
    </row>
    <row r="1344" spans="1:3" x14ac:dyDescent="0.25">
      <c r="A1344" s="576"/>
      <c r="B1344" s="576"/>
      <c r="C1344" s="576"/>
    </row>
    <row r="1345" spans="1:3" x14ac:dyDescent="0.25">
      <c r="A1345" s="576"/>
      <c r="B1345" s="576"/>
      <c r="C1345" s="576"/>
    </row>
    <row r="1346" spans="1:3" x14ac:dyDescent="0.25">
      <c r="A1346" s="576"/>
      <c r="B1346" s="576"/>
      <c r="C1346" s="576"/>
    </row>
    <row r="1347" spans="1:3" x14ac:dyDescent="0.25">
      <c r="A1347" s="576"/>
      <c r="B1347" s="576"/>
      <c r="C1347" s="576"/>
    </row>
    <row r="1348" spans="1:3" x14ac:dyDescent="0.25">
      <c r="A1348" s="576"/>
      <c r="B1348" s="576"/>
      <c r="C1348" s="576"/>
    </row>
    <row r="1349" spans="1:3" x14ac:dyDescent="0.25">
      <c r="A1349" s="576"/>
      <c r="B1349" s="576"/>
      <c r="C1349" s="576"/>
    </row>
    <row r="1350" spans="1:3" x14ac:dyDescent="0.25">
      <c r="A1350" s="576"/>
      <c r="B1350" s="576"/>
      <c r="C1350" s="576"/>
    </row>
    <row r="1351" spans="1:3" x14ac:dyDescent="0.25">
      <c r="A1351" s="576"/>
      <c r="B1351" s="576"/>
      <c r="C1351" s="576"/>
    </row>
    <row r="1352" spans="1:3" x14ac:dyDescent="0.25">
      <c r="A1352" s="576"/>
      <c r="B1352" s="576"/>
      <c r="C1352" s="576"/>
    </row>
    <row r="1353" spans="1:3" x14ac:dyDescent="0.25">
      <c r="A1353" s="576"/>
      <c r="B1353" s="576"/>
      <c r="C1353" s="576"/>
    </row>
    <row r="1354" spans="1:3" x14ac:dyDescent="0.25">
      <c r="A1354" s="576"/>
      <c r="B1354" s="576"/>
      <c r="C1354" s="576"/>
    </row>
    <row r="1355" spans="1:3" x14ac:dyDescent="0.25">
      <c r="A1355" s="576"/>
      <c r="B1355" s="576"/>
      <c r="C1355" s="576"/>
    </row>
    <row r="1356" spans="1:3" x14ac:dyDescent="0.25">
      <c r="A1356" s="576"/>
      <c r="B1356" s="576"/>
      <c r="C1356" s="576"/>
    </row>
    <row r="1357" spans="1:3" x14ac:dyDescent="0.25">
      <c r="A1357" s="576"/>
      <c r="B1357" s="576"/>
      <c r="C1357" s="576"/>
    </row>
    <row r="1358" spans="1:3" x14ac:dyDescent="0.25">
      <c r="A1358" s="576"/>
      <c r="B1358" s="576"/>
      <c r="C1358" s="576"/>
    </row>
    <row r="1359" spans="1:3" x14ac:dyDescent="0.25">
      <c r="A1359" s="576"/>
      <c r="B1359" s="576"/>
      <c r="C1359" s="576"/>
    </row>
    <row r="1360" spans="1:3" x14ac:dyDescent="0.25">
      <c r="A1360" s="576"/>
      <c r="B1360" s="576"/>
      <c r="C1360" s="576"/>
    </row>
    <row r="1361" spans="1:3" x14ac:dyDescent="0.25">
      <c r="A1361" s="576"/>
      <c r="B1361" s="576"/>
      <c r="C1361" s="576"/>
    </row>
    <row r="1362" spans="1:3" x14ac:dyDescent="0.25">
      <c r="A1362" s="576"/>
      <c r="B1362" s="576"/>
      <c r="C1362" s="576"/>
    </row>
    <row r="1363" spans="1:3" x14ac:dyDescent="0.25">
      <c r="A1363" s="576"/>
      <c r="B1363" s="576"/>
      <c r="C1363" s="576"/>
    </row>
    <row r="1364" spans="1:3" x14ac:dyDescent="0.25">
      <c r="A1364" s="576"/>
      <c r="B1364" s="576"/>
      <c r="C1364" s="576"/>
    </row>
    <row r="1365" spans="1:3" x14ac:dyDescent="0.25">
      <c r="A1365" s="576"/>
      <c r="B1365" s="576"/>
      <c r="C1365" s="576"/>
    </row>
    <row r="1366" spans="1:3" x14ac:dyDescent="0.25">
      <c r="A1366" s="576"/>
      <c r="B1366" s="576"/>
      <c r="C1366" s="576"/>
    </row>
    <row r="1367" spans="1:3" x14ac:dyDescent="0.25">
      <c r="A1367" s="576"/>
      <c r="B1367" s="576"/>
      <c r="C1367" s="576"/>
    </row>
    <row r="1368" spans="1:3" x14ac:dyDescent="0.25">
      <c r="A1368" s="576"/>
      <c r="B1368" s="576"/>
      <c r="C1368" s="576"/>
    </row>
    <row r="1369" spans="1:3" x14ac:dyDescent="0.25">
      <c r="A1369" s="576"/>
      <c r="B1369" s="576"/>
      <c r="C1369" s="576"/>
    </row>
    <row r="1370" spans="1:3" x14ac:dyDescent="0.25">
      <c r="A1370" s="576"/>
      <c r="B1370" s="576"/>
      <c r="C1370" s="576"/>
    </row>
    <row r="1371" spans="1:3" x14ac:dyDescent="0.25">
      <c r="A1371" s="576"/>
      <c r="B1371" s="576"/>
      <c r="C1371" s="576"/>
    </row>
    <row r="1372" spans="1:3" x14ac:dyDescent="0.25">
      <c r="A1372" s="576"/>
      <c r="B1372" s="576"/>
      <c r="C1372" s="576"/>
    </row>
    <row r="1373" spans="1:3" x14ac:dyDescent="0.25">
      <c r="A1373" s="576"/>
      <c r="B1373" s="576"/>
      <c r="C1373" s="576"/>
    </row>
    <row r="1374" spans="1:3" x14ac:dyDescent="0.25">
      <c r="A1374" s="576"/>
      <c r="B1374" s="576"/>
      <c r="C1374" s="576"/>
    </row>
    <row r="1375" spans="1:3" x14ac:dyDescent="0.25">
      <c r="A1375" s="576"/>
      <c r="B1375" s="576"/>
      <c r="C1375" s="576"/>
    </row>
    <row r="1376" spans="1:3" x14ac:dyDescent="0.25">
      <c r="A1376" s="576"/>
      <c r="B1376" s="576"/>
      <c r="C1376" s="576"/>
    </row>
    <row r="1377" spans="1:3" x14ac:dyDescent="0.25">
      <c r="A1377" s="576"/>
      <c r="B1377" s="576"/>
      <c r="C1377" s="576"/>
    </row>
    <row r="1378" spans="1:3" x14ac:dyDescent="0.25">
      <c r="A1378" s="576"/>
      <c r="B1378" s="576"/>
      <c r="C1378" s="576"/>
    </row>
    <row r="1379" spans="1:3" x14ac:dyDescent="0.25">
      <c r="A1379" s="576"/>
      <c r="B1379" s="576"/>
      <c r="C1379" s="576"/>
    </row>
    <row r="1380" spans="1:3" x14ac:dyDescent="0.25">
      <c r="A1380" s="576"/>
      <c r="B1380" s="576"/>
      <c r="C1380" s="576"/>
    </row>
    <row r="1381" spans="1:3" x14ac:dyDescent="0.25">
      <c r="A1381" s="576"/>
      <c r="B1381" s="576"/>
      <c r="C1381" s="576"/>
    </row>
    <row r="1382" spans="1:3" x14ac:dyDescent="0.25">
      <c r="A1382" s="576"/>
      <c r="B1382" s="576"/>
      <c r="C1382" s="576"/>
    </row>
    <row r="1383" spans="1:3" x14ac:dyDescent="0.25">
      <c r="A1383" s="576"/>
      <c r="B1383" s="576"/>
      <c r="C1383" s="576"/>
    </row>
    <row r="1384" spans="1:3" x14ac:dyDescent="0.25">
      <c r="A1384" s="576"/>
      <c r="B1384" s="576"/>
      <c r="C1384" s="576"/>
    </row>
    <row r="1385" spans="1:3" x14ac:dyDescent="0.25">
      <c r="A1385" s="576"/>
      <c r="B1385" s="576"/>
      <c r="C1385" s="576"/>
    </row>
    <row r="1386" spans="1:3" x14ac:dyDescent="0.25">
      <c r="A1386" s="576"/>
      <c r="B1386" s="576"/>
      <c r="C1386" s="576"/>
    </row>
    <row r="1387" spans="1:3" x14ac:dyDescent="0.25">
      <c r="A1387" s="576"/>
      <c r="B1387" s="576"/>
      <c r="C1387" s="576"/>
    </row>
    <row r="1388" spans="1:3" x14ac:dyDescent="0.25">
      <c r="A1388" s="576"/>
      <c r="B1388" s="576"/>
      <c r="C1388" s="576"/>
    </row>
    <row r="1389" spans="1:3" x14ac:dyDescent="0.25">
      <c r="A1389" s="576"/>
      <c r="B1389" s="576"/>
      <c r="C1389" s="576"/>
    </row>
    <row r="1390" spans="1:3" x14ac:dyDescent="0.25">
      <c r="A1390" s="576"/>
      <c r="B1390" s="576"/>
      <c r="C1390" s="576"/>
    </row>
    <row r="1391" spans="1:3" x14ac:dyDescent="0.25">
      <c r="A1391" s="576"/>
      <c r="B1391" s="576"/>
      <c r="C1391" s="576"/>
    </row>
    <row r="1392" spans="1:3" x14ac:dyDescent="0.25">
      <c r="A1392" s="576"/>
      <c r="B1392" s="576"/>
      <c r="C1392" s="576"/>
    </row>
    <row r="1393" spans="1:3" x14ac:dyDescent="0.25">
      <c r="A1393" s="576"/>
      <c r="B1393" s="576"/>
      <c r="C1393" s="576"/>
    </row>
    <row r="1394" spans="1:3" x14ac:dyDescent="0.25">
      <c r="A1394" s="576"/>
      <c r="B1394" s="576"/>
      <c r="C1394" s="576"/>
    </row>
    <row r="1395" spans="1:3" x14ac:dyDescent="0.25">
      <c r="A1395" s="576"/>
      <c r="B1395" s="576"/>
      <c r="C1395" s="576"/>
    </row>
    <row r="1396" spans="1:3" x14ac:dyDescent="0.25">
      <c r="A1396" s="576"/>
      <c r="B1396" s="576"/>
      <c r="C1396" s="576"/>
    </row>
    <row r="1397" spans="1:3" x14ac:dyDescent="0.25">
      <c r="A1397" s="576"/>
      <c r="B1397" s="576"/>
      <c r="C1397" s="576"/>
    </row>
    <row r="1398" spans="1:3" x14ac:dyDescent="0.25">
      <c r="A1398" s="576"/>
      <c r="B1398" s="576"/>
      <c r="C1398" s="576"/>
    </row>
    <row r="1399" spans="1:3" x14ac:dyDescent="0.25">
      <c r="A1399" s="576"/>
      <c r="B1399" s="576"/>
      <c r="C1399" s="576"/>
    </row>
    <row r="1400" spans="1:3" x14ac:dyDescent="0.25">
      <c r="A1400" s="576"/>
      <c r="B1400" s="576"/>
      <c r="C1400" s="576"/>
    </row>
    <row r="1401" spans="1:3" x14ac:dyDescent="0.25">
      <c r="A1401" s="576"/>
      <c r="B1401" s="576"/>
      <c r="C1401" s="576"/>
    </row>
    <row r="1402" spans="1:3" x14ac:dyDescent="0.25">
      <c r="A1402" s="576"/>
      <c r="B1402" s="576"/>
      <c r="C1402" s="576"/>
    </row>
    <row r="1403" spans="1:3" x14ac:dyDescent="0.25">
      <c r="A1403" s="576"/>
      <c r="B1403" s="576"/>
      <c r="C1403" s="576"/>
    </row>
    <row r="1404" spans="1:3" x14ac:dyDescent="0.25">
      <c r="A1404" s="576"/>
      <c r="B1404" s="576"/>
      <c r="C1404" s="576"/>
    </row>
    <row r="1405" spans="1:3" x14ac:dyDescent="0.25">
      <c r="A1405" s="576"/>
      <c r="B1405" s="576"/>
      <c r="C1405" s="576"/>
    </row>
    <row r="1406" spans="1:3" x14ac:dyDescent="0.25">
      <c r="A1406" s="576"/>
      <c r="B1406" s="576"/>
      <c r="C1406" s="576"/>
    </row>
    <row r="1407" spans="1:3" x14ac:dyDescent="0.25">
      <c r="A1407" s="576"/>
      <c r="B1407" s="576"/>
      <c r="C1407" s="576"/>
    </row>
    <row r="1408" spans="1:3" x14ac:dyDescent="0.25">
      <c r="A1408" s="576"/>
      <c r="B1408" s="576"/>
      <c r="C1408" s="576"/>
    </row>
    <row r="1409" spans="1:3" x14ac:dyDescent="0.25">
      <c r="A1409" s="576"/>
      <c r="B1409" s="576"/>
      <c r="C1409" s="576"/>
    </row>
    <row r="1410" spans="1:3" x14ac:dyDescent="0.25">
      <c r="A1410" s="576"/>
      <c r="B1410" s="576"/>
      <c r="C1410" s="576"/>
    </row>
    <row r="1411" spans="1:3" x14ac:dyDescent="0.25">
      <c r="A1411" s="576"/>
      <c r="B1411" s="576"/>
      <c r="C1411" s="576"/>
    </row>
    <row r="1412" spans="1:3" x14ac:dyDescent="0.25">
      <c r="A1412" s="576"/>
      <c r="B1412" s="576"/>
      <c r="C1412" s="576"/>
    </row>
    <row r="1413" spans="1:3" x14ac:dyDescent="0.25">
      <c r="A1413" s="576"/>
      <c r="B1413" s="576"/>
      <c r="C1413" s="576"/>
    </row>
    <row r="1414" spans="1:3" x14ac:dyDescent="0.25">
      <c r="A1414" s="576"/>
      <c r="B1414" s="576"/>
      <c r="C1414" s="576"/>
    </row>
    <row r="1415" spans="1:3" x14ac:dyDescent="0.25">
      <c r="A1415" s="576"/>
      <c r="B1415" s="576"/>
      <c r="C1415" s="576"/>
    </row>
    <row r="1416" spans="1:3" x14ac:dyDescent="0.25">
      <c r="A1416" s="576"/>
      <c r="B1416" s="576"/>
      <c r="C1416" s="576"/>
    </row>
    <row r="1417" spans="1:3" x14ac:dyDescent="0.25">
      <c r="A1417" s="576"/>
      <c r="B1417" s="576"/>
      <c r="C1417" s="576"/>
    </row>
    <row r="1418" spans="1:3" x14ac:dyDescent="0.25">
      <c r="A1418" s="576"/>
      <c r="B1418" s="576"/>
      <c r="C1418" s="576"/>
    </row>
    <row r="1419" spans="1:3" x14ac:dyDescent="0.25">
      <c r="A1419" s="576"/>
      <c r="B1419" s="576"/>
      <c r="C1419" s="576"/>
    </row>
    <row r="1420" spans="1:3" x14ac:dyDescent="0.25">
      <c r="A1420" s="576"/>
      <c r="B1420" s="576"/>
      <c r="C1420" s="576"/>
    </row>
    <row r="1421" spans="1:3" x14ac:dyDescent="0.25">
      <c r="A1421" s="576"/>
      <c r="B1421" s="576"/>
      <c r="C1421" s="576"/>
    </row>
    <row r="1422" spans="1:3" x14ac:dyDescent="0.25">
      <c r="A1422" s="576"/>
      <c r="B1422" s="576"/>
      <c r="C1422" s="576"/>
    </row>
    <row r="1423" spans="1:3" x14ac:dyDescent="0.25">
      <c r="A1423" s="576"/>
      <c r="B1423" s="576"/>
      <c r="C1423" s="576"/>
    </row>
    <row r="1424" spans="1:3" x14ac:dyDescent="0.25">
      <c r="A1424" s="576"/>
      <c r="B1424" s="576"/>
      <c r="C1424" s="576"/>
    </row>
    <row r="1425" spans="1:3" x14ac:dyDescent="0.25">
      <c r="A1425" s="576"/>
      <c r="B1425" s="576"/>
      <c r="C1425" s="576"/>
    </row>
    <row r="1426" spans="1:3" x14ac:dyDescent="0.25">
      <c r="A1426" s="576"/>
      <c r="B1426" s="576"/>
      <c r="C1426" s="576"/>
    </row>
    <row r="1427" spans="1:3" x14ac:dyDescent="0.25">
      <c r="A1427" s="576"/>
      <c r="B1427" s="576"/>
      <c r="C1427" s="576"/>
    </row>
    <row r="1428" spans="1:3" x14ac:dyDescent="0.25">
      <c r="A1428" s="576"/>
      <c r="B1428" s="576"/>
      <c r="C1428" s="576"/>
    </row>
    <row r="1429" spans="1:3" x14ac:dyDescent="0.25">
      <c r="A1429" s="576"/>
      <c r="B1429" s="576"/>
      <c r="C1429" s="576"/>
    </row>
    <row r="1430" spans="1:3" x14ac:dyDescent="0.25">
      <c r="A1430" s="576"/>
      <c r="B1430" s="576"/>
      <c r="C1430" s="576"/>
    </row>
    <row r="1431" spans="1:3" x14ac:dyDescent="0.25">
      <c r="A1431" s="576"/>
      <c r="B1431" s="576"/>
      <c r="C1431" s="576"/>
    </row>
    <row r="1432" spans="1:3" x14ac:dyDescent="0.25">
      <c r="A1432" s="576"/>
      <c r="B1432" s="576"/>
      <c r="C1432" s="576"/>
    </row>
    <row r="1433" spans="1:3" x14ac:dyDescent="0.25">
      <c r="A1433" s="576"/>
      <c r="B1433" s="576"/>
      <c r="C1433" s="576"/>
    </row>
    <row r="1434" spans="1:3" x14ac:dyDescent="0.25">
      <c r="A1434" s="576"/>
      <c r="B1434" s="576"/>
      <c r="C1434" s="576"/>
    </row>
    <row r="1435" spans="1:3" x14ac:dyDescent="0.25">
      <c r="A1435" s="576"/>
      <c r="B1435" s="576"/>
      <c r="C1435" s="576"/>
    </row>
    <row r="1436" spans="1:3" x14ac:dyDescent="0.25">
      <c r="A1436" s="576"/>
      <c r="B1436" s="576"/>
      <c r="C1436" s="576"/>
    </row>
    <row r="1437" spans="1:3" x14ac:dyDescent="0.25">
      <c r="A1437" s="576"/>
      <c r="B1437" s="576"/>
      <c r="C1437" s="576"/>
    </row>
    <row r="1438" spans="1:3" x14ac:dyDescent="0.25">
      <c r="A1438" s="576"/>
      <c r="B1438" s="576"/>
      <c r="C1438" s="576"/>
    </row>
    <row r="1439" spans="1:3" x14ac:dyDescent="0.25">
      <c r="A1439" s="576"/>
      <c r="B1439" s="576"/>
      <c r="C1439" s="576"/>
    </row>
    <row r="1440" spans="1:3" x14ac:dyDescent="0.25">
      <c r="A1440" s="576"/>
      <c r="B1440" s="576"/>
      <c r="C1440" s="576"/>
    </row>
    <row r="1441" spans="1:3" x14ac:dyDescent="0.25">
      <c r="A1441" s="576"/>
      <c r="B1441" s="576"/>
      <c r="C1441" s="576"/>
    </row>
    <row r="1442" spans="1:3" x14ac:dyDescent="0.25">
      <c r="A1442" s="576"/>
      <c r="B1442" s="576"/>
      <c r="C1442" s="576"/>
    </row>
    <row r="1443" spans="1:3" x14ac:dyDescent="0.25">
      <c r="A1443" s="576"/>
      <c r="B1443" s="576"/>
      <c r="C1443" s="576"/>
    </row>
    <row r="1444" spans="1:3" x14ac:dyDescent="0.25">
      <c r="A1444" s="576"/>
      <c r="B1444" s="576"/>
      <c r="C1444" s="576"/>
    </row>
    <row r="1445" spans="1:3" x14ac:dyDescent="0.25">
      <c r="A1445" s="576"/>
      <c r="B1445" s="576"/>
      <c r="C1445" s="576"/>
    </row>
    <row r="1446" spans="1:3" x14ac:dyDescent="0.25">
      <c r="A1446" s="576"/>
      <c r="B1446" s="576"/>
      <c r="C1446" s="576"/>
    </row>
    <row r="1447" spans="1:3" x14ac:dyDescent="0.25">
      <c r="A1447" s="576"/>
      <c r="B1447" s="576"/>
      <c r="C1447" s="576"/>
    </row>
    <row r="1448" spans="1:3" x14ac:dyDescent="0.25">
      <c r="A1448" s="576"/>
      <c r="B1448" s="576"/>
      <c r="C1448" s="576"/>
    </row>
    <row r="1449" spans="1:3" x14ac:dyDescent="0.25">
      <c r="A1449" s="576"/>
      <c r="B1449" s="576"/>
      <c r="C1449" s="576"/>
    </row>
    <row r="1450" spans="1:3" x14ac:dyDescent="0.25">
      <c r="A1450" s="576"/>
      <c r="B1450" s="576"/>
      <c r="C1450" s="576"/>
    </row>
    <row r="1451" spans="1:3" x14ac:dyDescent="0.25">
      <c r="A1451" s="576"/>
      <c r="B1451" s="576"/>
      <c r="C1451" s="576"/>
    </row>
    <row r="1452" spans="1:3" x14ac:dyDescent="0.25">
      <c r="A1452" s="576"/>
      <c r="B1452" s="576"/>
      <c r="C1452" s="576"/>
    </row>
    <row r="1453" spans="1:3" x14ac:dyDescent="0.25">
      <c r="A1453" s="576"/>
      <c r="B1453" s="576"/>
      <c r="C1453" s="576"/>
    </row>
    <row r="1454" spans="1:3" x14ac:dyDescent="0.25">
      <c r="A1454" s="576"/>
      <c r="B1454" s="576"/>
      <c r="C1454" s="576"/>
    </row>
    <row r="1455" spans="1:3" x14ac:dyDescent="0.25">
      <c r="A1455" s="576"/>
      <c r="B1455" s="576"/>
      <c r="C1455" s="576"/>
    </row>
    <row r="1456" spans="1:3" x14ac:dyDescent="0.25">
      <c r="A1456" s="576"/>
      <c r="B1456" s="576"/>
      <c r="C1456" s="576"/>
    </row>
    <row r="1457" spans="1:3" x14ac:dyDescent="0.25">
      <c r="A1457" s="576"/>
      <c r="B1457" s="576"/>
      <c r="C1457" s="576"/>
    </row>
    <row r="1458" spans="1:3" x14ac:dyDescent="0.25">
      <c r="A1458" s="576"/>
      <c r="B1458" s="576"/>
      <c r="C1458" s="576"/>
    </row>
    <row r="1459" spans="1:3" x14ac:dyDescent="0.25">
      <c r="A1459" s="576"/>
      <c r="B1459" s="576"/>
      <c r="C1459" s="576"/>
    </row>
    <row r="1460" spans="1:3" x14ac:dyDescent="0.25">
      <c r="A1460" s="576"/>
      <c r="B1460" s="576"/>
      <c r="C1460" s="576"/>
    </row>
    <row r="1461" spans="1:3" x14ac:dyDescent="0.25">
      <c r="A1461" s="576"/>
      <c r="B1461" s="576"/>
      <c r="C1461" s="576"/>
    </row>
    <row r="1462" spans="1:3" x14ac:dyDescent="0.25">
      <c r="A1462" s="576"/>
      <c r="B1462" s="576"/>
      <c r="C1462" s="576"/>
    </row>
    <row r="1463" spans="1:3" x14ac:dyDescent="0.25">
      <c r="A1463" s="576"/>
      <c r="B1463" s="576"/>
      <c r="C1463" s="576"/>
    </row>
    <row r="1464" spans="1:3" x14ac:dyDescent="0.25">
      <c r="A1464" s="576"/>
      <c r="B1464" s="576"/>
      <c r="C1464" s="576"/>
    </row>
    <row r="1465" spans="1:3" x14ac:dyDescent="0.25">
      <c r="A1465" s="576"/>
      <c r="B1465" s="576"/>
      <c r="C1465" s="576"/>
    </row>
    <row r="1466" spans="1:3" x14ac:dyDescent="0.25">
      <c r="A1466" s="576"/>
      <c r="B1466" s="576"/>
      <c r="C1466" s="576"/>
    </row>
    <row r="1467" spans="1:3" x14ac:dyDescent="0.25">
      <c r="A1467" s="576"/>
      <c r="B1467" s="576"/>
      <c r="C1467" s="576"/>
    </row>
    <row r="1468" spans="1:3" x14ac:dyDescent="0.25">
      <c r="A1468" s="576"/>
      <c r="B1468" s="576"/>
      <c r="C1468" s="576"/>
    </row>
    <row r="1469" spans="1:3" x14ac:dyDescent="0.25">
      <c r="A1469" s="576"/>
      <c r="B1469" s="576"/>
      <c r="C1469" s="576"/>
    </row>
    <row r="1470" spans="1:3" x14ac:dyDescent="0.25">
      <c r="A1470" s="576"/>
      <c r="B1470" s="576"/>
      <c r="C1470" s="576"/>
    </row>
    <row r="1471" spans="1:3" x14ac:dyDescent="0.25">
      <c r="A1471" s="576"/>
      <c r="B1471" s="576"/>
      <c r="C1471" s="576"/>
    </row>
    <row r="1472" spans="1:3" x14ac:dyDescent="0.25">
      <c r="A1472" s="576"/>
      <c r="B1472" s="576"/>
      <c r="C1472" s="576"/>
    </row>
    <row r="1473" spans="1:3" x14ac:dyDescent="0.25">
      <c r="A1473" s="576"/>
      <c r="B1473" s="576"/>
      <c r="C1473" s="576"/>
    </row>
    <row r="1474" spans="1:3" x14ac:dyDescent="0.25">
      <c r="A1474" s="576"/>
      <c r="B1474" s="576"/>
      <c r="C1474" s="576"/>
    </row>
    <row r="1475" spans="1:3" x14ac:dyDescent="0.25">
      <c r="A1475" s="576"/>
      <c r="B1475" s="576"/>
      <c r="C1475" s="576"/>
    </row>
    <row r="1476" spans="1:3" x14ac:dyDescent="0.25">
      <c r="A1476" s="576"/>
      <c r="B1476" s="576"/>
      <c r="C1476" s="576"/>
    </row>
    <row r="1477" spans="1:3" x14ac:dyDescent="0.25">
      <c r="A1477" s="576"/>
      <c r="B1477" s="576"/>
      <c r="C1477" s="576"/>
    </row>
    <row r="1478" spans="1:3" x14ac:dyDescent="0.25">
      <c r="A1478" s="576"/>
      <c r="B1478" s="576"/>
      <c r="C1478" s="576"/>
    </row>
    <row r="1479" spans="1:3" x14ac:dyDescent="0.25">
      <c r="A1479" s="576"/>
      <c r="B1479" s="576"/>
      <c r="C1479" s="576"/>
    </row>
    <row r="1480" spans="1:3" x14ac:dyDescent="0.25">
      <c r="A1480" s="576"/>
      <c r="B1480" s="576"/>
      <c r="C1480" s="576"/>
    </row>
    <row r="1481" spans="1:3" x14ac:dyDescent="0.25">
      <c r="A1481" s="576"/>
      <c r="B1481" s="576"/>
      <c r="C1481" s="576"/>
    </row>
    <row r="1482" spans="1:3" x14ac:dyDescent="0.25">
      <c r="A1482" s="576"/>
      <c r="B1482" s="576"/>
      <c r="C1482" s="576"/>
    </row>
    <row r="1483" spans="1:3" x14ac:dyDescent="0.25">
      <c r="A1483" s="576"/>
      <c r="B1483" s="576"/>
      <c r="C1483" s="576"/>
    </row>
    <row r="1484" spans="1:3" x14ac:dyDescent="0.25">
      <c r="A1484" s="576"/>
      <c r="B1484" s="576"/>
      <c r="C1484" s="576"/>
    </row>
    <row r="1485" spans="1:3" x14ac:dyDescent="0.25">
      <c r="A1485" s="576"/>
      <c r="B1485" s="576"/>
      <c r="C1485" s="576"/>
    </row>
    <row r="1486" spans="1:3" x14ac:dyDescent="0.25">
      <c r="A1486" s="576"/>
      <c r="B1486" s="576"/>
      <c r="C1486" s="576"/>
    </row>
    <row r="1487" spans="1:3" x14ac:dyDescent="0.25">
      <c r="A1487" s="576"/>
      <c r="B1487" s="576"/>
      <c r="C1487" s="576"/>
    </row>
    <row r="1488" spans="1:3" x14ac:dyDescent="0.25">
      <c r="A1488" s="576"/>
      <c r="B1488" s="576"/>
      <c r="C1488" s="576"/>
    </row>
    <row r="1489" spans="1:3" x14ac:dyDescent="0.25">
      <c r="A1489" s="576"/>
      <c r="B1489" s="576"/>
      <c r="C1489" s="576"/>
    </row>
    <row r="1490" spans="1:3" x14ac:dyDescent="0.25">
      <c r="A1490" s="576"/>
      <c r="B1490" s="576"/>
      <c r="C1490" s="576"/>
    </row>
    <row r="1491" spans="1:3" x14ac:dyDescent="0.25">
      <c r="A1491" s="576"/>
      <c r="B1491" s="576"/>
      <c r="C1491" s="576"/>
    </row>
    <row r="1492" spans="1:3" x14ac:dyDescent="0.25">
      <c r="A1492" s="576"/>
      <c r="B1492" s="576"/>
      <c r="C1492" s="576"/>
    </row>
    <row r="1493" spans="1:3" x14ac:dyDescent="0.25">
      <c r="A1493" s="576"/>
      <c r="B1493" s="576"/>
      <c r="C1493" s="576"/>
    </row>
    <row r="1494" spans="1:3" x14ac:dyDescent="0.25">
      <c r="A1494" s="576"/>
      <c r="B1494" s="576"/>
      <c r="C1494" s="576"/>
    </row>
    <row r="1495" spans="1:3" x14ac:dyDescent="0.25">
      <c r="A1495" s="576"/>
      <c r="B1495" s="576"/>
      <c r="C1495" s="576"/>
    </row>
    <row r="1496" spans="1:3" x14ac:dyDescent="0.25">
      <c r="A1496" s="576"/>
      <c r="B1496" s="576"/>
      <c r="C1496" s="576"/>
    </row>
    <row r="1497" spans="1:3" x14ac:dyDescent="0.25">
      <c r="A1497" s="576"/>
      <c r="B1497" s="576"/>
      <c r="C1497" s="576"/>
    </row>
    <row r="1498" spans="1:3" x14ac:dyDescent="0.25">
      <c r="A1498" s="576"/>
      <c r="B1498" s="576"/>
      <c r="C1498" s="576"/>
    </row>
    <row r="1499" spans="1:3" x14ac:dyDescent="0.25">
      <c r="A1499" s="576"/>
      <c r="B1499" s="576"/>
      <c r="C1499" s="576"/>
    </row>
    <row r="1500" spans="1:3" x14ac:dyDescent="0.25">
      <c r="A1500" s="576"/>
      <c r="B1500" s="576"/>
      <c r="C1500" s="576"/>
    </row>
    <row r="1501" spans="1:3" x14ac:dyDescent="0.25">
      <c r="A1501" s="576"/>
      <c r="B1501" s="576"/>
      <c r="C1501" s="576"/>
    </row>
    <row r="1502" spans="1:3" x14ac:dyDescent="0.25">
      <c r="A1502" s="576"/>
      <c r="B1502" s="576"/>
      <c r="C1502" s="576"/>
    </row>
    <row r="1503" spans="1:3" x14ac:dyDescent="0.25">
      <c r="A1503" s="576"/>
      <c r="B1503" s="576"/>
      <c r="C1503" s="576"/>
    </row>
    <row r="1504" spans="1:3" x14ac:dyDescent="0.25">
      <c r="A1504" s="576"/>
      <c r="B1504" s="576"/>
      <c r="C1504" s="576"/>
    </row>
    <row r="1505" spans="1:3" x14ac:dyDescent="0.25">
      <c r="A1505" s="576"/>
      <c r="B1505" s="576"/>
      <c r="C1505" s="576"/>
    </row>
    <row r="1506" spans="1:3" x14ac:dyDescent="0.25">
      <c r="A1506" s="576"/>
      <c r="B1506" s="576"/>
      <c r="C1506" s="576"/>
    </row>
    <row r="1507" spans="1:3" x14ac:dyDescent="0.25">
      <c r="A1507" s="576"/>
      <c r="B1507" s="576"/>
      <c r="C1507" s="576"/>
    </row>
    <row r="1508" spans="1:3" x14ac:dyDescent="0.25">
      <c r="A1508" s="576"/>
      <c r="B1508" s="576"/>
      <c r="C1508" s="576"/>
    </row>
    <row r="1509" spans="1:3" x14ac:dyDescent="0.25">
      <c r="A1509" s="576"/>
      <c r="B1509" s="576"/>
      <c r="C1509" s="576"/>
    </row>
    <row r="1510" spans="1:3" x14ac:dyDescent="0.25">
      <c r="A1510" s="576"/>
      <c r="B1510" s="576"/>
      <c r="C1510" s="576"/>
    </row>
    <row r="1511" spans="1:3" x14ac:dyDescent="0.25">
      <c r="A1511" s="576"/>
      <c r="B1511" s="576"/>
      <c r="C1511" s="576"/>
    </row>
    <row r="1512" spans="1:3" x14ac:dyDescent="0.25">
      <c r="A1512" s="576"/>
      <c r="B1512" s="576"/>
      <c r="C1512" s="576"/>
    </row>
    <row r="1513" spans="1:3" x14ac:dyDescent="0.25">
      <c r="A1513" s="576"/>
      <c r="B1513" s="576"/>
      <c r="C1513" s="576"/>
    </row>
    <row r="1514" spans="1:3" x14ac:dyDescent="0.25">
      <c r="A1514" s="576"/>
      <c r="B1514" s="576"/>
      <c r="C1514" s="576"/>
    </row>
    <row r="1515" spans="1:3" x14ac:dyDescent="0.25">
      <c r="A1515" s="576"/>
      <c r="B1515" s="576"/>
      <c r="C1515" s="576"/>
    </row>
    <row r="1516" spans="1:3" x14ac:dyDescent="0.25">
      <c r="A1516" s="576"/>
      <c r="B1516" s="576"/>
      <c r="C1516" s="576"/>
    </row>
    <row r="1517" spans="1:3" x14ac:dyDescent="0.25">
      <c r="A1517" s="576"/>
      <c r="B1517" s="576"/>
      <c r="C1517" s="576"/>
    </row>
    <row r="1518" spans="1:3" x14ac:dyDescent="0.25">
      <c r="A1518" s="576"/>
      <c r="B1518" s="576"/>
      <c r="C1518" s="576"/>
    </row>
  </sheetData>
  <sheetProtection formatCells="0" formatColumns="0" formatRows="0"/>
  <mergeCells count="14">
    <mergeCell ref="A205:C205"/>
    <mergeCell ref="E205:H205"/>
    <mergeCell ref="A1:C1"/>
    <mergeCell ref="E1:H1"/>
    <mergeCell ref="A24:C24"/>
    <mergeCell ref="E24:H24"/>
    <mergeCell ref="A167:C167"/>
    <mergeCell ref="E167:H167"/>
    <mergeCell ref="A58:C58"/>
    <mergeCell ref="E58:H58"/>
    <mergeCell ref="A86:C86"/>
    <mergeCell ref="E86:H86"/>
    <mergeCell ref="A114:C114"/>
    <mergeCell ref="E114:H11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643C4-7BF7-44D1-B8D3-0B36F795E196}">
  <sheetPr>
    <tabColor rgb="FFFF0000"/>
  </sheetPr>
  <dimension ref="A1:AC65"/>
  <sheetViews>
    <sheetView topLeftCell="A46" zoomScale="90" zoomScaleNormal="90" workbookViewId="0">
      <selection activeCell="B46" sqref="B46:Z46"/>
    </sheetView>
  </sheetViews>
  <sheetFormatPr defaultColWidth="8.7109375" defaultRowHeight="25.5" customHeight="1" x14ac:dyDescent="0.25"/>
  <cols>
    <col min="1" max="1" width="48.85546875" style="548" customWidth="1"/>
    <col min="2" max="2" width="14.7109375" style="548" bestFit="1" customWidth="1"/>
    <col min="3" max="3" width="54.7109375" style="548" customWidth="1"/>
    <col min="4" max="4" width="13.42578125" style="253" customWidth="1"/>
    <col min="5" max="5" width="16.28515625" style="253" customWidth="1"/>
    <col min="6" max="6" width="11.28515625" style="253" customWidth="1"/>
    <col min="7" max="7" width="10.28515625" style="253" customWidth="1"/>
    <col min="8" max="8" width="13.5703125" style="253" customWidth="1"/>
    <col min="9" max="9" width="10.28515625" style="253" customWidth="1"/>
    <col min="10" max="10" width="13" style="253" customWidth="1"/>
    <col min="11" max="11" width="11.5703125" style="253" customWidth="1"/>
    <col min="12" max="12" width="15.140625" style="253" bestFit="1" customWidth="1"/>
    <col min="13" max="13" width="12.28515625" style="253" customWidth="1"/>
    <col min="14" max="14" width="13.140625" style="253" customWidth="1"/>
    <col min="15" max="15" width="11.42578125" style="253" customWidth="1"/>
    <col min="16" max="16" width="10.28515625" style="253" customWidth="1"/>
    <col min="17" max="17" width="13.140625" style="253" customWidth="1"/>
    <col min="18" max="18" width="10" style="253" customWidth="1"/>
    <col min="19" max="19" width="14.5703125" style="253" bestFit="1" customWidth="1"/>
    <col min="20" max="20" width="12.5703125" style="253" bestFit="1" customWidth="1"/>
    <col min="21" max="21" width="17.42578125" style="253" bestFit="1" customWidth="1"/>
    <col min="22" max="22" width="13.140625" style="253" customWidth="1"/>
    <col min="23" max="23" width="14.5703125" style="253" bestFit="1" customWidth="1"/>
    <col min="24" max="24" width="12.140625" style="253" customWidth="1"/>
    <col min="25" max="25" width="13.28515625" style="253" bestFit="1" customWidth="1"/>
    <col min="26" max="26" width="13.140625" style="253" customWidth="1"/>
    <col min="27" max="16384" width="8.7109375" style="253"/>
  </cols>
  <sheetData>
    <row r="1" spans="1:29" ht="31.5" customHeight="1" x14ac:dyDescent="0.25">
      <c r="A1" s="713" t="s">
        <v>477</v>
      </c>
      <c r="B1" s="714"/>
      <c r="C1" s="715"/>
      <c r="D1" s="716" t="s">
        <v>478</v>
      </c>
      <c r="E1" s="716"/>
      <c r="F1" s="716"/>
      <c r="G1" s="716"/>
      <c r="H1" s="716"/>
      <c r="I1" s="716"/>
      <c r="J1" s="716"/>
      <c r="K1" s="716"/>
      <c r="L1" s="716"/>
      <c r="M1" s="716"/>
      <c r="N1" s="716"/>
      <c r="O1" s="716"/>
      <c r="P1" s="716"/>
      <c r="Q1" s="716"/>
      <c r="R1" s="716"/>
      <c r="S1" s="716"/>
      <c r="T1" s="716"/>
      <c r="U1" s="716"/>
      <c r="V1" s="716"/>
      <c r="W1" s="716"/>
      <c r="X1" s="716"/>
      <c r="Y1" s="716"/>
      <c r="Z1" s="716"/>
    </row>
    <row r="2" spans="1:29" ht="25.5" customHeight="1" x14ac:dyDescent="0.25">
      <c r="A2" s="528" t="s">
        <v>479</v>
      </c>
      <c r="B2" s="529"/>
      <c r="C2" s="530"/>
      <c r="D2" s="536" t="s">
        <v>480</v>
      </c>
      <c r="E2" s="536" t="s">
        <v>481</v>
      </c>
      <c r="F2" s="536" t="s">
        <v>482</v>
      </c>
      <c r="G2" s="536" t="s">
        <v>483</v>
      </c>
      <c r="H2" s="536" t="s">
        <v>484</v>
      </c>
      <c r="I2" s="536" t="s">
        <v>485</v>
      </c>
      <c r="J2" s="536" t="s">
        <v>486</v>
      </c>
      <c r="K2" s="536" t="s">
        <v>487</v>
      </c>
      <c r="L2" s="536" t="s">
        <v>488</v>
      </c>
      <c r="M2" s="536" t="s">
        <v>489</v>
      </c>
      <c r="N2" s="536" t="s">
        <v>490</v>
      </c>
      <c r="O2" s="536" t="s">
        <v>491</v>
      </c>
      <c r="P2" s="536" t="s">
        <v>492</v>
      </c>
      <c r="Q2" s="536" t="s">
        <v>493</v>
      </c>
      <c r="R2" s="536" t="s">
        <v>494</v>
      </c>
      <c r="S2" s="536" t="s">
        <v>495</v>
      </c>
      <c r="T2" s="536" t="s">
        <v>496</v>
      </c>
      <c r="U2" s="536" t="s">
        <v>497</v>
      </c>
      <c r="V2" s="536" t="s">
        <v>498</v>
      </c>
      <c r="W2" s="536" t="s">
        <v>499</v>
      </c>
      <c r="X2" s="536" t="s">
        <v>500</v>
      </c>
      <c r="Y2" s="536" t="s">
        <v>501</v>
      </c>
      <c r="Z2" s="536" t="s">
        <v>502</v>
      </c>
      <c r="AB2" s="532"/>
      <c r="AC2" s="7" t="s">
        <v>503</v>
      </c>
    </row>
    <row r="3" spans="1:29" s="7" customFormat="1" ht="25.5" customHeight="1" x14ac:dyDescent="0.25">
      <c r="A3" s="533" t="s">
        <v>504</v>
      </c>
      <c r="B3" s="534" t="s">
        <v>505</v>
      </c>
      <c r="C3" s="535" t="s">
        <v>506</v>
      </c>
      <c r="D3" s="531" t="s">
        <v>191</v>
      </c>
      <c r="E3" s="531" t="s">
        <v>198</v>
      </c>
      <c r="F3" s="531" t="s">
        <v>204</v>
      </c>
      <c r="G3" s="531" t="s">
        <v>210</v>
      </c>
      <c r="H3" s="531" t="s">
        <v>216</v>
      </c>
      <c r="I3" s="531" t="s">
        <v>220</v>
      </c>
      <c r="J3" s="531" t="s">
        <v>225</v>
      </c>
      <c r="K3" s="531" t="s">
        <v>229</v>
      </c>
      <c r="L3" s="531" t="s">
        <v>232</v>
      </c>
      <c r="M3" s="531" t="s">
        <v>234</v>
      </c>
      <c r="N3" s="531" t="s">
        <v>236</v>
      </c>
      <c r="O3" s="531" t="s">
        <v>239</v>
      </c>
      <c r="P3" s="531" t="s">
        <v>242</v>
      </c>
      <c r="Q3" s="531" t="s">
        <v>244</v>
      </c>
      <c r="R3" s="531" t="s">
        <v>247</v>
      </c>
      <c r="S3" s="531" t="s">
        <v>250</v>
      </c>
      <c r="T3" s="531" t="s">
        <v>252</v>
      </c>
      <c r="U3" s="531" t="s">
        <v>253</v>
      </c>
      <c r="V3" s="531" t="s">
        <v>4</v>
      </c>
      <c r="W3" s="531" t="s">
        <v>256</v>
      </c>
      <c r="X3" s="531" t="s">
        <v>258</v>
      </c>
      <c r="Y3" s="531" t="s">
        <v>260</v>
      </c>
      <c r="Z3" s="531" t="s">
        <v>262</v>
      </c>
      <c r="AB3" s="537"/>
      <c r="AC3" s="7" t="s">
        <v>507</v>
      </c>
    </row>
    <row r="4" spans="1:29" s="7" customFormat="1" ht="25.5" customHeight="1" x14ac:dyDescent="0.25">
      <c r="A4" s="538" t="s">
        <v>194</v>
      </c>
      <c r="B4" s="539" t="s">
        <v>508</v>
      </c>
      <c r="C4" s="538" t="s">
        <v>509</v>
      </c>
      <c r="D4" s="540">
        <v>21.77</v>
      </c>
      <c r="E4" s="540">
        <v>19.920000000000002</v>
      </c>
      <c r="F4" s="540">
        <v>21.75</v>
      </c>
      <c r="G4" s="540">
        <v>21.84</v>
      </c>
      <c r="H4" s="540">
        <v>19.66</v>
      </c>
      <c r="I4" s="540">
        <v>21.93</v>
      </c>
      <c r="J4" s="540">
        <v>19.18</v>
      </c>
      <c r="K4" s="540">
        <v>21.8</v>
      </c>
      <c r="L4" s="540">
        <v>23.35</v>
      </c>
      <c r="M4" s="540">
        <v>18.64</v>
      </c>
      <c r="N4" s="540">
        <v>22.7</v>
      </c>
      <c r="O4" s="540">
        <v>19.52</v>
      </c>
      <c r="P4" s="540">
        <v>15.76</v>
      </c>
      <c r="Q4" s="540">
        <v>20.98</v>
      </c>
      <c r="R4" s="540">
        <v>22.43</v>
      </c>
      <c r="S4" s="540">
        <v>21.96</v>
      </c>
      <c r="T4" s="540">
        <v>17.18</v>
      </c>
      <c r="U4" s="540">
        <v>22.65</v>
      </c>
      <c r="V4" s="540">
        <v>25.82</v>
      </c>
      <c r="W4" s="540">
        <v>23.75</v>
      </c>
      <c r="X4" s="540">
        <v>21.13</v>
      </c>
      <c r="Y4" s="540">
        <v>21.3</v>
      </c>
      <c r="Z4" s="540">
        <v>20.75</v>
      </c>
      <c r="AB4" s="541"/>
      <c r="AC4" s="7" t="s">
        <v>510</v>
      </c>
    </row>
    <row r="5" spans="1:29" s="7" customFormat="1" ht="25.5" customHeight="1" x14ac:dyDescent="0.25">
      <c r="A5" s="538" t="s">
        <v>201</v>
      </c>
      <c r="B5" s="539" t="s">
        <v>511</v>
      </c>
      <c r="C5" s="538" t="s">
        <v>512</v>
      </c>
      <c r="D5" s="540">
        <v>22.45</v>
      </c>
      <c r="E5" s="540">
        <v>27.51</v>
      </c>
      <c r="F5" s="540">
        <v>27.24</v>
      </c>
      <c r="G5" s="540">
        <v>23.84</v>
      </c>
      <c r="H5" s="540">
        <v>16.3</v>
      </c>
      <c r="I5" s="540">
        <v>19.649999999999999</v>
      </c>
      <c r="J5" s="540">
        <v>26.53</v>
      </c>
      <c r="K5" s="540">
        <v>22.55</v>
      </c>
      <c r="L5" s="540">
        <v>27.06</v>
      </c>
      <c r="M5" s="540">
        <v>25.99</v>
      </c>
      <c r="N5" s="540">
        <v>18.38</v>
      </c>
      <c r="O5" s="540">
        <v>21.12</v>
      </c>
      <c r="P5" s="540">
        <v>22.31</v>
      </c>
      <c r="Q5" s="540">
        <v>25.66</v>
      </c>
      <c r="R5" s="540">
        <v>34.43</v>
      </c>
      <c r="S5" s="540">
        <v>25.48</v>
      </c>
      <c r="T5" s="540">
        <v>28.54</v>
      </c>
      <c r="U5" s="540">
        <v>25.51</v>
      </c>
      <c r="V5" s="540">
        <v>27.76</v>
      </c>
      <c r="W5" s="540">
        <v>20.07</v>
      </c>
      <c r="X5" s="540">
        <v>21.5</v>
      </c>
      <c r="Y5" s="540">
        <v>31.41</v>
      </c>
      <c r="Z5" s="540">
        <v>34.28</v>
      </c>
      <c r="AB5" s="542"/>
      <c r="AC5" s="7" t="s">
        <v>513</v>
      </c>
    </row>
    <row r="6" spans="1:29" s="7" customFormat="1" ht="37.15" customHeight="1" x14ac:dyDescent="0.25">
      <c r="A6" s="544" t="s">
        <v>207</v>
      </c>
      <c r="B6" s="543" t="s">
        <v>514</v>
      </c>
      <c r="C6" s="544" t="s">
        <v>515</v>
      </c>
      <c r="D6" s="540">
        <v>54.98</v>
      </c>
      <c r="E6" s="540">
        <v>67.53</v>
      </c>
      <c r="F6" s="540">
        <v>75.180000000000007</v>
      </c>
      <c r="G6" s="540">
        <v>59.75</v>
      </c>
      <c r="H6" s="540">
        <v>52.04</v>
      </c>
      <c r="I6" s="540">
        <v>42.45</v>
      </c>
      <c r="J6" s="540">
        <v>45.5</v>
      </c>
      <c r="K6" s="540">
        <v>55.22</v>
      </c>
      <c r="L6" s="540">
        <v>74.45</v>
      </c>
      <c r="M6" s="540">
        <v>56.37</v>
      </c>
      <c r="N6" s="540">
        <v>43.86</v>
      </c>
      <c r="O6" s="540">
        <v>47.83</v>
      </c>
      <c r="P6" s="540">
        <v>47.07</v>
      </c>
      <c r="Q6" s="540">
        <v>54.49</v>
      </c>
      <c r="R6" s="540">
        <v>61.03</v>
      </c>
      <c r="S6" s="540">
        <v>64.48</v>
      </c>
      <c r="T6" s="540">
        <v>57.91</v>
      </c>
      <c r="U6" s="540">
        <v>56.83</v>
      </c>
      <c r="V6" s="540">
        <v>65.290000000000006</v>
      </c>
      <c r="W6" s="540">
        <v>48.46</v>
      </c>
      <c r="X6" s="540">
        <v>67.2</v>
      </c>
      <c r="Y6" s="540">
        <v>59.05</v>
      </c>
      <c r="Z6" s="540">
        <v>55.35</v>
      </c>
      <c r="AB6" s="545"/>
      <c r="AC6" s="7" t="s">
        <v>516</v>
      </c>
    </row>
    <row r="7" spans="1:29" ht="25.5" customHeight="1" x14ac:dyDescent="0.25">
      <c r="A7" s="546" t="s">
        <v>222</v>
      </c>
      <c r="B7" s="539" t="s">
        <v>517</v>
      </c>
      <c r="C7" s="538" t="s">
        <v>518</v>
      </c>
      <c r="D7" s="540">
        <v>33.75</v>
      </c>
      <c r="E7" s="540">
        <v>35.880000000000003</v>
      </c>
      <c r="F7" s="540">
        <v>28.49</v>
      </c>
      <c r="G7" s="540">
        <v>47.64</v>
      </c>
      <c r="H7" s="540">
        <v>30.54</v>
      </c>
      <c r="I7" s="540">
        <v>27.29</v>
      </c>
      <c r="J7" s="540">
        <v>27.83</v>
      </c>
      <c r="K7" s="540">
        <v>27.88</v>
      </c>
      <c r="L7" s="540">
        <v>35.04</v>
      </c>
      <c r="M7" s="540">
        <v>31.17</v>
      </c>
      <c r="N7" s="540">
        <v>23.81</v>
      </c>
      <c r="O7" s="540">
        <v>32.71</v>
      </c>
      <c r="P7" s="540">
        <v>26.37</v>
      </c>
      <c r="Q7" s="540">
        <v>23.68</v>
      </c>
      <c r="R7" s="540">
        <v>31.85</v>
      </c>
      <c r="S7" s="540">
        <v>31.53</v>
      </c>
      <c r="T7" s="540">
        <v>28.24</v>
      </c>
      <c r="U7" s="540">
        <v>37.47</v>
      </c>
      <c r="V7" s="540">
        <v>35.92</v>
      </c>
      <c r="W7" s="540">
        <v>25.18</v>
      </c>
      <c r="X7" s="540">
        <v>32.68</v>
      </c>
      <c r="Y7" s="540">
        <v>29.01</v>
      </c>
      <c r="Z7" s="540">
        <v>31.34</v>
      </c>
    </row>
    <row r="8" spans="1:29" s="7" customFormat="1" ht="37.15" customHeight="1" x14ac:dyDescent="0.25">
      <c r="A8" s="546" t="s">
        <v>230</v>
      </c>
      <c r="B8" s="539" t="s">
        <v>519</v>
      </c>
      <c r="C8" s="538" t="s">
        <v>520</v>
      </c>
      <c r="D8" s="540">
        <v>29.2</v>
      </c>
      <c r="E8" s="540">
        <v>30.51</v>
      </c>
      <c r="F8" s="540">
        <v>25.67</v>
      </c>
      <c r="G8" s="540">
        <v>24.48</v>
      </c>
      <c r="H8" s="540">
        <v>24.79</v>
      </c>
      <c r="I8" s="540">
        <v>22.26</v>
      </c>
      <c r="J8" s="540">
        <v>20.39</v>
      </c>
      <c r="K8" s="540">
        <v>22.4</v>
      </c>
      <c r="L8" s="540">
        <v>25.39</v>
      </c>
      <c r="M8" s="540">
        <v>23.81</v>
      </c>
      <c r="N8" s="540">
        <v>19.149999999999999</v>
      </c>
      <c r="O8" s="540">
        <v>22.38</v>
      </c>
      <c r="P8" s="540">
        <v>23.25</v>
      </c>
      <c r="Q8" s="540">
        <v>31.48</v>
      </c>
      <c r="R8" s="540">
        <v>29.62</v>
      </c>
      <c r="S8" s="540">
        <v>25.32</v>
      </c>
      <c r="T8" s="540">
        <v>20.78</v>
      </c>
      <c r="U8" s="540">
        <v>27.93</v>
      </c>
      <c r="V8" s="540">
        <v>28.53</v>
      </c>
      <c r="W8" s="540">
        <v>22.62</v>
      </c>
      <c r="X8" s="540">
        <v>24.56</v>
      </c>
      <c r="Y8" s="540">
        <v>27.13</v>
      </c>
      <c r="Z8" s="540">
        <v>22.67</v>
      </c>
    </row>
    <row r="9" spans="1:29" s="7" customFormat="1" ht="37.15" customHeight="1" x14ac:dyDescent="0.25">
      <c r="A9" s="546" t="s">
        <v>235</v>
      </c>
      <c r="B9" s="539" t="s">
        <v>519</v>
      </c>
      <c r="C9" s="538" t="s">
        <v>520</v>
      </c>
      <c r="D9" s="540">
        <v>29.2</v>
      </c>
      <c r="E9" s="540">
        <v>30.51</v>
      </c>
      <c r="F9" s="540">
        <v>25.67</v>
      </c>
      <c r="G9" s="540">
        <v>24.48</v>
      </c>
      <c r="H9" s="540">
        <v>24.79</v>
      </c>
      <c r="I9" s="540">
        <v>22.26</v>
      </c>
      <c r="J9" s="540">
        <v>20.39</v>
      </c>
      <c r="K9" s="540">
        <v>22.4</v>
      </c>
      <c r="L9" s="540">
        <v>25.39</v>
      </c>
      <c r="M9" s="540">
        <v>23.81</v>
      </c>
      <c r="N9" s="540">
        <v>19.149999999999999</v>
      </c>
      <c r="O9" s="540">
        <v>22.38</v>
      </c>
      <c r="P9" s="540">
        <v>23.25</v>
      </c>
      <c r="Q9" s="540">
        <v>31.48</v>
      </c>
      <c r="R9" s="540">
        <v>29.62</v>
      </c>
      <c r="S9" s="540">
        <v>25.32</v>
      </c>
      <c r="T9" s="540">
        <v>20.78</v>
      </c>
      <c r="U9" s="540">
        <v>27.93</v>
      </c>
      <c r="V9" s="540">
        <v>28.53</v>
      </c>
      <c r="W9" s="540">
        <v>22.62</v>
      </c>
      <c r="X9" s="540">
        <v>24.56</v>
      </c>
      <c r="Y9" s="540">
        <v>27.13</v>
      </c>
      <c r="Z9" s="540">
        <v>22.67</v>
      </c>
    </row>
    <row r="10" spans="1:29" s="7" customFormat="1" ht="37.15" customHeight="1" x14ac:dyDescent="0.25">
      <c r="A10" s="546" t="s">
        <v>233</v>
      </c>
      <c r="B10" s="539" t="s">
        <v>519</v>
      </c>
      <c r="C10" s="538" t="s">
        <v>520</v>
      </c>
      <c r="D10" s="540">
        <v>29.2</v>
      </c>
      <c r="E10" s="540">
        <v>30.51</v>
      </c>
      <c r="F10" s="540">
        <v>25.67</v>
      </c>
      <c r="G10" s="540">
        <v>24.48</v>
      </c>
      <c r="H10" s="540">
        <v>24.79</v>
      </c>
      <c r="I10" s="540">
        <v>22.26</v>
      </c>
      <c r="J10" s="540">
        <v>20.39</v>
      </c>
      <c r="K10" s="540">
        <v>22.4</v>
      </c>
      <c r="L10" s="540">
        <v>25.39</v>
      </c>
      <c r="M10" s="540">
        <v>23.81</v>
      </c>
      <c r="N10" s="540">
        <v>19.149999999999999</v>
      </c>
      <c r="O10" s="540">
        <v>22.38</v>
      </c>
      <c r="P10" s="540">
        <v>23.25</v>
      </c>
      <c r="Q10" s="540">
        <v>31.48</v>
      </c>
      <c r="R10" s="540">
        <v>29.62</v>
      </c>
      <c r="S10" s="540">
        <v>25.32</v>
      </c>
      <c r="T10" s="540">
        <v>20.78</v>
      </c>
      <c r="U10" s="540">
        <v>27.93</v>
      </c>
      <c r="V10" s="540">
        <v>28.53</v>
      </c>
      <c r="W10" s="540">
        <v>22.62</v>
      </c>
      <c r="X10" s="540">
        <v>24.56</v>
      </c>
      <c r="Y10" s="540">
        <v>27.13</v>
      </c>
      <c r="Z10" s="540">
        <v>22.67</v>
      </c>
    </row>
    <row r="11" spans="1:29" s="7" customFormat="1" ht="25.5" customHeight="1" x14ac:dyDescent="0.25">
      <c r="A11" s="546" t="s">
        <v>227</v>
      </c>
      <c r="B11" s="539" t="s">
        <v>519</v>
      </c>
      <c r="C11" s="538" t="s">
        <v>520</v>
      </c>
      <c r="D11" s="540">
        <v>29.2</v>
      </c>
      <c r="E11" s="540">
        <v>30.51</v>
      </c>
      <c r="F11" s="540">
        <v>25.67</v>
      </c>
      <c r="G11" s="540">
        <v>24.48</v>
      </c>
      <c r="H11" s="540">
        <v>24.79</v>
      </c>
      <c r="I11" s="540">
        <v>22.26</v>
      </c>
      <c r="J11" s="540">
        <v>20.39</v>
      </c>
      <c r="K11" s="540">
        <v>22.4</v>
      </c>
      <c r="L11" s="540">
        <v>25.39</v>
      </c>
      <c r="M11" s="540">
        <v>23.81</v>
      </c>
      <c r="N11" s="540">
        <v>19.149999999999999</v>
      </c>
      <c r="O11" s="540">
        <v>22.38</v>
      </c>
      <c r="P11" s="540">
        <v>23.25</v>
      </c>
      <c r="Q11" s="540">
        <v>31.48</v>
      </c>
      <c r="R11" s="540">
        <v>29.62</v>
      </c>
      <c r="S11" s="540">
        <v>25.32</v>
      </c>
      <c r="T11" s="540">
        <v>20.78</v>
      </c>
      <c r="U11" s="540">
        <v>27.93</v>
      </c>
      <c r="V11" s="540">
        <v>28.53</v>
      </c>
      <c r="W11" s="540">
        <v>22.62</v>
      </c>
      <c r="X11" s="540">
        <v>24.56</v>
      </c>
      <c r="Y11" s="540">
        <v>27.13</v>
      </c>
      <c r="Z11" s="540">
        <v>22.67</v>
      </c>
    </row>
    <row r="12" spans="1:29" s="7" customFormat="1" ht="34.5" customHeight="1" x14ac:dyDescent="0.25">
      <c r="A12" s="544" t="s">
        <v>521</v>
      </c>
      <c r="B12" s="546" t="s">
        <v>522</v>
      </c>
      <c r="C12" s="538" t="s">
        <v>523</v>
      </c>
      <c r="D12" s="540">
        <v>58.26</v>
      </c>
      <c r="E12" s="540">
        <v>79.67</v>
      </c>
      <c r="F12" s="540">
        <v>84.07</v>
      </c>
      <c r="G12" s="540">
        <v>84.73</v>
      </c>
      <c r="H12" s="540">
        <v>61.68</v>
      </c>
      <c r="I12" s="540">
        <v>46.94</v>
      </c>
      <c r="J12" s="540">
        <v>51.22</v>
      </c>
      <c r="K12" s="540">
        <v>77.459999999999994</v>
      </c>
      <c r="L12" s="540">
        <v>97.55</v>
      </c>
      <c r="M12" s="540">
        <v>83.25</v>
      </c>
      <c r="N12" s="540">
        <v>46.29</v>
      </c>
      <c r="O12" s="540">
        <v>46.02</v>
      </c>
      <c r="P12" s="540">
        <v>56.01</v>
      </c>
      <c r="Q12" s="540">
        <v>53.91</v>
      </c>
      <c r="R12" s="540">
        <v>65.73</v>
      </c>
      <c r="S12" s="540">
        <v>67.47</v>
      </c>
      <c r="T12" s="540">
        <v>65.260000000000005</v>
      </c>
      <c r="U12" s="540">
        <v>73.569999999999993</v>
      </c>
      <c r="V12" s="540">
        <v>74.38</v>
      </c>
      <c r="W12" s="540">
        <v>53.72</v>
      </c>
      <c r="X12" s="540">
        <v>73.05</v>
      </c>
      <c r="Y12" s="540">
        <v>80.05</v>
      </c>
      <c r="Z12" s="540">
        <v>59.17</v>
      </c>
    </row>
    <row r="13" spans="1:29" s="7" customFormat="1" ht="34.5" customHeight="1" x14ac:dyDescent="0.25">
      <c r="A13" s="544" t="s">
        <v>213</v>
      </c>
      <c r="B13" s="546" t="s">
        <v>524</v>
      </c>
      <c r="C13" s="538" t="s">
        <v>525</v>
      </c>
      <c r="D13" s="540">
        <v>22.26</v>
      </c>
      <c r="E13" s="540">
        <v>21.97</v>
      </c>
      <c r="F13" s="540">
        <v>24.74</v>
      </c>
      <c r="G13" s="540">
        <v>19.420000000000002</v>
      </c>
      <c r="H13" s="540">
        <v>20.11</v>
      </c>
      <c r="I13" s="540">
        <v>15.36</v>
      </c>
      <c r="J13" s="540">
        <v>17.559999999999999</v>
      </c>
      <c r="K13" s="540">
        <v>19.28</v>
      </c>
      <c r="L13" s="540">
        <v>23.38</v>
      </c>
      <c r="M13" s="540">
        <v>22.34</v>
      </c>
      <c r="N13" s="540">
        <v>16.21</v>
      </c>
      <c r="O13" s="540">
        <v>19.71</v>
      </c>
      <c r="P13" s="540">
        <v>16.75</v>
      </c>
      <c r="Q13" s="540">
        <v>17.09</v>
      </c>
      <c r="R13" s="540">
        <v>20.47</v>
      </c>
      <c r="S13" s="540">
        <v>19.559999999999999</v>
      </c>
      <c r="T13" s="540">
        <v>20.13</v>
      </c>
      <c r="U13" s="540">
        <v>21.4</v>
      </c>
      <c r="V13" s="540">
        <v>21.07</v>
      </c>
      <c r="W13" s="540">
        <v>16.3</v>
      </c>
      <c r="X13" s="540">
        <v>17.7</v>
      </c>
      <c r="Y13" s="540">
        <v>18.79</v>
      </c>
      <c r="Z13" s="540">
        <v>21.58</v>
      </c>
    </row>
    <row r="14" spans="1:29" s="7" customFormat="1" ht="34.5" customHeight="1" x14ac:dyDescent="0.25">
      <c r="A14" s="544" t="s">
        <v>218</v>
      </c>
      <c r="B14" s="546" t="s">
        <v>526</v>
      </c>
      <c r="C14" s="538" t="s">
        <v>527</v>
      </c>
      <c r="D14" s="540">
        <v>31.41</v>
      </c>
      <c r="E14" s="540">
        <v>35.53</v>
      </c>
      <c r="F14" s="540">
        <v>33.549999999999997</v>
      </c>
      <c r="G14" s="540">
        <v>32.25</v>
      </c>
      <c r="H14" s="540">
        <v>37.049999999999997</v>
      </c>
      <c r="I14" s="540">
        <v>32.03</v>
      </c>
      <c r="J14" s="540">
        <v>21.23</v>
      </c>
      <c r="K14" s="540">
        <v>26.32</v>
      </c>
      <c r="L14" s="540">
        <v>33.08</v>
      </c>
      <c r="M14" s="540">
        <v>28.11</v>
      </c>
      <c r="N14" s="540">
        <v>20.43</v>
      </c>
      <c r="O14" s="540">
        <v>31.41</v>
      </c>
      <c r="P14" s="540">
        <v>18.71</v>
      </c>
      <c r="Q14" s="540">
        <v>26.52</v>
      </c>
      <c r="R14" s="540">
        <v>28.99</v>
      </c>
      <c r="S14" s="540">
        <v>28.05</v>
      </c>
      <c r="T14" s="540">
        <v>21.23</v>
      </c>
      <c r="U14" s="540">
        <v>26.24</v>
      </c>
      <c r="V14" s="540">
        <v>33.08</v>
      </c>
      <c r="W14" s="540">
        <v>19.899999999999999</v>
      </c>
      <c r="X14" s="540">
        <v>22.04</v>
      </c>
      <c r="Y14" s="540">
        <v>25.34</v>
      </c>
      <c r="Z14" s="540">
        <v>31.41</v>
      </c>
    </row>
    <row r="15" spans="1:29" s="7" customFormat="1" ht="30" customHeight="1" x14ac:dyDescent="0.25">
      <c r="A15" s="544" t="s">
        <v>240</v>
      </c>
      <c r="B15" s="546" t="s">
        <v>528</v>
      </c>
      <c r="C15" s="538" t="s">
        <v>529</v>
      </c>
      <c r="D15" s="540">
        <v>51.15</v>
      </c>
      <c r="E15" s="540">
        <v>50.7</v>
      </c>
      <c r="F15" s="540">
        <v>55.26</v>
      </c>
      <c r="G15" s="540">
        <v>53.21</v>
      </c>
      <c r="H15" s="540">
        <v>44.31</v>
      </c>
      <c r="I15" s="540">
        <v>40.56</v>
      </c>
      <c r="J15" s="540">
        <v>42.89</v>
      </c>
      <c r="K15" s="540">
        <v>57.3</v>
      </c>
      <c r="L15" s="540">
        <v>58.28</v>
      </c>
      <c r="M15" s="540">
        <v>54.27</v>
      </c>
      <c r="N15" s="540">
        <v>41.15</v>
      </c>
      <c r="O15" s="540">
        <v>63.52</v>
      </c>
      <c r="P15" s="540">
        <v>40.229999999999997</v>
      </c>
      <c r="Q15" s="540">
        <v>41.96</v>
      </c>
      <c r="R15" s="540">
        <v>48.44</v>
      </c>
      <c r="S15" s="540">
        <v>56.73</v>
      </c>
      <c r="T15" s="540">
        <v>45.1</v>
      </c>
      <c r="U15" s="540">
        <v>56.5</v>
      </c>
      <c r="V15" s="540">
        <v>55.95</v>
      </c>
      <c r="W15" s="540">
        <v>41.1</v>
      </c>
      <c r="X15" s="540">
        <v>54.73</v>
      </c>
      <c r="Y15" s="540">
        <v>61.01</v>
      </c>
      <c r="Z15" s="540">
        <v>70.81</v>
      </c>
    </row>
    <row r="16" spans="1:29" s="7" customFormat="1" ht="30" customHeight="1" x14ac:dyDescent="0.25">
      <c r="A16" s="544" t="s">
        <v>245</v>
      </c>
      <c r="B16" s="546" t="s">
        <v>528</v>
      </c>
      <c r="C16" s="538" t="s">
        <v>529</v>
      </c>
      <c r="D16" s="540">
        <v>51.15</v>
      </c>
      <c r="E16" s="540">
        <v>50.7</v>
      </c>
      <c r="F16" s="540">
        <v>55.26</v>
      </c>
      <c r="G16" s="540">
        <v>53.21</v>
      </c>
      <c r="H16" s="540">
        <v>44.31</v>
      </c>
      <c r="I16" s="540">
        <v>40.56</v>
      </c>
      <c r="J16" s="540">
        <v>42.89</v>
      </c>
      <c r="K16" s="540">
        <v>57.3</v>
      </c>
      <c r="L16" s="540">
        <v>58.28</v>
      </c>
      <c r="M16" s="540">
        <v>54.27</v>
      </c>
      <c r="N16" s="540">
        <v>41.15</v>
      </c>
      <c r="O16" s="540">
        <v>63.52</v>
      </c>
      <c r="P16" s="540">
        <v>40.229999999999997</v>
      </c>
      <c r="Q16" s="540">
        <v>41.96</v>
      </c>
      <c r="R16" s="540">
        <v>48.44</v>
      </c>
      <c r="S16" s="540">
        <v>56.73</v>
      </c>
      <c r="T16" s="540">
        <v>45.1</v>
      </c>
      <c r="U16" s="540">
        <v>56.5</v>
      </c>
      <c r="V16" s="540">
        <v>55.95</v>
      </c>
      <c r="W16" s="540">
        <v>41.1</v>
      </c>
      <c r="X16" s="540">
        <v>54.73</v>
      </c>
      <c r="Y16" s="540">
        <v>61.01</v>
      </c>
      <c r="Z16" s="540">
        <v>70.81</v>
      </c>
    </row>
    <row r="17" spans="1:26" s="7" customFormat="1" ht="25.5" customHeight="1" x14ac:dyDescent="0.25">
      <c r="A17" s="544" t="s">
        <v>243</v>
      </c>
      <c r="B17" s="543" t="s">
        <v>514</v>
      </c>
      <c r="C17" s="544" t="s">
        <v>515</v>
      </c>
      <c r="D17" s="540">
        <v>54.98</v>
      </c>
      <c r="E17" s="540">
        <v>67.53</v>
      </c>
      <c r="F17" s="540">
        <v>75.180000000000007</v>
      </c>
      <c r="G17" s="540">
        <v>59.75</v>
      </c>
      <c r="H17" s="540">
        <v>52.04</v>
      </c>
      <c r="I17" s="540">
        <v>42.45</v>
      </c>
      <c r="J17" s="540">
        <v>45.5</v>
      </c>
      <c r="K17" s="540">
        <v>55.22</v>
      </c>
      <c r="L17" s="540">
        <v>74.45</v>
      </c>
      <c r="M17" s="540">
        <v>56.37</v>
      </c>
      <c r="N17" s="540">
        <v>43.86</v>
      </c>
      <c r="O17" s="540">
        <v>47.83</v>
      </c>
      <c r="P17" s="540">
        <v>47.07</v>
      </c>
      <c r="Q17" s="540">
        <v>54.49</v>
      </c>
      <c r="R17" s="540">
        <v>61.03</v>
      </c>
      <c r="S17" s="540">
        <v>64.48</v>
      </c>
      <c r="T17" s="540">
        <v>57.91</v>
      </c>
      <c r="U17" s="540">
        <v>56.83</v>
      </c>
      <c r="V17" s="540">
        <v>65.290000000000006</v>
      </c>
      <c r="W17" s="540">
        <v>48.46</v>
      </c>
      <c r="X17" s="540">
        <v>67.2</v>
      </c>
      <c r="Y17" s="540">
        <v>59.05</v>
      </c>
      <c r="Z17" s="540">
        <v>55.35</v>
      </c>
    </row>
    <row r="18" spans="1:26" s="7" customFormat="1" ht="25.5" customHeight="1" x14ac:dyDescent="0.25">
      <c r="A18" s="544" t="s">
        <v>248</v>
      </c>
      <c r="B18" s="543" t="s">
        <v>514</v>
      </c>
      <c r="C18" s="544" t="s">
        <v>515</v>
      </c>
      <c r="D18" s="540">
        <v>54.98</v>
      </c>
      <c r="E18" s="540">
        <v>67.53</v>
      </c>
      <c r="F18" s="540">
        <v>75.180000000000007</v>
      </c>
      <c r="G18" s="540">
        <v>59.75</v>
      </c>
      <c r="H18" s="540">
        <v>52.04</v>
      </c>
      <c r="I18" s="540">
        <v>42.45</v>
      </c>
      <c r="J18" s="540">
        <v>45.5</v>
      </c>
      <c r="K18" s="540">
        <v>55.22</v>
      </c>
      <c r="L18" s="540">
        <v>74.45</v>
      </c>
      <c r="M18" s="540">
        <v>56.37</v>
      </c>
      <c r="N18" s="540">
        <v>43.86</v>
      </c>
      <c r="O18" s="540">
        <v>47.83</v>
      </c>
      <c r="P18" s="540">
        <v>47.07</v>
      </c>
      <c r="Q18" s="540">
        <v>54.49</v>
      </c>
      <c r="R18" s="540">
        <v>61.03</v>
      </c>
      <c r="S18" s="540">
        <v>64.48</v>
      </c>
      <c r="T18" s="540">
        <v>57.91</v>
      </c>
      <c r="U18" s="540">
        <v>56.83</v>
      </c>
      <c r="V18" s="540">
        <v>65.290000000000006</v>
      </c>
      <c r="W18" s="540">
        <v>48.46</v>
      </c>
      <c r="X18" s="540">
        <v>67.2</v>
      </c>
      <c r="Y18" s="540">
        <v>59.05</v>
      </c>
      <c r="Z18" s="540">
        <v>55.35</v>
      </c>
    </row>
    <row r="19" spans="1:26" s="7" customFormat="1" ht="25.5" customHeight="1" x14ac:dyDescent="0.25">
      <c r="A19" s="544" t="s">
        <v>251</v>
      </c>
      <c r="B19" s="546" t="s">
        <v>530</v>
      </c>
      <c r="C19" s="538" t="s">
        <v>531</v>
      </c>
      <c r="D19" s="540">
        <v>44.81</v>
      </c>
      <c r="E19" s="540">
        <v>46.25</v>
      </c>
      <c r="F19" s="540">
        <v>49.28</v>
      </c>
      <c r="G19" s="540">
        <v>38.75</v>
      </c>
      <c r="H19" s="540">
        <v>59.89</v>
      </c>
      <c r="I19" s="540">
        <v>53.45</v>
      </c>
      <c r="J19" s="540">
        <v>52.58</v>
      </c>
      <c r="K19" s="540">
        <v>56.06</v>
      </c>
      <c r="L19" s="540">
        <v>62.85</v>
      </c>
      <c r="M19" s="540">
        <v>52.54</v>
      </c>
      <c r="N19" s="540">
        <v>63.72</v>
      </c>
      <c r="O19" s="540">
        <v>53.31</v>
      </c>
      <c r="P19" s="540">
        <v>53.45</v>
      </c>
      <c r="Q19" s="540">
        <v>39.83</v>
      </c>
      <c r="R19" s="540">
        <v>41.52</v>
      </c>
      <c r="S19" s="540">
        <v>42.3</v>
      </c>
      <c r="T19" s="540">
        <v>55.51</v>
      </c>
      <c r="U19" s="540">
        <v>64.83</v>
      </c>
      <c r="V19" s="540">
        <v>62.85</v>
      </c>
      <c r="W19" s="540">
        <v>38.75</v>
      </c>
      <c r="X19" s="540">
        <v>39.229999999999997</v>
      </c>
      <c r="Y19" s="540">
        <v>60.96</v>
      </c>
      <c r="Z19" s="540">
        <v>44.14</v>
      </c>
    </row>
    <row r="20" spans="1:26" s="7" customFormat="1" ht="25.5" customHeight="1" x14ac:dyDescent="0.25">
      <c r="A20" s="546" t="s">
        <v>72</v>
      </c>
      <c r="B20" s="539" t="s">
        <v>532</v>
      </c>
      <c r="C20" s="538" t="s">
        <v>533</v>
      </c>
      <c r="D20" s="540">
        <v>38.619999999999997</v>
      </c>
      <c r="E20" s="540">
        <v>51.34</v>
      </c>
      <c r="F20" s="540">
        <v>34.479999999999997</v>
      </c>
      <c r="G20" s="540">
        <v>31.06</v>
      </c>
      <c r="H20" s="540">
        <v>32.619999999999997</v>
      </c>
      <c r="I20" s="540">
        <v>28.74</v>
      </c>
      <c r="J20" s="540">
        <v>28.47</v>
      </c>
      <c r="K20" s="540">
        <v>43.46</v>
      </c>
      <c r="L20" s="540">
        <v>51.7</v>
      </c>
      <c r="M20" s="540">
        <v>41.22</v>
      </c>
      <c r="N20" s="540">
        <v>23.77</v>
      </c>
      <c r="O20" s="540">
        <v>58.33</v>
      </c>
      <c r="P20" s="540">
        <v>32.270000000000003</v>
      </c>
      <c r="Q20" s="540">
        <v>38.799999999999997</v>
      </c>
      <c r="R20" s="540">
        <v>66.319999999999993</v>
      </c>
      <c r="S20" s="540">
        <v>35.090000000000003</v>
      </c>
      <c r="T20" s="540">
        <v>37.61</v>
      </c>
      <c r="U20" s="540">
        <v>39.47</v>
      </c>
      <c r="V20" s="540">
        <v>44.33</v>
      </c>
      <c r="W20" s="540">
        <v>35.090000000000003</v>
      </c>
      <c r="X20" s="540">
        <v>42.97</v>
      </c>
      <c r="Y20" s="540">
        <v>35.42</v>
      </c>
      <c r="Z20" s="540">
        <v>58.33</v>
      </c>
    </row>
    <row r="21" spans="1:26" ht="30.75" customHeight="1" x14ac:dyDescent="0.25">
      <c r="A21" s="544" t="s">
        <v>254</v>
      </c>
      <c r="B21" s="539" t="s">
        <v>511</v>
      </c>
      <c r="C21" s="538" t="s">
        <v>512</v>
      </c>
      <c r="D21" s="540">
        <v>22.45</v>
      </c>
      <c r="E21" s="540">
        <v>27.51</v>
      </c>
      <c r="F21" s="540">
        <v>27.24</v>
      </c>
      <c r="G21" s="540">
        <v>23.84</v>
      </c>
      <c r="H21" s="540">
        <v>16.3</v>
      </c>
      <c r="I21" s="540">
        <v>19.649999999999999</v>
      </c>
      <c r="J21" s="540">
        <v>26.53</v>
      </c>
      <c r="K21" s="540">
        <v>22.55</v>
      </c>
      <c r="L21" s="540">
        <v>27.06</v>
      </c>
      <c r="M21" s="540">
        <v>25.99</v>
      </c>
      <c r="N21" s="540">
        <v>18.38</v>
      </c>
      <c r="O21" s="540">
        <v>21.12</v>
      </c>
      <c r="P21" s="540">
        <v>22.31</v>
      </c>
      <c r="Q21" s="540">
        <v>25.66</v>
      </c>
      <c r="R21" s="540">
        <v>34.43</v>
      </c>
      <c r="S21" s="540">
        <v>25.48</v>
      </c>
      <c r="T21" s="540">
        <v>28.54</v>
      </c>
      <c r="U21" s="540">
        <v>25.51</v>
      </c>
      <c r="V21" s="540">
        <v>27.76</v>
      </c>
      <c r="W21" s="540">
        <v>20.07</v>
      </c>
      <c r="X21" s="540">
        <v>21.5</v>
      </c>
      <c r="Y21" s="540">
        <v>31.41</v>
      </c>
      <c r="Z21" s="540">
        <v>34.28</v>
      </c>
    </row>
    <row r="22" spans="1:26" ht="30.75" customHeight="1" x14ac:dyDescent="0.25">
      <c r="A22" s="544" t="s">
        <v>255</v>
      </c>
      <c r="B22" s="539" t="s">
        <v>511</v>
      </c>
      <c r="C22" s="538" t="s">
        <v>512</v>
      </c>
      <c r="D22" s="540">
        <v>22.45</v>
      </c>
      <c r="E22" s="540">
        <v>27.51</v>
      </c>
      <c r="F22" s="540">
        <v>27.24</v>
      </c>
      <c r="G22" s="540">
        <v>23.84</v>
      </c>
      <c r="H22" s="540">
        <v>16.3</v>
      </c>
      <c r="I22" s="540">
        <v>19.649999999999999</v>
      </c>
      <c r="J22" s="540">
        <v>26.53</v>
      </c>
      <c r="K22" s="540">
        <v>22.55</v>
      </c>
      <c r="L22" s="540">
        <v>27.06</v>
      </c>
      <c r="M22" s="540">
        <v>25.99</v>
      </c>
      <c r="N22" s="540">
        <v>18.38</v>
      </c>
      <c r="O22" s="540">
        <v>21.12</v>
      </c>
      <c r="P22" s="540">
        <v>22.31</v>
      </c>
      <c r="Q22" s="540">
        <v>25.66</v>
      </c>
      <c r="R22" s="540">
        <v>34.43</v>
      </c>
      <c r="S22" s="540">
        <v>25.48</v>
      </c>
      <c r="T22" s="540">
        <v>28.54</v>
      </c>
      <c r="U22" s="540">
        <v>25.51</v>
      </c>
      <c r="V22" s="540">
        <v>27.76</v>
      </c>
      <c r="W22" s="540">
        <v>20.07</v>
      </c>
      <c r="X22" s="540">
        <v>21.5</v>
      </c>
      <c r="Y22" s="540">
        <v>31.41</v>
      </c>
      <c r="Z22" s="540">
        <v>34.28</v>
      </c>
    </row>
    <row r="23" spans="1:26" ht="25.5" customHeight="1" x14ac:dyDescent="0.25">
      <c r="A23" s="544" t="s">
        <v>257</v>
      </c>
      <c r="B23" s="544" t="s">
        <v>534</v>
      </c>
      <c r="C23" s="538" t="s">
        <v>535</v>
      </c>
      <c r="D23" s="540">
        <v>92.88</v>
      </c>
      <c r="E23" s="540">
        <v>87.63</v>
      </c>
      <c r="F23" s="540">
        <v>150.55000000000001</v>
      </c>
      <c r="G23" s="540">
        <v>116.85</v>
      </c>
      <c r="H23" s="540">
        <v>148.26</v>
      </c>
      <c r="I23" s="540">
        <v>71.400000000000006</v>
      </c>
      <c r="J23" s="540">
        <v>110.54</v>
      </c>
      <c r="K23" s="540">
        <v>129.69</v>
      </c>
      <c r="L23" s="540">
        <v>124.65</v>
      </c>
      <c r="M23" s="540">
        <v>113.89</v>
      </c>
      <c r="N23" s="540">
        <v>86.64</v>
      </c>
      <c r="O23" s="540">
        <v>133.53</v>
      </c>
      <c r="P23" s="540">
        <v>120.52</v>
      </c>
      <c r="Q23" s="540">
        <v>74.44</v>
      </c>
      <c r="R23" s="540">
        <v>94.17</v>
      </c>
      <c r="S23" s="540">
        <v>152.79</v>
      </c>
      <c r="T23" s="540">
        <v>118.27</v>
      </c>
      <c r="U23" s="540">
        <v>168.03</v>
      </c>
      <c r="V23" s="540">
        <v>117.56</v>
      </c>
      <c r="W23" s="540">
        <v>112.47</v>
      </c>
      <c r="X23" s="540">
        <v>109.53</v>
      </c>
      <c r="Y23" s="540">
        <v>131.58000000000001</v>
      </c>
      <c r="Z23" s="540">
        <v>104.72</v>
      </c>
    </row>
    <row r="24" spans="1:26" ht="25.5" customHeight="1" x14ac:dyDescent="0.25">
      <c r="A24" s="544" t="s">
        <v>261</v>
      </c>
      <c r="B24" s="538">
        <v>413395</v>
      </c>
      <c r="C24" s="538" t="s">
        <v>536</v>
      </c>
      <c r="D24" s="540">
        <v>72.72</v>
      </c>
      <c r="E24" s="540">
        <v>79.36</v>
      </c>
      <c r="F24" s="540">
        <v>94.94</v>
      </c>
      <c r="G24" s="540">
        <v>83.96</v>
      </c>
      <c r="H24" s="540">
        <v>64.09</v>
      </c>
      <c r="I24" s="540">
        <v>68.08</v>
      </c>
      <c r="J24" s="540">
        <v>65.06</v>
      </c>
      <c r="K24" s="540">
        <v>76.62</v>
      </c>
      <c r="L24" s="540">
        <v>88.25</v>
      </c>
      <c r="M24" s="540">
        <v>76.739999999999995</v>
      </c>
      <c r="N24" s="540">
        <v>53.73</v>
      </c>
      <c r="O24" s="540">
        <v>59.61</v>
      </c>
      <c r="P24" s="540">
        <v>61.87</v>
      </c>
      <c r="Q24" s="540">
        <v>53.16</v>
      </c>
      <c r="R24" s="540">
        <v>76.19</v>
      </c>
      <c r="S24" s="540">
        <v>74.45</v>
      </c>
      <c r="T24" s="540">
        <v>71.540000000000006</v>
      </c>
      <c r="U24" s="540">
        <v>75.430000000000007</v>
      </c>
      <c r="V24" s="540">
        <v>81.58</v>
      </c>
      <c r="W24" s="540">
        <v>59.98</v>
      </c>
      <c r="X24" s="540">
        <v>72.459999999999994</v>
      </c>
      <c r="Y24" s="540">
        <v>80.459999999999994</v>
      </c>
      <c r="Z24" s="540">
        <v>64.31</v>
      </c>
    </row>
    <row r="25" spans="1:26" ht="25.5" customHeight="1" x14ac:dyDescent="0.25">
      <c r="A25" s="544" t="s">
        <v>263</v>
      </c>
      <c r="B25" s="544" t="s">
        <v>537</v>
      </c>
      <c r="C25" s="538" t="s">
        <v>538</v>
      </c>
      <c r="D25" s="540">
        <v>40.950000000000003</v>
      </c>
      <c r="E25" s="540">
        <v>40.28</v>
      </c>
      <c r="F25" s="540">
        <v>43.62</v>
      </c>
      <c r="G25" s="540">
        <v>41.97</v>
      </c>
      <c r="H25" s="540">
        <v>37.49</v>
      </c>
      <c r="I25" s="540">
        <v>32.770000000000003</v>
      </c>
      <c r="J25" s="540">
        <v>35.549999999999997</v>
      </c>
      <c r="K25" s="540">
        <v>43.81</v>
      </c>
      <c r="L25" s="540">
        <v>47.65</v>
      </c>
      <c r="M25" s="540">
        <v>43.09</v>
      </c>
      <c r="N25" s="540">
        <v>32.31</v>
      </c>
      <c r="O25" s="540">
        <v>32.979999999999997</v>
      </c>
      <c r="P25" s="540">
        <v>33.67</v>
      </c>
      <c r="Q25" s="540">
        <v>31.47</v>
      </c>
      <c r="R25" s="540">
        <v>40.79</v>
      </c>
      <c r="S25" s="540">
        <v>40.06</v>
      </c>
      <c r="T25" s="540">
        <v>38.97</v>
      </c>
      <c r="U25" s="540">
        <v>41.05</v>
      </c>
      <c r="V25" s="540">
        <v>41.87</v>
      </c>
      <c r="W25" s="540">
        <v>33.700000000000003</v>
      </c>
      <c r="X25" s="540">
        <v>34.89</v>
      </c>
      <c r="Y25" s="540">
        <v>39.71</v>
      </c>
      <c r="Z25" s="540">
        <v>36.92</v>
      </c>
    </row>
    <row r="26" spans="1:26" ht="25.5" customHeight="1" x14ac:dyDescent="0.25">
      <c r="A26" s="544" t="s">
        <v>265</v>
      </c>
      <c r="B26" s="544" t="s">
        <v>539</v>
      </c>
      <c r="C26" s="538" t="s">
        <v>540</v>
      </c>
      <c r="D26" s="540">
        <v>60.49</v>
      </c>
      <c r="E26" s="540">
        <v>49.41</v>
      </c>
      <c r="F26" s="540">
        <v>54</v>
      </c>
      <c r="G26" s="540">
        <v>45.85</v>
      </c>
      <c r="H26" s="540">
        <v>41.13</v>
      </c>
      <c r="I26" s="540">
        <v>34.700000000000003</v>
      </c>
      <c r="J26" s="540">
        <v>44.52</v>
      </c>
      <c r="K26" s="540">
        <v>52.59</v>
      </c>
      <c r="L26" s="540">
        <v>54.71</v>
      </c>
      <c r="M26" s="540">
        <v>47.4</v>
      </c>
      <c r="N26" s="540">
        <v>41.23</v>
      </c>
      <c r="O26" s="540">
        <v>37.21</v>
      </c>
      <c r="P26" s="540">
        <v>39.53</v>
      </c>
      <c r="Q26" s="540">
        <v>42.6</v>
      </c>
      <c r="R26" s="540">
        <v>43.08</v>
      </c>
      <c r="S26" s="540">
        <v>46.8</v>
      </c>
      <c r="T26" s="540">
        <v>45.55</v>
      </c>
      <c r="U26" s="540">
        <v>49.47</v>
      </c>
      <c r="V26" s="540">
        <v>44.74</v>
      </c>
      <c r="W26" s="540">
        <v>36.31</v>
      </c>
      <c r="X26" s="540">
        <v>45</v>
      </c>
      <c r="Y26" s="540">
        <v>49.01</v>
      </c>
      <c r="Z26" s="540">
        <v>31.61</v>
      </c>
    </row>
    <row r="27" spans="1:26" ht="25.5" customHeight="1" x14ac:dyDescent="0.25">
      <c r="A27" s="544" t="s">
        <v>266</v>
      </c>
      <c r="B27" s="544" t="s">
        <v>541</v>
      </c>
      <c r="C27" s="538" t="s">
        <v>542</v>
      </c>
      <c r="D27" s="540">
        <v>40.299999999999997</v>
      </c>
      <c r="E27" s="540">
        <v>40.81</v>
      </c>
      <c r="F27" s="540">
        <v>47.45</v>
      </c>
      <c r="G27" s="540">
        <v>40.57</v>
      </c>
      <c r="H27" s="540">
        <v>41.77</v>
      </c>
      <c r="I27" s="540">
        <v>31.78</v>
      </c>
      <c r="J27" s="540">
        <v>34.799999999999997</v>
      </c>
      <c r="K27" s="540">
        <v>43.14</v>
      </c>
      <c r="L27" s="540">
        <v>49.83</v>
      </c>
      <c r="M27" s="540">
        <v>40.909999999999997</v>
      </c>
      <c r="N27" s="540">
        <v>30.18</v>
      </c>
      <c r="O27" s="540">
        <v>34.159999999999997</v>
      </c>
      <c r="P27" s="540">
        <v>35.06</v>
      </c>
      <c r="Q27" s="540">
        <v>25.94</v>
      </c>
      <c r="R27" s="540">
        <v>43.45</v>
      </c>
      <c r="S27" s="540">
        <v>33.799999999999997</v>
      </c>
      <c r="T27" s="540">
        <v>42.3</v>
      </c>
      <c r="U27" s="540">
        <v>44.27</v>
      </c>
      <c r="V27" s="540">
        <v>41.86</v>
      </c>
      <c r="W27" s="540">
        <v>28.85</v>
      </c>
      <c r="X27" s="540">
        <v>35.28</v>
      </c>
      <c r="Y27" s="540">
        <v>34.520000000000003</v>
      </c>
      <c r="Z27" s="540">
        <v>41.21</v>
      </c>
    </row>
    <row r="28" spans="1:26" ht="25.5" customHeight="1" x14ac:dyDescent="0.25">
      <c r="A28" s="544" t="s">
        <v>259</v>
      </c>
      <c r="B28" s="546" t="s">
        <v>543</v>
      </c>
      <c r="C28" s="538" t="s">
        <v>544</v>
      </c>
      <c r="D28" s="540">
        <v>21.81</v>
      </c>
      <c r="E28" s="540">
        <v>23.45</v>
      </c>
      <c r="F28" s="540">
        <v>21.77</v>
      </c>
      <c r="G28" s="540">
        <v>17.309999999999999</v>
      </c>
      <c r="H28" s="540">
        <v>22.95</v>
      </c>
      <c r="I28" s="540">
        <v>18.04</v>
      </c>
      <c r="J28" s="540">
        <v>18.260000000000002</v>
      </c>
      <c r="K28" s="540">
        <v>19.02</v>
      </c>
      <c r="L28" s="540">
        <v>19.71</v>
      </c>
      <c r="M28" s="540">
        <v>20.89</v>
      </c>
      <c r="N28" s="540">
        <v>15.46</v>
      </c>
      <c r="O28" s="540">
        <v>15.33</v>
      </c>
      <c r="P28" s="540">
        <v>15.83</v>
      </c>
      <c r="Q28" s="540">
        <v>21.02</v>
      </c>
      <c r="R28" s="540">
        <v>20.25</v>
      </c>
      <c r="S28" s="540">
        <v>15.54</v>
      </c>
      <c r="T28" s="540">
        <v>19.38</v>
      </c>
      <c r="U28" s="540">
        <v>21.74</v>
      </c>
      <c r="V28" s="540">
        <v>19.649999999999999</v>
      </c>
      <c r="W28" s="540">
        <v>18.170000000000002</v>
      </c>
      <c r="X28" s="540">
        <v>17.59</v>
      </c>
      <c r="Y28" s="540">
        <v>20.239999999999998</v>
      </c>
      <c r="Z28" s="540">
        <v>20.12</v>
      </c>
    </row>
    <row r="29" spans="1:26" ht="25.5" customHeight="1" x14ac:dyDescent="0.25">
      <c r="A29" s="544" t="s">
        <v>267</v>
      </c>
      <c r="B29" s="538">
        <v>413395</v>
      </c>
      <c r="C29" s="538" t="s">
        <v>536</v>
      </c>
      <c r="D29" s="540">
        <v>72.72</v>
      </c>
      <c r="E29" s="540">
        <v>79.36</v>
      </c>
      <c r="F29" s="540">
        <v>94.94</v>
      </c>
      <c r="G29" s="540">
        <v>83.96</v>
      </c>
      <c r="H29" s="540">
        <v>64.09</v>
      </c>
      <c r="I29" s="540">
        <v>68.08</v>
      </c>
      <c r="J29" s="540">
        <v>65.06</v>
      </c>
      <c r="K29" s="540">
        <v>76.62</v>
      </c>
      <c r="L29" s="540">
        <v>88.25</v>
      </c>
      <c r="M29" s="540">
        <v>76.739999999999995</v>
      </c>
      <c r="N29" s="540">
        <v>53.73</v>
      </c>
      <c r="O29" s="540">
        <v>59.61</v>
      </c>
      <c r="P29" s="540">
        <v>61.87</v>
      </c>
      <c r="Q29" s="540">
        <v>53.16</v>
      </c>
      <c r="R29" s="540">
        <v>76.19</v>
      </c>
      <c r="S29" s="540">
        <v>74.45</v>
      </c>
      <c r="T29" s="540">
        <v>71.540000000000006</v>
      </c>
      <c r="U29" s="540">
        <v>75.430000000000007</v>
      </c>
      <c r="V29" s="540">
        <v>81.58</v>
      </c>
      <c r="W29" s="540">
        <v>59.98</v>
      </c>
      <c r="X29" s="540">
        <v>72.459999999999994</v>
      </c>
      <c r="Y29" s="540">
        <v>80.459999999999994</v>
      </c>
      <c r="Z29" s="540">
        <v>64.31</v>
      </c>
    </row>
    <row r="30" spans="1:26" ht="25.5" customHeight="1" x14ac:dyDescent="0.25">
      <c r="A30" s="546" t="s">
        <v>268</v>
      </c>
      <c r="B30" s="539" t="s">
        <v>517</v>
      </c>
      <c r="C30" s="538" t="s">
        <v>518</v>
      </c>
      <c r="D30" s="540">
        <v>33.75</v>
      </c>
      <c r="E30" s="540">
        <v>35.880000000000003</v>
      </c>
      <c r="F30" s="540">
        <v>28.49</v>
      </c>
      <c r="G30" s="540">
        <v>47.64</v>
      </c>
      <c r="H30" s="540">
        <v>30.54</v>
      </c>
      <c r="I30" s="540">
        <v>27.29</v>
      </c>
      <c r="J30" s="540">
        <v>27.83</v>
      </c>
      <c r="K30" s="540">
        <v>27.88</v>
      </c>
      <c r="L30" s="540">
        <v>35.04</v>
      </c>
      <c r="M30" s="540">
        <v>31.17</v>
      </c>
      <c r="N30" s="540">
        <v>23.81</v>
      </c>
      <c r="O30" s="540">
        <v>32.71</v>
      </c>
      <c r="P30" s="540">
        <v>26.37</v>
      </c>
      <c r="Q30" s="540">
        <v>23.68</v>
      </c>
      <c r="R30" s="540">
        <v>31.85</v>
      </c>
      <c r="S30" s="540">
        <v>31.53</v>
      </c>
      <c r="T30" s="540">
        <v>28.24</v>
      </c>
      <c r="U30" s="540">
        <v>37.47</v>
      </c>
      <c r="V30" s="540">
        <v>35.92</v>
      </c>
      <c r="W30" s="540">
        <v>25.18</v>
      </c>
      <c r="X30" s="540">
        <v>32.68</v>
      </c>
      <c r="Y30" s="540">
        <v>29.01</v>
      </c>
      <c r="Z30" s="540">
        <v>31.34</v>
      </c>
    </row>
    <row r="31" spans="1:26" ht="25.5" customHeight="1" x14ac:dyDescent="0.25">
      <c r="A31" s="544" t="s">
        <v>269</v>
      </c>
      <c r="B31" s="538" t="s">
        <v>545</v>
      </c>
      <c r="C31" s="538" t="s">
        <v>546</v>
      </c>
      <c r="D31" s="540">
        <v>41.26</v>
      </c>
      <c r="E31" s="540">
        <v>44.8</v>
      </c>
      <c r="F31" s="540">
        <v>46.25</v>
      </c>
      <c r="G31" s="540">
        <v>40.4</v>
      </c>
      <c r="H31" s="540">
        <v>52.54</v>
      </c>
      <c r="I31" s="540">
        <v>27.17</v>
      </c>
      <c r="J31" s="540">
        <v>28.44</v>
      </c>
      <c r="K31" s="540">
        <v>45.69</v>
      </c>
      <c r="L31" s="540">
        <v>42.76</v>
      </c>
      <c r="M31" s="540">
        <v>47.15</v>
      </c>
      <c r="N31" s="540">
        <v>37.619999999999997</v>
      </c>
      <c r="O31" s="540">
        <v>35.14</v>
      </c>
      <c r="P31" s="540">
        <v>40.86</v>
      </c>
      <c r="Q31" s="540">
        <v>46.67</v>
      </c>
      <c r="R31" s="540">
        <v>41.48</v>
      </c>
      <c r="S31" s="540">
        <v>43.47</v>
      </c>
      <c r="T31" s="540">
        <v>47.16</v>
      </c>
      <c r="U31" s="540">
        <v>46.12</v>
      </c>
      <c r="V31" s="540">
        <v>38.770000000000003</v>
      </c>
      <c r="W31" s="540">
        <v>36.36</v>
      </c>
      <c r="X31" s="540">
        <v>31.25</v>
      </c>
      <c r="Y31" s="540">
        <v>51.54</v>
      </c>
      <c r="Z31" s="540">
        <v>35.86</v>
      </c>
    </row>
    <row r="32" spans="1:26" ht="25.5" customHeight="1" x14ac:dyDescent="0.25">
      <c r="A32" s="546" t="s">
        <v>270</v>
      </c>
      <c r="B32" s="543" t="s">
        <v>514</v>
      </c>
      <c r="C32" s="544" t="s">
        <v>515</v>
      </c>
      <c r="D32" s="540">
        <v>54.98</v>
      </c>
      <c r="E32" s="540">
        <v>67.53</v>
      </c>
      <c r="F32" s="540">
        <v>75.180000000000007</v>
      </c>
      <c r="G32" s="540">
        <v>59.75</v>
      </c>
      <c r="H32" s="540">
        <v>52.04</v>
      </c>
      <c r="I32" s="540">
        <v>42.45</v>
      </c>
      <c r="J32" s="540">
        <v>45.5</v>
      </c>
      <c r="K32" s="540">
        <v>55.22</v>
      </c>
      <c r="L32" s="540">
        <v>74.45</v>
      </c>
      <c r="M32" s="540">
        <v>56.37</v>
      </c>
      <c r="N32" s="540">
        <v>43.86</v>
      </c>
      <c r="O32" s="540">
        <v>47.83</v>
      </c>
      <c r="P32" s="540">
        <v>47.07</v>
      </c>
      <c r="Q32" s="540">
        <v>54.49</v>
      </c>
      <c r="R32" s="540">
        <v>61.03</v>
      </c>
      <c r="S32" s="540">
        <v>64.48</v>
      </c>
      <c r="T32" s="540">
        <v>57.91</v>
      </c>
      <c r="U32" s="540">
        <v>56.83</v>
      </c>
      <c r="V32" s="540">
        <v>65.290000000000006</v>
      </c>
      <c r="W32" s="540">
        <v>48.46</v>
      </c>
      <c r="X32" s="540">
        <v>67.2</v>
      </c>
      <c r="Y32" s="540">
        <v>59.05</v>
      </c>
      <c r="Z32" s="540">
        <v>55.35</v>
      </c>
    </row>
    <row r="33" spans="1:26" ht="25.5" customHeight="1" x14ac:dyDescent="0.25">
      <c r="A33" s="546" t="s">
        <v>166</v>
      </c>
      <c r="B33" s="539" t="s">
        <v>511</v>
      </c>
      <c r="C33" s="538" t="s">
        <v>512</v>
      </c>
      <c r="D33" s="540">
        <v>22.45</v>
      </c>
      <c r="E33" s="540">
        <v>27.51</v>
      </c>
      <c r="F33" s="540">
        <v>27.24</v>
      </c>
      <c r="G33" s="540">
        <v>23.84</v>
      </c>
      <c r="H33" s="540">
        <v>16.3</v>
      </c>
      <c r="I33" s="540">
        <v>19.649999999999999</v>
      </c>
      <c r="J33" s="540">
        <v>26.53</v>
      </c>
      <c r="K33" s="540">
        <v>22.55</v>
      </c>
      <c r="L33" s="540">
        <v>27.06</v>
      </c>
      <c r="M33" s="540">
        <v>25.99</v>
      </c>
      <c r="N33" s="540">
        <v>18.38</v>
      </c>
      <c r="O33" s="540">
        <v>21.12</v>
      </c>
      <c r="P33" s="540">
        <v>22.31</v>
      </c>
      <c r="Q33" s="540">
        <v>25.66</v>
      </c>
      <c r="R33" s="540">
        <v>34.43</v>
      </c>
      <c r="S33" s="540">
        <v>25.48</v>
      </c>
      <c r="T33" s="540">
        <v>28.54</v>
      </c>
      <c r="U33" s="540">
        <v>25.51</v>
      </c>
      <c r="V33" s="540">
        <v>27.76</v>
      </c>
      <c r="W33" s="540">
        <v>20.07</v>
      </c>
      <c r="X33" s="540">
        <v>21.5</v>
      </c>
      <c r="Y33" s="540">
        <v>31.41</v>
      </c>
      <c r="Z33" s="540">
        <v>34.28</v>
      </c>
    </row>
    <row r="34" spans="1:26" ht="25.5" customHeight="1" x14ac:dyDescent="0.25">
      <c r="A34" s="544" t="s">
        <v>271</v>
      </c>
      <c r="B34" s="539" t="s">
        <v>511</v>
      </c>
      <c r="C34" s="538" t="s">
        <v>512</v>
      </c>
      <c r="D34" s="540">
        <v>22.45</v>
      </c>
      <c r="E34" s="540">
        <v>27.51</v>
      </c>
      <c r="F34" s="540">
        <v>27.24</v>
      </c>
      <c r="G34" s="540">
        <v>23.84</v>
      </c>
      <c r="H34" s="540">
        <v>16.3</v>
      </c>
      <c r="I34" s="540">
        <v>19.649999999999999</v>
      </c>
      <c r="J34" s="540">
        <v>26.53</v>
      </c>
      <c r="K34" s="540">
        <v>22.55</v>
      </c>
      <c r="L34" s="540">
        <v>27.06</v>
      </c>
      <c r="M34" s="540">
        <v>25.99</v>
      </c>
      <c r="N34" s="540">
        <v>18.38</v>
      </c>
      <c r="O34" s="540">
        <v>21.12</v>
      </c>
      <c r="P34" s="540">
        <v>22.31</v>
      </c>
      <c r="Q34" s="540">
        <v>25.66</v>
      </c>
      <c r="R34" s="540">
        <v>34.43</v>
      </c>
      <c r="S34" s="540">
        <v>25.48</v>
      </c>
      <c r="T34" s="540">
        <v>28.54</v>
      </c>
      <c r="U34" s="540">
        <v>25.51</v>
      </c>
      <c r="V34" s="540">
        <v>27.76</v>
      </c>
      <c r="W34" s="540">
        <v>20.07</v>
      </c>
      <c r="X34" s="540">
        <v>21.5</v>
      </c>
      <c r="Y34" s="540">
        <v>31.41</v>
      </c>
      <c r="Z34" s="540">
        <v>34.28</v>
      </c>
    </row>
    <row r="35" spans="1:26" ht="25.5" customHeight="1" x14ac:dyDescent="0.25">
      <c r="A35" s="544" t="s">
        <v>272</v>
      </c>
      <c r="B35" s="539" t="s">
        <v>511</v>
      </c>
      <c r="C35" s="538" t="s">
        <v>512</v>
      </c>
      <c r="D35" s="540">
        <v>22.45</v>
      </c>
      <c r="E35" s="540">
        <v>27.51</v>
      </c>
      <c r="F35" s="540">
        <v>27.24</v>
      </c>
      <c r="G35" s="540">
        <v>23.84</v>
      </c>
      <c r="H35" s="540">
        <v>16.3</v>
      </c>
      <c r="I35" s="540">
        <v>19.649999999999999</v>
      </c>
      <c r="J35" s="540">
        <v>26.53</v>
      </c>
      <c r="K35" s="540">
        <v>22.55</v>
      </c>
      <c r="L35" s="540">
        <v>27.06</v>
      </c>
      <c r="M35" s="540">
        <v>25.99</v>
      </c>
      <c r="N35" s="540">
        <v>18.38</v>
      </c>
      <c r="O35" s="540">
        <v>21.12</v>
      </c>
      <c r="P35" s="540">
        <v>22.31</v>
      </c>
      <c r="Q35" s="540">
        <v>25.66</v>
      </c>
      <c r="R35" s="540">
        <v>34.43</v>
      </c>
      <c r="S35" s="540">
        <v>25.48</v>
      </c>
      <c r="T35" s="540">
        <v>28.54</v>
      </c>
      <c r="U35" s="540">
        <v>25.51</v>
      </c>
      <c r="V35" s="540">
        <v>27.76</v>
      </c>
      <c r="W35" s="540">
        <v>20.07</v>
      </c>
      <c r="X35" s="540">
        <v>21.5</v>
      </c>
      <c r="Y35" s="540">
        <v>31.41</v>
      </c>
      <c r="Z35" s="540">
        <v>34.28</v>
      </c>
    </row>
    <row r="36" spans="1:26" ht="25.5" customHeight="1" x14ac:dyDescent="0.25">
      <c r="A36" s="544" t="s">
        <v>273</v>
      </c>
      <c r="B36" s="538" t="s">
        <v>547</v>
      </c>
      <c r="C36" s="538" t="s">
        <v>548</v>
      </c>
      <c r="D36" s="540">
        <v>50.71</v>
      </c>
      <c r="E36" s="540">
        <v>39.24</v>
      </c>
      <c r="F36" s="540">
        <v>50.74</v>
      </c>
      <c r="G36" s="540">
        <v>54.44</v>
      </c>
      <c r="H36" s="540">
        <v>44.49</v>
      </c>
      <c r="I36" s="540">
        <v>31.35</v>
      </c>
      <c r="J36" s="540">
        <v>47.23</v>
      </c>
      <c r="K36" s="540">
        <v>53.42</v>
      </c>
      <c r="L36" s="540">
        <v>59.87</v>
      </c>
      <c r="M36" s="540">
        <v>51.5</v>
      </c>
      <c r="N36" s="540">
        <v>39.36</v>
      </c>
      <c r="O36" s="540">
        <v>41.83</v>
      </c>
      <c r="P36" s="540">
        <v>35.11</v>
      </c>
      <c r="Q36" s="540">
        <v>28.07</v>
      </c>
      <c r="R36" s="540">
        <v>43.58</v>
      </c>
      <c r="S36" s="540">
        <v>47.46</v>
      </c>
      <c r="T36" s="540">
        <v>45.4</v>
      </c>
      <c r="U36" s="540">
        <v>47.75</v>
      </c>
      <c r="V36" s="540">
        <v>50.95</v>
      </c>
      <c r="W36" s="540">
        <v>41.69</v>
      </c>
      <c r="X36" s="540">
        <v>45.31</v>
      </c>
      <c r="Y36" s="540">
        <v>45.26</v>
      </c>
      <c r="Z36" s="540">
        <v>38.81</v>
      </c>
    </row>
    <row r="37" spans="1:26" ht="25.5" customHeight="1" x14ac:dyDescent="0.25">
      <c r="A37" s="538" t="s">
        <v>549</v>
      </c>
      <c r="B37" s="538" t="s">
        <v>550</v>
      </c>
      <c r="C37" s="538" t="s">
        <v>551</v>
      </c>
      <c r="D37" s="540">
        <v>112.03</v>
      </c>
      <c r="E37" s="540">
        <v>145.43</v>
      </c>
      <c r="F37" s="540">
        <v>156.83000000000001</v>
      </c>
      <c r="G37" s="540">
        <v>123.8</v>
      </c>
      <c r="H37" s="540">
        <v>146.21</v>
      </c>
      <c r="I37" s="540">
        <v>104.46</v>
      </c>
      <c r="J37" s="540">
        <v>146.74</v>
      </c>
      <c r="K37" s="540">
        <v>120.21</v>
      </c>
      <c r="L37" s="540">
        <v>106.88</v>
      </c>
      <c r="M37" s="540">
        <v>145.35</v>
      </c>
      <c r="N37" s="540">
        <v>139</v>
      </c>
      <c r="O37" s="540">
        <v>129.21</v>
      </c>
      <c r="P37" s="540">
        <v>131.4</v>
      </c>
      <c r="Q37" s="540">
        <v>99.51</v>
      </c>
      <c r="R37" s="540">
        <v>138.18</v>
      </c>
      <c r="S37" s="540">
        <v>140.13999999999999</v>
      </c>
      <c r="T37" s="540">
        <v>102.84</v>
      </c>
      <c r="U37" s="540">
        <v>111.11</v>
      </c>
      <c r="V37" s="540">
        <v>100.09</v>
      </c>
      <c r="W37" s="540">
        <v>142.61000000000001</v>
      </c>
      <c r="X37" s="540">
        <v>131.72999999999999</v>
      </c>
      <c r="Y37" s="540">
        <v>79.680000000000007</v>
      </c>
      <c r="Z37" s="540">
        <v>109.22</v>
      </c>
    </row>
    <row r="38" spans="1:26" ht="25.5" customHeight="1" x14ac:dyDescent="0.25">
      <c r="A38" s="544" t="s">
        <v>275</v>
      </c>
      <c r="B38" s="543" t="s">
        <v>514</v>
      </c>
      <c r="C38" s="544" t="s">
        <v>515</v>
      </c>
      <c r="D38" s="540">
        <v>54.98</v>
      </c>
      <c r="E38" s="540">
        <v>67.53</v>
      </c>
      <c r="F38" s="540">
        <v>75.180000000000007</v>
      </c>
      <c r="G38" s="540">
        <v>59.75</v>
      </c>
      <c r="H38" s="540">
        <v>52.04</v>
      </c>
      <c r="I38" s="540">
        <v>42.45</v>
      </c>
      <c r="J38" s="540">
        <v>45.5</v>
      </c>
      <c r="K38" s="540">
        <v>55.22</v>
      </c>
      <c r="L38" s="540">
        <v>74.45</v>
      </c>
      <c r="M38" s="540">
        <v>56.37</v>
      </c>
      <c r="N38" s="540">
        <v>43.86</v>
      </c>
      <c r="O38" s="540">
        <v>47.83</v>
      </c>
      <c r="P38" s="540">
        <v>47.07</v>
      </c>
      <c r="Q38" s="540">
        <v>54.49</v>
      </c>
      <c r="R38" s="540">
        <v>61.03</v>
      </c>
      <c r="S38" s="540">
        <v>64.48</v>
      </c>
      <c r="T38" s="540">
        <v>57.91</v>
      </c>
      <c r="U38" s="540">
        <v>56.83</v>
      </c>
      <c r="V38" s="540">
        <v>65.290000000000006</v>
      </c>
      <c r="W38" s="540">
        <v>48.46</v>
      </c>
      <c r="X38" s="540">
        <v>67.2</v>
      </c>
      <c r="Y38" s="540">
        <v>59.05</v>
      </c>
      <c r="Z38" s="540">
        <v>55.35</v>
      </c>
    </row>
    <row r="39" spans="1:26" ht="25.5" customHeight="1" x14ac:dyDescent="0.25">
      <c r="A39" s="544" t="s">
        <v>276</v>
      </c>
      <c r="B39" s="543" t="s">
        <v>545</v>
      </c>
      <c r="C39" s="544" t="s">
        <v>546</v>
      </c>
      <c r="D39" s="540">
        <v>41.26</v>
      </c>
      <c r="E39" s="540">
        <v>44.8</v>
      </c>
      <c r="F39" s="540">
        <v>46.25</v>
      </c>
      <c r="G39" s="540">
        <v>40.4</v>
      </c>
      <c r="H39" s="540">
        <v>52.54</v>
      </c>
      <c r="I39" s="540">
        <v>27.17</v>
      </c>
      <c r="J39" s="540">
        <v>28.44</v>
      </c>
      <c r="K39" s="540">
        <v>45.69</v>
      </c>
      <c r="L39" s="540">
        <v>42.76</v>
      </c>
      <c r="M39" s="540">
        <v>47.15</v>
      </c>
      <c r="N39" s="540">
        <v>37.619999999999997</v>
      </c>
      <c r="O39" s="540">
        <v>35.14</v>
      </c>
      <c r="P39" s="540">
        <v>40.86</v>
      </c>
      <c r="Q39" s="540">
        <v>46.67</v>
      </c>
      <c r="R39" s="540">
        <v>41.48</v>
      </c>
      <c r="S39" s="540">
        <v>43.47</v>
      </c>
      <c r="T39" s="540">
        <v>47.16</v>
      </c>
      <c r="U39" s="540">
        <v>46.12</v>
      </c>
      <c r="V39" s="540">
        <v>38.770000000000003</v>
      </c>
      <c r="W39" s="540">
        <v>36.36</v>
      </c>
      <c r="X39" s="540">
        <v>31.25</v>
      </c>
      <c r="Y39" s="540">
        <v>51.54</v>
      </c>
      <c r="Z39" s="540">
        <v>35.86</v>
      </c>
    </row>
    <row r="40" spans="1:26" ht="25.5" customHeight="1" x14ac:dyDescent="0.25">
      <c r="A40" s="546" t="s">
        <v>277</v>
      </c>
      <c r="B40" s="539" t="s">
        <v>552</v>
      </c>
      <c r="C40" s="538" t="s">
        <v>553</v>
      </c>
      <c r="D40" s="540">
        <v>67.040000000000006</v>
      </c>
      <c r="E40" s="540">
        <v>69.44</v>
      </c>
      <c r="F40" s="540">
        <v>56.74</v>
      </c>
      <c r="G40" s="540">
        <v>37.47</v>
      </c>
      <c r="H40" s="540">
        <v>56.89</v>
      </c>
      <c r="I40" s="540">
        <v>39.630000000000003</v>
      </c>
      <c r="J40" s="540">
        <v>34.68</v>
      </c>
      <c r="K40" s="540">
        <v>51.44</v>
      </c>
      <c r="L40" s="540">
        <v>53.56</v>
      </c>
      <c r="M40" s="540">
        <v>52.94</v>
      </c>
      <c r="N40" s="540">
        <v>28.48</v>
      </c>
      <c r="O40" s="540">
        <v>55.64</v>
      </c>
      <c r="P40" s="540">
        <v>46.32</v>
      </c>
      <c r="Q40" s="540">
        <v>44.86</v>
      </c>
      <c r="R40" s="540">
        <v>52.37</v>
      </c>
      <c r="S40" s="540">
        <v>38.07</v>
      </c>
      <c r="T40" s="540">
        <v>49.08</v>
      </c>
      <c r="U40" s="540">
        <v>57.43</v>
      </c>
      <c r="V40" s="540">
        <v>44.5</v>
      </c>
      <c r="W40" s="540">
        <v>35.89</v>
      </c>
      <c r="X40" s="540">
        <v>37.97</v>
      </c>
      <c r="Y40" s="540">
        <v>45.88</v>
      </c>
      <c r="Z40" s="540">
        <v>59.03</v>
      </c>
    </row>
    <row r="41" spans="1:26" ht="25.5" customHeight="1" x14ac:dyDescent="0.25">
      <c r="A41" s="546" t="s">
        <v>278</v>
      </c>
      <c r="B41" s="539" t="s">
        <v>552</v>
      </c>
      <c r="C41" s="538" t="s">
        <v>553</v>
      </c>
      <c r="D41" s="540">
        <v>67.040000000000006</v>
      </c>
      <c r="E41" s="540">
        <v>69.44</v>
      </c>
      <c r="F41" s="540">
        <v>56.74</v>
      </c>
      <c r="G41" s="540">
        <v>37.47</v>
      </c>
      <c r="H41" s="540">
        <v>56.89</v>
      </c>
      <c r="I41" s="540">
        <v>39.630000000000003</v>
      </c>
      <c r="J41" s="540">
        <v>34.68</v>
      </c>
      <c r="K41" s="540">
        <v>51.44</v>
      </c>
      <c r="L41" s="540">
        <v>53.56</v>
      </c>
      <c r="M41" s="540">
        <v>52.94</v>
      </c>
      <c r="N41" s="540">
        <v>28.48</v>
      </c>
      <c r="O41" s="540">
        <v>55.64</v>
      </c>
      <c r="P41" s="540">
        <v>46.32</v>
      </c>
      <c r="Q41" s="540">
        <v>44.86</v>
      </c>
      <c r="R41" s="540">
        <v>52.37</v>
      </c>
      <c r="S41" s="540">
        <v>38.07</v>
      </c>
      <c r="T41" s="540">
        <v>49.08</v>
      </c>
      <c r="U41" s="540">
        <v>57.43</v>
      </c>
      <c r="V41" s="540">
        <v>44.5</v>
      </c>
      <c r="W41" s="540">
        <v>35.89</v>
      </c>
      <c r="X41" s="540">
        <v>37.97</v>
      </c>
      <c r="Y41" s="540">
        <v>45.88</v>
      </c>
      <c r="Z41" s="540">
        <v>59.03</v>
      </c>
    </row>
    <row r="42" spans="1:26" ht="25.5" customHeight="1" x14ac:dyDescent="0.25">
      <c r="A42" s="546" t="s">
        <v>279</v>
      </c>
      <c r="B42" s="539" t="s">
        <v>554</v>
      </c>
      <c r="C42" s="538" t="s">
        <v>555</v>
      </c>
      <c r="D42" s="540">
        <v>47.16</v>
      </c>
      <c r="E42" s="540">
        <v>48.52</v>
      </c>
      <c r="F42" s="540">
        <v>41.85</v>
      </c>
      <c r="G42" s="540">
        <v>26.02</v>
      </c>
      <c r="H42" s="540">
        <v>34.840000000000003</v>
      </c>
      <c r="I42" s="540">
        <v>25.45</v>
      </c>
      <c r="J42" s="540">
        <v>24.95</v>
      </c>
      <c r="K42" s="540">
        <v>34.65</v>
      </c>
      <c r="L42" s="540">
        <v>36.32</v>
      </c>
      <c r="M42" s="540">
        <v>39.69</v>
      </c>
      <c r="N42" s="540">
        <v>18.13</v>
      </c>
      <c r="O42" s="540">
        <v>34.950000000000003</v>
      </c>
      <c r="P42" s="540">
        <v>33.340000000000003</v>
      </c>
      <c r="Q42" s="540">
        <v>28.92</v>
      </c>
      <c r="R42" s="540">
        <v>33.75</v>
      </c>
      <c r="S42" s="540">
        <v>26.56</v>
      </c>
      <c r="T42" s="540">
        <v>37.43</v>
      </c>
      <c r="U42" s="540">
        <v>40.5</v>
      </c>
      <c r="V42" s="540">
        <v>34.35</v>
      </c>
      <c r="W42" s="540">
        <v>24.96</v>
      </c>
      <c r="X42" s="540">
        <v>26.07</v>
      </c>
      <c r="Y42" s="540">
        <v>29.03</v>
      </c>
      <c r="Z42" s="540">
        <v>42.74</v>
      </c>
    </row>
    <row r="43" spans="1:26" ht="25.5" customHeight="1" x14ac:dyDescent="0.25">
      <c r="A43" s="546" t="s">
        <v>293</v>
      </c>
      <c r="B43" s="539" t="s">
        <v>554</v>
      </c>
      <c r="C43" s="538" t="s">
        <v>555</v>
      </c>
      <c r="D43" s="540">
        <v>47.16</v>
      </c>
      <c r="E43" s="540">
        <v>48.52</v>
      </c>
      <c r="F43" s="540">
        <v>41.85</v>
      </c>
      <c r="G43" s="540">
        <v>26.02</v>
      </c>
      <c r="H43" s="540">
        <v>34.840000000000003</v>
      </c>
      <c r="I43" s="540">
        <v>25.45</v>
      </c>
      <c r="J43" s="540">
        <v>24.95</v>
      </c>
      <c r="K43" s="540">
        <v>34.65</v>
      </c>
      <c r="L43" s="540">
        <v>36.32</v>
      </c>
      <c r="M43" s="540">
        <v>39.69</v>
      </c>
      <c r="N43" s="540">
        <v>18.13</v>
      </c>
      <c r="O43" s="540">
        <v>34.950000000000003</v>
      </c>
      <c r="P43" s="540">
        <v>33.340000000000003</v>
      </c>
      <c r="Q43" s="540">
        <v>28.92</v>
      </c>
      <c r="R43" s="540">
        <v>33.75</v>
      </c>
      <c r="S43" s="540">
        <v>26.56</v>
      </c>
      <c r="T43" s="540">
        <v>37.43</v>
      </c>
      <c r="U43" s="540">
        <v>40.5</v>
      </c>
      <c r="V43" s="540">
        <v>34.35</v>
      </c>
      <c r="W43" s="540">
        <v>24.96</v>
      </c>
      <c r="X43" s="540">
        <v>26.07</v>
      </c>
      <c r="Y43" s="540">
        <v>29.03</v>
      </c>
      <c r="Z43" s="540">
        <v>42.74</v>
      </c>
    </row>
    <row r="44" spans="1:26" ht="25.5" customHeight="1" x14ac:dyDescent="0.25">
      <c r="A44" s="538" t="s">
        <v>280</v>
      </c>
      <c r="B44" s="543" t="s">
        <v>511</v>
      </c>
      <c r="C44" s="544" t="s">
        <v>512</v>
      </c>
      <c r="D44" s="540">
        <v>22.45</v>
      </c>
      <c r="E44" s="540">
        <v>27.51</v>
      </c>
      <c r="F44" s="540">
        <v>27.24</v>
      </c>
      <c r="G44" s="540">
        <v>23.84</v>
      </c>
      <c r="H44" s="540">
        <v>16.3</v>
      </c>
      <c r="I44" s="540">
        <v>19.649999999999999</v>
      </c>
      <c r="J44" s="540">
        <v>26.53</v>
      </c>
      <c r="K44" s="540">
        <v>22.55</v>
      </c>
      <c r="L44" s="540">
        <v>27.06</v>
      </c>
      <c r="M44" s="540">
        <v>25.99</v>
      </c>
      <c r="N44" s="540">
        <v>18.38</v>
      </c>
      <c r="O44" s="540">
        <v>21.12</v>
      </c>
      <c r="P44" s="540">
        <v>22.31</v>
      </c>
      <c r="Q44" s="540">
        <v>25.66</v>
      </c>
      <c r="R44" s="540">
        <v>34.43</v>
      </c>
      <c r="S44" s="540">
        <v>25.48</v>
      </c>
      <c r="T44" s="540">
        <v>28.54</v>
      </c>
      <c r="U44" s="540">
        <v>25.51</v>
      </c>
      <c r="V44" s="540">
        <v>27.76</v>
      </c>
      <c r="W44" s="540">
        <v>20.07</v>
      </c>
      <c r="X44" s="540">
        <v>21.5</v>
      </c>
      <c r="Y44" s="540">
        <v>31.41</v>
      </c>
      <c r="Z44" s="540">
        <v>34.28</v>
      </c>
    </row>
    <row r="45" spans="1:26" ht="25.5" customHeight="1" x14ac:dyDescent="0.25">
      <c r="A45" s="538" t="s">
        <v>281</v>
      </c>
      <c r="B45" s="543" t="s">
        <v>556</v>
      </c>
      <c r="C45" s="544" t="s">
        <v>557</v>
      </c>
      <c r="D45" s="540">
        <v>44.17</v>
      </c>
      <c r="E45" s="540">
        <v>40.78</v>
      </c>
      <c r="F45" s="540">
        <v>43.96</v>
      </c>
      <c r="G45" s="540">
        <v>43.27</v>
      </c>
      <c r="H45" s="540">
        <v>36.82</v>
      </c>
      <c r="I45" s="540">
        <v>35.75</v>
      </c>
      <c r="J45" s="540">
        <v>33.96</v>
      </c>
      <c r="K45" s="540">
        <v>52.73</v>
      </c>
      <c r="L45" s="540">
        <v>45.2</v>
      </c>
      <c r="M45" s="540">
        <v>40.08</v>
      </c>
      <c r="N45" s="540">
        <v>40.159999999999997</v>
      </c>
      <c r="O45" s="540">
        <v>37.65</v>
      </c>
      <c r="P45" s="540">
        <v>40.49</v>
      </c>
      <c r="Q45" s="540">
        <v>41.18</v>
      </c>
      <c r="R45" s="540">
        <v>42.33</v>
      </c>
      <c r="S45" s="540">
        <v>34.1</v>
      </c>
      <c r="T45" s="540">
        <v>38.24</v>
      </c>
      <c r="U45" s="540">
        <v>54.19</v>
      </c>
      <c r="V45" s="540">
        <v>31.25</v>
      </c>
      <c r="W45" s="540">
        <v>34.1</v>
      </c>
      <c r="X45" s="540">
        <v>40.299999999999997</v>
      </c>
      <c r="Y45" s="540">
        <v>44.84</v>
      </c>
      <c r="Z45" s="540">
        <v>50.04</v>
      </c>
    </row>
    <row r="46" spans="1:26" ht="25.5" customHeight="1" x14ac:dyDescent="0.25">
      <c r="A46" s="538" t="s">
        <v>282</v>
      </c>
      <c r="B46" s="543" t="s">
        <v>514</v>
      </c>
      <c r="C46" s="544" t="s">
        <v>515</v>
      </c>
      <c r="D46" s="540">
        <v>54.98</v>
      </c>
      <c r="E46" s="540">
        <v>67.53</v>
      </c>
      <c r="F46" s="540">
        <v>75.180000000000007</v>
      </c>
      <c r="G46" s="540">
        <v>59.75</v>
      </c>
      <c r="H46" s="540">
        <v>52.04</v>
      </c>
      <c r="I46" s="540">
        <v>42.45</v>
      </c>
      <c r="J46" s="540">
        <v>45.5</v>
      </c>
      <c r="K46" s="540">
        <v>55.22</v>
      </c>
      <c r="L46" s="540">
        <v>74.45</v>
      </c>
      <c r="M46" s="540">
        <v>56.37</v>
      </c>
      <c r="N46" s="540">
        <v>43.86</v>
      </c>
      <c r="O46" s="540">
        <v>47.83</v>
      </c>
      <c r="P46" s="540">
        <v>47.07</v>
      </c>
      <c r="Q46" s="540">
        <v>54.49</v>
      </c>
      <c r="R46" s="540">
        <v>61.03</v>
      </c>
      <c r="S46" s="540">
        <v>64.48</v>
      </c>
      <c r="T46" s="540">
        <v>57.91</v>
      </c>
      <c r="U46" s="540">
        <v>56.83</v>
      </c>
      <c r="V46" s="540">
        <v>65.290000000000006</v>
      </c>
      <c r="W46" s="540">
        <v>48.46</v>
      </c>
      <c r="X46" s="540">
        <v>67.2</v>
      </c>
      <c r="Y46" s="540">
        <v>59.05</v>
      </c>
      <c r="Z46" s="540">
        <v>55.35</v>
      </c>
    </row>
    <row r="47" spans="1:26" ht="25.5" customHeight="1" x14ac:dyDescent="0.25">
      <c r="A47" s="544" t="s">
        <v>283</v>
      </c>
      <c r="B47" s="546" t="s">
        <v>543</v>
      </c>
      <c r="C47" s="538" t="s">
        <v>544</v>
      </c>
      <c r="D47" s="540">
        <v>21.81</v>
      </c>
      <c r="E47" s="540">
        <v>23.45</v>
      </c>
      <c r="F47" s="540">
        <v>21.77</v>
      </c>
      <c r="G47" s="540">
        <v>17.309999999999999</v>
      </c>
      <c r="H47" s="540">
        <v>22.95</v>
      </c>
      <c r="I47" s="540">
        <v>18.04</v>
      </c>
      <c r="J47" s="540">
        <v>18.260000000000002</v>
      </c>
      <c r="K47" s="540">
        <v>19.02</v>
      </c>
      <c r="L47" s="540">
        <v>19.71</v>
      </c>
      <c r="M47" s="540">
        <v>20.89</v>
      </c>
      <c r="N47" s="540">
        <v>15.46</v>
      </c>
      <c r="O47" s="540">
        <v>15.33</v>
      </c>
      <c r="P47" s="540">
        <v>15.83</v>
      </c>
      <c r="Q47" s="540">
        <v>21.02</v>
      </c>
      <c r="R47" s="540">
        <v>20.25</v>
      </c>
      <c r="S47" s="540">
        <v>15.54</v>
      </c>
      <c r="T47" s="540">
        <v>19.38</v>
      </c>
      <c r="U47" s="540">
        <v>21.74</v>
      </c>
      <c r="V47" s="540">
        <v>19.649999999999999</v>
      </c>
      <c r="W47" s="540">
        <v>18.170000000000002</v>
      </c>
      <c r="X47" s="540">
        <v>17.59</v>
      </c>
      <c r="Y47" s="540">
        <v>20.239999999999998</v>
      </c>
      <c r="Z47" s="540">
        <v>20.12</v>
      </c>
    </row>
    <row r="48" spans="1:26" ht="25.5" customHeight="1" x14ac:dyDescent="0.25">
      <c r="A48" s="538" t="s">
        <v>284</v>
      </c>
      <c r="B48" s="543" t="s">
        <v>545</v>
      </c>
      <c r="C48" s="544" t="s">
        <v>546</v>
      </c>
      <c r="D48" s="540">
        <v>41.26</v>
      </c>
      <c r="E48" s="540">
        <v>44.8</v>
      </c>
      <c r="F48" s="540">
        <v>46.25</v>
      </c>
      <c r="G48" s="540">
        <v>40.4</v>
      </c>
      <c r="H48" s="540">
        <v>52.54</v>
      </c>
      <c r="I48" s="540">
        <v>27.17</v>
      </c>
      <c r="J48" s="540">
        <v>28.44</v>
      </c>
      <c r="K48" s="540">
        <v>45.69</v>
      </c>
      <c r="L48" s="540">
        <v>42.76</v>
      </c>
      <c r="M48" s="540">
        <v>47.15</v>
      </c>
      <c r="N48" s="540">
        <v>37.619999999999997</v>
      </c>
      <c r="O48" s="540">
        <v>35.14</v>
      </c>
      <c r="P48" s="540">
        <v>40.86</v>
      </c>
      <c r="Q48" s="540">
        <v>46.67</v>
      </c>
      <c r="R48" s="540">
        <v>41.48</v>
      </c>
      <c r="S48" s="540">
        <v>43.47</v>
      </c>
      <c r="T48" s="540">
        <v>47.16</v>
      </c>
      <c r="U48" s="540">
        <v>46.12</v>
      </c>
      <c r="V48" s="540">
        <v>38.770000000000003</v>
      </c>
      <c r="W48" s="540">
        <v>36.36</v>
      </c>
      <c r="X48" s="540">
        <v>31.25</v>
      </c>
      <c r="Y48" s="540">
        <v>51.54</v>
      </c>
      <c r="Z48" s="540">
        <v>35.86</v>
      </c>
    </row>
    <row r="49" spans="1:26" ht="25.5" customHeight="1" x14ac:dyDescent="0.25">
      <c r="A49" s="538" t="s">
        <v>285</v>
      </c>
      <c r="B49" s="546" t="s">
        <v>543</v>
      </c>
      <c r="C49" s="538" t="s">
        <v>544</v>
      </c>
      <c r="D49" s="540">
        <v>21.81</v>
      </c>
      <c r="E49" s="540">
        <v>23.45</v>
      </c>
      <c r="F49" s="540">
        <v>21.77</v>
      </c>
      <c r="G49" s="540">
        <v>17.309999999999999</v>
      </c>
      <c r="H49" s="540">
        <v>22.95</v>
      </c>
      <c r="I49" s="540">
        <v>18.04</v>
      </c>
      <c r="J49" s="540">
        <v>18.260000000000002</v>
      </c>
      <c r="K49" s="540">
        <v>19.02</v>
      </c>
      <c r="L49" s="540">
        <v>19.71</v>
      </c>
      <c r="M49" s="540">
        <v>20.89</v>
      </c>
      <c r="N49" s="540">
        <v>15.46</v>
      </c>
      <c r="O49" s="540">
        <v>15.33</v>
      </c>
      <c r="P49" s="540">
        <v>15.83</v>
      </c>
      <c r="Q49" s="540">
        <v>21.02</v>
      </c>
      <c r="R49" s="540">
        <v>20.25</v>
      </c>
      <c r="S49" s="540">
        <v>15.54</v>
      </c>
      <c r="T49" s="540">
        <v>19.38</v>
      </c>
      <c r="U49" s="540">
        <v>21.74</v>
      </c>
      <c r="V49" s="540">
        <v>19.649999999999999</v>
      </c>
      <c r="W49" s="540">
        <v>18.170000000000002</v>
      </c>
      <c r="X49" s="540">
        <v>17.59</v>
      </c>
      <c r="Y49" s="540">
        <v>20.239999999999998</v>
      </c>
      <c r="Z49" s="540">
        <v>20.12</v>
      </c>
    </row>
    <row r="50" spans="1:26" ht="25.5" customHeight="1" x14ac:dyDescent="0.25">
      <c r="A50" s="546" t="s">
        <v>286</v>
      </c>
      <c r="B50" s="543" t="s">
        <v>514</v>
      </c>
      <c r="C50" s="544" t="s">
        <v>515</v>
      </c>
      <c r="D50" s="540">
        <v>54.98</v>
      </c>
      <c r="E50" s="540">
        <v>67.53</v>
      </c>
      <c r="F50" s="540">
        <v>75.180000000000007</v>
      </c>
      <c r="G50" s="540">
        <v>59.75</v>
      </c>
      <c r="H50" s="540">
        <v>52.04</v>
      </c>
      <c r="I50" s="540">
        <v>42.45</v>
      </c>
      <c r="J50" s="540">
        <v>45.5</v>
      </c>
      <c r="K50" s="540">
        <v>55.22</v>
      </c>
      <c r="L50" s="540">
        <v>74.45</v>
      </c>
      <c r="M50" s="540">
        <v>56.37</v>
      </c>
      <c r="N50" s="540">
        <v>43.86</v>
      </c>
      <c r="O50" s="540">
        <v>47.83</v>
      </c>
      <c r="P50" s="540">
        <v>47.07</v>
      </c>
      <c r="Q50" s="540">
        <v>54.49</v>
      </c>
      <c r="R50" s="540">
        <v>61.03</v>
      </c>
      <c r="S50" s="540">
        <v>64.48</v>
      </c>
      <c r="T50" s="540">
        <v>57.91</v>
      </c>
      <c r="U50" s="540">
        <v>56.83</v>
      </c>
      <c r="V50" s="540">
        <v>65.290000000000006</v>
      </c>
      <c r="W50" s="540">
        <v>48.46</v>
      </c>
      <c r="X50" s="540">
        <v>67.2</v>
      </c>
      <c r="Y50" s="540">
        <v>59.05</v>
      </c>
      <c r="Z50" s="540">
        <v>55.35</v>
      </c>
    </row>
    <row r="51" spans="1:26" ht="25.5" customHeight="1" x14ac:dyDescent="0.25">
      <c r="A51" s="546" t="s">
        <v>71</v>
      </c>
      <c r="B51" s="543" t="s">
        <v>514</v>
      </c>
      <c r="C51" s="544" t="s">
        <v>515</v>
      </c>
      <c r="D51" s="540">
        <v>54.98</v>
      </c>
      <c r="E51" s="540">
        <v>67.53</v>
      </c>
      <c r="F51" s="540">
        <v>75.180000000000007</v>
      </c>
      <c r="G51" s="540">
        <v>59.75</v>
      </c>
      <c r="H51" s="540">
        <v>52.04</v>
      </c>
      <c r="I51" s="540">
        <v>42.45</v>
      </c>
      <c r="J51" s="540">
        <v>45.5</v>
      </c>
      <c r="K51" s="540">
        <v>55.22</v>
      </c>
      <c r="L51" s="540">
        <v>74.45</v>
      </c>
      <c r="M51" s="540">
        <v>56.37</v>
      </c>
      <c r="N51" s="540">
        <v>43.86</v>
      </c>
      <c r="O51" s="540">
        <v>47.83</v>
      </c>
      <c r="P51" s="540">
        <v>47.07</v>
      </c>
      <c r="Q51" s="540">
        <v>54.49</v>
      </c>
      <c r="R51" s="540">
        <v>61.03</v>
      </c>
      <c r="S51" s="540">
        <v>64.48</v>
      </c>
      <c r="T51" s="540">
        <v>57.91</v>
      </c>
      <c r="U51" s="540">
        <v>56.83</v>
      </c>
      <c r="V51" s="540">
        <v>65.290000000000006</v>
      </c>
      <c r="W51" s="540">
        <v>48.46</v>
      </c>
      <c r="X51" s="540">
        <v>67.2</v>
      </c>
      <c r="Y51" s="540">
        <v>59.05</v>
      </c>
      <c r="Z51" s="540">
        <v>55.35</v>
      </c>
    </row>
    <row r="52" spans="1:26" ht="25.5" customHeight="1" x14ac:dyDescent="0.25">
      <c r="A52" s="546" t="s">
        <v>287</v>
      </c>
      <c r="B52" s="543" t="s">
        <v>514</v>
      </c>
      <c r="C52" s="544" t="s">
        <v>515</v>
      </c>
      <c r="D52" s="540">
        <v>54.98</v>
      </c>
      <c r="E52" s="540">
        <v>67.53</v>
      </c>
      <c r="F52" s="540">
        <v>75.180000000000007</v>
      </c>
      <c r="G52" s="540">
        <v>59.75</v>
      </c>
      <c r="H52" s="540">
        <v>52.04</v>
      </c>
      <c r="I52" s="540">
        <v>42.45</v>
      </c>
      <c r="J52" s="540">
        <v>45.5</v>
      </c>
      <c r="K52" s="540">
        <v>55.22</v>
      </c>
      <c r="L52" s="540">
        <v>74.45</v>
      </c>
      <c r="M52" s="540">
        <v>56.37</v>
      </c>
      <c r="N52" s="540">
        <v>43.86</v>
      </c>
      <c r="O52" s="540">
        <v>47.83</v>
      </c>
      <c r="P52" s="540">
        <v>47.07</v>
      </c>
      <c r="Q52" s="540">
        <v>54.49</v>
      </c>
      <c r="R52" s="540">
        <v>61.03</v>
      </c>
      <c r="S52" s="540">
        <v>64.48</v>
      </c>
      <c r="T52" s="540">
        <v>57.91</v>
      </c>
      <c r="U52" s="540">
        <v>56.83</v>
      </c>
      <c r="V52" s="540">
        <v>65.290000000000006</v>
      </c>
      <c r="W52" s="540">
        <v>48.46</v>
      </c>
      <c r="X52" s="540">
        <v>67.2</v>
      </c>
      <c r="Y52" s="540">
        <v>59.05</v>
      </c>
      <c r="Z52" s="540">
        <v>55.35</v>
      </c>
    </row>
    <row r="53" spans="1:26" ht="25.5" customHeight="1" x14ac:dyDescent="0.25">
      <c r="A53" s="546" t="s">
        <v>291</v>
      </c>
      <c r="B53" s="543" t="s">
        <v>514</v>
      </c>
      <c r="C53" s="544" t="s">
        <v>515</v>
      </c>
      <c r="D53" s="540">
        <v>54.98</v>
      </c>
      <c r="E53" s="540">
        <v>67.53</v>
      </c>
      <c r="F53" s="540">
        <v>75.180000000000007</v>
      </c>
      <c r="G53" s="540">
        <v>59.75</v>
      </c>
      <c r="H53" s="540">
        <v>52.04</v>
      </c>
      <c r="I53" s="540">
        <v>42.45</v>
      </c>
      <c r="J53" s="540">
        <v>45.5</v>
      </c>
      <c r="K53" s="540">
        <v>55.22</v>
      </c>
      <c r="L53" s="540">
        <v>74.45</v>
      </c>
      <c r="M53" s="540">
        <v>56.37</v>
      </c>
      <c r="N53" s="540">
        <v>43.86</v>
      </c>
      <c r="O53" s="540">
        <v>47.83</v>
      </c>
      <c r="P53" s="540">
        <v>47.07</v>
      </c>
      <c r="Q53" s="540">
        <v>54.49</v>
      </c>
      <c r="R53" s="540">
        <v>61.03</v>
      </c>
      <c r="S53" s="540">
        <v>64.48</v>
      </c>
      <c r="T53" s="540">
        <v>57.91</v>
      </c>
      <c r="U53" s="540">
        <v>56.83</v>
      </c>
      <c r="V53" s="540">
        <v>65.290000000000006</v>
      </c>
      <c r="W53" s="540">
        <v>48.46</v>
      </c>
      <c r="X53" s="540">
        <v>67.2</v>
      </c>
      <c r="Y53" s="540">
        <v>59.05</v>
      </c>
      <c r="Z53" s="540">
        <v>55.35</v>
      </c>
    </row>
    <row r="54" spans="1:26" ht="25.5" customHeight="1" x14ac:dyDescent="0.25">
      <c r="A54" s="538" t="s">
        <v>288</v>
      </c>
      <c r="B54" s="539" t="s">
        <v>511</v>
      </c>
      <c r="C54" s="538" t="s">
        <v>512</v>
      </c>
      <c r="D54" s="540">
        <v>22.45</v>
      </c>
      <c r="E54" s="540">
        <v>27.51</v>
      </c>
      <c r="F54" s="540">
        <v>27.24</v>
      </c>
      <c r="G54" s="540">
        <v>23.84</v>
      </c>
      <c r="H54" s="540">
        <v>16.3</v>
      </c>
      <c r="I54" s="540">
        <v>19.649999999999999</v>
      </c>
      <c r="J54" s="540">
        <v>26.53</v>
      </c>
      <c r="K54" s="540">
        <v>22.55</v>
      </c>
      <c r="L54" s="540">
        <v>27.06</v>
      </c>
      <c r="M54" s="540">
        <v>25.99</v>
      </c>
      <c r="N54" s="540">
        <v>18.38</v>
      </c>
      <c r="O54" s="540">
        <v>21.12</v>
      </c>
      <c r="P54" s="540">
        <v>22.31</v>
      </c>
      <c r="Q54" s="540">
        <v>25.66</v>
      </c>
      <c r="R54" s="540">
        <v>34.43</v>
      </c>
      <c r="S54" s="540">
        <v>25.48</v>
      </c>
      <c r="T54" s="540">
        <v>28.54</v>
      </c>
      <c r="U54" s="540">
        <v>25.51</v>
      </c>
      <c r="V54" s="540">
        <v>27.76</v>
      </c>
      <c r="W54" s="540">
        <v>20.07</v>
      </c>
      <c r="X54" s="540">
        <v>21.5</v>
      </c>
      <c r="Y54" s="540">
        <v>31.41</v>
      </c>
      <c r="Z54" s="540">
        <v>34.28</v>
      </c>
    </row>
    <row r="55" spans="1:26" ht="25.5" customHeight="1" x14ac:dyDescent="0.25">
      <c r="A55" s="546" t="s">
        <v>290</v>
      </c>
      <c r="B55" s="539" t="s">
        <v>511</v>
      </c>
      <c r="C55" s="538" t="s">
        <v>512</v>
      </c>
      <c r="D55" s="540">
        <v>22.45</v>
      </c>
      <c r="E55" s="540">
        <v>27.51</v>
      </c>
      <c r="F55" s="540">
        <v>27.24</v>
      </c>
      <c r="G55" s="540">
        <v>23.84</v>
      </c>
      <c r="H55" s="540">
        <v>16.3</v>
      </c>
      <c r="I55" s="540">
        <v>19.649999999999999</v>
      </c>
      <c r="J55" s="540">
        <v>26.53</v>
      </c>
      <c r="K55" s="540">
        <v>22.55</v>
      </c>
      <c r="L55" s="540">
        <v>27.06</v>
      </c>
      <c r="M55" s="540">
        <v>25.99</v>
      </c>
      <c r="N55" s="540">
        <v>18.38</v>
      </c>
      <c r="O55" s="540">
        <v>21.12</v>
      </c>
      <c r="P55" s="540">
        <v>22.31</v>
      </c>
      <c r="Q55" s="540">
        <v>25.66</v>
      </c>
      <c r="R55" s="540">
        <v>34.43</v>
      </c>
      <c r="S55" s="540">
        <v>25.48</v>
      </c>
      <c r="T55" s="540">
        <v>28.54</v>
      </c>
      <c r="U55" s="540">
        <v>25.51</v>
      </c>
      <c r="V55" s="540">
        <v>27.76</v>
      </c>
      <c r="W55" s="540">
        <v>20.07</v>
      </c>
      <c r="X55" s="540">
        <v>21.5</v>
      </c>
      <c r="Y55" s="540">
        <v>31.41</v>
      </c>
      <c r="Z55" s="540">
        <v>34.28</v>
      </c>
    </row>
    <row r="56" spans="1:26" ht="25.5" customHeight="1" x14ac:dyDescent="0.25">
      <c r="A56" s="538" t="s">
        <v>289</v>
      </c>
      <c r="B56" s="539" t="s">
        <v>511</v>
      </c>
      <c r="C56" s="538" t="s">
        <v>512</v>
      </c>
      <c r="D56" s="540">
        <v>22.45</v>
      </c>
      <c r="E56" s="540">
        <v>27.51</v>
      </c>
      <c r="F56" s="540">
        <v>27.24</v>
      </c>
      <c r="G56" s="540">
        <v>23.84</v>
      </c>
      <c r="H56" s="540">
        <v>16.3</v>
      </c>
      <c r="I56" s="540">
        <v>19.649999999999999</v>
      </c>
      <c r="J56" s="540">
        <v>26.53</v>
      </c>
      <c r="K56" s="540">
        <v>22.55</v>
      </c>
      <c r="L56" s="540">
        <v>27.06</v>
      </c>
      <c r="M56" s="540">
        <v>25.99</v>
      </c>
      <c r="N56" s="540">
        <v>18.38</v>
      </c>
      <c r="O56" s="540">
        <v>21.12</v>
      </c>
      <c r="P56" s="540">
        <v>22.31</v>
      </c>
      <c r="Q56" s="540">
        <v>25.66</v>
      </c>
      <c r="R56" s="540">
        <v>34.43</v>
      </c>
      <c r="S56" s="540">
        <v>25.48</v>
      </c>
      <c r="T56" s="540">
        <v>28.54</v>
      </c>
      <c r="U56" s="540">
        <v>25.51</v>
      </c>
      <c r="V56" s="540">
        <v>27.76</v>
      </c>
      <c r="W56" s="540">
        <v>20.07</v>
      </c>
      <c r="X56" s="540">
        <v>21.5</v>
      </c>
      <c r="Y56" s="540">
        <v>31.41</v>
      </c>
      <c r="Z56" s="540">
        <v>34.28</v>
      </c>
    </row>
    <row r="57" spans="1:26" ht="25.5" customHeight="1" x14ac:dyDescent="0.25">
      <c r="A57" s="538" t="s">
        <v>292</v>
      </c>
      <c r="B57" s="539" t="s">
        <v>511</v>
      </c>
      <c r="C57" s="538" t="s">
        <v>512</v>
      </c>
      <c r="D57" s="540">
        <v>22.45</v>
      </c>
      <c r="E57" s="540">
        <v>27.51</v>
      </c>
      <c r="F57" s="540">
        <v>27.24</v>
      </c>
      <c r="G57" s="540">
        <v>23.84</v>
      </c>
      <c r="H57" s="540">
        <v>16.3</v>
      </c>
      <c r="I57" s="540">
        <v>19.649999999999999</v>
      </c>
      <c r="J57" s="540">
        <v>26.53</v>
      </c>
      <c r="K57" s="540">
        <v>22.55</v>
      </c>
      <c r="L57" s="540">
        <v>27.06</v>
      </c>
      <c r="M57" s="540">
        <v>25.99</v>
      </c>
      <c r="N57" s="540">
        <v>18.38</v>
      </c>
      <c r="O57" s="540">
        <v>21.12</v>
      </c>
      <c r="P57" s="540">
        <v>22.31</v>
      </c>
      <c r="Q57" s="540">
        <v>25.66</v>
      </c>
      <c r="R57" s="540">
        <v>34.43</v>
      </c>
      <c r="S57" s="540">
        <v>25.48</v>
      </c>
      <c r="T57" s="540">
        <v>28.54</v>
      </c>
      <c r="U57" s="540">
        <v>25.51</v>
      </c>
      <c r="V57" s="540">
        <v>27.76</v>
      </c>
      <c r="W57" s="540">
        <v>20.07</v>
      </c>
      <c r="X57" s="540">
        <v>21.5</v>
      </c>
      <c r="Y57" s="540">
        <v>31.41</v>
      </c>
      <c r="Z57" s="540">
        <v>34.28</v>
      </c>
    </row>
    <row r="58" spans="1:26" ht="25.5" customHeight="1" x14ac:dyDescent="0.25">
      <c r="A58" s="538" t="s">
        <v>294</v>
      </c>
      <c r="B58" s="543" t="s">
        <v>556</v>
      </c>
      <c r="C58" s="544" t="s">
        <v>557</v>
      </c>
      <c r="D58" s="540">
        <v>44.17</v>
      </c>
      <c r="E58" s="540">
        <v>40.78</v>
      </c>
      <c r="F58" s="540">
        <v>43.96</v>
      </c>
      <c r="G58" s="540">
        <v>43.27</v>
      </c>
      <c r="H58" s="540">
        <v>36.82</v>
      </c>
      <c r="I58" s="540">
        <v>35.75</v>
      </c>
      <c r="J58" s="540">
        <v>33.96</v>
      </c>
      <c r="K58" s="540">
        <v>52.73</v>
      </c>
      <c r="L58" s="540">
        <v>45.2</v>
      </c>
      <c r="M58" s="540">
        <v>40.08</v>
      </c>
      <c r="N58" s="540">
        <v>40.159999999999997</v>
      </c>
      <c r="O58" s="540">
        <v>37.65</v>
      </c>
      <c r="P58" s="540">
        <v>40.49</v>
      </c>
      <c r="Q58" s="540">
        <v>41.18</v>
      </c>
      <c r="R58" s="540">
        <v>42.33</v>
      </c>
      <c r="S58" s="540">
        <v>34.1</v>
      </c>
      <c r="T58" s="540">
        <v>38.24</v>
      </c>
      <c r="U58" s="540">
        <v>54.19</v>
      </c>
      <c r="V58" s="540">
        <v>31.25</v>
      </c>
      <c r="W58" s="540">
        <v>34.1</v>
      </c>
      <c r="X58" s="540">
        <v>40.299999999999997</v>
      </c>
      <c r="Y58" s="540">
        <v>44.84</v>
      </c>
      <c r="Z58" s="540">
        <v>50.04</v>
      </c>
    </row>
    <row r="59" spans="1:26" ht="25.5" customHeight="1" x14ac:dyDescent="0.25">
      <c r="A59" s="544" t="s">
        <v>295</v>
      </c>
      <c r="B59" s="546" t="s">
        <v>543</v>
      </c>
      <c r="C59" s="538" t="s">
        <v>544</v>
      </c>
      <c r="D59" s="540">
        <v>21.81</v>
      </c>
      <c r="E59" s="540">
        <v>23.45</v>
      </c>
      <c r="F59" s="540">
        <v>21.77</v>
      </c>
      <c r="G59" s="540">
        <v>17.309999999999999</v>
      </c>
      <c r="H59" s="540">
        <v>22.95</v>
      </c>
      <c r="I59" s="540">
        <v>18.04</v>
      </c>
      <c r="J59" s="540">
        <v>18.260000000000002</v>
      </c>
      <c r="K59" s="540">
        <v>19.02</v>
      </c>
      <c r="L59" s="540">
        <v>19.71</v>
      </c>
      <c r="M59" s="540">
        <v>20.89</v>
      </c>
      <c r="N59" s="540">
        <v>15.46</v>
      </c>
      <c r="O59" s="540">
        <v>15.33</v>
      </c>
      <c r="P59" s="540">
        <v>15.83</v>
      </c>
      <c r="Q59" s="540">
        <v>21.02</v>
      </c>
      <c r="R59" s="540">
        <v>20.25</v>
      </c>
      <c r="S59" s="540">
        <v>15.54</v>
      </c>
      <c r="T59" s="540">
        <v>19.38</v>
      </c>
      <c r="U59" s="540">
        <v>21.74</v>
      </c>
      <c r="V59" s="540">
        <v>19.649999999999999</v>
      </c>
      <c r="W59" s="540">
        <v>18.170000000000002</v>
      </c>
      <c r="X59" s="540">
        <v>17.59</v>
      </c>
      <c r="Y59" s="540">
        <v>20.239999999999998</v>
      </c>
      <c r="Z59" s="540">
        <v>20.12</v>
      </c>
    </row>
    <row r="60" spans="1:26" ht="25.5" customHeight="1" x14ac:dyDescent="0.25">
      <c r="A60" s="538" t="s">
        <v>296</v>
      </c>
      <c r="B60" s="547" t="s">
        <v>558</v>
      </c>
      <c r="C60" s="538" t="s">
        <v>559</v>
      </c>
      <c r="D60" s="540">
        <v>23</v>
      </c>
      <c r="E60" s="540">
        <v>23.95</v>
      </c>
      <c r="F60" s="540">
        <v>30.5</v>
      </c>
      <c r="G60" s="540">
        <v>19.39</v>
      </c>
      <c r="H60" s="540">
        <v>21.82</v>
      </c>
      <c r="I60" s="540">
        <v>23.36</v>
      </c>
      <c r="J60" s="540">
        <v>37.85</v>
      </c>
      <c r="K60" s="540">
        <v>25.76</v>
      </c>
      <c r="L60" s="540">
        <v>32.590000000000003</v>
      </c>
      <c r="M60" s="540">
        <v>27.7</v>
      </c>
      <c r="N60" s="540">
        <v>23.77</v>
      </c>
      <c r="O60" s="540">
        <v>24.87</v>
      </c>
      <c r="P60" s="540">
        <v>18.75</v>
      </c>
      <c r="Q60" s="540">
        <v>25.12</v>
      </c>
      <c r="R60" s="540">
        <v>32.729999999999997</v>
      </c>
      <c r="S60" s="540">
        <v>28.35</v>
      </c>
      <c r="T60" s="540">
        <v>27.11</v>
      </c>
      <c r="U60" s="540">
        <v>21.37</v>
      </c>
      <c r="V60" s="540">
        <v>24.24</v>
      </c>
      <c r="W60" s="540">
        <v>20.420000000000002</v>
      </c>
      <c r="X60" s="540">
        <v>21.64</v>
      </c>
      <c r="Y60" s="540">
        <v>23.69</v>
      </c>
      <c r="Z60" s="540">
        <v>27.38</v>
      </c>
    </row>
    <row r="61" spans="1:26" ht="25.5" customHeight="1" x14ac:dyDescent="0.25">
      <c r="A61" s="538" t="s">
        <v>297</v>
      </c>
      <c r="B61" s="547" t="s">
        <v>558</v>
      </c>
      <c r="C61" s="538" t="s">
        <v>559</v>
      </c>
      <c r="D61" s="540">
        <v>23</v>
      </c>
      <c r="E61" s="540">
        <v>23.95</v>
      </c>
      <c r="F61" s="540">
        <v>30.5</v>
      </c>
      <c r="G61" s="540">
        <v>19.39</v>
      </c>
      <c r="H61" s="540">
        <v>21.82</v>
      </c>
      <c r="I61" s="540">
        <v>23.36</v>
      </c>
      <c r="J61" s="540">
        <v>37.85</v>
      </c>
      <c r="K61" s="540">
        <v>25.76</v>
      </c>
      <c r="L61" s="540">
        <v>32.590000000000003</v>
      </c>
      <c r="M61" s="540">
        <v>27.7</v>
      </c>
      <c r="N61" s="540">
        <v>23.77</v>
      </c>
      <c r="O61" s="540">
        <v>24.87</v>
      </c>
      <c r="P61" s="540">
        <v>18.75</v>
      </c>
      <c r="Q61" s="540">
        <v>25.12</v>
      </c>
      <c r="R61" s="540">
        <v>32.729999999999997</v>
      </c>
      <c r="S61" s="540">
        <v>28.35</v>
      </c>
      <c r="T61" s="540">
        <v>27.11</v>
      </c>
      <c r="U61" s="540">
        <v>21.37</v>
      </c>
      <c r="V61" s="540">
        <v>24.24</v>
      </c>
      <c r="W61" s="540">
        <v>20.420000000000002</v>
      </c>
      <c r="X61" s="540">
        <v>21.64</v>
      </c>
      <c r="Y61" s="540">
        <v>23.69</v>
      </c>
      <c r="Z61" s="540">
        <v>27.38</v>
      </c>
    </row>
    <row r="62" spans="1:26" ht="25.5" customHeight="1" x14ac:dyDescent="0.25">
      <c r="A62" s="538" t="s">
        <v>298</v>
      </c>
      <c r="B62" s="547" t="s">
        <v>558</v>
      </c>
      <c r="C62" s="538" t="s">
        <v>559</v>
      </c>
      <c r="D62" s="540">
        <v>23</v>
      </c>
      <c r="E62" s="540">
        <v>23.95</v>
      </c>
      <c r="F62" s="540">
        <v>30.5</v>
      </c>
      <c r="G62" s="540">
        <v>19.39</v>
      </c>
      <c r="H62" s="540">
        <v>21.82</v>
      </c>
      <c r="I62" s="540">
        <v>23.36</v>
      </c>
      <c r="J62" s="540">
        <v>37.85</v>
      </c>
      <c r="K62" s="540">
        <v>25.76</v>
      </c>
      <c r="L62" s="540">
        <v>32.590000000000003</v>
      </c>
      <c r="M62" s="540">
        <v>27.7</v>
      </c>
      <c r="N62" s="540">
        <v>23.77</v>
      </c>
      <c r="O62" s="540">
        <v>24.87</v>
      </c>
      <c r="P62" s="540">
        <v>18.75</v>
      </c>
      <c r="Q62" s="540">
        <v>25.12</v>
      </c>
      <c r="R62" s="540">
        <v>32.729999999999997</v>
      </c>
      <c r="S62" s="540">
        <v>28.35</v>
      </c>
      <c r="T62" s="540">
        <v>27.11</v>
      </c>
      <c r="U62" s="540">
        <v>21.37</v>
      </c>
      <c r="V62" s="540">
        <v>24.24</v>
      </c>
      <c r="W62" s="540">
        <v>20.420000000000002</v>
      </c>
      <c r="X62" s="540">
        <v>21.64</v>
      </c>
      <c r="Y62" s="540">
        <v>23.69</v>
      </c>
      <c r="Z62" s="540">
        <v>27.38</v>
      </c>
    </row>
    <row r="63" spans="1:26" ht="25.5" customHeight="1" x14ac:dyDescent="0.25">
      <c r="A63" s="538" t="s">
        <v>299</v>
      </c>
      <c r="B63" s="546" t="s">
        <v>556</v>
      </c>
      <c r="C63" s="538" t="s">
        <v>557</v>
      </c>
      <c r="D63" s="540">
        <v>44.17</v>
      </c>
      <c r="E63" s="540">
        <v>40.78</v>
      </c>
      <c r="F63" s="540">
        <v>43.96</v>
      </c>
      <c r="G63" s="540">
        <v>43.27</v>
      </c>
      <c r="H63" s="540">
        <v>36.82</v>
      </c>
      <c r="I63" s="540">
        <v>35.75</v>
      </c>
      <c r="J63" s="540">
        <v>33.96</v>
      </c>
      <c r="K63" s="540">
        <v>52.73</v>
      </c>
      <c r="L63" s="540">
        <v>45.2</v>
      </c>
      <c r="M63" s="540">
        <v>40.08</v>
      </c>
      <c r="N63" s="540">
        <v>40.159999999999997</v>
      </c>
      <c r="O63" s="540">
        <v>37.65</v>
      </c>
      <c r="P63" s="540">
        <v>40.49</v>
      </c>
      <c r="Q63" s="540">
        <v>41.18</v>
      </c>
      <c r="R63" s="540">
        <v>42.33</v>
      </c>
      <c r="S63" s="540">
        <v>34.1</v>
      </c>
      <c r="T63" s="540">
        <v>38.24</v>
      </c>
      <c r="U63" s="540">
        <v>54.19</v>
      </c>
      <c r="V63" s="540">
        <v>31.25</v>
      </c>
      <c r="W63" s="540">
        <v>34.1</v>
      </c>
      <c r="X63" s="540">
        <v>40.299999999999997</v>
      </c>
      <c r="Y63" s="540">
        <v>44.84</v>
      </c>
      <c r="Z63" s="540">
        <v>50.04</v>
      </c>
    </row>
    <row r="64" spans="1:26" ht="25.5" customHeight="1" x14ac:dyDescent="0.25">
      <c r="A64" s="538" t="s">
        <v>300</v>
      </c>
      <c r="B64" s="546" t="s">
        <v>556</v>
      </c>
      <c r="C64" s="538" t="s">
        <v>557</v>
      </c>
      <c r="D64" s="540">
        <v>44.17</v>
      </c>
      <c r="E64" s="540">
        <v>40.78</v>
      </c>
      <c r="F64" s="540">
        <v>43.96</v>
      </c>
      <c r="G64" s="540">
        <v>43.27</v>
      </c>
      <c r="H64" s="540">
        <v>36.82</v>
      </c>
      <c r="I64" s="540">
        <v>35.75</v>
      </c>
      <c r="J64" s="540">
        <v>33.96</v>
      </c>
      <c r="K64" s="540">
        <v>52.73</v>
      </c>
      <c r="L64" s="540">
        <v>45.2</v>
      </c>
      <c r="M64" s="540">
        <v>40.08</v>
      </c>
      <c r="N64" s="540">
        <v>40.159999999999997</v>
      </c>
      <c r="O64" s="540">
        <v>37.65</v>
      </c>
      <c r="P64" s="540">
        <v>40.49</v>
      </c>
      <c r="Q64" s="540">
        <v>41.18</v>
      </c>
      <c r="R64" s="540">
        <v>42.33</v>
      </c>
      <c r="S64" s="540">
        <v>34.1</v>
      </c>
      <c r="T64" s="540">
        <v>38.24</v>
      </c>
      <c r="U64" s="540">
        <v>54.19</v>
      </c>
      <c r="V64" s="540">
        <v>31.25</v>
      </c>
      <c r="W64" s="540">
        <v>34.1</v>
      </c>
      <c r="X64" s="540">
        <v>40.299999999999997</v>
      </c>
      <c r="Y64" s="540">
        <v>44.84</v>
      </c>
      <c r="Z64" s="540">
        <v>50.04</v>
      </c>
    </row>
    <row r="65" spans="1:26" ht="25.5" customHeight="1" x14ac:dyDescent="0.25">
      <c r="A65" s="538" t="s">
        <v>301</v>
      </c>
      <c r="B65" s="538" t="s">
        <v>560</v>
      </c>
      <c r="C65" s="538" t="s">
        <v>561</v>
      </c>
      <c r="D65" s="540">
        <v>33.340000000000003</v>
      </c>
      <c r="E65" s="540">
        <v>47.06</v>
      </c>
      <c r="F65" s="540">
        <v>37.32</v>
      </c>
      <c r="G65" s="540">
        <v>37.39</v>
      </c>
      <c r="H65" s="540">
        <v>33.85</v>
      </c>
      <c r="I65" s="540">
        <v>33.97</v>
      </c>
      <c r="J65" s="540">
        <v>28.12</v>
      </c>
      <c r="K65" s="540">
        <v>39.85</v>
      </c>
      <c r="L65" s="540">
        <v>39.229999999999997</v>
      </c>
      <c r="M65" s="540">
        <v>36.39</v>
      </c>
      <c r="N65" s="540">
        <v>30.12</v>
      </c>
      <c r="O65" s="540">
        <v>26.33</v>
      </c>
      <c r="P65" s="540">
        <v>34.799999999999997</v>
      </c>
      <c r="Q65" s="540">
        <v>27.52</v>
      </c>
      <c r="R65" s="540">
        <v>37.61</v>
      </c>
      <c r="S65" s="540">
        <v>30.76</v>
      </c>
      <c r="T65" s="540">
        <v>35.71</v>
      </c>
      <c r="U65" s="540">
        <v>40.479999999999997</v>
      </c>
      <c r="V65" s="540">
        <v>31.93</v>
      </c>
      <c r="W65" s="540">
        <v>30.34</v>
      </c>
      <c r="X65" s="540">
        <v>30.92</v>
      </c>
      <c r="Y65" s="540">
        <v>33.380000000000003</v>
      </c>
      <c r="Z65" s="540">
        <v>35.76</v>
      </c>
    </row>
  </sheetData>
  <mergeCells count="2">
    <mergeCell ref="A1:C1"/>
    <mergeCell ref="D1:Z1"/>
  </mergeCells>
  <hyperlinks>
    <hyperlink ref="A2" r:id="rId1" xr:uid="{AC463DA3-AA1D-49F9-8401-EE2C40F8D87B}"/>
  </hyperlinks>
  <pageMargins left="0.7" right="0.7" top="0.75" bottom="0.75" header="0.3" footer="0.3"/>
  <pageSetup orientation="portrait"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37"/>
  <sheetViews>
    <sheetView zoomScale="60" zoomScaleNormal="60" workbookViewId="0">
      <pane ySplit="4" topLeftCell="A5" activePane="bottomLeft" state="frozen"/>
      <selection pane="bottomLeft" activeCell="G22" sqref="G22"/>
    </sheetView>
  </sheetViews>
  <sheetFormatPr defaultRowHeight="30.75" customHeight="1" x14ac:dyDescent="0.3"/>
  <cols>
    <col min="1" max="1" width="2.85546875" style="141" customWidth="1"/>
    <col min="2" max="2" width="39.7109375" style="2" customWidth="1"/>
    <col min="3" max="3" width="25.85546875" style="11" customWidth="1"/>
    <col min="4" max="4" width="18.28515625" style="11" customWidth="1"/>
    <col min="5" max="5" width="21.5703125" style="2" customWidth="1"/>
    <col min="6" max="6" width="34.42578125" style="2" customWidth="1"/>
    <col min="7" max="7" width="32" style="2" customWidth="1"/>
    <col min="8" max="8" width="61" customWidth="1"/>
    <col min="9" max="9" width="2.7109375" customWidth="1"/>
    <col min="10" max="10" width="17.28515625" bestFit="1" customWidth="1"/>
    <col min="11" max="11" width="71.5703125" bestFit="1" customWidth="1"/>
  </cols>
  <sheetData>
    <row r="1" spans="2:11" ht="30.75" customHeight="1" thickBot="1" x14ac:dyDescent="0.3">
      <c r="B1" s="633" t="s">
        <v>40</v>
      </c>
      <c r="C1" s="634"/>
      <c r="D1" s="634"/>
      <c r="E1" s="634"/>
      <c r="F1" s="634"/>
      <c r="G1" s="634"/>
      <c r="H1" s="635"/>
      <c r="J1" s="73" t="s">
        <v>2</v>
      </c>
      <c r="K1" s="72"/>
    </row>
    <row r="2" spans="2:11" ht="30.75" customHeight="1" thickBot="1" x14ac:dyDescent="0.4">
      <c r="B2" s="638" t="s">
        <v>15</v>
      </c>
      <c r="C2" s="631"/>
      <c r="D2" s="631"/>
      <c r="E2" s="631"/>
      <c r="F2" s="631"/>
      <c r="G2" s="631"/>
      <c r="H2" s="631"/>
      <c r="J2" s="235"/>
      <c r="K2" s="40" t="s">
        <v>5</v>
      </c>
    </row>
    <row r="3" spans="2:11" ht="38.25" thickBot="1" x14ac:dyDescent="0.3">
      <c r="B3" s="9" t="s">
        <v>41</v>
      </c>
      <c r="C3" s="10" t="s">
        <v>42</v>
      </c>
      <c r="D3" s="10" t="s">
        <v>43</v>
      </c>
      <c r="E3" s="9" t="s">
        <v>44</v>
      </c>
      <c r="F3" s="10" t="s">
        <v>25</v>
      </c>
      <c r="G3" s="10" t="s">
        <v>26</v>
      </c>
      <c r="H3" s="4" t="s">
        <v>1</v>
      </c>
      <c r="J3" s="36"/>
      <c r="K3" s="35" t="s">
        <v>6</v>
      </c>
    </row>
    <row r="4" spans="2:11" ht="38.25" thickBot="1" x14ac:dyDescent="0.3">
      <c r="B4" s="21" t="s">
        <v>45</v>
      </c>
      <c r="C4" s="89">
        <v>240</v>
      </c>
      <c r="D4" s="57">
        <v>10</v>
      </c>
      <c r="E4" s="58">
        <f>C4*D4</f>
        <v>2400</v>
      </c>
      <c r="F4" s="22" t="s">
        <v>46</v>
      </c>
      <c r="G4" s="19" t="s">
        <v>47</v>
      </c>
      <c r="H4" s="25"/>
      <c r="J4" s="37"/>
      <c r="K4" s="38" t="s">
        <v>8</v>
      </c>
    </row>
    <row r="5" spans="2:11" ht="18.75" x14ac:dyDescent="0.25">
      <c r="B5" s="420"/>
      <c r="C5" s="421"/>
      <c r="D5" s="133">
        <f>IFERROR(INDEX('BLS Wage Rates'!$A$3:$Z$65,MATCH('3A. In-Kind Labor '!$B5,'BLS Wage Rates'!$A$3:$A$65,0),MATCH('1. Program Details'!$B$3,'BLS Wage Rates'!$A$3:$Z$3,0)),0)</f>
        <v>0</v>
      </c>
      <c r="E5" s="133">
        <f>C5*D5</f>
        <v>0</v>
      </c>
      <c r="F5" s="424"/>
      <c r="G5" s="423"/>
      <c r="H5" s="425"/>
      <c r="J5" s="60"/>
      <c r="K5" s="78" t="s">
        <v>10</v>
      </c>
    </row>
    <row r="6" spans="2:11" ht="19.5" thickBot="1" x14ac:dyDescent="0.3">
      <c r="B6" s="420"/>
      <c r="C6" s="421"/>
      <c r="D6" s="133">
        <f>IFERROR(INDEX('BLS Wage Rates'!$A$3:$Z$65,MATCH('3A. In-Kind Labor '!$B6,'BLS Wage Rates'!$A$3:$A$65,0),MATCH('1. Program Details'!$B$3,'BLS Wage Rates'!$A$3:$Z$3,0)),0)</f>
        <v>0</v>
      </c>
      <c r="E6" s="133">
        <f t="shared" ref="E6:E35" si="0">C6*D6</f>
        <v>0</v>
      </c>
      <c r="F6" s="424"/>
      <c r="G6" s="423"/>
      <c r="H6" s="425"/>
    </row>
    <row r="7" spans="2:11" ht="19.5" thickBot="1" x14ac:dyDescent="0.3">
      <c r="B7" s="420"/>
      <c r="C7" s="421"/>
      <c r="D7" s="133">
        <f>IFERROR(INDEX('BLS Wage Rates'!$A$3:$Z$65,MATCH('3A. In-Kind Labor '!$B7,'BLS Wage Rates'!$A$3:$A$65,0),MATCH('1. Program Details'!$B$3,'BLS Wage Rates'!$A$3:$Z$3,0)),0)</f>
        <v>0</v>
      </c>
      <c r="E7" s="133">
        <f t="shared" si="0"/>
        <v>0</v>
      </c>
      <c r="F7" s="424"/>
      <c r="G7" s="423"/>
      <c r="H7" s="425"/>
    </row>
    <row r="8" spans="2:11" ht="30.75" customHeight="1" thickBot="1" x14ac:dyDescent="0.3">
      <c r="B8" s="420"/>
      <c r="C8" s="421"/>
      <c r="D8" s="133">
        <f>IFERROR(INDEX('BLS Wage Rates'!$A$3:$Z$65,MATCH('3A. In-Kind Labor '!$B8,'BLS Wage Rates'!$A$3:$A$65,0),MATCH('1. Program Details'!$B$3,'BLS Wage Rates'!$A$3:$Z$3,0)),0)</f>
        <v>0</v>
      </c>
      <c r="E8" s="133">
        <f t="shared" si="0"/>
        <v>0</v>
      </c>
      <c r="F8" s="424"/>
      <c r="G8" s="423"/>
      <c r="H8" s="425"/>
    </row>
    <row r="9" spans="2:11" ht="30.75" customHeight="1" thickBot="1" x14ac:dyDescent="0.3">
      <c r="B9" s="420"/>
      <c r="C9" s="421"/>
      <c r="D9" s="133">
        <f>IFERROR(INDEX('BLS Wage Rates'!$A$3:$Z$65,MATCH('3A. In-Kind Labor '!$B9,'BLS Wage Rates'!$A$3:$A$65,0),MATCH('1. Program Details'!$B$3,'BLS Wage Rates'!$A$3:$Z$3,0)),0)</f>
        <v>0</v>
      </c>
      <c r="E9" s="133">
        <f t="shared" si="0"/>
        <v>0</v>
      </c>
      <c r="F9" s="424"/>
      <c r="G9" s="423"/>
      <c r="H9" s="425"/>
    </row>
    <row r="10" spans="2:11" ht="30.75" customHeight="1" thickBot="1" x14ac:dyDescent="0.3">
      <c r="B10" s="420"/>
      <c r="C10" s="421"/>
      <c r="D10" s="133">
        <f>IFERROR(INDEX('BLS Wage Rates'!$A$3:$Z$65,MATCH('3A. In-Kind Labor '!$B10,'BLS Wage Rates'!$A$3:$A$65,0),MATCH('1. Program Details'!$B$3,'BLS Wage Rates'!$A$3:$Z$3,0)),0)</f>
        <v>0</v>
      </c>
      <c r="E10" s="133">
        <f t="shared" si="0"/>
        <v>0</v>
      </c>
      <c r="F10" s="424"/>
      <c r="G10" s="423"/>
      <c r="H10" s="425"/>
    </row>
    <row r="11" spans="2:11" ht="30.75" customHeight="1" thickBot="1" x14ac:dyDescent="0.3">
      <c r="B11" s="420"/>
      <c r="C11" s="421"/>
      <c r="D11" s="133">
        <f>IFERROR(INDEX('BLS Wage Rates'!$A$3:$Z$65,MATCH('3A. In-Kind Labor '!$B11,'BLS Wage Rates'!$A$3:$A$65,0),MATCH('1. Program Details'!$B$3,'BLS Wage Rates'!$A$3:$Z$3,0)),0)</f>
        <v>0</v>
      </c>
      <c r="E11" s="133">
        <f t="shared" si="0"/>
        <v>0</v>
      </c>
      <c r="F11" s="424"/>
      <c r="G11" s="423"/>
      <c r="H11" s="425"/>
    </row>
    <row r="12" spans="2:11" ht="30.75" customHeight="1" thickBot="1" x14ac:dyDescent="0.3">
      <c r="B12" s="420"/>
      <c r="C12" s="421"/>
      <c r="D12" s="133">
        <f>IFERROR(INDEX('BLS Wage Rates'!$A$3:$Z$65,MATCH('3A. In-Kind Labor '!$B12,'BLS Wage Rates'!$A$3:$A$65,0),MATCH('1. Program Details'!$B$3,'BLS Wage Rates'!$A$3:$Z$3,0)),0)</f>
        <v>0</v>
      </c>
      <c r="E12" s="133">
        <f t="shared" si="0"/>
        <v>0</v>
      </c>
      <c r="F12" s="424"/>
      <c r="G12" s="423"/>
      <c r="H12" s="425"/>
    </row>
    <row r="13" spans="2:11" ht="30.75" customHeight="1" thickBot="1" x14ac:dyDescent="0.3">
      <c r="B13" s="420"/>
      <c r="C13" s="421"/>
      <c r="D13" s="133">
        <f>IFERROR(INDEX('BLS Wage Rates'!$A$3:$Z$65,MATCH('3A. In-Kind Labor '!$B13,'BLS Wage Rates'!$A$3:$A$65,0),MATCH('1. Program Details'!$B$3,'BLS Wage Rates'!$A$3:$Z$3,0)),0)</f>
        <v>0</v>
      </c>
      <c r="E13" s="133">
        <f t="shared" si="0"/>
        <v>0</v>
      </c>
      <c r="F13" s="424"/>
      <c r="G13" s="423"/>
      <c r="H13" s="425"/>
    </row>
    <row r="14" spans="2:11" ht="30.75" customHeight="1" thickBot="1" x14ac:dyDescent="0.3">
      <c r="B14" s="420"/>
      <c r="C14" s="421"/>
      <c r="D14" s="133">
        <f>IFERROR(INDEX('BLS Wage Rates'!$A$3:$Z$65,MATCH('3A. In-Kind Labor '!$B14,'BLS Wage Rates'!$A$3:$A$65,0),MATCH('1. Program Details'!$B$3,'BLS Wage Rates'!$A$3:$Z$3,0)),0)</f>
        <v>0</v>
      </c>
      <c r="E14" s="133">
        <f t="shared" si="0"/>
        <v>0</v>
      </c>
      <c r="F14" s="424"/>
      <c r="G14" s="423"/>
      <c r="H14" s="425"/>
    </row>
    <row r="15" spans="2:11" ht="30.75" customHeight="1" thickBot="1" x14ac:dyDescent="0.3">
      <c r="B15" s="420"/>
      <c r="C15" s="421"/>
      <c r="D15" s="133">
        <f>IFERROR(INDEX('BLS Wage Rates'!$A$3:$Z$65,MATCH('3A. In-Kind Labor '!$B15,'BLS Wage Rates'!$A$3:$A$65,0),MATCH('1. Program Details'!$B$3,'BLS Wage Rates'!$A$3:$Z$3,0)),0)</f>
        <v>0</v>
      </c>
      <c r="E15" s="133">
        <f t="shared" si="0"/>
        <v>0</v>
      </c>
      <c r="F15" s="424"/>
      <c r="G15" s="423"/>
      <c r="H15" s="425"/>
    </row>
    <row r="16" spans="2:11" ht="30.75" customHeight="1" thickBot="1" x14ac:dyDescent="0.3">
      <c r="B16" s="420"/>
      <c r="C16" s="421"/>
      <c r="D16" s="133">
        <f>IFERROR(INDEX('BLS Wage Rates'!$A$3:$Z$65,MATCH('3A. In-Kind Labor '!$B16,'BLS Wage Rates'!$A$3:$A$65,0),MATCH('1. Program Details'!$B$3,'BLS Wage Rates'!$A$3:$Z$3,0)),0)</f>
        <v>0</v>
      </c>
      <c r="E16" s="133">
        <f t="shared" si="0"/>
        <v>0</v>
      </c>
      <c r="F16" s="424"/>
      <c r="G16" s="423"/>
      <c r="H16" s="425"/>
    </row>
    <row r="17" spans="2:8" ht="30.75" customHeight="1" thickBot="1" x14ac:dyDescent="0.3">
      <c r="B17" s="420"/>
      <c r="C17" s="421"/>
      <c r="D17" s="133">
        <f>IFERROR(INDEX('BLS Wage Rates'!$A$3:$Z$65,MATCH('3A. In-Kind Labor '!$B17,'BLS Wage Rates'!$A$3:$A$65,0),MATCH('1. Program Details'!$B$3,'BLS Wage Rates'!$A$3:$Z$3,0)),0)</f>
        <v>0</v>
      </c>
      <c r="E17" s="133">
        <f t="shared" si="0"/>
        <v>0</v>
      </c>
      <c r="F17" s="424"/>
      <c r="G17" s="423"/>
      <c r="H17" s="425"/>
    </row>
    <row r="18" spans="2:8" ht="30.75" customHeight="1" thickBot="1" x14ac:dyDescent="0.3">
      <c r="B18" s="420"/>
      <c r="C18" s="421"/>
      <c r="D18" s="133">
        <f>IFERROR(INDEX('BLS Wage Rates'!$A$3:$Z$65,MATCH('3A. In-Kind Labor '!$B18,'BLS Wage Rates'!$A$3:$A$65,0),MATCH('1. Program Details'!$B$3,'BLS Wage Rates'!$A$3:$Z$3,0)),0)</f>
        <v>0</v>
      </c>
      <c r="E18" s="133">
        <f t="shared" si="0"/>
        <v>0</v>
      </c>
      <c r="F18" s="424"/>
      <c r="G18" s="423"/>
      <c r="H18" s="425"/>
    </row>
    <row r="19" spans="2:8" ht="30.75" customHeight="1" thickBot="1" x14ac:dyDescent="0.3">
      <c r="B19" s="420"/>
      <c r="C19" s="421"/>
      <c r="D19" s="133">
        <f>IFERROR(INDEX('BLS Wage Rates'!$A$3:$Z$65,MATCH('3A. In-Kind Labor '!$B19,'BLS Wage Rates'!$A$3:$A$65,0),MATCH('1. Program Details'!$B$3,'BLS Wage Rates'!$A$3:$Z$3,0)),0)</f>
        <v>0</v>
      </c>
      <c r="E19" s="133">
        <f t="shared" si="0"/>
        <v>0</v>
      </c>
      <c r="F19" s="424"/>
      <c r="G19" s="423"/>
      <c r="H19" s="425"/>
    </row>
    <row r="20" spans="2:8" ht="30.75" customHeight="1" thickBot="1" x14ac:dyDescent="0.3">
      <c r="B20" s="420"/>
      <c r="C20" s="421"/>
      <c r="D20" s="133">
        <f>IFERROR(INDEX('BLS Wage Rates'!$A$3:$Z$65,MATCH('3A. In-Kind Labor '!$B20,'BLS Wage Rates'!$A$3:$A$65,0),MATCH('1. Program Details'!$B$3,'BLS Wage Rates'!$A$3:$Z$3,0)),0)</f>
        <v>0</v>
      </c>
      <c r="E20" s="133">
        <f t="shared" si="0"/>
        <v>0</v>
      </c>
      <c r="F20" s="424"/>
      <c r="G20" s="423"/>
      <c r="H20" s="425"/>
    </row>
    <row r="21" spans="2:8" ht="30.75" customHeight="1" thickBot="1" x14ac:dyDescent="0.3">
      <c r="B21" s="420"/>
      <c r="C21" s="421"/>
      <c r="D21" s="133">
        <f>IFERROR(INDEX('BLS Wage Rates'!$A$3:$Z$65,MATCH('3A. In-Kind Labor '!$B21,'BLS Wage Rates'!$A$3:$A$65,0),MATCH('1. Program Details'!$B$3,'BLS Wage Rates'!$A$3:$Z$3,0)),0)</f>
        <v>0</v>
      </c>
      <c r="E21" s="133">
        <f t="shared" si="0"/>
        <v>0</v>
      </c>
      <c r="F21" s="424"/>
      <c r="G21" s="423"/>
      <c r="H21" s="425"/>
    </row>
    <row r="22" spans="2:8" ht="30.75" customHeight="1" thickBot="1" x14ac:dyDescent="0.3">
      <c r="B22" s="420"/>
      <c r="C22" s="421"/>
      <c r="D22" s="133">
        <f>IFERROR(INDEX('BLS Wage Rates'!$A$3:$Z$65,MATCH('3A. In-Kind Labor '!$B22,'BLS Wage Rates'!$A$3:$A$65,0),MATCH('1. Program Details'!$B$3,'BLS Wage Rates'!$A$3:$Z$3,0)),0)</f>
        <v>0</v>
      </c>
      <c r="E22" s="133">
        <f t="shared" si="0"/>
        <v>0</v>
      </c>
      <c r="F22" s="424"/>
      <c r="G22" s="423"/>
      <c r="H22" s="425"/>
    </row>
    <row r="23" spans="2:8" ht="30.75" customHeight="1" thickBot="1" x14ac:dyDescent="0.3">
      <c r="B23" s="420"/>
      <c r="C23" s="421"/>
      <c r="D23" s="133">
        <f>IFERROR(INDEX('BLS Wage Rates'!$A$3:$Z$65,MATCH('3A. In-Kind Labor '!$B23,'BLS Wage Rates'!$A$3:$A$65,0),MATCH('1. Program Details'!$B$3,'BLS Wage Rates'!$A$3:$Z$3,0)),0)</f>
        <v>0</v>
      </c>
      <c r="E23" s="133">
        <f t="shared" si="0"/>
        <v>0</v>
      </c>
      <c r="F23" s="424"/>
      <c r="G23" s="423"/>
      <c r="H23" s="425"/>
    </row>
    <row r="24" spans="2:8" ht="30.75" customHeight="1" thickBot="1" x14ac:dyDescent="0.3">
      <c r="B24" s="420"/>
      <c r="C24" s="421"/>
      <c r="D24" s="133">
        <f>IFERROR(INDEX('BLS Wage Rates'!$A$3:$Z$65,MATCH('3A. In-Kind Labor '!$B24,'BLS Wage Rates'!$A$3:$A$65,0),MATCH('1. Program Details'!$B$3,'BLS Wage Rates'!$A$3:$Z$3,0)),0)</f>
        <v>0</v>
      </c>
      <c r="E24" s="133">
        <f t="shared" si="0"/>
        <v>0</v>
      </c>
      <c r="F24" s="424"/>
      <c r="G24" s="423"/>
      <c r="H24" s="425"/>
    </row>
    <row r="25" spans="2:8" ht="30.75" customHeight="1" thickBot="1" x14ac:dyDescent="0.3">
      <c r="B25" s="420"/>
      <c r="C25" s="421"/>
      <c r="D25" s="133">
        <f>IFERROR(INDEX('BLS Wage Rates'!$A$3:$Z$65,MATCH('3A. In-Kind Labor '!$B25,'BLS Wage Rates'!$A$3:$A$65,0),MATCH('1. Program Details'!$B$3,'BLS Wage Rates'!$A$3:$Z$3,0)),0)</f>
        <v>0</v>
      </c>
      <c r="E25" s="133">
        <f t="shared" si="0"/>
        <v>0</v>
      </c>
      <c r="F25" s="424"/>
      <c r="G25" s="423"/>
      <c r="H25" s="425"/>
    </row>
    <row r="26" spans="2:8" ht="30.75" customHeight="1" thickBot="1" x14ac:dyDescent="0.3">
      <c r="B26" s="420"/>
      <c r="C26" s="421"/>
      <c r="D26" s="133">
        <f>IFERROR(INDEX('BLS Wage Rates'!$A$3:$Z$65,MATCH('3A. In-Kind Labor '!$B26,'BLS Wage Rates'!$A$3:$A$65,0),MATCH('1. Program Details'!$B$3,'BLS Wage Rates'!$A$3:$Z$3,0)),0)</f>
        <v>0</v>
      </c>
      <c r="E26" s="133">
        <f t="shared" si="0"/>
        <v>0</v>
      </c>
      <c r="F26" s="424"/>
      <c r="G26" s="423"/>
      <c r="H26" s="425"/>
    </row>
    <row r="27" spans="2:8" ht="30.75" customHeight="1" thickBot="1" x14ac:dyDescent="0.3">
      <c r="B27" s="420"/>
      <c r="C27" s="421"/>
      <c r="D27" s="133">
        <f>IFERROR(INDEX('BLS Wage Rates'!$A$3:$Z$65,MATCH('3A. In-Kind Labor '!$B27,'BLS Wage Rates'!$A$3:$A$65,0),MATCH('1. Program Details'!$B$3,'BLS Wage Rates'!$A$3:$Z$3,0)),0)</f>
        <v>0</v>
      </c>
      <c r="E27" s="133">
        <f t="shared" si="0"/>
        <v>0</v>
      </c>
      <c r="F27" s="424"/>
      <c r="G27" s="423"/>
      <c r="H27" s="425"/>
    </row>
    <row r="28" spans="2:8" ht="30.75" customHeight="1" thickBot="1" x14ac:dyDescent="0.3">
      <c r="B28" s="420"/>
      <c r="C28" s="421"/>
      <c r="D28" s="133">
        <f>IFERROR(INDEX('BLS Wage Rates'!$A$3:$Z$65,MATCH('3A. In-Kind Labor '!$B28,'BLS Wage Rates'!$A$3:$A$65,0),MATCH('1. Program Details'!$B$3,'BLS Wage Rates'!$A$3:$Z$3,0)),0)</f>
        <v>0</v>
      </c>
      <c r="E28" s="133">
        <f t="shared" si="0"/>
        <v>0</v>
      </c>
      <c r="F28" s="424"/>
      <c r="G28" s="423"/>
      <c r="H28" s="425"/>
    </row>
    <row r="29" spans="2:8" ht="30.75" customHeight="1" thickBot="1" x14ac:dyDescent="0.3">
      <c r="B29" s="420"/>
      <c r="C29" s="421"/>
      <c r="D29" s="133">
        <f>IFERROR(INDEX('BLS Wage Rates'!$A$3:$Z$65,MATCH('3A. In-Kind Labor '!$B29,'BLS Wage Rates'!$A$3:$A$65,0),MATCH('1. Program Details'!$B$3,'BLS Wage Rates'!$A$3:$Z$3,0)),0)</f>
        <v>0</v>
      </c>
      <c r="E29" s="133">
        <f t="shared" si="0"/>
        <v>0</v>
      </c>
      <c r="F29" s="424"/>
      <c r="G29" s="423"/>
      <c r="H29" s="425"/>
    </row>
    <row r="30" spans="2:8" ht="30.75" customHeight="1" thickBot="1" x14ac:dyDescent="0.3">
      <c r="B30" s="420"/>
      <c r="C30" s="421"/>
      <c r="D30" s="133">
        <f>IFERROR(INDEX('BLS Wage Rates'!$A$3:$Z$65,MATCH('3A. In-Kind Labor '!$B30,'BLS Wage Rates'!$A$3:$A$65,0),MATCH('1. Program Details'!$B$3,'BLS Wage Rates'!$A$3:$Z$3,0)),0)</f>
        <v>0</v>
      </c>
      <c r="E30" s="133">
        <f t="shared" si="0"/>
        <v>0</v>
      </c>
      <c r="F30" s="424"/>
      <c r="G30" s="423"/>
      <c r="H30" s="425"/>
    </row>
    <row r="31" spans="2:8" ht="30.75" customHeight="1" thickBot="1" x14ac:dyDescent="0.3">
      <c r="B31" s="420"/>
      <c r="C31" s="421"/>
      <c r="D31" s="133">
        <f>IFERROR(INDEX('BLS Wage Rates'!$A$3:$Z$65,MATCH('3A. In-Kind Labor '!$B31,'BLS Wage Rates'!$A$3:$A$65,0),MATCH('1. Program Details'!$B$3,'BLS Wage Rates'!$A$3:$Z$3,0)),0)</f>
        <v>0</v>
      </c>
      <c r="E31" s="133">
        <f t="shared" si="0"/>
        <v>0</v>
      </c>
      <c r="F31" s="424"/>
      <c r="G31" s="423"/>
      <c r="H31" s="425"/>
    </row>
    <row r="32" spans="2:8" ht="30.75" customHeight="1" thickBot="1" x14ac:dyDescent="0.3">
      <c r="B32" s="420"/>
      <c r="C32" s="421"/>
      <c r="D32" s="133">
        <f>IFERROR(INDEX('BLS Wage Rates'!$A$3:$Z$65,MATCH('3A. In-Kind Labor '!$B32,'BLS Wage Rates'!$A$3:$A$65,0),MATCH('1. Program Details'!$B$3,'BLS Wage Rates'!$A$3:$Z$3,0)),0)</f>
        <v>0</v>
      </c>
      <c r="E32" s="133">
        <f t="shared" si="0"/>
        <v>0</v>
      </c>
      <c r="F32" s="424"/>
      <c r="G32" s="423"/>
      <c r="H32" s="425"/>
    </row>
    <row r="33" spans="2:8" ht="30.75" customHeight="1" thickBot="1" x14ac:dyDescent="0.3">
      <c r="B33" s="422"/>
      <c r="C33" s="421"/>
      <c r="D33" s="133">
        <f>IFERROR(INDEX('BLS Wage Rates'!$A$3:$Z$65,MATCH('3A. In-Kind Labor '!$B33,'BLS Wage Rates'!$A$3:$A$65,0),MATCH('1. Program Details'!$B$3,'BLS Wage Rates'!$A$3:$Z$3,0)),0)</f>
        <v>0</v>
      </c>
      <c r="E33" s="133">
        <f t="shared" si="0"/>
        <v>0</v>
      </c>
      <c r="F33" s="424"/>
      <c r="G33" s="423"/>
      <c r="H33" s="425"/>
    </row>
    <row r="34" spans="2:8" ht="30.75" customHeight="1" thickBot="1" x14ac:dyDescent="0.3">
      <c r="B34" s="423"/>
      <c r="C34" s="421"/>
      <c r="D34" s="133">
        <f>IFERROR(INDEX('BLS Wage Rates'!$A$3:$Z$65,MATCH('3A. In-Kind Labor '!$B34,'BLS Wage Rates'!$A$3:$A$65,0),MATCH('1. Program Details'!$B$3,'BLS Wage Rates'!$A$3:$Z$3,0)),0)</f>
        <v>0</v>
      </c>
      <c r="E34" s="133">
        <f t="shared" si="0"/>
        <v>0</v>
      </c>
      <c r="F34" s="424"/>
      <c r="G34" s="423"/>
      <c r="H34" s="425"/>
    </row>
    <row r="35" spans="2:8" ht="30.75" customHeight="1" thickBot="1" x14ac:dyDescent="0.3">
      <c r="B35" s="422"/>
      <c r="C35" s="421"/>
      <c r="D35" s="133">
        <f>IFERROR(INDEX('BLS Wage Rates'!$A$3:$Z$65,MATCH('3A. In-Kind Labor '!$B35,'BLS Wage Rates'!$A$3:$A$65,0),MATCH('1. Program Details'!$B$3,'BLS Wage Rates'!$A$3:$Z$3,0)),0)</f>
        <v>0</v>
      </c>
      <c r="E35" s="133">
        <f t="shared" si="0"/>
        <v>0</v>
      </c>
      <c r="F35" s="424"/>
      <c r="G35" s="423"/>
      <c r="H35" s="425"/>
    </row>
    <row r="36" spans="2:8" ht="30.75" customHeight="1" thickBot="1" x14ac:dyDescent="0.35">
      <c r="B36" s="5"/>
      <c r="C36" s="152" t="s">
        <v>48</v>
      </c>
      <c r="D36" s="70"/>
      <c r="E36" s="134">
        <f>SUM(E5:E35)</f>
        <v>0</v>
      </c>
      <c r="F36" s="636"/>
      <c r="G36" s="637"/>
    </row>
    <row r="37" spans="2:8" ht="12.75" customHeight="1" thickBot="1" x14ac:dyDescent="0.35">
      <c r="B37" s="28"/>
      <c r="C37" s="12"/>
      <c r="D37" s="71"/>
      <c r="E37" s="71"/>
      <c r="F37" s="69"/>
      <c r="G37" s="69"/>
    </row>
  </sheetData>
  <sheetProtection algorithmName="SHA-256" hashValue="VZzPIU7WxuYcTqaCiJ3Z90nAX4OFrtC4RqYtqwhCsLM=" saltValue="7yUSc6JLV0jMId3GaU3tbQ==" spinCount="100000" sheet="1" objects="1" scenarios="1"/>
  <mergeCells count="3">
    <mergeCell ref="B1:H1"/>
    <mergeCell ref="F36:G36"/>
    <mergeCell ref="B2:H2"/>
  </mergeCells>
  <pageMargins left="0.7" right="0.7" top="0.75" bottom="0.75" header="0.3" footer="0.3"/>
  <pageSetup scale="3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4000000}">
          <x14:formula1>
            <xm:f>Inputs!$C$3:$C$12</xm:f>
          </x14:formula1>
          <xm:sqref>F4</xm:sqref>
        </x14:dataValidation>
        <x14:dataValidation type="list" allowBlank="1" showInputMessage="1" showErrorMessage="1" xr:uid="{162D4B1B-C773-46EB-B864-6AE3B0DB6CA4}">
          <x14:formula1>
            <xm:f>Inputs!$D$3:$D$6</xm:f>
          </x14:formula1>
          <xm:sqref>G4:G35</xm:sqref>
        </x14:dataValidation>
        <x14:dataValidation type="list" allowBlank="1" showInputMessage="1" showErrorMessage="1" xr:uid="{7320D1C3-3C4A-4FE9-9DF9-B686FA67053B}">
          <x14:formula1>
            <xm:f>Inputs!$C$3:$C$5</xm:f>
          </x14:formula1>
          <xm:sqref>F5:F35</xm:sqref>
        </x14:dataValidation>
        <x14:dataValidation type="list" allowBlank="1" showInputMessage="1" showErrorMessage="1" xr:uid="{00000000-0002-0000-0200-000000000000}">
          <x14:formula1>
            <xm:f>Inputs!$F$3:$F$39</xm:f>
          </x14:formula1>
          <xm:sqref>B4</xm:sqref>
        </x14:dataValidation>
        <x14:dataValidation type="list" allowBlank="1" showInputMessage="1" showErrorMessage="1" xr:uid="{37D68C0A-9D42-42D3-9D15-76A01CDD6E4B}">
          <x14:formula1>
            <xm:f>Inputs!$F$3:$F$65</xm:f>
          </x14:formula1>
          <xm:sqref>B5:B35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2F5F2-E422-462E-A38F-E2986234B901}">
  <sheetPr codeName="Sheet4"/>
  <dimension ref="B1:K37"/>
  <sheetViews>
    <sheetView zoomScale="60" zoomScaleNormal="60" workbookViewId="0">
      <pane ySplit="5" topLeftCell="A6" activePane="bottomLeft" state="frozen"/>
      <selection pane="bottomLeft" activeCell="B3" sqref="B3"/>
    </sheetView>
  </sheetViews>
  <sheetFormatPr defaultRowHeight="33.75" customHeight="1" x14ac:dyDescent="0.3"/>
  <cols>
    <col min="1" max="1" width="2.5703125" customWidth="1"/>
    <col min="2" max="2" width="43.28515625" style="2" bestFit="1" customWidth="1"/>
    <col min="3" max="3" width="24.140625" style="2" customWidth="1"/>
    <col min="4" max="4" width="26" style="2" customWidth="1"/>
    <col min="5" max="5" width="23.85546875" style="2" customWidth="1"/>
    <col min="6" max="6" width="35" style="2" customWidth="1"/>
    <col min="7" max="7" width="35" customWidth="1"/>
    <col min="8" max="8" width="40.7109375" customWidth="1"/>
    <col min="9" max="9" width="2.5703125" customWidth="1"/>
    <col min="10" max="10" width="17.28515625" bestFit="1" customWidth="1"/>
    <col min="11" max="11" width="71.5703125" bestFit="1" customWidth="1"/>
  </cols>
  <sheetData>
    <row r="1" spans="2:11" ht="33.75" customHeight="1" thickBot="1" x14ac:dyDescent="0.3">
      <c r="B1" s="633" t="s">
        <v>49</v>
      </c>
      <c r="C1" s="634"/>
      <c r="D1" s="634"/>
      <c r="E1" s="634"/>
      <c r="F1" s="634"/>
      <c r="G1" s="634"/>
      <c r="H1" s="635"/>
      <c r="J1" s="73" t="s">
        <v>2</v>
      </c>
      <c r="K1" s="72"/>
    </row>
    <row r="2" spans="2:11" ht="33.75" customHeight="1" thickBot="1" x14ac:dyDescent="0.4">
      <c r="B2" s="630" t="s">
        <v>15</v>
      </c>
      <c r="C2" s="631"/>
      <c r="D2" s="631"/>
      <c r="E2" s="631"/>
      <c r="F2" s="631"/>
      <c r="G2" s="631"/>
      <c r="H2" s="632"/>
      <c r="J2" s="235"/>
      <c r="K2" s="40" t="s">
        <v>5</v>
      </c>
    </row>
    <row r="3" spans="2:11" ht="38.25" thickBot="1" x14ac:dyDescent="0.3">
      <c r="B3" s="81" t="s">
        <v>50</v>
      </c>
      <c r="C3" s="79" t="s">
        <v>51</v>
      </c>
      <c r="D3" s="81" t="s">
        <v>52</v>
      </c>
      <c r="E3" s="81" t="s">
        <v>53</v>
      </c>
      <c r="F3" s="82" t="s">
        <v>25</v>
      </c>
      <c r="G3" s="83" t="s">
        <v>26</v>
      </c>
      <c r="H3" s="84" t="s">
        <v>1</v>
      </c>
      <c r="J3" s="36"/>
      <c r="K3" s="35" t="s">
        <v>6</v>
      </c>
    </row>
    <row r="4" spans="2:11" ht="43.5" customHeight="1" thickBot="1" x14ac:dyDescent="0.3">
      <c r="B4" s="80" t="s">
        <v>54</v>
      </c>
      <c r="C4" s="89">
        <v>1</v>
      </c>
      <c r="D4" s="88">
        <v>300</v>
      </c>
      <c r="E4" s="88">
        <f>C4*D4</f>
        <v>300</v>
      </c>
      <c r="F4" s="22" t="s">
        <v>30</v>
      </c>
      <c r="G4" s="19" t="s">
        <v>55</v>
      </c>
      <c r="H4" s="39"/>
      <c r="J4" s="37"/>
      <c r="K4" s="38" t="s">
        <v>8</v>
      </c>
    </row>
    <row r="5" spans="2:11" ht="57" thickBot="1" x14ac:dyDescent="0.3">
      <c r="B5" s="80" t="s">
        <v>56</v>
      </c>
      <c r="C5" s="89">
        <v>5</v>
      </c>
      <c r="D5" s="88">
        <v>500</v>
      </c>
      <c r="E5" s="88">
        <f>C5*D5</f>
        <v>2500</v>
      </c>
      <c r="F5" s="22" t="s">
        <v>57</v>
      </c>
      <c r="G5" s="51" t="s">
        <v>58</v>
      </c>
      <c r="H5" s="39"/>
      <c r="J5" s="60"/>
      <c r="K5" s="78" t="s">
        <v>10</v>
      </c>
    </row>
    <row r="6" spans="2:11" ht="19.5" thickBot="1" x14ac:dyDescent="0.3">
      <c r="B6" s="426"/>
      <c r="C6" s="421"/>
      <c r="D6" s="427"/>
      <c r="E6" s="133">
        <f>C6*D6</f>
        <v>0</v>
      </c>
      <c r="F6" s="432"/>
      <c r="G6" s="423"/>
      <c r="H6" s="425"/>
    </row>
    <row r="7" spans="2:11" ht="19.5" thickBot="1" x14ac:dyDescent="0.3">
      <c r="B7" s="426"/>
      <c r="C7" s="421"/>
      <c r="D7" s="427"/>
      <c r="E7" s="133">
        <f t="shared" ref="E7:E36" si="0">C7*D7</f>
        <v>0</v>
      </c>
      <c r="F7" s="432"/>
      <c r="G7" s="423"/>
      <c r="H7" s="425"/>
    </row>
    <row r="8" spans="2:11" ht="19.5" thickBot="1" x14ac:dyDescent="0.3">
      <c r="B8" s="428"/>
      <c r="C8" s="421"/>
      <c r="D8" s="427"/>
      <c r="E8" s="133">
        <f t="shared" si="0"/>
        <v>0</v>
      </c>
      <c r="F8" s="432"/>
      <c r="G8" s="423"/>
      <c r="H8" s="425"/>
    </row>
    <row r="9" spans="2:11" ht="19.5" thickBot="1" x14ac:dyDescent="0.3">
      <c r="B9" s="428"/>
      <c r="C9" s="421"/>
      <c r="D9" s="427"/>
      <c r="E9" s="133">
        <f t="shared" si="0"/>
        <v>0</v>
      </c>
      <c r="F9" s="432"/>
      <c r="G9" s="423"/>
      <c r="H9" s="425"/>
    </row>
    <row r="10" spans="2:11" ht="19.5" thickBot="1" x14ac:dyDescent="0.3">
      <c r="B10" s="426"/>
      <c r="C10" s="421"/>
      <c r="D10" s="427"/>
      <c r="E10" s="133">
        <f t="shared" si="0"/>
        <v>0</v>
      </c>
      <c r="F10" s="432"/>
      <c r="G10" s="423"/>
      <c r="H10" s="425"/>
    </row>
    <row r="11" spans="2:11" ht="19.5" thickBot="1" x14ac:dyDescent="0.3">
      <c r="B11" s="426"/>
      <c r="C11" s="421"/>
      <c r="D11" s="427"/>
      <c r="E11" s="133">
        <f t="shared" si="0"/>
        <v>0</v>
      </c>
      <c r="F11" s="432"/>
      <c r="G11" s="423"/>
      <c r="H11" s="425"/>
    </row>
    <row r="12" spans="2:11" ht="19.5" thickBot="1" x14ac:dyDescent="0.3">
      <c r="B12" s="426"/>
      <c r="C12" s="421"/>
      <c r="D12" s="427"/>
      <c r="E12" s="133">
        <f t="shared" si="0"/>
        <v>0</v>
      </c>
      <c r="F12" s="432"/>
      <c r="G12" s="423"/>
      <c r="H12" s="425"/>
    </row>
    <row r="13" spans="2:11" ht="19.5" thickBot="1" x14ac:dyDescent="0.3">
      <c r="B13" s="426"/>
      <c r="C13" s="421"/>
      <c r="D13" s="427"/>
      <c r="E13" s="133">
        <f t="shared" si="0"/>
        <v>0</v>
      </c>
      <c r="F13" s="432"/>
      <c r="G13" s="423"/>
      <c r="H13" s="425"/>
    </row>
    <row r="14" spans="2:11" ht="19.5" thickBot="1" x14ac:dyDescent="0.3">
      <c r="B14" s="426"/>
      <c r="C14" s="421"/>
      <c r="D14" s="427"/>
      <c r="E14" s="133">
        <f t="shared" si="0"/>
        <v>0</v>
      </c>
      <c r="F14" s="432"/>
      <c r="G14" s="423"/>
      <c r="H14" s="425"/>
    </row>
    <row r="15" spans="2:11" ht="19.5" thickBot="1" x14ac:dyDescent="0.3">
      <c r="B15" s="426"/>
      <c r="C15" s="421"/>
      <c r="D15" s="427"/>
      <c r="E15" s="133">
        <f t="shared" si="0"/>
        <v>0</v>
      </c>
      <c r="F15" s="432"/>
      <c r="G15" s="423"/>
      <c r="H15" s="425"/>
    </row>
    <row r="16" spans="2:11" ht="19.5" thickBot="1" x14ac:dyDescent="0.3">
      <c r="B16" s="426"/>
      <c r="C16" s="421"/>
      <c r="D16" s="427"/>
      <c r="E16" s="133">
        <f t="shared" si="0"/>
        <v>0</v>
      </c>
      <c r="F16" s="432"/>
      <c r="G16" s="423"/>
      <c r="H16" s="425"/>
    </row>
    <row r="17" spans="2:8" ht="19.5" thickBot="1" x14ac:dyDescent="0.3">
      <c r="B17" s="426"/>
      <c r="C17" s="421"/>
      <c r="D17" s="427"/>
      <c r="E17" s="133">
        <f t="shared" si="0"/>
        <v>0</v>
      </c>
      <c r="F17" s="432"/>
      <c r="G17" s="423"/>
      <c r="H17" s="425"/>
    </row>
    <row r="18" spans="2:8" ht="19.5" thickBot="1" x14ac:dyDescent="0.3">
      <c r="B18" s="426"/>
      <c r="C18" s="421"/>
      <c r="D18" s="427"/>
      <c r="E18" s="133">
        <f t="shared" si="0"/>
        <v>0</v>
      </c>
      <c r="F18" s="432"/>
      <c r="G18" s="423"/>
      <c r="H18" s="425"/>
    </row>
    <row r="19" spans="2:8" ht="19.5" thickBot="1" x14ac:dyDescent="0.3">
      <c r="B19" s="426"/>
      <c r="C19" s="421"/>
      <c r="D19" s="427"/>
      <c r="E19" s="133">
        <f t="shared" si="0"/>
        <v>0</v>
      </c>
      <c r="F19" s="432"/>
      <c r="G19" s="423"/>
      <c r="H19" s="425"/>
    </row>
    <row r="20" spans="2:8" ht="19.5" thickBot="1" x14ac:dyDescent="0.3">
      <c r="B20" s="426"/>
      <c r="C20" s="421"/>
      <c r="D20" s="427"/>
      <c r="E20" s="133">
        <f t="shared" si="0"/>
        <v>0</v>
      </c>
      <c r="F20" s="432"/>
      <c r="G20" s="423"/>
      <c r="H20" s="425"/>
    </row>
    <row r="21" spans="2:8" ht="19.5" thickBot="1" x14ac:dyDescent="0.3">
      <c r="B21" s="426"/>
      <c r="C21" s="421"/>
      <c r="D21" s="427"/>
      <c r="E21" s="133">
        <f t="shared" si="0"/>
        <v>0</v>
      </c>
      <c r="F21" s="432"/>
      <c r="G21" s="423"/>
      <c r="H21" s="425"/>
    </row>
    <row r="22" spans="2:8" ht="19.5" thickBot="1" x14ac:dyDescent="0.3">
      <c r="B22" s="426"/>
      <c r="C22" s="421"/>
      <c r="D22" s="427"/>
      <c r="E22" s="133">
        <f t="shared" si="0"/>
        <v>0</v>
      </c>
      <c r="F22" s="432"/>
      <c r="G22" s="423"/>
      <c r="H22" s="425"/>
    </row>
    <row r="23" spans="2:8" ht="19.5" thickBot="1" x14ac:dyDescent="0.3">
      <c r="B23" s="426"/>
      <c r="C23" s="421"/>
      <c r="D23" s="427"/>
      <c r="E23" s="133">
        <f t="shared" si="0"/>
        <v>0</v>
      </c>
      <c r="F23" s="432"/>
      <c r="G23" s="423"/>
      <c r="H23" s="425"/>
    </row>
    <row r="24" spans="2:8" ht="19.5" thickBot="1" x14ac:dyDescent="0.3">
      <c r="B24" s="426"/>
      <c r="C24" s="421"/>
      <c r="D24" s="427"/>
      <c r="E24" s="133">
        <f t="shared" si="0"/>
        <v>0</v>
      </c>
      <c r="F24" s="432"/>
      <c r="G24" s="423"/>
      <c r="H24" s="425"/>
    </row>
    <row r="25" spans="2:8" ht="19.5" thickBot="1" x14ac:dyDescent="0.3">
      <c r="B25" s="426"/>
      <c r="C25" s="421"/>
      <c r="D25" s="427"/>
      <c r="E25" s="133">
        <f t="shared" si="0"/>
        <v>0</v>
      </c>
      <c r="F25" s="432"/>
      <c r="G25" s="423"/>
      <c r="H25" s="425"/>
    </row>
    <row r="26" spans="2:8" ht="19.5" thickBot="1" x14ac:dyDescent="0.3">
      <c r="B26" s="426"/>
      <c r="C26" s="421"/>
      <c r="D26" s="427"/>
      <c r="E26" s="133">
        <f t="shared" si="0"/>
        <v>0</v>
      </c>
      <c r="F26" s="432"/>
      <c r="G26" s="423"/>
      <c r="H26" s="425"/>
    </row>
    <row r="27" spans="2:8" ht="19.5" thickBot="1" x14ac:dyDescent="0.3">
      <c r="B27" s="426"/>
      <c r="C27" s="421"/>
      <c r="D27" s="427"/>
      <c r="E27" s="133">
        <f t="shared" si="0"/>
        <v>0</v>
      </c>
      <c r="F27" s="432"/>
      <c r="G27" s="423"/>
      <c r="H27" s="425"/>
    </row>
    <row r="28" spans="2:8" ht="19.5" thickBot="1" x14ac:dyDescent="0.3">
      <c r="B28" s="426"/>
      <c r="C28" s="421"/>
      <c r="D28" s="427"/>
      <c r="E28" s="133">
        <f t="shared" si="0"/>
        <v>0</v>
      </c>
      <c r="F28" s="432"/>
      <c r="G28" s="423"/>
      <c r="H28" s="425"/>
    </row>
    <row r="29" spans="2:8" ht="19.5" thickBot="1" x14ac:dyDescent="0.3">
      <c r="B29" s="426"/>
      <c r="C29" s="421"/>
      <c r="D29" s="427"/>
      <c r="E29" s="133">
        <f t="shared" si="0"/>
        <v>0</v>
      </c>
      <c r="F29" s="432"/>
      <c r="G29" s="423"/>
      <c r="H29" s="425"/>
    </row>
    <row r="30" spans="2:8" ht="19.5" thickBot="1" x14ac:dyDescent="0.3">
      <c r="B30" s="426"/>
      <c r="C30" s="421"/>
      <c r="D30" s="427"/>
      <c r="E30" s="133">
        <f t="shared" si="0"/>
        <v>0</v>
      </c>
      <c r="F30" s="432"/>
      <c r="G30" s="423"/>
      <c r="H30" s="425"/>
    </row>
    <row r="31" spans="2:8" ht="19.5" thickBot="1" x14ac:dyDescent="0.3">
      <c r="B31" s="426"/>
      <c r="C31" s="421"/>
      <c r="D31" s="427"/>
      <c r="E31" s="133">
        <f t="shared" si="0"/>
        <v>0</v>
      </c>
      <c r="F31" s="432"/>
      <c r="G31" s="423"/>
      <c r="H31" s="425"/>
    </row>
    <row r="32" spans="2:8" ht="19.5" thickBot="1" x14ac:dyDescent="0.3">
      <c r="B32" s="426"/>
      <c r="C32" s="421"/>
      <c r="D32" s="427"/>
      <c r="E32" s="133">
        <f t="shared" si="0"/>
        <v>0</v>
      </c>
      <c r="F32" s="432"/>
      <c r="G32" s="423"/>
      <c r="H32" s="425"/>
    </row>
    <row r="33" spans="2:8" ht="19.5" thickBot="1" x14ac:dyDescent="0.3">
      <c r="B33" s="426"/>
      <c r="C33" s="421"/>
      <c r="D33" s="427"/>
      <c r="E33" s="133">
        <f t="shared" si="0"/>
        <v>0</v>
      </c>
      <c r="F33" s="432"/>
      <c r="G33" s="423"/>
      <c r="H33" s="425"/>
    </row>
    <row r="34" spans="2:8" ht="19.5" thickBot="1" x14ac:dyDescent="0.3">
      <c r="B34" s="426"/>
      <c r="C34" s="421"/>
      <c r="D34" s="427"/>
      <c r="E34" s="133">
        <f t="shared" si="0"/>
        <v>0</v>
      </c>
      <c r="F34" s="432"/>
      <c r="G34" s="423"/>
      <c r="H34" s="425"/>
    </row>
    <row r="35" spans="2:8" ht="19.5" thickBot="1" x14ac:dyDescent="0.3">
      <c r="B35" s="426"/>
      <c r="C35" s="421"/>
      <c r="D35" s="427"/>
      <c r="E35" s="133">
        <f t="shared" si="0"/>
        <v>0</v>
      </c>
      <c r="F35" s="432"/>
      <c r="G35" s="423"/>
      <c r="H35" s="425"/>
    </row>
    <row r="36" spans="2:8" ht="19.5" thickBot="1" x14ac:dyDescent="0.3">
      <c r="B36" s="429"/>
      <c r="C36" s="430"/>
      <c r="D36" s="431"/>
      <c r="E36" s="133">
        <f t="shared" si="0"/>
        <v>0</v>
      </c>
      <c r="F36" s="433"/>
      <c r="G36" s="434"/>
      <c r="H36" s="435"/>
    </row>
    <row r="37" spans="2:8" ht="33.75" customHeight="1" thickBot="1" x14ac:dyDescent="0.3">
      <c r="B37" s="130" t="s">
        <v>48</v>
      </c>
      <c r="C37" s="131"/>
      <c r="D37" s="131"/>
      <c r="E37" s="132">
        <f>SUM(E6:E36)</f>
        <v>0</v>
      </c>
      <c r="F37" s="131"/>
      <c r="G37" s="3"/>
      <c r="H37" s="3"/>
    </row>
  </sheetData>
  <sheetProtection algorithmName="SHA-256" hashValue="A0+0I0e7Gq+Hx4QLyuN8Afp0mi3JwivQ0kSWTava/Rc=" saltValue="7Y7dTlpOuBl01hAeua6ygQ==" spinCount="100000" sheet="1" objects="1" scenarios="1"/>
  <mergeCells count="2">
    <mergeCell ref="B2:H2"/>
    <mergeCell ref="B1:H1"/>
  </mergeCells>
  <pageMargins left="0.7" right="0.7" top="0.75" bottom="0.75" header="0.3" footer="0.3"/>
  <pageSetup scale="3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39177676-2F93-43E8-B44B-C68E6CF603FF}">
          <x14:formula1>
            <xm:f>Inputs!$C$3:$C$6</xm:f>
          </x14:formula1>
          <xm:sqref>F4:F5</xm:sqref>
        </x14:dataValidation>
        <x14:dataValidation type="list" allowBlank="1" showInputMessage="1" showErrorMessage="1" xr:uid="{678B885A-9BD5-4CC6-8590-DFC146664D87}">
          <x14:formula1>
            <xm:f>Inputs!$D$3:$D$6</xm:f>
          </x14:formula1>
          <xm:sqref>G4:G36</xm:sqref>
        </x14:dataValidation>
        <x14:dataValidation type="list" allowBlank="1" showInputMessage="1" showErrorMessage="1" xr:uid="{474BCCAF-7D75-4A85-9BF4-B9FD375B50EA}">
          <x14:formula1>
            <xm:f>Inputs!$C$3:$C$5</xm:f>
          </x14:formula1>
          <xm:sqref>F6:F36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O41"/>
  <sheetViews>
    <sheetView zoomScale="50" zoomScaleNormal="50" workbookViewId="0">
      <pane ySplit="5" topLeftCell="A6" activePane="bottomLeft" state="frozen"/>
      <selection pane="bottomLeft" activeCell="N6" sqref="N6"/>
    </sheetView>
  </sheetViews>
  <sheetFormatPr defaultRowHeight="18.75" x14ac:dyDescent="0.3"/>
  <cols>
    <col min="1" max="1" width="6.28515625" style="11" customWidth="1"/>
    <col min="2" max="2" width="39.85546875" style="11" customWidth="1"/>
    <col min="3" max="3" width="20.42578125" style="11" customWidth="1"/>
    <col min="4" max="4" width="19.28515625" style="2" bestFit="1" customWidth="1"/>
    <col min="5" max="5" width="17.7109375" style="2" customWidth="1"/>
    <col min="6" max="6" width="17.28515625" style="2" bestFit="1" customWidth="1"/>
    <col min="7" max="7" width="14" style="2" customWidth="1"/>
    <col min="8" max="8" width="17.85546875" style="2" customWidth="1"/>
    <col min="9" max="9" width="18.140625" style="2" customWidth="1"/>
    <col min="10" max="10" width="28.42578125" style="141" customWidth="1"/>
    <col min="11" max="11" width="66" customWidth="1"/>
    <col min="12" max="13" width="2.5703125" customWidth="1"/>
    <col min="14" max="14" width="16.28515625" bestFit="1" customWidth="1"/>
    <col min="15" max="15" width="65" bestFit="1" customWidth="1"/>
  </cols>
  <sheetData>
    <row r="1" spans="1:15" ht="22.5" customHeight="1" thickBot="1" x14ac:dyDescent="0.3">
      <c r="A1" s="633" t="s">
        <v>59</v>
      </c>
      <c r="B1" s="634"/>
      <c r="C1" s="634"/>
      <c r="D1" s="634"/>
      <c r="E1" s="634"/>
      <c r="F1" s="634"/>
      <c r="G1" s="634"/>
      <c r="H1" s="634"/>
      <c r="I1" s="634"/>
      <c r="J1" s="634"/>
      <c r="K1" s="634"/>
      <c r="N1" s="73" t="s">
        <v>2</v>
      </c>
      <c r="O1" s="72"/>
    </row>
    <row r="2" spans="1:15" ht="66" customHeight="1" thickBot="1" x14ac:dyDescent="0.3">
      <c r="A2" s="642" t="s">
        <v>15</v>
      </c>
      <c r="B2" s="643"/>
      <c r="C2" s="14" t="s">
        <v>60</v>
      </c>
      <c r="D2" s="14" t="s">
        <v>61</v>
      </c>
      <c r="E2" s="592" t="s">
        <v>62</v>
      </c>
      <c r="F2" s="639" t="s">
        <v>63</v>
      </c>
      <c r="G2" s="640"/>
      <c r="H2" s="641"/>
      <c r="I2" s="644" t="s">
        <v>64</v>
      </c>
      <c r="J2" s="644" t="s">
        <v>65</v>
      </c>
      <c r="K2" s="54" t="s">
        <v>1</v>
      </c>
      <c r="N2" s="235"/>
      <c r="O2" s="40" t="s">
        <v>5</v>
      </c>
    </row>
    <row r="3" spans="1:15" ht="48.75" customHeight="1" thickBot="1" x14ac:dyDescent="0.3">
      <c r="A3" s="65"/>
      <c r="B3" s="12" t="s">
        <v>66</v>
      </c>
      <c r="C3" s="13"/>
      <c r="D3" s="13"/>
      <c r="E3" s="13"/>
      <c r="F3" s="10" t="s">
        <v>67</v>
      </c>
      <c r="G3" s="10" t="s">
        <v>68</v>
      </c>
      <c r="H3" s="50" t="s">
        <v>69</v>
      </c>
      <c r="I3" s="629"/>
      <c r="J3" s="629"/>
      <c r="K3" s="3"/>
      <c r="N3" s="36"/>
      <c r="O3" s="35" t="s">
        <v>6</v>
      </c>
    </row>
    <row r="4" spans="1:15" ht="30.75" customHeight="1" thickBot="1" x14ac:dyDescent="0.3">
      <c r="A4" s="17" t="s">
        <v>70</v>
      </c>
      <c r="B4" s="18" t="s">
        <v>71</v>
      </c>
      <c r="C4" s="87">
        <v>1</v>
      </c>
      <c r="D4" s="87">
        <v>0.75</v>
      </c>
      <c r="E4" s="177">
        <v>12</v>
      </c>
      <c r="F4" s="88">
        <v>50000</v>
      </c>
      <c r="G4" s="88">
        <v>15000</v>
      </c>
      <c r="H4" s="57">
        <f>SUM(F4:G4)*E4/12</f>
        <v>65000</v>
      </c>
      <c r="I4" s="58">
        <f>H4*C4*D4</f>
        <v>48750</v>
      </c>
      <c r="J4" s="563">
        <v>0.5</v>
      </c>
      <c r="K4" s="19"/>
      <c r="N4" s="37"/>
      <c r="O4" s="38" t="s">
        <v>8</v>
      </c>
    </row>
    <row r="5" spans="1:15" ht="30.75" customHeight="1" thickBot="1" x14ac:dyDescent="0.3">
      <c r="A5" s="20" t="s">
        <v>70</v>
      </c>
      <c r="B5" s="18" t="s">
        <v>72</v>
      </c>
      <c r="C5" s="87">
        <v>1</v>
      </c>
      <c r="D5" s="87">
        <v>0.5</v>
      </c>
      <c r="E5" s="177">
        <v>9</v>
      </c>
      <c r="F5" s="88">
        <v>30000</v>
      </c>
      <c r="G5" s="88">
        <v>15000</v>
      </c>
      <c r="H5" s="57">
        <f>SUM(F5:G5)*E5/12</f>
        <v>33750</v>
      </c>
      <c r="I5" s="58">
        <f>H5*C5*D5</f>
        <v>16875</v>
      </c>
      <c r="J5" s="563">
        <v>0</v>
      </c>
      <c r="K5" s="19"/>
      <c r="N5" s="60"/>
      <c r="O5" s="78" t="s">
        <v>10</v>
      </c>
    </row>
    <row r="6" spans="1:15" ht="20.25" customHeight="1" thickBot="1" x14ac:dyDescent="0.35">
      <c r="A6" s="236">
        <v>1</v>
      </c>
      <c r="B6" s="436"/>
      <c r="C6" s="437"/>
      <c r="D6" s="437"/>
      <c r="E6" s="438"/>
      <c r="F6" s="427"/>
      <c r="G6" s="427"/>
      <c r="H6" s="135">
        <f>SUM(F6:G6)*E6/12</f>
        <v>0</v>
      </c>
      <c r="I6" s="136">
        <f>H6*C6*D6</f>
        <v>0</v>
      </c>
      <c r="J6" s="564"/>
      <c r="K6" s="425"/>
    </row>
    <row r="7" spans="1:15" ht="20.25" customHeight="1" thickBot="1" x14ac:dyDescent="0.35">
      <c r="A7" s="237">
        <f>A6+1</f>
        <v>2</v>
      </c>
      <c r="B7" s="436"/>
      <c r="C7" s="437"/>
      <c r="D7" s="437"/>
      <c r="E7" s="438"/>
      <c r="F7" s="427"/>
      <c r="G7" s="427"/>
      <c r="H7" s="135">
        <f>SUM(F7:G7)*E7/12</f>
        <v>0</v>
      </c>
      <c r="I7" s="136">
        <f t="shared" ref="I7:I20" si="0">H7*C7*D7</f>
        <v>0</v>
      </c>
      <c r="J7" s="564"/>
      <c r="K7" s="425"/>
    </row>
    <row r="8" spans="1:15" ht="20.25" customHeight="1" thickBot="1" x14ac:dyDescent="0.35">
      <c r="A8" s="237">
        <f t="shared" ref="A8:A40" si="1">A7+1</f>
        <v>3</v>
      </c>
      <c r="B8" s="436"/>
      <c r="C8" s="437"/>
      <c r="D8" s="437"/>
      <c r="E8" s="438"/>
      <c r="F8" s="427"/>
      <c r="G8" s="427"/>
      <c r="H8" s="135">
        <f>SUM(F8:G8)*(E8/12)</f>
        <v>0</v>
      </c>
      <c r="I8" s="136">
        <f t="shared" si="0"/>
        <v>0</v>
      </c>
      <c r="J8" s="564"/>
      <c r="K8" s="425"/>
    </row>
    <row r="9" spans="1:15" ht="20.25" customHeight="1" thickBot="1" x14ac:dyDescent="0.35">
      <c r="A9" s="237">
        <f t="shared" si="1"/>
        <v>4</v>
      </c>
      <c r="B9" s="436"/>
      <c r="C9" s="437"/>
      <c r="D9" s="437"/>
      <c r="E9" s="438"/>
      <c r="F9" s="427"/>
      <c r="G9" s="427"/>
      <c r="H9" s="135">
        <f t="shared" ref="H9:H20" si="2">SUM(F9:G9)*(E9/12)</f>
        <v>0</v>
      </c>
      <c r="I9" s="136">
        <f t="shared" si="0"/>
        <v>0</v>
      </c>
      <c r="J9" s="564"/>
      <c r="K9" s="425"/>
    </row>
    <row r="10" spans="1:15" ht="20.25" customHeight="1" thickBot="1" x14ac:dyDescent="0.35">
      <c r="A10" s="237">
        <f t="shared" si="1"/>
        <v>5</v>
      </c>
      <c r="B10" s="436"/>
      <c r="C10" s="437"/>
      <c r="D10" s="437"/>
      <c r="E10" s="438"/>
      <c r="F10" s="427"/>
      <c r="G10" s="427"/>
      <c r="H10" s="135">
        <f t="shared" si="2"/>
        <v>0</v>
      </c>
      <c r="I10" s="136">
        <f t="shared" si="0"/>
        <v>0</v>
      </c>
      <c r="J10" s="564"/>
      <c r="K10" s="425"/>
    </row>
    <row r="11" spans="1:15" ht="20.25" customHeight="1" thickBot="1" x14ac:dyDescent="0.35">
      <c r="A11" s="237">
        <f t="shared" si="1"/>
        <v>6</v>
      </c>
      <c r="B11" s="436"/>
      <c r="C11" s="437"/>
      <c r="D11" s="437"/>
      <c r="E11" s="438"/>
      <c r="F11" s="427"/>
      <c r="G11" s="427"/>
      <c r="H11" s="135">
        <f t="shared" si="2"/>
        <v>0</v>
      </c>
      <c r="I11" s="136">
        <f t="shared" si="0"/>
        <v>0</v>
      </c>
      <c r="J11" s="564"/>
      <c r="K11" s="425"/>
    </row>
    <row r="12" spans="1:15" ht="20.25" customHeight="1" thickBot="1" x14ac:dyDescent="0.35">
      <c r="A12" s="237">
        <f t="shared" si="1"/>
        <v>7</v>
      </c>
      <c r="B12" s="436"/>
      <c r="C12" s="437"/>
      <c r="D12" s="437"/>
      <c r="E12" s="438"/>
      <c r="F12" s="427"/>
      <c r="G12" s="427"/>
      <c r="H12" s="135">
        <f t="shared" si="2"/>
        <v>0</v>
      </c>
      <c r="I12" s="136">
        <f t="shared" si="0"/>
        <v>0</v>
      </c>
      <c r="J12" s="564"/>
      <c r="K12" s="425"/>
    </row>
    <row r="13" spans="1:15" ht="20.25" customHeight="1" thickBot="1" x14ac:dyDescent="0.35">
      <c r="A13" s="237">
        <f t="shared" si="1"/>
        <v>8</v>
      </c>
      <c r="B13" s="436"/>
      <c r="C13" s="437"/>
      <c r="D13" s="437"/>
      <c r="E13" s="438"/>
      <c r="F13" s="427"/>
      <c r="G13" s="427"/>
      <c r="H13" s="135">
        <f t="shared" si="2"/>
        <v>0</v>
      </c>
      <c r="I13" s="136">
        <f t="shared" si="0"/>
        <v>0</v>
      </c>
      <c r="J13" s="564"/>
      <c r="K13" s="425"/>
    </row>
    <row r="14" spans="1:15" ht="20.25" customHeight="1" thickBot="1" x14ac:dyDescent="0.35">
      <c r="A14" s="237">
        <f t="shared" si="1"/>
        <v>9</v>
      </c>
      <c r="B14" s="436"/>
      <c r="C14" s="437"/>
      <c r="D14" s="437"/>
      <c r="E14" s="438"/>
      <c r="F14" s="427"/>
      <c r="G14" s="427"/>
      <c r="H14" s="135">
        <f t="shared" si="2"/>
        <v>0</v>
      </c>
      <c r="I14" s="136">
        <f t="shared" si="0"/>
        <v>0</v>
      </c>
      <c r="J14" s="564"/>
      <c r="K14" s="425"/>
    </row>
    <row r="15" spans="1:15" ht="20.25" customHeight="1" thickBot="1" x14ac:dyDescent="0.35">
      <c r="A15" s="237">
        <f t="shared" si="1"/>
        <v>10</v>
      </c>
      <c r="B15" s="436"/>
      <c r="C15" s="437"/>
      <c r="D15" s="437"/>
      <c r="E15" s="438"/>
      <c r="F15" s="427"/>
      <c r="G15" s="427"/>
      <c r="H15" s="135">
        <f t="shared" si="2"/>
        <v>0</v>
      </c>
      <c r="I15" s="136">
        <f t="shared" si="0"/>
        <v>0</v>
      </c>
      <c r="J15" s="564"/>
      <c r="K15" s="425"/>
    </row>
    <row r="16" spans="1:15" ht="20.25" customHeight="1" thickBot="1" x14ac:dyDescent="0.35">
      <c r="A16" s="237">
        <f t="shared" si="1"/>
        <v>11</v>
      </c>
      <c r="B16" s="436"/>
      <c r="C16" s="437"/>
      <c r="D16" s="437"/>
      <c r="E16" s="438"/>
      <c r="F16" s="427"/>
      <c r="G16" s="427"/>
      <c r="H16" s="135">
        <f t="shared" si="2"/>
        <v>0</v>
      </c>
      <c r="I16" s="136">
        <f t="shared" si="0"/>
        <v>0</v>
      </c>
      <c r="J16" s="564"/>
      <c r="K16" s="425"/>
    </row>
    <row r="17" spans="1:11" ht="20.25" customHeight="1" thickBot="1" x14ac:dyDescent="0.35">
      <c r="A17" s="237">
        <f t="shared" si="1"/>
        <v>12</v>
      </c>
      <c r="B17" s="436"/>
      <c r="C17" s="437"/>
      <c r="D17" s="437"/>
      <c r="E17" s="438"/>
      <c r="F17" s="427"/>
      <c r="G17" s="427"/>
      <c r="H17" s="135">
        <f t="shared" si="2"/>
        <v>0</v>
      </c>
      <c r="I17" s="136">
        <f t="shared" si="0"/>
        <v>0</v>
      </c>
      <c r="J17" s="564"/>
      <c r="K17" s="425"/>
    </row>
    <row r="18" spans="1:11" ht="20.25" customHeight="1" thickBot="1" x14ac:dyDescent="0.35">
      <c r="A18" s="237">
        <f t="shared" si="1"/>
        <v>13</v>
      </c>
      <c r="B18" s="436"/>
      <c r="C18" s="437"/>
      <c r="D18" s="437"/>
      <c r="E18" s="438"/>
      <c r="F18" s="427"/>
      <c r="G18" s="427"/>
      <c r="H18" s="135">
        <f t="shared" si="2"/>
        <v>0</v>
      </c>
      <c r="I18" s="136">
        <f t="shared" si="0"/>
        <v>0</v>
      </c>
      <c r="J18" s="564"/>
      <c r="K18" s="425"/>
    </row>
    <row r="19" spans="1:11" ht="20.25" customHeight="1" thickBot="1" x14ac:dyDescent="0.35">
      <c r="A19" s="237">
        <f t="shared" si="1"/>
        <v>14</v>
      </c>
      <c r="B19" s="436"/>
      <c r="C19" s="437"/>
      <c r="D19" s="437"/>
      <c r="E19" s="438"/>
      <c r="F19" s="427"/>
      <c r="G19" s="427"/>
      <c r="H19" s="135">
        <f t="shared" si="2"/>
        <v>0</v>
      </c>
      <c r="I19" s="136">
        <f t="shared" si="0"/>
        <v>0</v>
      </c>
      <c r="J19" s="564"/>
      <c r="K19" s="425"/>
    </row>
    <row r="20" spans="1:11" ht="20.25" customHeight="1" thickBot="1" x14ac:dyDescent="0.35">
      <c r="A20" s="237">
        <f t="shared" si="1"/>
        <v>15</v>
      </c>
      <c r="B20" s="436"/>
      <c r="C20" s="437"/>
      <c r="D20" s="437"/>
      <c r="E20" s="438"/>
      <c r="F20" s="427"/>
      <c r="G20" s="427"/>
      <c r="H20" s="135">
        <f t="shared" si="2"/>
        <v>0</v>
      </c>
      <c r="I20" s="136">
        <f t="shared" si="0"/>
        <v>0</v>
      </c>
      <c r="J20" s="564"/>
      <c r="K20" s="425"/>
    </row>
    <row r="21" spans="1:11" ht="20.25" customHeight="1" thickBot="1" x14ac:dyDescent="0.35">
      <c r="A21" s="237">
        <f t="shared" si="1"/>
        <v>16</v>
      </c>
      <c r="B21" s="436"/>
      <c r="C21" s="437"/>
      <c r="D21" s="437"/>
      <c r="E21" s="438"/>
      <c r="F21" s="427"/>
      <c r="G21" s="427"/>
      <c r="H21" s="135">
        <f t="shared" ref="H21:H27" si="3">SUM(F21:G21)*(E21/12)</f>
        <v>0</v>
      </c>
      <c r="I21" s="136">
        <f t="shared" ref="I21:I27" si="4">H21*C21*D21</f>
        <v>0</v>
      </c>
      <c r="J21" s="564"/>
      <c r="K21" s="425"/>
    </row>
    <row r="22" spans="1:11" ht="20.25" customHeight="1" thickBot="1" x14ac:dyDescent="0.35">
      <c r="A22" s="237">
        <f t="shared" si="1"/>
        <v>17</v>
      </c>
      <c r="B22" s="436"/>
      <c r="C22" s="437"/>
      <c r="D22" s="437"/>
      <c r="E22" s="438"/>
      <c r="F22" s="427"/>
      <c r="G22" s="427"/>
      <c r="H22" s="135">
        <f t="shared" si="3"/>
        <v>0</v>
      </c>
      <c r="I22" s="136">
        <f t="shared" si="4"/>
        <v>0</v>
      </c>
      <c r="J22" s="564"/>
      <c r="K22" s="425"/>
    </row>
    <row r="23" spans="1:11" ht="20.25" customHeight="1" thickBot="1" x14ac:dyDescent="0.35">
      <c r="A23" s="237">
        <f t="shared" si="1"/>
        <v>18</v>
      </c>
      <c r="B23" s="436"/>
      <c r="C23" s="437"/>
      <c r="D23" s="437"/>
      <c r="E23" s="438"/>
      <c r="F23" s="427"/>
      <c r="G23" s="427"/>
      <c r="H23" s="135">
        <f t="shared" si="3"/>
        <v>0</v>
      </c>
      <c r="I23" s="136">
        <f t="shared" si="4"/>
        <v>0</v>
      </c>
      <c r="J23" s="564"/>
      <c r="K23" s="425"/>
    </row>
    <row r="24" spans="1:11" ht="20.25" customHeight="1" thickBot="1" x14ac:dyDescent="0.35">
      <c r="A24" s="237">
        <f t="shared" si="1"/>
        <v>19</v>
      </c>
      <c r="B24" s="436"/>
      <c r="C24" s="437"/>
      <c r="D24" s="437"/>
      <c r="E24" s="438"/>
      <c r="F24" s="427"/>
      <c r="G24" s="427"/>
      <c r="H24" s="135">
        <f t="shared" si="3"/>
        <v>0</v>
      </c>
      <c r="I24" s="136">
        <f t="shared" si="4"/>
        <v>0</v>
      </c>
      <c r="J24" s="564"/>
      <c r="K24" s="425"/>
    </row>
    <row r="25" spans="1:11" ht="20.25" customHeight="1" thickBot="1" x14ac:dyDescent="0.35">
      <c r="A25" s="237">
        <f t="shared" si="1"/>
        <v>20</v>
      </c>
      <c r="B25" s="436"/>
      <c r="C25" s="437"/>
      <c r="D25" s="437"/>
      <c r="E25" s="438"/>
      <c r="F25" s="427"/>
      <c r="G25" s="427"/>
      <c r="H25" s="135">
        <f t="shared" si="3"/>
        <v>0</v>
      </c>
      <c r="I25" s="136">
        <f t="shared" si="4"/>
        <v>0</v>
      </c>
      <c r="J25" s="564"/>
      <c r="K25" s="425"/>
    </row>
    <row r="26" spans="1:11" ht="20.25" customHeight="1" thickBot="1" x14ac:dyDescent="0.35">
      <c r="A26" s="237">
        <f t="shared" si="1"/>
        <v>21</v>
      </c>
      <c r="B26" s="436"/>
      <c r="C26" s="437"/>
      <c r="D26" s="437"/>
      <c r="E26" s="438"/>
      <c r="F26" s="427"/>
      <c r="G26" s="427"/>
      <c r="H26" s="135">
        <f t="shared" si="3"/>
        <v>0</v>
      </c>
      <c r="I26" s="136">
        <f t="shared" si="4"/>
        <v>0</v>
      </c>
      <c r="J26" s="564"/>
      <c r="K26" s="425"/>
    </row>
    <row r="27" spans="1:11" ht="20.25" customHeight="1" thickBot="1" x14ac:dyDescent="0.35">
      <c r="A27" s="237">
        <f t="shared" si="1"/>
        <v>22</v>
      </c>
      <c r="B27" s="436"/>
      <c r="C27" s="437"/>
      <c r="D27" s="437"/>
      <c r="E27" s="438"/>
      <c r="F27" s="427"/>
      <c r="G27" s="427"/>
      <c r="H27" s="135">
        <f t="shared" si="3"/>
        <v>0</v>
      </c>
      <c r="I27" s="136">
        <f t="shared" si="4"/>
        <v>0</v>
      </c>
      <c r="J27" s="564"/>
      <c r="K27" s="425"/>
    </row>
    <row r="28" spans="1:11" ht="20.25" customHeight="1" thickBot="1" x14ac:dyDescent="0.35">
      <c r="A28" s="237">
        <f t="shared" si="1"/>
        <v>23</v>
      </c>
      <c r="B28" s="436"/>
      <c r="C28" s="437"/>
      <c r="D28" s="437"/>
      <c r="E28" s="438"/>
      <c r="F28" s="427"/>
      <c r="G28" s="427"/>
      <c r="H28" s="135">
        <f t="shared" ref="H28:H40" si="5">SUM(F28:G28)*(E28/12)</f>
        <v>0</v>
      </c>
      <c r="I28" s="136">
        <f t="shared" ref="I28:I40" si="6">H28*C28*D28</f>
        <v>0</v>
      </c>
      <c r="J28" s="564"/>
      <c r="K28" s="425"/>
    </row>
    <row r="29" spans="1:11" ht="20.25" customHeight="1" thickBot="1" x14ac:dyDescent="0.35">
      <c r="A29" s="237">
        <f t="shared" si="1"/>
        <v>24</v>
      </c>
      <c r="B29" s="436"/>
      <c r="C29" s="437"/>
      <c r="D29" s="437"/>
      <c r="E29" s="438"/>
      <c r="F29" s="427"/>
      <c r="G29" s="427"/>
      <c r="H29" s="135">
        <f t="shared" si="5"/>
        <v>0</v>
      </c>
      <c r="I29" s="136">
        <f t="shared" si="6"/>
        <v>0</v>
      </c>
      <c r="J29" s="564"/>
      <c r="K29" s="425"/>
    </row>
    <row r="30" spans="1:11" ht="20.25" customHeight="1" thickBot="1" x14ac:dyDescent="0.35">
      <c r="A30" s="237">
        <f t="shared" si="1"/>
        <v>25</v>
      </c>
      <c r="B30" s="436"/>
      <c r="C30" s="437"/>
      <c r="D30" s="437"/>
      <c r="E30" s="438"/>
      <c r="F30" s="427"/>
      <c r="G30" s="427"/>
      <c r="H30" s="135">
        <f t="shared" si="5"/>
        <v>0</v>
      </c>
      <c r="I30" s="136">
        <f t="shared" si="6"/>
        <v>0</v>
      </c>
      <c r="J30" s="564"/>
      <c r="K30" s="425"/>
    </row>
    <row r="31" spans="1:11" ht="20.25" customHeight="1" thickBot="1" x14ac:dyDescent="0.35">
      <c r="A31" s="237">
        <f t="shared" si="1"/>
        <v>26</v>
      </c>
      <c r="B31" s="436"/>
      <c r="C31" s="437"/>
      <c r="D31" s="437"/>
      <c r="E31" s="438"/>
      <c r="F31" s="427"/>
      <c r="G31" s="427"/>
      <c r="H31" s="135">
        <f t="shared" si="5"/>
        <v>0</v>
      </c>
      <c r="I31" s="136">
        <f t="shared" si="6"/>
        <v>0</v>
      </c>
      <c r="J31" s="564"/>
      <c r="K31" s="425"/>
    </row>
    <row r="32" spans="1:11" ht="20.25" customHeight="1" thickBot="1" x14ac:dyDescent="0.35">
      <c r="A32" s="237">
        <f t="shared" si="1"/>
        <v>27</v>
      </c>
      <c r="B32" s="436"/>
      <c r="C32" s="437"/>
      <c r="D32" s="437"/>
      <c r="E32" s="438"/>
      <c r="F32" s="427"/>
      <c r="G32" s="427"/>
      <c r="H32" s="135">
        <f t="shared" si="5"/>
        <v>0</v>
      </c>
      <c r="I32" s="136">
        <f t="shared" si="6"/>
        <v>0</v>
      </c>
      <c r="J32" s="564"/>
      <c r="K32" s="425"/>
    </row>
    <row r="33" spans="1:11" ht="20.25" customHeight="1" thickBot="1" x14ac:dyDescent="0.35">
      <c r="A33" s="237">
        <f t="shared" si="1"/>
        <v>28</v>
      </c>
      <c r="B33" s="436"/>
      <c r="C33" s="437"/>
      <c r="D33" s="437"/>
      <c r="E33" s="438"/>
      <c r="F33" s="427"/>
      <c r="G33" s="427"/>
      <c r="H33" s="135">
        <f t="shared" si="5"/>
        <v>0</v>
      </c>
      <c r="I33" s="136">
        <f t="shared" si="6"/>
        <v>0</v>
      </c>
      <c r="J33" s="564"/>
      <c r="K33" s="425"/>
    </row>
    <row r="34" spans="1:11" ht="20.25" customHeight="1" thickBot="1" x14ac:dyDescent="0.35">
      <c r="A34" s="237">
        <f t="shared" si="1"/>
        <v>29</v>
      </c>
      <c r="B34" s="436"/>
      <c r="C34" s="437"/>
      <c r="D34" s="437"/>
      <c r="E34" s="438"/>
      <c r="F34" s="427"/>
      <c r="G34" s="427"/>
      <c r="H34" s="135">
        <f t="shared" si="5"/>
        <v>0</v>
      </c>
      <c r="I34" s="136">
        <f t="shared" si="6"/>
        <v>0</v>
      </c>
      <c r="J34" s="564"/>
      <c r="K34" s="425"/>
    </row>
    <row r="35" spans="1:11" ht="20.25" customHeight="1" thickBot="1" x14ac:dyDescent="0.35">
      <c r="A35" s="237">
        <f t="shared" si="1"/>
        <v>30</v>
      </c>
      <c r="B35" s="436"/>
      <c r="C35" s="437"/>
      <c r="D35" s="437"/>
      <c r="E35" s="438"/>
      <c r="F35" s="427"/>
      <c r="G35" s="427"/>
      <c r="H35" s="135">
        <f t="shared" si="5"/>
        <v>0</v>
      </c>
      <c r="I35" s="136">
        <f t="shared" si="6"/>
        <v>0</v>
      </c>
      <c r="J35" s="564"/>
      <c r="K35" s="425"/>
    </row>
    <row r="36" spans="1:11" ht="20.25" customHeight="1" thickBot="1" x14ac:dyDescent="0.35">
      <c r="A36" s="237">
        <f t="shared" si="1"/>
        <v>31</v>
      </c>
      <c r="B36" s="436"/>
      <c r="C36" s="437"/>
      <c r="D36" s="437"/>
      <c r="E36" s="438"/>
      <c r="F36" s="427"/>
      <c r="G36" s="427"/>
      <c r="H36" s="135">
        <f t="shared" si="5"/>
        <v>0</v>
      </c>
      <c r="I36" s="136">
        <f t="shared" si="6"/>
        <v>0</v>
      </c>
      <c r="J36" s="564"/>
      <c r="K36" s="425"/>
    </row>
    <row r="37" spans="1:11" ht="20.25" customHeight="1" thickBot="1" x14ac:dyDescent="0.35">
      <c r="A37" s="237">
        <f t="shared" si="1"/>
        <v>32</v>
      </c>
      <c r="B37" s="436"/>
      <c r="C37" s="437"/>
      <c r="D37" s="437"/>
      <c r="E37" s="438"/>
      <c r="F37" s="427"/>
      <c r="G37" s="427"/>
      <c r="H37" s="135">
        <f t="shared" si="5"/>
        <v>0</v>
      </c>
      <c r="I37" s="136">
        <f t="shared" si="6"/>
        <v>0</v>
      </c>
      <c r="J37" s="564"/>
      <c r="K37" s="425"/>
    </row>
    <row r="38" spans="1:11" ht="20.25" customHeight="1" thickBot="1" x14ac:dyDescent="0.35">
      <c r="A38" s="237">
        <f t="shared" si="1"/>
        <v>33</v>
      </c>
      <c r="B38" s="436"/>
      <c r="C38" s="437"/>
      <c r="D38" s="437"/>
      <c r="E38" s="438"/>
      <c r="F38" s="427"/>
      <c r="G38" s="427"/>
      <c r="H38" s="135">
        <f t="shared" si="5"/>
        <v>0</v>
      </c>
      <c r="I38" s="136">
        <f t="shared" si="6"/>
        <v>0</v>
      </c>
      <c r="J38" s="564"/>
      <c r="K38" s="425"/>
    </row>
    <row r="39" spans="1:11" ht="20.25" customHeight="1" thickBot="1" x14ac:dyDescent="0.35">
      <c r="A39" s="237">
        <f t="shared" si="1"/>
        <v>34</v>
      </c>
      <c r="B39" s="436"/>
      <c r="C39" s="437"/>
      <c r="D39" s="437"/>
      <c r="E39" s="438"/>
      <c r="F39" s="427"/>
      <c r="G39" s="427"/>
      <c r="H39" s="135">
        <f t="shared" si="5"/>
        <v>0</v>
      </c>
      <c r="I39" s="136">
        <f t="shared" si="6"/>
        <v>0</v>
      </c>
      <c r="J39" s="564"/>
      <c r="K39" s="425"/>
    </row>
    <row r="40" spans="1:11" ht="20.25" customHeight="1" thickBot="1" x14ac:dyDescent="0.35">
      <c r="A40" s="237">
        <f t="shared" si="1"/>
        <v>35</v>
      </c>
      <c r="B40" s="436"/>
      <c r="C40" s="439"/>
      <c r="D40" s="439"/>
      <c r="E40" s="439"/>
      <c r="F40" s="431"/>
      <c r="G40" s="431"/>
      <c r="H40" s="135">
        <f t="shared" si="5"/>
        <v>0</v>
      </c>
      <c r="I40" s="136">
        <f t="shared" si="6"/>
        <v>0</v>
      </c>
      <c r="J40" s="565"/>
      <c r="K40" s="435"/>
    </row>
    <row r="41" spans="1:11" ht="19.5" thickBot="1" x14ac:dyDescent="0.35">
      <c r="A41" s="61"/>
      <c r="B41" s="62"/>
      <c r="C41" s="62"/>
      <c r="D41" s="63"/>
      <c r="E41" s="210" t="s">
        <v>73</v>
      </c>
      <c r="F41" s="222">
        <f>SUM(F6:F40)</f>
        <v>0</v>
      </c>
      <c r="G41" s="222">
        <f>SUM(G6:G40)</f>
        <v>0</v>
      </c>
      <c r="H41" s="223">
        <f>SUM(H6:H40)</f>
        <v>0</v>
      </c>
      <c r="I41" s="223">
        <f>SUM(I6:I40)</f>
        <v>0</v>
      </c>
      <c r="J41" s="566"/>
      <c r="K41" s="85"/>
    </row>
  </sheetData>
  <sheetProtection algorithmName="SHA-256" hashValue="N6wR5Korgh4eJLDrbxnr6My0BJ0S5wgRNUswRyPkN1A=" saltValue="L+cCHUOKU6WX2JIdFqWcgg==" spinCount="100000" sheet="1" objects="1" scenarios="1"/>
  <mergeCells count="5">
    <mergeCell ref="A1:K1"/>
    <mergeCell ref="F2:H2"/>
    <mergeCell ref="A2:B2"/>
    <mergeCell ref="J2:J3"/>
    <mergeCell ref="I2:I3"/>
  </mergeCells>
  <pageMargins left="0.7" right="0.7" top="0.75" bottom="0.75" header="0.3" footer="0.3"/>
  <pageSetup scale="38" fitToHeight="0" orientation="landscape" r:id="rId1"/>
  <rowBreaks count="1" manualBreakCount="1">
    <brk id="40" max="16383" man="1"/>
  </rowBreaks>
  <ignoredErrors>
    <ignoredError sqref="F41:G41" formulaRange="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Inputs!$F$3:$F$39</xm:f>
          </x14:formula1>
          <xm:sqref>B4:B5</xm:sqref>
        </x14:dataValidation>
        <x14:dataValidation type="list" allowBlank="1" showInputMessage="1" showErrorMessage="1" xr:uid="{B4B21BB8-46CA-480E-B0B9-D2A3945E2E7A}">
          <x14:formula1>
            <xm:f>Inputs!$F$3:$F$65</xm:f>
          </x14:formula1>
          <xm:sqref>B6:B40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M9"/>
  <sheetViews>
    <sheetView zoomScale="50" zoomScaleNormal="50" workbookViewId="0">
      <selection activeCell="D3" sqref="D3"/>
    </sheetView>
  </sheetViews>
  <sheetFormatPr defaultRowHeight="18.75" x14ac:dyDescent="0.3"/>
  <cols>
    <col min="1" max="1" width="62.28515625" style="2" bestFit="1" customWidth="1"/>
    <col min="2" max="2" width="15.7109375" style="11" bestFit="1" customWidth="1"/>
    <col min="3" max="3" width="16.7109375" style="11" customWidth="1"/>
    <col min="4" max="4" width="15.5703125" style="11" customWidth="1"/>
    <col min="5" max="5" width="19.28515625" style="11" customWidth="1"/>
    <col min="6" max="38" width="15.5703125" style="11" customWidth="1"/>
    <col min="39" max="39" width="49.5703125" customWidth="1"/>
  </cols>
  <sheetData>
    <row r="1" spans="1:39" ht="19.5" customHeight="1" x14ac:dyDescent="0.25">
      <c r="A1" s="645" t="s">
        <v>74</v>
      </c>
      <c r="B1" s="646"/>
      <c r="C1" s="647"/>
      <c r="D1" s="653" t="s">
        <v>15</v>
      </c>
      <c r="E1" s="654"/>
      <c r="F1" s="654"/>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5"/>
      <c r="AM1" s="651" t="s">
        <v>1</v>
      </c>
    </row>
    <row r="2" spans="1:39" ht="39.75" customHeight="1" thickBot="1" x14ac:dyDescent="0.3">
      <c r="A2" s="648"/>
      <c r="B2" s="649"/>
      <c r="C2" s="650"/>
      <c r="D2" s="653"/>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I2" s="654"/>
      <c r="AJ2" s="654"/>
      <c r="AK2" s="654"/>
      <c r="AL2" s="655"/>
      <c r="AM2" s="652"/>
    </row>
    <row r="3" spans="1:39" s="15" customFormat="1" ht="51.75" customHeight="1" thickBot="1" x14ac:dyDescent="0.3">
      <c r="A3" s="74"/>
      <c r="B3" s="75" t="str">
        <f>'4. Personnel '!B4</f>
        <v>Project Director</v>
      </c>
      <c r="C3" s="75" t="str">
        <f>'4. Personnel '!B5</f>
        <v>Epidemiologist</v>
      </c>
      <c r="D3" s="137">
        <f t="array" ref="D3:AL3">TRANSPOSE('4. Personnel '!B6:B40)</f>
        <v>0</v>
      </c>
      <c r="E3" s="137">
        <v>0</v>
      </c>
      <c r="F3" s="137">
        <v>0</v>
      </c>
      <c r="G3" s="137">
        <v>0</v>
      </c>
      <c r="H3" s="137">
        <v>0</v>
      </c>
      <c r="I3" s="137">
        <v>0</v>
      </c>
      <c r="J3" s="137">
        <v>0</v>
      </c>
      <c r="K3" s="137">
        <v>0</v>
      </c>
      <c r="L3" s="137">
        <v>0</v>
      </c>
      <c r="M3" s="137">
        <v>0</v>
      </c>
      <c r="N3" s="137">
        <v>0</v>
      </c>
      <c r="O3" s="137">
        <v>0</v>
      </c>
      <c r="P3" s="137">
        <v>0</v>
      </c>
      <c r="Q3" s="137">
        <v>0</v>
      </c>
      <c r="R3" s="137">
        <v>0</v>
      </c>
      <c r="S3" s="137">
        <v>0</v>
      </c>
      <c r="T3" s="137">
        <v>0</v>
      </c>
      <c r="U3" s="137">
        <v>0</v>
      </c>
      <c r="V3" s="137">
        <v>0</v>
      </c>
      <c r="W3" s="137">
        <v>0</v>
      </c>
      <c r="X3" s="137">
        <v>0</v>
      </c>
      <c r="Y3" s="137">
        <v>0</v>
      </c>
      <c r="Z3" s="137">
        <v>0</v>
      </c>
      <c r="AA3" s="137">
        <v>0</v>
      </c>
      <c r="AB3" s="137">
        <v>0</v>
      </c>
      <c r="AC3" s="137">
        <v>0</v>
      </c>
      <c r="AD3" s="137">
        <v>0</v>
      </c>
      <c r="AE3" s="137">
        <v>0</v>
      </c>
      <c r="AF3" s="137">
        <v>0</v>
      </c>
      <c r="AG3" s="137">
        <v>0</v>
      </c>
      <c r="AH3" s="137">
        <v>0</v>
      </c>
      <c r="AI3" s="137">
        <v>0</v>
      </c>
      <c r="AJ3" s="137">
        <v>0</v>
      </c>
      <c r="AK3" s="137">
        <v>0</v>
      </c>
      <c r="AL3" s="137">
        <v>0</v>
      </c>
      <c r="AM3" s="27"/>
    </row>
    <row r="4" spans="1:39" s="1" customFormat="1" ht="32.25" customHeight="1" thickBot="1" x14ac:dyDescent="0.3">
      <c r="A4" s="238" t="s">
        <v>46</v>
      </c>
      <c r="B4" s="86">
        <v>0.25</v>
      </c>
      <c r="C4" s="86">
        <v>0.5</v>
      </c>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342"/>
    </row>
    <row r="5" spans="1:39" s="1" customFormat="1" ht="30" customHeight="1" thickBot="1" x14ac:dyDescent="0.3">
      <c r="A5" s="238" t="s">
        <v>34</v>
      </c>
      <c r="B5" s="86">
        <v>0.25</v>
      </c>
      <c r="C5" s="86"/>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25"/>
    </row>
    <row r="6" spans="1:39" s="1" customFormat="1" ht="27" customHeight="1" thickBot="1" x14ac:dyDescent="0.3">
      <c r="A6" s="239" t="s">
        <v>75</v>
      </c>
      <c r="B6" s="86">
        <v>0.5</v>
      </c>
      <c r="C6" s="86">
        <v>0.5</v>
      </c>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25"/>
    </row>
    <row r="7" spans="1:39" s="1" customFormat="1" ht="31.5" customHeight="1" thickBot="1" x14ac:dyDescent="0.3">
      <c r="A7" s="26" t="s">
        <v>76</v>
      </c>
      <c r="B7" s="26">
        <f t="shared" ref="B7:AL7" si="0">SUM(B4:B6)</f>
        <v>1</v>
      </c>
      <c r="C7" s="26">
        <f t="shared" si="0"/>
        <v>1</v>
      </c>
      <c r="D7" s="16">
        <f t="shared" si="0"/>
        <v>0</v>
      </c>
      <c r="E7" s="16">
        <f t="shared" si="0"/>
        <v>0</v>
      </c>
      <c r="F7" s="16">
        <f t="shared" si="0"/>
        <v>0</v>
      </c>
      <c r="G7" s="16">
        <f t="shared" si="0"/>
        <v>0</v>
      </c>
      <c r="H7" s="16">
        <f t="shared" si="0"/>
        <v>0</v>
      </c>
      <c r="I7" s="16">
        <f t="shared" si="0"/>
        <v>0</v>
      </c>
      <c r="J7" s="16">
        <f t="shared" si="0"/>
        <v>0</v>
      </c>
      <c r="K7" s="16">
        <f t="shared" si="0"/>
        <v>0</v>
      </c>
      <c r="L7" s="16">
        <f t="shared" si="0"/>
        <v>0</v>
      </c>
      <c r="M7" s="16">
        <f t="shared" si="0"/>
        <v>0</v>
      </c>
      <c r="N7" s="16">
        <f t="shared" si="0"/>
        <v>0</v>
      </c>
      <c r="O7" s="16">
        <f t="shared" si="0"/>
        <v>0</v>
      </c>
      <c r="P7" s="16">
        <f t="shared" si="0"/>
        <v>0</v>
      </c>
      <c r="Q7" s="16">
        <f t="shared" si="0"/>
        <v>0</v>
      </c>
      <c r="R7" s="16">
        <f t="shared" si="0"/>
        <v>0</v>
      </c>
      <c r="S7" s="16">
        <f t="shared" si="0"/>
        <v>0</v>
      </c>
      <c r="T7" s="16">
        <f t="shared" si="0"/>
        <v>0</v>
      </c>
      <c r="U7" s="16">
        <f t="shared" si="0"/>
        <v>0</v>
      </c>
      <c r="V7" s="16">
        <f t="shared" si="0"/>
        <v>0</v>
      </c>
      <c r="W7" s="16">
        <f t="shared" si="0"/>
        <v>0</v>
      </c>
      <c r="X7" s="16">
        <f t="shared" si="0"/>
        <v>0</v>
      </c>
      <c r="Y7" s="16">
        <f t="shared" si="0"/>
        <v>0</v>
      </c>
      <c r="Z7" s="16">
        <f t="shared" si="0"/>
        <v>0</v>
      </c>
      <c r="AA7" s="16">
        <f t="shared" si="0"/>
        <v>0</v>
      </c>
      <c r="AB7" s="16">
        <f t="shared" si="0"/>
        <v>0</v>
      </c>
      <c r="AC7" s="16">
        <f t="shared" si="0"/>
        <v>0</v>
      </c>
      <c r="AD7" s="16">
        <f t="shared" si="0"/>
        <v>0</v>
      </c>
      <c r="AE7" s="16">
        <f t="shared" si="0"/>
        <v>0</v>
      </c>
      <c r="AF7" s="16">
        <f t="shared" si="0"/>
        <v>0</v>
      </c>
      <c r="AG7" s="16">
        <f t="shared" si="0"/>
        <v>0</v>
      </c>
      <c r="AH7" s="16">
        <f t="shared" si="0"/>
        <v>0</v>
      </c>
      <c r="AI7" s="16">
        <f t="shared" si="0"/>
        <v>0</v>
      </c>
      <c r="AJ7" s="16">
        <f t="shared" si="0"/>
        <v>0</v>
      </c>
      <c r="AK7" s="16">
        <f t="shared" si="0"/>
        <v>0</v>
      </c>
      <c r="AL7" s="16">
        <f t="shared" si="0"/>
        <v>0</v>
      </c>
      <c r="AM7" s="24"/>
    </row>
    <row r="8" spans="1:39" ht="19.5" thickBot="1" x14ac:dyDescent="0.3">
      <c r="A8" s="555" t="s">
        <v>1</v>
      </c>
      <c r="B8" s="27"/>
      <c r="C8" s="27"/>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2"/>
      <c r="AL8" s="342"/>
    </row>
    <row r="9" spans="1:39" x14ac:dyDescent="0.3">
      <c r="A9" s="2" t="s">
        <v>77</v>
      </c>
      <c r="D9" s="327" t="str">
        <f t="shared" ref="D9:AL9" si="1">IF(D3=0,IF(D7=0%,"ok","ERROR"),IF(D7=100%,"ok","ERROR"))</f>
        <v>ok</v>
      </c>
      <c r="E9" s="327" t="str">
        <f t="shared" si="1"/>
        <v>ok</v>
      </c>
      <c r="F9" s="327" t="str">
        <f t="shared" si="1"/>
        <v>ok</v>
      </c>
      <c r="G9" s="327" t="str">
        <f t="shared" si="1"/>
        <v>ok</v>
      </c>
      <c r="H9" s="327" t="str">
        <f t="shared" si="1"/>
        <v>ok</v>
      </c>
      <c r="I9" s="327" t="str">
        <f t="shared" si="1"/>
        <v>ok</v>
      </c>
      <c r="J9" s="327" t="str">
        <f t="shared" si="1"/>
        <v>ok</v>
      </c>
      <c r="K9" s="327" t="str">
        <f t="shared" si="1"/>
        <v>ok</v>
      </c>
      <c r="L9" s="327" t="str">
        <f t="shared" si="1"/>
        <v>ok</v>
      </c>
      <c r="M9" s="327" t="str">
        <f t="shared" si="1"/>
        <v>ok</v>
      </c>
      <c r="N9" s="327" t="str">
        <f t="shared" si="1"/>
        <v>ok</v>
      </c>
      <c r="O9" s="327" t="str">
        <f t="shared" si="1"/>
        <v>ok</v>
      </c>
      <c r="P9" s="327" t="str">
        <f t="shared" si="1"/>
        <v>ok</v>
      </c>
      <c r="Q9" s="327" t="str">
        <f t="shared" si="1"/>
        <v>ok</v>
      </c>
      <c r="R9" s="327" t="str">
        <f t="shared" si="1"/>
        <v>ok</v>
      </c>
      <c r="S9" s="327" t="str">
        <f t="shared" si="1"/>
        <v>ok</v>
      </c>
      <c r="T9" s="327" t="str">
        <f t="shared" si="1"/>
        <v>ok</v>
      </c>
      <c r="U9" s="327" t="str">
        <f t="shared" si="1"/>
        <v>ok</v>
      </c>
      <c r="V9" s="327" t="str">
        <f t="shared" si="1"/>
        <v>ok</v>
      </c>
      <c r="W9" s="327" t="str">
        <f t="shared" si="1"/>
        <v>ok</v>
      </c>
      <c r="X9" s="327" t="str">
        <f t="shared" si="1"/>
        <v>ok</v>
      </c>
      <c r="Y9" s="327" t="str">
        <f t="shared" si="1"/>
        <v>ok</v>
      </c>
      <c r="Z9" s="327" t="str">
        <f t="shared" si="1"/>
        <v>ok</v>
      </c>
      <c r="AA9" s="327" t="str">
        <f t="shared" si="1"/>
        <v>ok</v>
      </c>
      <c r="AB9" s="327" t="str">
        <f t="shared" si="1"/>
        <v>ok</v>
      </c>
      <c r="AC9" s="327" t="str">
        <f t="shared" si="1"/>
        <v>ok</v>
      </c>
      <c r="AD9" s="327" t="str">
        <f t="shared" si="1"/>
        <v>ok</v>
      </c>
      <c r="AE9" s="327" t="str">
        <f t="shared" si="1"/>
        <v>ok</v>
      </c>
      <c r="AF9" s="327" t="str">
        <f t="shared" si="1"/>
        <v>ok</v>
      </c>
      <c r="AG9" s="327" t="str">
        <f t="shared" si="1"/>
        <v>ok</v>
      </c>
      <c r="AH9" s="327" t="str">
        <f t="shared" si="1"/>
        <v>ok</v>
      </c>
      <c r="AI9" s="327" t="str">
        <f t="shared" si="1"/>
        <v>ok</v>
      </c>
      <c r="AJ9" s="327" t="str">
        <f t="shared" si="1"/>
        <v>ok</v>
      </c>
      <c r="AK9" s="327" t="str">
        <f t="shared" si="1"/>
        <v>ok</v>
      </c>
      <c r="AL9" s="327" t="str">
        <f t="shared" si="1"/>
        <v>ok</v>
      </c>
    </row>
  </sheetData>
  <sheetProtection algorithmName="SHA-256" hashValue="9lIrmRKFAY6erEG6Gkn2WpuYXSj+iCWHMpNsiXErv00=" saltValue="LnqIJ26NISQ7t2pvOKiSFw==" spinCount="100000" sheet="1" formatCells="0" formatColumns="0" formatRows="0"/>
  <sortState xmlns:xlrd2="http://schemas.microsoft.com/office/spreadsheetml/2017/richdata2" ref="A4:A6">
    <sortCondition ref="A4"/>
  </sortState>
  <mergeCells count="3">
    <mergeCell ref="A1:C2"/>
    <mergeCell ref="AM1:AM2"/>
    <mergeCell ref="D1:AL2"/>
  </mergeCells>
  <conditionalFormatting sqref="D9:AL9">
    <cfRule type="containsText" dxfId="12" priority="1" operator="containsText" text="ok">
      <formula>NOT(ISERROR(SEARCH("ok",D9)))</formula>
    </cfRule>
    <cfRule type="containsText" dxfId="11" priority="2" operator="containsText" text="ERROR">
      <formula>NOT(ISERROR(SEARCH("ERROR",D9)))</formula>
    </cfRule>
  </conditionalFormatting>
  <pageMargins left="0.7" right="0.7" top="0.75" bottom="0.75" header="0.3" footer="0.3"/>
  <pageSetup scale="4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38A21-F21B-4492-AC68-145F805E755B}">
  <sheetPr codeName="Sheet7"/>
  <dimension ref="A1:AM12"/>
  <sheetViews>
    <sheetView zoomScale="50" zoomScaleNormal="50" workbookViewId="0">
      <selection activeCell="D1" sqref="D1:AL2"/>
    </sheetView>
  </sheetViews>
  <sheetFormatPr defaultRowHeight="18.75" x14ac:dyDescent="0.3"/>
  <cols>
    <col min="1" max="1" width="62.28515625" style="2" bestFit="1" customWidth="1"/>
    <col min="2" max="2" width="15.7109375" style="11" bestFit="1" customWidth="1"/>
    <col min="3" max="3" width="17.42578125" style="11" customWidth="1"/>
    <col min="4" max="38" width="15.5703125" style="11" customWidth="1"/>
    <col min="39" max="39" width="49.5703125" customWidth="1"/>
  </cols>
  <sheetData>
    <row r="1" spans="1:39" ht="19.5" customHeight="1" x14ac:dyDescent="0.25">
      <c r="A1" s="645" t="s">
        <v>78</v>
      </c>
      <c r="B1" s="646"/>
      <c r="C1" s="647"/>
      <c r="D1" s="656" t="s">
        <v>15</v>
      </c>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656"/>
      <c r="AI1" s="656"/>
      <c r="AJ1" s="656"/>
      <c r="AK1" s="656"/>
      <c r="AL1" s="657"/>
      <c r="AM1" s="651" t="s">
        <v>1</v>
      </c>
    </row>
    <row r="2" spans="1:39" ht="39.75" customHeight="1" thickBot="1" x14ac:dyDescent="0.3">
      <c r="A2" s="648"/>
      <c r="B2" s="649"/>
      <c r="C2" s="650"/>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658"/>
      <c r="AH2" s="658"/>
      <c r="AI2" s="658"/>
      <c r="AJ2" s="658"/>
      <c r="AK2" s="658"/>
      <c r="AL2" s="659"/>
      <c r="AM2" s="652"/>
    </row>
    <row r="3" spans="1:39" s="15" customFormat="1" ht="51.75" customHeight="1" thickBot="1" x14ac:dyDescent="0.3">
      <c r="A3" s="74"/>
      <c r="B3" s="75" t="str">
        <f>'4. Personnel '!B4</f>
        <v>Project Director</v>
      </c>
      <c r="C3" s="75" t="str">
        <f>'4. Personnel '!B5</f>
        <v>Epidemiologist</v>
      </c>
      <c r="D3" s="137">
        <f t="array" ref="D3:AL3">TRANSPOSE('4. Personnel '!B6:B40)</f>
        <v>0</v>
      </c>
      <c r="E3" s="137">
        <v>0</v>
      </c>
      <c r="F3" s="137">
        <v>0</v>
      </c>
      <c r="G3" s="137">
        <v>0</v>
      </c>
      <c r="H3" s="137">
        <v>0</v>
      </c>
      <c r="I3" s="137">
        <v>0</v>
      </c>
      <c r="J3" s="137">
        <v>0</v>
      </c>
      <c r="K3" s="137">
        <v>0</v>
      </c>
      <c r="L3" s="137">
        <v>0</v>
      </c>
      <c r="M3" s="137">
        <v>0</v>
      </c>
      <c r="N3" s="137">
        <v>0</v>
      </c>
      <c r="O3" s="137">
        <v>0</v>
      </c>
      <c r="P3" s="137">
        <v>0</v>
      </c>
      <c r="Q3" s="137">
        <v>0</v>
      </c>
      <c r="R3" s="137">
        <v>0</v>
      </c>
      <c r="S3" s="137">
        <v>0</v>
      </c>
      <c r="T3" s="137">
        <v>0</v>
      </c>
      <c r="U3" s="137">
        <v>0</v>
      </c>
      <c r="V3" s="137">
        <v>0</v>
      </c>
      <c r="W3" s="137">
        <v>0</v>
      </c>
      <c r="X3" s="137">
        <v>0</v>
      </c>
      <c r="Y3" s="137">
        <v>0</v>
      </c>
      <c r="Z3" s="137">
        <v>0</v>
      </c>
      <c r="AA3" s="137">
        <v>0</v>
      </c>
      <c r="AB3" s="137">
        <v>0</v>
      </c>
      <c r="AC3" s="137">
        <v>0</v>
      </c>
      <c r="AD3" s="137">
        <v>0</v>
      </c>
      <c r="AE3" s="137">
        <v>0</v>
      </c>
      <c r="AF3" s="137">
        <v>0</v>
      </c>
      <c r="AG3" s="137">
        <v>0</v>
      </c>
      <c r="AH3" s="137">
        <v>0</v>
      </c>
      <c r="AI3" s="137">
        <v>0</v>
      </c>
      <c r="AJ3" s="137">
        <v>0</v>
      </c>
      <c r="AK3" s="137">
        <v>0</v>
      </c>
      <c r="AL3" s="137">
        <v>0</v>
      </c>
      <c r="AM3" s="27"/>
    </row>
    <row r="4" spans="1:39" s="558" customFormat="1" ht="32.25" customHeight="1" thickBot="1" x14ac:dyDescent="0.3">
      <c r="A4" s="556" t="s">
        <v>79</v>
      </c>
      <c r="B4" s="557">
        <v>0.25</v>
      </c>
      <c r="C4" s="557">
        <v>0.33329999999999999</v>
      </c>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342"/>
    </row>
    <row r="5" spans="1:39" s="558" customFormat="1" ht="31.5" customHeight="1" thickBot="1" x14ac:dyDescent="0.3">
      <c r="A5" s="556" t="s">
        <v>31</v>
      </c>
      <c r="B5" s="557">
        <v>0.25</v>
      </c>
      <c r="C5" s="557">
        <v>0.33329999999999999</v>
      </c>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1"/>
    </row>
    <row r="6" spans="1:39" s="558" customFormat="1" ht="31.5" customHeight="1" thickBot="1" x14ac:dyDescent="0.3">
      <c r="A6" s="556" t="s">
        <v>80</v>
      </c>
      <c r="B6" s="557">
        <v>0.25</v>
      </c>
      <c r="C6" s="557">
        <v>0.33339999999999997</v>
      </c>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1"/>
    </row>
    <row r="7" spans="1:39" s="558" customFormat="1" ht="31.5" customHeight="1" thickBot="1" x14ac:dyDescent="0.35">
      <c r="A7" s="556" t="s">
        <v>55</v>
      </c>
      <c r="B7" s="559">
        <v>0.25</v>
      </c>
      <c r="C7" s="559"/>
      <c r="D7" s="440"/>
      <c r="E7" s="440"/>
      <c r="F7" s="440"/>
      <c r="G7" s="440"/>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40"/>
      <c r="AM7" s="441" t="s">
        <v>81</v>
      </c>
    </row>
    <row r="8" spans="1:39" s="558" customFormat="1" ht="31.5" customHeight="1" thickBot="1" x14ac:dyDescent="0.35">
      <c r="A8" s="556" t="s">
        <v>55</v>
      </c>
      <c r="B8" s="559"/>
      <c r="C8" s="559"/>
      <c r="D8" s="440"/>
      <c r="E8" s="440"/>
      <c r="F8" s="440"/>
      <c r="G8" s="440"/>
      <c r="H8" s="440"/>
      <c r="I8" s="440"/>
      <c r="J8" s="440"/>
      <c r="K8" s="440"/>
      <c r="L8" s="440"/>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1"/>
    </row>
    <row r="9" spans="1:39" s="558" customFormat="1" ht="31.5" customHeight="1" thickBot="1" x14ac:dyDescent="0.35">
      <c r="A9" s="560" t="s">
        <v>55</v>
      </c>
      <c r="B9" s="559"/>
      <c r="C9" s="559"/>
      <c r="D9" s="440"/>
      <c r="E9" s="440"/>
      <c r="F9" s="440"/>
      <c r="G9" s="440"/>
      <c r="H9" s="440"/>
      <c r="I9" s="440"/>
      <c r="J9" s="440"/>
      <c r="K9" s="440"/>
      <c r="L9" s="440"/>
      <c r="M9" s="440"/>
      <c r="N9" s="440"/>
      <c r="O9" s="440"/>
      <c r="P9" s="440"/>
      <c r="Q9" s="440"/>
      <c r="R9" s="440"/>
      <c r="S9" s="440"/>
      <c r="T9" s="440"/>
      <c r="U9" s="440"/>
      <c r="V9" s="440"/>
      <c r="W9" s="440"/>
      <c r="X9" s="440"/>
      <c r="Y9" s="440"/>
      <c r="Z9" s="440"/>
      <c r="AA9" s="440"/>
      <c r="AB9" s="440"/>
      <c r="AC9" s="440"/>
      <c r="AD9" s="440"/>
      <c r="AE9" s="440"/>
      <c r="AF9" s="440"/>
      <c r="AG9" s="440"/>
      <c r="AH9" s="440"/>
      <c r="AI9" s="440"/>
      <c r="AJ9" s="440"/>
      <c r="AK9" s="440"/>
      <c r="AL9" s="440"/>
      <c r="AM9" s="441"/>
    </row>
    <row r="10" spans="1:39" s="1" customFormat="1" ht="31.5" customHeight="1" thickBot="1" x14ac:dyDescent="0.3">
      <c r="A10" s="26" t="s">
        <v>76</v>
      </c>
      <c r="B10" s="26">
        <f t="shared" ref="B10:D10" si="0">SUM(B4:B9)</f>
        <v>1</v>
      </c>
      <c r="C10" s="26">
        <f t="shared" si="0"/>
        <v>1</v>
      </c>
      <c r="D10" s="16">
        <f t="shared" si="0"/>
        <v>0</v>
      </c>
      <c r="E10" s="16">
        <f t="shared" ref="E10:AL10" si="1">SUM(E4:E9)</f>
        <v>0</v>
      </c>
      <c r="F10" s="16">
        <f t="shared" si="1"/>
        <v>0</v>
      </c>
      <c r="G10" s="16">
        <f t="shared" si="1"/>
        <v>0</v>
      </c>
      <c r="H10" s="16">
        <f t="shared" si="1"/>
        <v>0</v>
      </c>
      <c r="I10" s="16">
        <f t="shared" si="1"/>
        <v>0</v>
      </c>
      <c r="J10" s="16">
        <f t="shared" si="1"/>
        <v>0</v>
      </c>
      <c r="K10" s="16">
        <f t="shared" si="1"/>
        <v>0</v>
      </c>
      <c r="L10" s="16">
        <f t="shared" si="1"/>
        <v>0</v>
      </c>
      <c r="M10" s="16">
        <f t="shared" si="1"/>
        <v>0</v>
      </c>
      <c r="N10" s="16">
        <f t="shared" si="1"/>
        <v>0</v>
      </c>
      <c r="O10" s="16">
        <f t="shared" si="1"/>
        <v>0</v>
      </c>
      <c r="P10" s="16">
        <f t="shared" si="1"/>
        <v>0</v>
      </c>
      <c r="Q10" s="16">
        <f t="shared" si="1"/>
        <v>0</v>
      </c>
      <c r="R10" s="16">
        <f t="shared" si="1"/>
        <v>0</v>
      </c>
      <c r="S10" s="16">
        <f t="shared" si="1"/>
        <v>0</v>
      </c>
      <c r="T10" s="16">
        <f t="shared" si="1"/>
        <v>0</v>
      </c>
      <c r="U10" s="16">
        <f t="shared" si="1"/>
        <v>0</v>
      </c>
      <c r="V10" s="16">
        <f t="shared" si="1"/>
        <v>0</v>
      </c>
      <c r="W10" s="16">
        <f t="shared" si="1"/>
        <v>0</v>
      </c>
      <c r="X10" s="16">
        <f t="shared" si="1"/>
        <v>0</v>
      </c>
      <c r="Y10" s="16">
        <f t="shared" si="1"/>
        <v>0</v>
      </c>
      <c r="Z10" s="16">
        <f t="shared" si="1"/>
        <v>0</v>
      </c>
      <c r="AA10" s="16">
        <f t="shared" si="1"/>
        <v>0</v>
      </c>
      <c r="AB10" s="16">
        <f t="shared" si="1"/>
        <v>0</v>
      </c>
      <c r="AC10" s="16">
        <f t="shared" si="1"/>
        <v>0</v>
      </c>
      <c r="AD10" s="16">
        <f t="shared" si="1"/>
        <v>0</v>
      </c>
      <c r="AE10" s="16">
        <f t="shared" si="1"/>
        <v>0</v>
      </c>
      <c r="AF10" s="16">
        <f t="shared" si="1"/>
        <v>0</v>
      </c>
      <c r="AG10" s="16">
        <f t="shared" si="1"/>
        <v>0</v>
      </c>
      <c r="AH10" s="16">
        <f t="shared" si="1"/>
        <v>0</v>
      </c>
      <c r="AI10" s="16">
        <f t="shared" si="1"/>
        <v>0</v>
      </c>
      <c r="AJ10" s="16">
        <f t="shared" si="1"/>
        <v>0</v>
      </c>
      <c r="AK10" s="16">
        <f t="shared" si="1"/>
        <v>0</v>
      </c>
      <c r="AL10" s="16">
        <f t="shared" si="1"/>
        <v>0</v>
      </c>
      <c r="AM10" s="64"/>
    </row>
    <row r="11" spans="1:39" s="562" customFormat="1" ht="19.5" thickBot="1" x14ac:dyDescent="0.3">
      <c r="A11" s="561" t="s">
        <v>1</v>
      </c>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c r="AJ11" s="342"/>
      <c r="AK11" s="342"/>
      <c r="AL11" s="342"/>
    </row>
    <row r="12" spans="1:39" x14ac:dyDescent="0.3">
      <c r="A12" s="2" t="s">
        <v>77</v>
      </c>
      <c r="D12" s="327" t="str">
        <f>IF(D3=0,IF(D10=0%,"ok","ERROR"),IF(D10=100%,"ok","ERROR"))</f>
        <v>ok</v>
      </c>
      <c r="E12" s="327" t="str">
        <f t="shared" ref="E12:AL12" si="2">IF(E3=0,IF(E10=0%,"ok","ERROR"),IF(E10=100%,"ok","ERROR"))</f>
        <v>ok</v>
      </c>
      <c r="F12" s="327" t="str">
        <f t="shared" si="2"/>
        <v>ok</v>
      </c>
      <c r="G12" s="327" t="str">
        <f t="shared" si="2"/>
        <v>ok</v>
      </c>
      <c r="H12" s="327" t="str">
        <f t="shared" si="2"/>
        <v>ok</v>
      </c>
      <c r="I12" s="327" t="str">
        <f t="shared" si="2"/>
        <v>ok</v>
      </c>
      <c r="J12" s="327" t="str">
        <f t="shared" si="2"/>
        <v>ok</v>
      </c>
      <c r="K12" s="327" t="str">
        <f t="shared" si="2"/>
        <v>ok</v>
      </c>
      <c r="L12" s="327" t="str">
        <f t="shared" si="2"/>
        <v>ok</v>
      </c>
      <c r="M12" s="327" t="str">
        <f t="shared" si="2"/>
        <v>ok</v>
      </c>
      <c r="N12" s="327" t="str">
        <f t="shared" si="2"/>
        <v>ok</v>
      </c>
      <c r="O12" s="327" t="str">
        <f t="shared" si="2"/>
        <v>ok</v>
      </c>
      <c r="P12" s="327" t="str">
        <f t="shared" si="2"/>
        <v>ok</v>
      </c>
      <c r="Q12" s="327" t="str">
        <f t="shared" si="2"/>
        <v>ok</v>
      </c>
      <c r="R12" s="327" t="str">
        <f t="shared" si="2"/>
        <v>ok</v>
      </c>
      <c r="S12" s="327" t="str">
        <f t="shared" si="2"/>
        <v>ok</v>
      </c>
      <c r="T12" s="327" t="str">
        <f t="shared" si="2"/>
        <v>ok</v>
      </c>
      <c r="U12" s="327" t="str">
        <f t="shared" si="2"/>
        <v>ok</v>
      </c>
      <c r="V12" s="327" t="str">
        <f t="shared" si="2"/>
        <v>ok</v>
      </c>
      <c r="W12" s="327" t="str">
        <f t="shared" si="2"/>
        <v>ok</v>
      </c>
      <c r="X12" s="327" t="str">
        <f t="shared" si="2"/>
        <v>ok</v>
      </c>
      <c r="Y12" s="327" t="str">
        <f t="shared" si="2"/>
        <v>ok</v>
      </c>
      <c r="Z12" s="327" t="str">
        <f t="shared" si="2"/>
        <v>ok</v>
      </c>
      <c r="AA12" s="327" t="str">
        <f t="shared" si="2"/>
        <v>ok</v>
      </c>
      <c r="AB12" s="327" t="str">
        <f t="shared" si="2"/>
        <v>ok</v>
      </c>
      <c r="AC12" s="327" t="str">
        <f t="shared" si="2"/>
        <v>ok</v>
      </c>
      <c r="AD12" s="327" t="str">
        <f t="shared" si="2"/>
        <v>ok</v>
      </c>
      <c r="AE12" s="327" t="str">
        <f t="shared" si="2"/>
        <v>ok</v>
      </c>
      <c r="AF12" s="327" t="str">
        <f t="shared" si="2"/>
        <v>ok</v>
      </c>
      <c r="AG12" s="327" t="str">
        <f t="shared" si="2"/>
        <v>ok</v>
      </c>
      <c r="AH12" s="327" t="str">
        <f t="shared" si="2"/>
        <v>ok</v>
      </c>
      <c r="AI12" s="327" t="str">
        <f t="shared" si="2"/>
        <v>ok</v>
      </c>
      <c r="AJ12" s="327" t="str">
        <f t="shared" si="2"/>
        <v>ok</v>
      </c>
      <c r="AK12" s="327" t="str">
        <f t="shared" si="2"/>
        <v>ok</v>
      </c>
      <c r="AL12" s="327" t="str">
        <f t="shared" si="2"/>
        <v>ok</v>
      </c>
    </row>
  </sheetData>
  <sheetProtection formatCells="0" formatColumns="0" formatRows="0"/>
  <mergeCells count="3">
    <mergeCell ref="A1:C2"/>
    <mergeCell ref="D1:AL2"/>
    <mergeCell ref="AM1:AM2"/>
  </mergeCells>
  <conditionalFormatting sqref="D12:AL12">
    <cfRule type="containsText" dxfId="10" priority="1" operator="containsText" text="ok">
      <formula>NOT(ISERROR(SEARCH("ok",D12)))</formula>
    </cfRule>
    <cfRule type="containsText" dxfId="9" priority="2" operator="containsText" text="ERROR">
      <formula>NOT(ISERROR(SEARCH("ERROR",D12)))</formula>
    </cfRule>
  </conditionalFormatting>
  <pageMargins left="0.7" right="0.7" top="0.75" bottom="0.75" header="0.3" footer="0.3"/>
  <pageSetup scale="41" orientation="landscape" r:id="rId1"/>
  <colBreaks count="1" manualBreakCount="1">
    <brk id="2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J32"/>
  <sheetViews>
    <sheetView zoomScale="50" zoomScaleNormal="50" workbookViewId="0">
      <selection activeCell="B6" sqref="B6"/>
    </sheetView>
  </sheetViews>
  <sheetFormatPr defaultColWidth="11.85546875" defaultRowHeight="15" x14ac:dyDescent="0.25"/>
  <cols>
    <col min="1" max="1" width="6.5703125" customWidth="1"/>
    <col min="2" max="2" width="32.42578125" customWidth="1"/>
    <col min="3" max="3" width="20.42578125" customWidth="1"/>
    <col min="4" max="4" width="32.42578125" style="493" customWidth="1"/>
    <col min="5" max="5" width="29.28515625" style="493" customWidth="1"/>
    <col min="6" max="6" width="43" customWidth="1"/>
    <col min="7" max="7" width="53.7109375" customWidth="1"/>
    <col min="8" max="8" width="2.85546875" customWidth="1"/>
    <col min="9" max="9" width="17.28515625" bestFit="1" customWidth="1"/>
    <col min="10" max="10" width="71.5703125" bestFit="1" customWidth="1"/>
  </cols>
  <sheetData>
    <row r="1" spans="1:10" ht="21.75" thickBot="1" x14ac:dyDescent="0.3">
      <c r="A1" s="662" t="s">
        <v>82</v>
      </c>
      <c r="B1" s="663"/>
      <c r="C1" s="663"/>
      <c r="D1" s="663"/>
      <c r="E1" s="663"/>
      <c r="F1" s="663"/>
      <c r="G1" s="663"/>
      <c r="I1" s="73" t="s">
        <v>2</v>
      </c>
      <c r="J1" s="72"/>
    </row>
    <row r="2" spans="1:10" s="2" customFormat="1" ht="19.5" thickBot="1" x14ac:dyDescent="0.35">
      <c r="A2" s="660" t="s">
        <v>15</v>
      </c>
      <c r="B2" s="661"/>
      <c r="C2" s="661"/>
      <c r="D2" s="661"/>
      <c r="E2" s="661"/>
      <c r="F2" s="53"/>
      <c r="G2" s="54"/>
      <c r="I2" s="235"/>
      <c r="J2" s="40" t="s">
        <v>5</v>
      </c>
    </row>
    <row r="3" spans="1:10" s="2" customFormat="1" ht="75.75" thickBot="1" x14ac:dyDescent="0.35">
      <c r="A3" s="13"/>
      <c r="B3" s="257" t="s">
        <v>83</v>
      </c>
      <c r="C3" s="10" t="s">
        <v>84</v>
      </c>
      <c r="D3" s="10" t="s">
        <v>25</v>
      </c>
      <c r="E3" s="50" t="s">
        <v>26</v>
      </c>
      <c r="F3" s="10" t="s">
        <v>85</v>
      </c>
      <c r="G3" s="4" t="s">
        <v>1</v>
      </c>
      <c r="I3" s="36"/>
      <c r="J3" s="35" t="s">
        <v>6</v>
      </c>
    </row>
    <row r="4" spans="1:10" s="2" customFormat="1" ht="57" thickBot="1" x14ac:dyDescent="0.35">
      <c r="A4" s="17" t="s">
        <v>86</v>
      </c>
      <c r="B4" s="18" t="s">
        <v>87</v>
      </c>
      <c r="C4" s="58">
        <v>10000</v>
      </c>
      <c r="D4" s="258" t="s">
        <v>30</v>
      </c>
      <c r="E4" s="66" t="s">
        <v>79</v>
      </c>
      <c r="F4" s="259">
        <v>0.5</v>
      </c>
      <c r="G4" s="554"/>
      <c r="I4" s="37"/>
      <c r="J4" s="38" t="s">
        <v>8</v>
      </c>
    </row>
    <row r="5" spans="1:10" s="2" customFormat="1" ht="57" thickBot="1" x14ac:dyDescent="0.35">
      <c r="A5" s="260" t="s">
        <v>86</v>
      </c>
      <c r="B5" s="18" t="s">
        <v>88</v>
      </c>
      <c r="C5" s="58">
        <v>25000</v>
      </c>
      <c r="D5" s="18" t="s">
        <v>75</v>
      </c>
      <c r="E5" s="19" t="s">
        <v>89</v>
      </c>
      <c r="F5" s="261">
        <v>0.75</v>
      </c>
      <c r="G5" s="262"/>
      <c r="I5" s="60"/>
      <c r="J5" s="78" t="s">
        <v>10</v>
      </c>
    </row>
    <row r="6" spans="1:10" s="2" customFormat="1" ht="19.5" thickBot="1" x14ac:dyDescent="0.35">
      <c r="A6" s="236">
        <v>1</v>
      </c>
      <c r="B6" s="442"/>
      <c r="C6" s="443"/>
      <c r="D6" s="442"/>
      <c r="E6" s="444"/>
      <c r="F6" s="445"/>
      <c r="G6" s="446"/>
    </row>
    <row r="7" spans="1:10" s="2" customFormat="1" ht="19.5" thickBot="1" x14ac:dyDescent="0.35">
      <c r="A7" s="237">
        <f>A6+1</f>
        <v>2</v>
      </c>
      <c r="B7" s="447"/>
      <c r="C7" s="448"/>
      <c r="D7" s="442"/>
      <c r="E7" s="444"/>
      <c r="F7" s="449"/>
      <c r="G7" s="446"/>
    </row>
    <row r="8" spans="1:10" s="2" customFormat="1" ht="19.5" thickBot="1" x14ac:dyDescent="0.35">
      <c r="A8" s="237">
        <f t="shared" ref="A8:A30" si="0">A7+1</f>
        <v>3</v>
      </c>
      <c r="B8" s="450"/>
      <c r="C8" s="451"/>
      <c r="D8" s="442"/>
      <c r="E8" s="444"/>
      <c r="F8" s="449"/>
      <c r="G8" s="446"/>
    </row>
    <row r="9" spans="1:10" s="2" customFormat="1" ht="19.5" thickBot="1" x14ac:dyDescent="0.35">
      <c r="A9" s="237">
        <f t="shared" si="0"/>
        <v>4</v>
      </c>
      <c r="B9" s="450"/>
      <c r="C9" s="451"/>
      <c r="D9" s="442"/>
      <c r="E9" s="444"/>
      <c r="F9" s="449"/>
      <c r="G9" s="446"/>
    </row>
    <row r="10" spans="1:10" s="2" customFormat="1" ht="19.5" thickBot="1" x14ac:dyDescent="0.35">
      <c r="A10" s="237">
        <f t="shared" si="0"/>
        <v>5</v>
      </c>
      <c r="B10" s="450"/>
      <c r="C10" s="451"/>
      <c r="D10" s="442"/>
      <c r="E10" s="444"/>
      <c r="F10" s="449"/>
      <c r="G10" s="446"/>
    </row>
    <row r="11" spans="1:10" s="2" customFormat="1" ht="19.5" thickBot="1" x14ac:dyDescent="0.35">
      <c r="A11" s="237">
        <f t="shared" si="0"/>
        <v>6</v>
      </c>
      <c r="B11" s="450"/>
      <c r="C11" s="451"/>
      <c r="D11" s="442"/>
      <c r="E11" s="444"/>
      <c r="F11" s="449"/>
      <c r="G11" s="446"/>
    </row>
    <row r="12" spans="1:10" s="2" customFormat="1" ht="19.5" thickBot="1" x14ac:dyDescent="0.35">
      <c r="A12" s="237">
        <f t="shared" si="0"/>
        <v>7</v>
      </c>
      <c r="B12" s="450"/>
      <c r="C12" s="451"/>
      <c r="D12" s="442"/>
      <c r="E12" s="444"/>
      <c r="F12" s="449"/>
      <c r="G12" s="446"/>
    </row>
    <row r="13" spans="1:10" s="2" customFormat="1" ht="19.5" thickBot="1" x14ac:dyDescent="0.35">
      <c r="A13" s="237">
        <f t="shared" si="0"/>
        <v>8</v>
      </c>
      <c r="B13" s="450"/>
      <c r="C13" s="451"/>
      <c r="D13" s="442"/>
      <c r="E13" s="444"/>
      <c r="F13" s="449"/>
      <c r="G13" s="446"/>
    </row>
    <row r="14" spans="1:10" s="2" customFormat="1" ht="19.5" thickBot="1" x14ac:dyDescent="0.35">
      <c r="A14" s="237">
        <f t="shared" si="0"/>
        <v>9</v>
      </c>
      <c r="B14" s="450"/>
      <c r="C14" s="451"/>
      <c r="D14" s="442"/>
      <c r="E14" s="444"/>
      <c r="F14" s="449"/>
      <c r="G14" s="446"/>
    </row>
    <row r="15" spans="1:10" s="2" customFormat="1" ht="19.5" thickBot="1" x14ac:dyDescent="0.35">
      <c r="A15" s="237">
        <f t="shared" si="0"/>
        <v>10</v>
      </c>
      <c r="B15" s="450"/>
      <c r="C15" s="451"/>
      <c r="D15" s="442"/>
      <c r="E15" s="444"/>
      <c r="F15" s="449"/>
      <c r="G15" s="446"/>
    </row>
    <row r="16" spans="1:10" s="2" customFormat="1" ht="19.5" thickBot="1" x14ac:dyDescent="0.35">
      <c r="A16" s="237">
        <f t="shared" si="0"/>
        <v>11</v>
      </c>
      <c r="B16" s="450"/>
      <c r="C16" s="451"/>
      <c r="D16" s="442"/>
      <c r="E16" s="444"/>
      <c r="F16" s="449"/>
      <c r="G16" s="446"/>
    </row>
    <row r="17" spans="1:7" s="2" customFormat="1" ht="19.5" thickBot="1" x14ac:dyDescent="0.35">
      <c r="A17" s="237">
        <f t="shared" si="0"/>
        <v>12</v>
      </c>
      <c r="B17" s="450"/>
      <c r="C17" s="451"/>
      <c r="D17" s="442"/>
      <c r="E17" s="444"/>
      <c r="F17" s="449"/>
      <c r="G17" s="446"/>
    </row>
    <row r="18" spans="1:7" s="2" customFormat="1" ht="19.5" thickBot="1" x14ac:dyDescent="0.35">
      <c r="A18" s="237">
        <f t="shared" si="0"/>
        <v>13</v>
      </c>
      <c r="B18" s="450"/>
      <c r="C18" s="451"/>
      <c r="D18" s="442"/>
      <c r="E18" s="444"/>
      <c r="F18" s="449"/>
      <c r="G18" s="446"/>
    </row>
    <row r="19" spans="1:7" s="2" customFormat="1" ht="19.5" thickBot="1" x14ac:dyDescent="0.35">
      <c r="A19" s="237">
        <f t="shared" si="0"/>
        <v>14</v>
      </c>
      <c r="B19" s="450"/>
      <c r="C19" s="451"/>
      <c r="D19" s="442"/>
      <c r="E19" s="444"/>
      <c r="F19" s="449"/>
      <c r="G19" s="446"/>
    </row>
    <row r="20" spans="1:7" s="2" customFormat="1" ht="19.5" thickBot="1" x14ac:dyDescent="0.35">
      <c r="A20" s="237">
        <f t="shared" si="0"/>
        <v>15</v>
      </c>
      <c r="B20" s="450"/>
      <c r="C20" s="451"/>
      <c r="D20" s="442"/>
      <c r="E20" s="444"/>
      <c r="F20" s="449"/>
      <c r="G20" s="446"/>
    </row>
    <row r="21" spans="1:7" s="2" customFormat="1" ht="19.5" thickBot="1" x14ac:dyDescent="0.35">
      <c r="A21" s="237">
        <f t="shared" si="0"/>
        <v>16</v>
      </c>
      <c r="B21" s="450"/>
      <c r="C21" s="451"/>
      <c r="D21" s="442"/>
      <c r="E21" s="444"/>
      <c r="F21" s="449"/>
      <c r="G21" s="446"/>
    </row>
    <row r="22" spans="1:7" s="2" customFormat="1" ht="19.5" thickBot="1" x14ac:dyDescent="0.35">
      <c r="A22" s="237">
        <f t="shared" si="0"/>
        <v>17</v>
      </c>
      <c r="B22" s="450"/>
      <c r="C22" s="451"/>
      <c r="D22" s="442"/>
      <c r="E22" s="444"/>
      <c r="F22" s="449"/>
      <c r="G22" s="446"/>
    </row>
    <row r="23" spans="1:7" s="2" customFormat="1" ht="19.5" thickBot="1" x14ac:dyDescent="0.35">
      <c r="A23" s="237">
        <f t="shared" si="0"/>
        <v>18</v>
      </c>
      <c r="B23" s="450"/>
      <c r="C23" s="451"/>
      <c r="D23" s="442"/>
      <c r="E23" s="444"/>
      <c r="F23" s="449"/>
      <c r="G23" s="446"/>
    </row>
    <row r="24" spans="1:7" s="2" customFormat="1" ht="19.5" thickBot="1" x14ac:dyDescent="0.35">
      <c r="A24" s="237">
        <f t="shared" si="0"/>
        <v>19</v>
      </c>
      <c r="B24" s="450"/>
      <c r="C24" s="451"/>
      <c r="D24" s="442"/>
      <c r="E24" s="444"/>
      <c r="F24" s="449"/>
      <c r="G24" s="446"/>
    </row>
    <row r="25" spans="1:7" s="2" customFormat="1" ht="19.5" thickBot="1" x14ac:dyDescent="0.35">
      <c r="A25" s="237">
        <f t="shared" si="0"/>
        <v>20</v>
      </c>
      <c r="B25" s="450"/>
      <c r="C25" s="451"/>
      <c r="D25" s="442"/>
      <c r="E25" s="444"/>
      <c r="F25" s="449"/>
      <c r="G25" s="446"/>
    </row>
    <row r="26" spans="1:7" s="2" customFormat="1" ht="19.5" thickBot="1" x14ac:dyDescent="0.35">
      <c r="A26" s="237">
        <f t="shared" si="0"/>
        <v>21</v>
      </c>
      <c r="B26" s="450"/>
      <c r="C26" s="451"/>
      <c r="D26" s="442"/>
      <c r="E26" s="444"/>
      <c r="F26" s="449"/>
      <c r="G26" s="446"/>
    </row>
    <row r="27" spans="1:7" s="2" customFormat="1" ht="19.5" thickBot="1" x14ac:dyDescent="0.35">
      <c r="A27" s="237">
        <f t="shared" si="0"/>
        <v>22</v>
      </c>
      <c r="B27" s="450"/>
      <c r="C27" s="451"/>
      <c r="D27" s="442"/>
      <c r="E27" s="444"/>
      <c r="F27" s="449"/>
      <c r="G27" s="446"/>
    </row>
    <row r="28" spans="1:7" s="2" customFormat="1" ht="19.5" thickBot="1" x14ac:dyDescent="0.35">
      <c r="A28" s="237">
        <f t="shared" si="0"/>
        <v>23</v>
      </c>
      <c r="B28" s="450"/>
      <c r="C28" s="451"/>
      <c r="D28" s="442"/>
      <c r="E28" s="444"/>
      <c r="F28" s="449"/>
      <c r="G28" s="446"/>
    </row>
    <row r="29" spans="1:7" ht="19.5" thickBot="1" x14ac:dyDescent="0.35">
      <c r="A29" s="237">
        <f t="shared" si="0"/>
        <v>24</v>
      </c>
      <c r="B29" s="450"/>
      <c r="C29" s="451"/>
      <c r="D29" s="442"/>
      <c r="E29" s="444"/>
      <c r="F29" s="449"/>
      <c r="G29" s="446"/>
    </row>
    <row r="30" spans="1:7" ht="19.5" thickBot="1" x14ac:dyDescent="0.35">
      <c r="A30" s="237">
        <f t="shared" si="0"/>
        <v>25</v>
      </c>
      <c r="B30" s="450"/>
      <c r="C30" s="451"/>
      <c r="D30" s="442"/>
      <c r="E30" s="444"/>
      <c r="F30" s="449"/>
      <c r="G30" s="446"/>
    </row>
    <row r="31" spans="1:7" ht="19.5" thickBot="1" x14ac:dyDescent="0.35">
      <c r="A31" s="6"/>
      <c r="B31" s="6" t="s">
        <v>44</v>
      </c>
      <c r="C31" s="140">
        <f>SUM(C6:C30)</f>
        <v>0</v>
      </c>
      <c r="D31" s="195"/>
      <c r="E31" s="195"/>
      <c r="F31" s="2"/>
    </row>
    <row r="32" spans="1:7" ht="18.75" x14ac:dyDescent="0.3">
      <c r="A32" s="2"/>
      <c r="B32" s="2"/>
      <c r="C32" s="2"/>
      <c r="D32" s="195"/>
      <c r="E32" s="195"/>
      <c r="F32" s="2"/>
    </row>
  </sheetData>
  <sheetProtection algorithmName="SHA-256" hashValue="KV5XYbFaxQXJc3ih3bMWUVDGoAwuxTNrV/zFu6pWw30=" saltValue="DOvi6lcGYA1wrI3Oc9Oc+A==" spinCount="100000" sheet="1" objects="1" scenarios="1"/>
  <mergeCells count="2">
    <mergeCell ref="A2:E2"/>
    <mergeCell ref="A1:G1"/>
  </mergeCells>
  <pageMargins left="0.7" right="0.7" top="0.75" bottom="0.75" header="0.3" footer="0.3"/>
  <pageSetup scale="37" orientation="landscape" r:id="rId1"/>
  <colBreaks count="1" manualBreakCount="1">
    <brk id="8" max="1048575" man="1"/>
  </colBreaks>
  <ignoredErrors>
    <ignoredError sqref="C31" formulaRange="1"/>
  </ignoredError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Inputs!$C$3:$C$6</xm:f>
          </x14:formula1>
          <xm:sqref>D4:D5</xm:sqref>
        </x14:dataValidation>
        <x14:dataValidation type="list" allowBlank="1" showInputMessage="1" showErrorMessage="1" xr:uid="{C9CA80F8-1D3D-4F9E-A498-FD816904292D}">
          <x14:formula1>
            <xm:f>Inputs!$D$3:$D$6</xm:f>
          </x14:formula1>
          <xm:sqref>E4:E30</xm:sqref>
        </x14:dataValidation>
        <x14:dataValidation type="list" allowBlank="1" showInputMessage="1" showErrorMessage="1" xr:uid="{75EBA4C2-C5B9-4257-B76F-AF91974675AB}">
          <x14:formula1>
            <xm:f>Inputs!$C$3:$C$5</xm:f>
          </x14:formula1>
          <xm:sqref>D6:D30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J31"/>
  <sheetViews>
    <sheetView zoomScale="60" zoomScaleNormal="60" workbookViewId="0">
      <selection activeCell="A3" sqref="A3"/>
    </sheetView>
  </sheetViews>
  <sheetFormatPr defaultColWidth="8.7109375" defaultRowHeight="18.75" x14ac:dyDescent="0.3"/>
  <cols>
    <col min="1" max="1" width="6.42578125" style="505" bestFit="1" customWidth="1"/>
    <col min="2" max="2" width="50.140625" style="507" customWidth="1"/>
    <col min="3" max="3" width="15.85546875" style="507" customWidth="1"/>
    <col min="4" max="5" width="35.85546875" style="507" customWidth="1"/>
    <col min="6" max="6" width="35.140625" style="507" customWidth="1"/>
    <col min="7" max="7" width="47.42578125" style="493" customWidth="1"/>
    <col min="8" max="8" width="2.42578125" style="493" customWidth="1"/>
    <col min="9" max="9" width="16.28515625" style="493" customWidth="1"/>
    <col min="10" max="10" width="60.7109375" style="493" bestFit="1" customWidth="1"/>
    <col min="11" max="16384" width="8.7109375" style="493"/>
  </cols>
  <sheetData>
    <row r="1" spans="1:10" ht="21.75" thickBot="1" x14ac:dyDescent="0.3">
      <c r="A1" s="666" t="s">
        <v>90</v>
      </c>
      <c r="B1" s="666"/>
      <c r="C1" s="666"/>
      <c r="D1" s="666"/>
      <c r="E1" s="666"/>
      <c r="F1" s="666"/>
      <c r="G1" s="666"/>
    </row>
    <row r="2" spans="1:10" s="195" customFormat="1" ht="33.75" thickBot="1" x14ac:dyDescent="0.4">
      <c r="A2" s="664" t="s">
        <v>15</v>
      </c>
      <c r="B2" s="665"/>
      <c r="C2" s="665"/>
      <c r="D2" s="665"/>
      <c r="E2" s="665"/>
      <c r="F2" s="665"/>
      <c r="G2" s="54"/>
      <c r="I2" s="494" t="s">
        <v>2</v>
      </c>
      <c r="J2" s="495"/>
    </row>
    <row r="3" spans="1:10" ht="94.5" thickBot="1" x14ac:dyDescent="0.3">
      <c r="A3" s="29"/>
      <c r="B3" s="92" t="s">
        <v>83</v>
      </c>
      <c r="C3" s="92" t="s">
        <v>91</v>
      </c>
      <c r="D3" s="92" t="s">
        <v>25</v>
      </c>
      <c r="E3" s="92" t="s">
        <v>26</v>
      </c>
      <c r="F3" s="592" t="s">
        <v>85</v>
      </c>
      <c r="G3" s="4" t="s">
        <v>1</v>
      </c>
      <c r="I3" s="496"/>
      <c r="J3" s="497" t="s">
        <v>5</v>
      </c>
    </row>
    <row r="4" spans="1:10" ht="38.25" thickBot="1" x14ac:dyDescent="0.3">
      <c r="A4" s="107" t="s">
        <v>86</v>
      </c>
      <c r="B4" s="90" t="s">
        <v>92</v>
      </c>
      <c r="C4" s="91">
        <v>50000</v>
      </c>
      <c r="D4" s="90" t="s">
        <v>93</v>
      </c>
      <c r="E4" s="90" t="s">
        <v>79</v>
      </c>
      <c r="F4" s="93">
        <v>0.5</v>
      </c>
      <c r="G4" s="97"/>
      <c r="I4" s="498"/>
      <c r="J4" s="499" t="s">
        <v>6</v>
      </c>
    </row>
    <row r="5" spans="1:10" ht="38.25" thickBot="1" x14ac:dyDescent="0.3">
      <c r="A5" s="107" t="s">
        <v>86</v>
      </c>
      <c r="B5" s="90" t="s">
        <v>94</v>
      </c>
      <c r="C5" s="91">
        <v>25000</v>
      </c>
      <c r="D5" s="90" t="s">
        <v>34</v>
      </c>
      <c r="E5" s="90" t="s">
        <v>47</v>
      </c>
      <c r="F5" s="94">
        <v>0.6</v>
      </c>
      <c r="G5" s="96"/>
      <c r="I5" s="500"/>
      <c r="J5" s="501" t="s">
        <v>8</v>
      </c>
    </row>
    <row r="6" spans="1:10" ht="19.5" thickBot="1" x14ac:dyDescent="0.3">
      <c r="A6" s="240">
        <v>1</v>
      </c>
      <c r="B6" s="452"/>
      <c r="C6" s="448"/>
      <c r="D6" s="453"/>
      <c r="E6" s="452"/>
      <c r="F6" s="454"/>
      <c r="G6" s="446"/>
      <c r="I6" s="502"/>
      <c r="J6" s="503" t="s">
        <v>10</v>
      </c>
    </row>
    <row r="7" spans="1:10" ht="19.5" thickBot="1" x14ac:dyDescent="0.3">
      <c r="A7" s="240">
        <f>A6+1</f>
        <v>2</v>
      </c>
      <c r="B7" s="452"/>
      <c r="C7" s="448"/>
      <c r="D7" s="453"/>
      <c r="E7" s="452"/>
      <c r="F7" s="454"/>
      <c r="G7" s="455"/>
    </row>
    <row r="8" spans="1:10" ht="19.5" thickBot="1" x14ac:dyDescent="0.3">
      <c r="A8" s="240">
        <f t="shared" ref="A8:A30" si="0">A7+1</f>
        <v>3</v>
      </c>
      <c r="B8" s="452"/>
      <c r="C8" s="448"/>
      <c r="D8" s="453"/>
      <c r="E8" s="452"/>
      <c r="F8" s="454"/>
      <c r="G8" s="446"/>
    </row>
    <row r="9" spans="1:10" ht="19.5" thickBot="1" x14ac:dyDescent="0.3">
      <c r="A9" s="240">
        <f t="shared" si="0"/>
        <v>4</v>
      </c>
      <c r="B9" s="452"/>
      <c r="C9" s="448"/>
      <c r="D9" s="453"/>
      <c r="E9" s="452"/>
      <c r="F9" s="454"/>
      <c r="G9" s="446"/>
    </row>
    <row r="10" spans="1:10" ht="19.5" thickBot="1" x14ac:dyDescent="0.3">
      <c r="A10" s="240">
        <f t="shared" si="0"/>
        <v>5</v>
      </c>
      <c r="B10" s="452"/>
      <c r="C10" s="448"/>
      <c r="D10" s="453"/>
      <c r="E10" s="452"/>
      <c r="F10" s="454"/>
      <c r="G10" s="446"/>
    </row>
    <row r="11" spans="1:10" ht="19.5" thickBot="1" x14ac:dyDescent="0.3">
      <c r="A11" s="240">
        <f t="shared" si="0"/>
        <v>6</v>
      </c>
      <c r="B11" s="452"/>
      <c r="C11" s="448"/>
      <c r="D11" s="453"/>
      <c r="E11" s="452"/>
      <c r="F11" s="454"/>
      <c r="G11" s="446"/>
    </row>
    <row r="12" spans="1:10" ht="19.5" thickBot="1" x14ac:dyDescent="0.3">
      <c r="A12" s="240">
        <f t="shared" si="0"/>
        <v>7</v>
      </c>
      <c r="B12" s="452"/>
      <c r="C12" s="448"/>
      <c r="D12" s="453"/>
      <c r="E12" s="452"/>
      <c r="F12" s="454"/>
      <c r="G12" s="446"/>
    </row>
    <row r="13" spans="1:10" ht="19.5" thickBot="1" x14ac:dyDescent="0.3">
      <c r="A13" s="240">
        <f t="shared" si="0"/>
        <v>8</v>
      </c>
      <c r="B13" s="452"/>
      <c r="C13" s="448"/>
      <c r="D13" s="453"/>
      <c r="E13" s="452"/>
      <c r="F13" s="454"/>
      <c r="G13" s="446"/>
    </row>
    <row r="14" spans="1:10" ht="19.5" thickBot="1" x14ac:dyDescent="0.3">
      <c r="A14" s="240">
        <f t="shared" si="0"/>
        <v>9</v>
      </c>
      <c r="B14" s="452"/>
      <c r="C14" s="448"/>
      <c r="D14" s="453"/>
      <c r="E14" s="452"/>
      <c r="F14" s="454"/>
      <c r="G14" s="446"/>
    </row>
    <row r="15" spans="1:10" ht="19.5" thickBot="1" x14ac:dyDescent="0.3">
      <c r="A15" s="240">
        <f t="shared" si="0"/>
        <v>10</v>
      </c>
      <c r="B15" s="452"/>
      <c r="C15" s="448"/>
      <c r="D15" s="453"/>
      <c r="E15" s="452"/>
      <c r="F15" s="454"/>
      <c r="G15" s="446"/>
    </row>
    <row r="16" spans="1:10" ht="19.5" thickBot="1" x14ac:dyDescent="0.3">
      <c r="A16" s="240">
        <f t="shared" si="0"/>
        <v>11</v>
      </c>
      <c r="B16" s="452"/>
      <c r="C16" s="448"/>
      <c r="D16" s="453"/>
      <c r="E16" s="452"/>
      <c r="F16" s="454"/>
      <c r="G16" s="446"/>
    </row>
    <row r="17" spans="1:10" ht="19.5" thickBot="1" x14ac:dyDescent="0.3">
      <c r="A17" s="240">
        <f t="shared" si="0"/>
        <v>12</v>
      </c>
      <c r="B17" s="452"/>
      <c r="C17" s="448"/>
      <c r="D17" s="453"/>
      <c r="E17" s="452"/>
      <c r="F17" s="454"/>
      <c r="G17" s="446"/>
    </row>
    <row r="18" spans="1:10" ht="19.5" thickBot="1" x14ac:dyDescent="0.3">
      <c r="A18" s="240">
        <f t="shared" si="0"/>
        <v>13</v>
      </c>
      <c r="B18" s="452"/>
      <c r="C18" s="448"/>
      <c r="D18" s="453"/>
      <c r="E18" s="452"/>
      <c r="F18" s="454"/>
      <c r="G18" s="446"/>
    </row>
    <row r="19" spans="1:10" ht="19.5" thickBot="1" x14ac:dyDescent="0.3">
      <c r="A19" s="240">
        <f t="shared" si="0"/>
        <v>14</v>
      </c>
      <c r="B19" s="452"/>
      <c r="C19" s="448"/>
      <c r="D19" s="453"/>
      <c r="E19" s="452"/>
      <c r="F19" s="454"/>
      <c r="G19" s="446"/>
    </row>
    <row r="20" spans="1:10" ht="19.5" thickBot="1" x14ac:dyDescent="0.3">
      <c r="A20" s="240">
        <f t="shared" si="0"/>
        <v>15</v>
      </c>
      <c r="B20" s="452"/>
      <c r="C20" s="448"/>
      <c r="D20" s="453"/>
      <c r="E20" s="452"/>
      <c r="F20" s="454"/>
      <c r="G20" s="446"/>
    </row>
    <row r="21" spans="1:10" ht="19.5" thickBot="1" x14ac:dyDescent="0.3">
      <c r="A21" s="240">
        <f t="shared" si="0"/>
        <v>16</v>
      </c>
      <c r="B21" s="452"/>
      <c r="C21" s="448"/>
      <c r="D21" s="453"/>
      <c r="E21" s="452"/>
      <c r="F21" s="454"/>
      <c r="G21" s="446"/>
    </row>
    <row r="22" spans="1:10" ht="19.5" thickBot="1" x14ac:dyDescent="0.3">
      <c r="A22" s="240">
        <f t="shared" si="0"/>
        <v>17</v>
      </c>
      <c r="B22" s="452"/>
      <c r="C22" s="448"/>
      <c r="D22" s="453"/>
      <c r="E22" s="452"/>
      <c r="F22" s="454"/>
      <c r="G22" s="446"/>
    </row>
    <row r="23" spans="1:10" ht="19.5" thickBot="1" x14ac:dyDescent="0.3">
      <c r="A23" s="240">
        <f t="shared" si="0"/>
        <v>18</v>
      </c>
      <c r="B23" s="452"/>
      <c r="C23" s="448"/>
      <c r="D23" s="453"/>
      <c r="E23" s="452"/>
      <c r="F23" s="454"/>
      <c r="G23" s="446"/>
    </row>
    <row r="24" spans="1:10" ht="19.5" thickBot="1" x14ac:dyDescent="0.3">
      <c r="A24" s="240">
        <f t="shared" si="0"/>
        <v>19</v>
      </c>
      <c r="B24" s="452"/>
      <c r="C24" s="448"/>
      <c r="D24" s="453"/>
      <c r="E24" s="452"/>
      <c r="F24" s="454"/>
      <c r="G24" s="446"/>
    </row>
    <row r="25" spans="1:10" ht="19.5" thickBot="1" x14ac:dyDescent="0.3">
      <c r="A25" s="240">
        <f t="shared" si="0"/>
        <v>20</v>
      </c>
      <c r="B25" s="452"/>
      <c r="C25" s="448"/>
      <c r="D25" s="453"/>
      <c r="E25" s="452"/>
      <c r="F25" s="454"/>
      <c r="G25" s="446"/>
    </row>
    <row r="26" spans="1:10" ht="19.5" thickBot="1" x14ac:dyDescent="0.3">
      <c r="A26" s="240">
        <f t="shared" si="0"/>
        <v>21</v>
      </c>
      <c r="B26" s="452"/>
      <c r="C26" s="448"/>
      <c r="D26" s="453"/>
      <c r="E26" s="452"/>
      <c r="F26" s="454"/>
      <c r="G26" s="446"/>
    </row>
    <row r="27" spans="1:10" ht="19.5" thickBot="1" x14ac:dyDescent="0.3">
      <c r="A27" s="240">
        <f t="shared" si="0"/>
        <v>22</v>
      </c>
      <c r="B27" s="452"/>
      <c r="C27" s="448"/>
      <c r="D27" s="453"/>
      <c r="E27" s="452"/>
      <c r="F27" s="454"/>
      <c r="G27" s="446"/>
    </row>
    <row r="28" spans="1:10" ht="19.5" thickBot="1" x14ac:dyDescent="0.3">
      <c r="A28" s="240">
        <f t="shared" si="0"/>
        <v>23</v>
      </c>
      <c r="B28" s="452"/>
      <c r="C28" s="448"/>
      <c r="D28" s="453"/>
      <c r="E28" s="452"/>
      <c r="F28" s="454"/>
      <c r="G28" s="455"/>
      <c r="I28" s="504"/>
      <c r="J28" s="504"/>
    </row>
    <row r="29" spans="1:10" ht="19.5" thickBot="1" x14ac:dyDescent="0.3">
      <c r="A29" s="240">
        <f t="shared" si="0"/>
        <v>24</v>
      </c>
      <c r="B29" s="452"/>
      <c r="C29" s="448"/>
      <c r="D29" s="453"/>
      <c r="E29" s="452"/>
      <c r="F29" s="454"/>
      <c r="G29" s="446"/>
    </row>
    <row r="30" spans="1:10" ht="19.5" thickBot="1" x14ac:dyDescent="0.3">
      <c r="A30" s="240">
        <f t="shared" si="0"/>
        <v>25</v>
      </c>
      <c r="B30" s="452"/>
      <c r="C30" s="448"/>
      <c r="D30" s="453"/>
      <c r="E30" s="452"/>
      <c r="F30" s="454"/>
      <c r="G30" s="446"/>
    </row>
    <row r="31" spans="1:10" s="504" customFormat="1" x14ac:dyDescent="0.3">
      <c r="A31" s="505"/>
      <c r="B31" s="95" t="s">
        <v>95</v>
      </c>
      <c r="C31" s="506">
        <f>SUM(C6:C30)</f>
        <v>0</v>
      </c>
      <c r="D31" s="507"/>
      <c r="E31" s="507"/>
      <c r="F31" s="507"/>
      <c r="I31" s="493"/>
      <c r="J31" s="493"/>
    </row>
  </sheetData>
  <sheetProtection algorithmName="SHA-256" hashValue="m9nspfpEpN6vnVZUh0qWaped+Nysy/rbfIxbRxHK1B4=" saltValue="wMIl4XC49q9rPRWluISG/w==" spinCount="100000" sheet="1" objects="1" scenarios="1"/>
  <mergeCells count="2">
    <mergeCell ref="A2:F2"/>
    <mergeCell ref="A1:G1"/>
  </mergeCells>
  <pageMargins left="0.7" right="0.7" top="0.75" bottom="0.75" header="0.3" footer="0.3"/>
  <pageSetup scale="33" orientation="portrait" r:id="rId1"/>
  <ignoredErrors>
    <ignoredError sqref="C31" formulaRange="1"/>
  </ignoredError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Inputs!$C$3:$C$6</xm:f>
          </x14:formula1>
          <xm:sqref>D4:D5</xm:sqref>
        </x14:dataValidation>
        <x14:dataValidation type="list" allowBlank="1" showInputMessage="1" showErrorMessage="1" xr:uid="{70E24821-DBBA-4A2C-9E6D-B68BCBA87E40}">
          <x14:formula1>
            <xm:f>Inputs!$D$3:$D$6</xm:f>
          </x14:formula1>
          <xm:sqref>E4:E30</xm:sqref>
        </x14:dataValidation>
        <x14:dataValidation type="list" allowBlank="1" showInputMessage="1" showErrorMessage="1" xr:uid="{CB9334AD-DD59-45D7-A232-4763FC2162E5}">
          <x14:formula1>
            <xm:f>Inputs!$C$3:$C$5</xm:f>
          </x14:formula1>
          <xm:sqref>D6:D30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56D8D664189945B0E49AED16FB301A" ma:contentTypeVersion="20" ma:contentTypeDescription="Create a new document." ma:contentTypeScope="" ma:versionID="ebb85a3b73fe2ff621e9ef08aa1ede1d">
  <xsd:schema xmlns:xsd="http://www.w3.org/2001/XMLSchema" xmlns:xs="http://www.w3.org/2001/XMLSchema" xmlns:p="http://schemas.microsoft.com/office/2006/metadata/properties" xmlns:ns1="http://schemas.microsoft.com/sharepoint/v3" xmlns:ns2="44762f5a-5914-4ca5-8d77-2a6263d8a650" xmlns:ns3="58a1310c-c0bd-4560-9dfd-13a14dcd98a0" xmlns:ns4="c24280dc-9d9c-455b-9155-44f2cc36b5ab" targetNamespace="http://schemas.microsoft.com/office/2006/metadata/properties" ma:root="true" ma:fieldsID="f150aaa7eb4e9cf0c2265b63d0640b4e" ns1:_="" ns2:_="" ns3:_="" ns4:_="">
    <xsd:import namespace="http://schemas.microsoft.com/sharepoint/v3"/>
    <xsd:import namespace="44762f5a-5914-4ca5-8d77-2a6263d8a650"/>
    <xsd:import namespace="58a1310c-c0bd-4560-9dfd-13a14dcd98a0"/>
    <xsd:import namespace="c24280dc-9d9c-455b-9155-44f2cc36b5ab"/>
    <xsd:element name="properties">
      <xsd:complexType>
        <xsd:sequence>
          <xsd:element name="documentManagement">
            <xsd:complexType>
              <xsd:all>
                <xsd:element ref="ns1:PublishingStartDate" minOccurs="0"/>
                <xsd:element ref="ns1:PublishingExpirationDate" minOccurs="0"/>
                <xsd:element ref="ns1:_ip_UnifiedCompliancePolicyProperties" minOccurs="0"/>
                <xsd:element ref="ns1:_ip_UnifiedCompliancePolicyUIAction" minOccurs="0"/>
                <xsd:element ref="ns2:MediaServiceMetadata" minOccurs="0"/>
                <xsd:element ref="ns2:MediaServiceFastMetadata" minOccurs="0"/>
                <xsd:element ref="ns3:_dlc_DocId" minOccurs="0"/>
                <xsd:element ref="ns3:_dlc_DocIdUrl" minOccurs="0"/>
                <xsd:element ref="ns3:_dlc_DocIdPersistId" minOccurs="0"/>
                <xsd:element ref="ns4:SharedWithUsers" minOccurs="0"/>
                <xsd:element ref="ns4: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762f5a-5914-4ca5-8d77-2a6263d8a650"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Tags" ma:index="19" nillable="true" ma:displayName="Tags" ma:internalName="MediaServiceAutoTag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DateTaken" ma:index="23" nillable="true" ma:displayName="MediaServiceDateTaken" ma:hidden="true" ma:internalName="MediaServiceDateTaken" ma:readOnly="true">
      <xsd:simpleType>
        <xsd:restriction base="dms:Text"/>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Location" ma:index="29" nillable="true" ma:displayName="Location" ma:indexed="true" ma:internalName="MediaServiceLocation"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8a1310c-c0bd-4560-9dfd-13a14dcd98a0" elementFormDefault="qualified">
    <xsd:import namespace="http://schemas.microsoft.com/office/2006/documentManagement/types"/>
    <xsd:import namespace="http://schemas.microsoft.com/office/infopath/2007/PartnerControls"/>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TaxCatchAll" ma:index="27" nillable="true" ma:displayName="Taxonomy Catch All Column" ma:hidden="true" ma:list="{80261905-0f0e-46d8-92aa-3e2be30ab8e7}" ma:internalName="TaxCatchAll" ma:showField="CatchAllData" ma:web="58a1310c-c0bd-4560-9dfd-13a14dcd98a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24280dc-9d9c-455b-9155-44f2cc36b5a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PublishingExpirationDate xmlns="http://schemas.microsoft.com/sharepoint/v3" xsi:nil="true"/>
    <lcf76f155ced4ddcb4097134ff3c332f xmlns="44762f5a-5914-4ca5-8d77-2a6263d8a650">
      <Terms xmlns="http://schemas.microsoft.com/office/infopath/2007/PartnerControls"/>
    </lcf76f155ced4ddcb4097134ff3c332f>
    <TaxCatchAll xmlns="58a1310c-c0bd-4560-9dfd-13a14dcd98a0" xsi:nil="true"/>
    <PublishingStartDate xmlns="http://schemas.microsoft.com/sharepoint/v3" xsi:nil="true"/>
    <_dlc_DocId xmlns="58a1310c-c0bd-4560-9dfd-13a14dcd98a0">HEWYQ6A2VXRY-772210810-32589</_dlc_DocId>
    <_dlc_DocIdUrl xmlns="58a1310c-c0bd-4560-9dfd-13a14dcd98a0">
      <Url>https://cdc.sharepoint.com/teams/NCIPC-DIP/PIEB/_layouts/15/DocIdRedir.aspx?ID=HEWYQ6A2VXRY-772210810-32589</Url>
      <Description>HEWYQ6A2VXRY-772210810-32589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480A36E-C0B3-4DF9-BB10-82197B8373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4762f5a-5914-4ca5-8d77-2a6263d8a650"/>
    <ds:schemaRef ds:uri="58a1310c-c0bd-4560-9dfd-13a14dcd98a0"/>
    <ds:schemaRef ds:uri="c24280dc-9d9c-455b-9155-44f2cc36b5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D0D87D-AE0C-40B8-8383-1054AA682CCA}">
  <ds:schemaRefs>
    <ds:schemaRef ds:uri="http://schemas.microsoft.com/office/2006/metadata/properties"/>
    <ds:schemaRef ds:uri="http://schemas.microsoft.com/office/infopath/2007/PartnerControls"/>
    <ds:schemaRef ds:uri="http://schemas.microsoft.com/sharepoint/v3"/>
    <ds:schemaRef ds:uri="44762f5a-5914-4ca5-8d77-2a6263d8a650"/>
    <ds:schemaRef ds:uri="58a1310c-c0bd-4560-9dfd-13a14dcd98a0"/>
  </ds:schemaRefs>
</ds:datastoreItem>
</file>

<file path=customXml/itemProps3.xml><?xml version="1.0" encoding="utf-8"?>
<ds:datastoreItem xmlns:ds="http://schemas.openxmlformats.org/officeDocument/2006/customXml" ds:itemID="{DBE25CDF-B177-4DD2-8F99-361525E8B4D6}">
  <ds:schemaRefs>
    <ds:schemaRef ds:uri="http://schemas.microsoft.com/sharepoint/v3/contenttype/forms"/>
  </ds:schemaRefs>
</ds:datastoreItem>
</file>

<file path=customXml/itemProps4.xml><?xml version="1.0" encoding="utf-8"?>
<ds:datastoreItem xmlns:ds="http://schemas.openxmlformats.org/officeDocument/2006/customXml" ds:itemID="{1B013CAC-C615-4167-B864-315DA939D0F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7</vt:i4>
      </vt:variant>
    </vt:vector>
  </HeadingPairs>
  <TitlesOfParts>
    <vt:vector size="28" baseType="lpstr">
      <vt:lpstr>1. Program Details</vt:lpstr>
      <vt:lpstr>2.Total Allocated Program Funds</vt:lpstr>
      <vt:lpstr>3A. In-Kind Labor </vt:lpstr>
      <vt:lpstr>3B. In-Kind Non-Labor</vt:lpstr>
      <vt:lpstr>4. Personnel </vt:lpstr>
      <vt:lpstr>5. Personnel Strategies</vt:lpstr>
      <vt:lpstr>6. Personnel Topics</vt:lpstr>
      <vt:lpstr>7. Consultant Costs</vt:lpstr>
      <vt:lpstr>8. Contracts</vt:lpstr>
      <vt:lpstr>9. Supplies</vt:lpstr>
      <vt:lpstr>10a. Travel (Local)</vt:lpstr>
      <vt:lpstr>10b. Travel (Non-Local)</vt:lpstr>
      <vt:lpstr>11. Administrative</vt:lpstr>
      <vt:lpstr>12.Partner Involvement</vt:lpstr>
      <vt:lpstr>Check</vt:lpstr>
      <vt:lpstr>Inputs</vt:lpstr>
      <vt:lpstr>Validation Rules</vt:lpstr>
      <vt:lpstr>Master</vt:lpstr>
      <vt:lpstr>Personnel Master</vt:lpstr>
      <vt:lpstr>Strategy &amp; Topic Master</vt:lpstr>
      <vt:lpstr>BLS Wage Rates</vt:lpstr>
      <vt:lpstr>Inputs!_GoBack</vt:lpstr>
      <vt:lpstr>'1. Program Details'!Print_Area</vt:lpstr>
      <vt:lpstr>'10b. Travel (Non-Local)'!Print_Area</vt:lpstr>
      <vt:lpstr>'3A. In-Kind Labor '!Print_Area</vt:lpstr>
      <vt:lpstr>'3B. In-Kind Non-Labor'!Print_Area</vt:lpstr>
      <vt:lpstr>'4. Personnel '!Print_Area</vt:lpstr>
      <vt:lpstr>'9. Supplies'!Print_Area</vt:lpstr>
    </vt:vector>
  </TitlesOfParts>
  <Manager/>
  <Company>Centers for Disease Control and Prevention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CDC User</dc:creator>
  <cp:keywords/>
  <dc:description/>
  <cp:lastModifiedBy>Halstead, Mary (CDC/NCIPC/OD)</cp:lastModifiedBy>
  <cp:revision/>
  <dcterms:created xsi:type="dcterms:W3CDTF">2014-12-19T14:42:08Z</dcterms:created>
  <dcterms:modified xsi:type="dcterms:W3CDTF">2025-05-29T13:43:45Z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2021-01-05T14:40:15Z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70458cea-80ec-4a8d-a495-22aeb2d36286</vt:lpwstr>
  </property>
  <property fmtid="{D5CDD505-2E9C-101B-9397-08002B2CF9AE}" pid="8" name="MSIP_Label_7b94a7b8-f06c-4dfe-bdcc-9b548fd58c31_ContentBits">
    <vt:lpwstr>0</vt:lpwstr>
  </property>
  <property fmtid="{D5CDD505-2E9C-101B-9397-08002B2CF9AE}" pid="9" name="ContentTypeId">
    <vt:lpwstr>0x0101003756D8D664189945B0E49AED16FB301A</vt:lpwstr>
  </property>
  <property fmtid="{D5CDD505-2E9C-101B-9397-08002B2CF9AE}" pid="10" name="_dlc_DocIdItemGuid">
    <vt:lpwstr>083295ea-0255-4e97-a2cf-f2e42d36be52</vt:lpwstr>
  </property>
  <property fmtid="{D5CDD505-2E9C-101B-9397-08002B2CF9AE}" pid="11" name="MediaServiceImageTags">
    <vt:lpwstr/>
  </property>
</Properties>
</file>