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charts/chart14.xml" ContentType="application/vnd.openxmlformats-officedocument.drawingml.chart+xml"/>
  <Override PartName="/xl/charts/style12.xml" ContentType="application/vnd.ms-office.chartstyle+xml"/>
  <Override PartName="/xl/charts/colors12.xml" ContentType="application/vnd.ms-office.chartcolorstyle+xml"/>
  <Override PartName="/xl/charts/chart15.xml" ContentType="application/vnd.openxmlformats-officedocument.drawingml.chart+xml"/>
  <Override PartName="/xl/charts/style13.xml" ContentType="application/vnd.ms-office.chartstyle+xml"/>
  <Override PartName="/xl/charts/colors13.xml" ContentType="application/vnd.ms-office.chartcolorstyle+xml"/>
  <Override PartName="/xl/charts/chart16.xml" ContentType="application/vnd.openxmlformats-officedocument.drawingml.chart+xml"/>
  <Override PartName="/xl/charts/style14.xml" ContentType="application/vnd.ms-office.chartstyle+xml"/>
  <Override PartName="/xl/charts/colors14.xml" ContentType="application/vnd.ms-office.chartcolorstyle+xml"/>
  <Override PartName="/xl/charts/chart17.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11/relationships/webextensiontaskpanes" Target="xl/webextensions/taskpanes.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08"/>
  <workbookPr codeName="ThisWorkbook" defaultThemeVersion="124226"/>
  <mc:AlternateContent xmlns:mc="http://schemas.openxmlformats.org/markup-compatibility/2006">
    <mc:Choice Requires="x15">
      <x15ac:absPath xmlns:x15ac="http://schemas.microsoft.com/office/spreadsheetml/2010/11/ac" url="https://cdc.sharepoint.com/teams/NCIPC-DIP/PIEB/Shared Documents/Evaluation_Team/ProjectFolders/CorePortfolio/CoreSIPP/OMB/Extension Request/60 Day/Eval Package/Updated Attachments/"/>
    </mc:Choice>
  </mc:AlternateContent>
  <xr:revisionPtr revIDLastSave="3" documentId="8_{D2BC0699-C5A8-41DE-A308-7FC8733928B8}" xr6:coauthVersionLast="47" xr6:coauthVersionMax="47" xr10:uidLastSave="{BE4D4388-6D01-49A1-9FA6-F27840F89CE4}"/>
  <bookViews>
    <workbookView xWindow="-120" yWindow="-120" windowWidth="29040" windowHeight="15840" tabRatio="790" xr2:uid="{00000000-000D-0000-FFFF-FFFF00000000}"/>
  </bookViews>
  <sheets>
    <sheet name="Instructions" sheetId="68" r:id="rId1"/>
    <sheet name="Populations" sheetId="10" r:id="rId2"/>
    <sheet name="Health Regions Population" sheetId="23" r:id="rId3"/>
    <sheet name="Totals" sheetId="70" r:id="rId4"/>
    <sheet name="Year 1" sheetId="47" r:id="rId5"/>
    <sheet name="Year 2" sheetId="66" r:id="rId6"/>
    <sheet name="Year 3" sheetId="67" r:id="rId7"/>
    <sheet name="Year 4" sheetId="63" r:id="rId8"/>
    <sheet name="Year 5" sheetId="57" r:id="rId9"/>
    <sheet name="Health Region Rates" sheetId="73" r:id="rId10"/>
    <sheet name="Table 1" sheetId="25" state="hidden" r:id="rId11"/>
    <sheet name="Optional Year 1-5 Rates" sheetId="43" r:id="rId12"/>
    <sheet name="Figure 1" sheetId="75" r:id="rId13"/>
    <sheet name="Figure 2" sheetId="44" r:id="rId14"/>
    <sheet name="Figure 3" sheetId="31" r:id="rId15"/>
    <sheet name="Figure 4" sheetId="49" r:id="rId16"/>
    <sheet name="Figure 5" sheetId="72" r:id="rId17"/>
    <sheet name="Figure 6" sheetId="71" r:id="rId18"/>
    <sheet name="Quick Facts" sheetId="45" r:id="rId19"/>
    <sheet name="Report" sheetId="30" r:id="rId2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47" l="1"/>
  <c r="AS51" i="57"/>
  <c r="AO51" i="57"/>
  <c r="AN34" i="57"/>
  <c r="AV34" i="57"/>
  <c r="AL51" i="57"/>
  <c r="AV50" i="57"/>
  <c r="AU50" i="57"/>
  <c r="AT50" i="57"/>
  <c r="AS50" i="57"/>
  <c r="AR50" i="57"/>
  <c r="AQ50" i="57"/>
  <c r="AP50" i="57"/>
  <c r="AO50" i="57"/>
  <c r="AN50" i="57"/>
  <c r="AM50" i="57"/>
  <c r="AL50" i="57"/>
  <c r="AV49" i="57"/>
  <c r="AU49" i="57"/>
  <c r="AT49" i="57"/>
  <c r="AS49" i="57"/>
  <c r="AR49" i="57"/>
  <c r="AQ49" i="57"/>
  <c r="AP49" i="57"/>
  <c r="AO49" i="57"/>
  <c r="AN49" i="57"/>
  <c r="AM49" i="57"/>
  <c r="AL49" i="57"/>
  <c r="AV48" i="57"/>
  <c r="AU48" i="57"/>
  <c r="AT48" i="57"/>
  <c r="AS48" i="57"/>
  <c r="AR48" i="57"/>
  <c r="AQ48" i="57"/>
  <c r="AP48" i="57"/>
  <c r="AO48" i="57"/>
  <c r="AN48" i="57"/>
  <c r="AM48" i="57"/>
  <c r="AL48" i="57"/>
  <c r="AV47" i="57"/>
  <c r="AU47" i="57"/>
  <c r="AT47" i="57"/>
  <c r="AS47" i="57"/>
  <c r="AR47" i="57"/>
  <c r="AQ47" i="57"/>
  <c r="AP47" i="57"/>
  <c r="AO47" i="57"/>
  <c r="AN47" i="57"/>
  <c r="AM47" i="57"/>
  <c r="AL47" i="57"/>
  <c r="AV46" i="57"/>
  <c r="AU46" i="57"/>
  <c r="AT46" i="57"/>
  <c r="AS46" i="57"/>
  <c r="AR46" i="57"/>
  <c r="AQ46" i="57"/>
  <c r="AP46" i="57"/>
  <c r="AO46" i="57"/>
  <c r="AN46" i="57"/>
  <c r="AM46" i="57"/>
  <c r="AL46" i="57"/>
  <c r="AV45" i="57"/>
  <c r="AU45" i="57"/>
  <c r="AT45" i="57"/>
  <c r="AS45" i="57"/>
  <c r="AR45" i="57"/>
  <c r="AQ45" i="57"/>
  <c r="AP45" i="57"/>
  <c r="AO45" i="57"/>
  <c r="AN45" i="57"/>
  <c r="AM45" i="57"/>
  <c r="AL45" i="57"/>
  <c r="AV44" i="57"/>
  <c r="AU44" i="57"/>
  <c r="AT44" i="57"/>
  <c r="AS44" i="57"/>
  <c r="AR44" i="57"/>
  <c r="AQ44" i="57"/>
  <c r="AP44" i="57"/>
  <c r="AO44" i="57"/>
  <c r="AN44" i="57"/>
  <c r="AM44" i="57"/>
  <c r="AL44" i="57"/>
  <c r="AV43" i="57"/>
  <c r="AU43" i="57"/>
  <c r="AT43" i="57"/>
  <c r="AS43" i="57"/>
  <c r="AR43" i="57"/>
  <c r="AQ43" i="57"/>
  <c r="AP43" i="57"/>
  <c r="AO43" i="57"/>
  <c r="AN43" i="57"/>
  <c r="AM43" i="57"/>
  <c r="AL43" i="57"/>
  <c r="AV42" i="57"/>
  <c r="AU42" i="57"/>
  <c r="AT42" i="57"/>
  <c r="AS42" i="57"/>
  <c r="AR42" i="57"/>
  <c r="AQ42" i="57"/>
  <c r="AP42" i="57"/>
  <c r="AO42" i="57"/>
  <c r="AN42" i="57"/>
  <c r="AM42" i="57"/>
  <c r="AL42" i="57"/>
  <c r="AV41" i="57"/>
  <c r="AU41" i="57"/>
  <c r="AT41" i="57"/>
  <c r="AS41" i="57"/>
  <c r="AR41" i="57"/>
  <c r="AQ41" i="57"/>
  <c r="AP41" i="57"/>
  <c r="AO41" i="57"/>
  <c r="AN41" i="57"/>
  <c r="AM41" i="57"/>
  <c r="AL41" i="57"/>
  <c r="AV40" i="57"/>
  <c r="AU40" i="57"/>
  <c r="AT40" i="57"/>
  <c r="AS40" i="57"/>
  <c r="AR40" i="57"/>
  <c r="AQ40" i="57"/>
  <c r="AP40" i="57"/>
  <c r="AO40" i="57"/>
  <c r="AN40" i="57"/>
  <c r="AM40" i="57"/>
  <c r="AL40" i="57"/>
  <c r="AV39" i="57"/>
  <c r="AU39" i="57"/>
  <c r="AU51" i="57" s="1"/>
  <c r="AT39" i="57"/>
  <c r="AS39" i="57"/>
  <c r="AR39" i="57"/>
  <c r="AQ39" i="57"/>
  <c r="AQ51" i="57" s="1"/>
  <c r="AP39" i="57"/>
  <c r="AO39" i="57"/>
  <c r="AN39" i="57"/>
  <c r="AM39" i="57"/>
  <c r="AM51" i="57" s="1"/>
  <c r="AL39" i="57"/>
  <c r="AV38" i="57"/>
  <c r="AV51" i="57" s="1"/>
  <c r="AU38" i="57"/>
  <c r="AT38" i="57"/>
  <c r="AT51" i="57" s="1"/>
  <c r="AS38" i="57"/>
  <c r="AR38" i="57"/>
  <c r="AR51" i="57" s="1"/>
  <c r="AQ38" i="57"/>
  <c r="AP38" i="57"/>
  <c r="AP51" i="57" s="1"/>
  <c r="AO38" i="57"/>
  <c r="AN38" i="57"/>
  <c r="AN51" i="57" s="1"/>
  <c r="AM38" i="57"/>
  <c r="AL38" i="57"/>
  <c r="AV37" i="57"/>
  <c r="AU37" i="57"/>
  <c r="AT37" i="57"/>
  <c r="AS37" i="57"/>
  <c r="AR37" i="57"/>
  <c r="AQ37" i="57"/>
  <c r="AP37" i="57"/>
  <c r="AL34" i="57"/>
  <c r="AV33" i="57"/>
  <c r="AU33" i="57"/>
  <c r="AT33" i="57"/>
  <c r="AS33" i="57"/>
  <c r="AR33" i="57"/>
  <c r="AQ33" i="57"/>
  <c r="AP33" i="57"/>
  <c r="AO33" i="57"/>
  <c r="AN33" i="57"/>
  <c r="AM33" i="57"/>
  <c r="AL33" i="57"/>
  <c r="AV32" i="57"/>
  <c r="AU32" i="57"/>
  <c r="AT32" i="57"/>
  <c r="AS32" i="57"/>
  <c r="AR32" i="57"/>
  <c r="AQ32" i="57"/>
  <c r="AP32" i="57"/>
  <c r="AO32" i="57"/>
  <c r="AN32" i="57"/>
  <c r="AM32" i="57"/>
  <c r="AL32" i="57"/>
  <c r="AV31" i="57"/>
  <c r="AU31" i="57"/>
  <c r="AT31" i="57"/>
  <c r="AS31" i="57"/>
  <c r="AR31" i="57"/>
  <c r="AQ31" i="57"/>
  <c r="AP31" i="57"/>
  <c r="AO31" i="57"/>
  <c r="AN31" i="57"/>
  <c r="AM31" i="57"/>
  <c r="AL31" i="57"/>
  <c r="AV30" i="57"/>
  <c r="AU30" i="57"/>
  <c r="AT30" i="57"/>
  <c r="AS30" i="57"/>
  <c r="AR30" i="57"/>
  <c r="AQ30" i="57"/>
  <c r="AP30" i="57"/>
  <c r="AO30" i="57"/>
  <c r="AN30" i="57"/>
  <c r="AM30" i="57"/>
  <c r="AL30" i="57"/>
  <c r="AV29" i="57"/>
  <c r="AU29" i="57"/>
  <c r="AT29" i="57"/>
  <c r="AS29" i="57"/>
  <c r="AR29" i="57"/>
  <c r="AQ29" i="57"/>
  <c r="AP29" i="57"/>
  <c r="AO29" i="57"/>
  <c r="AN29" i="57"/>
  <c r="AM29" i="57"/>
  <c r="AL29" i="57"/>
  <c r="AV28" i="57"/>
  <c r="AU28" i="57"/>
  <c r="AT28" i="57"/>
  <c r="AS28" i="57"/>
  <c r="AR28" i="57"/>
  <c r="AQ28" i="57"/>
  <c r="AP28" i="57"/>
  <c r="AO28" i="57"/>
  <c r="AN28" i="57"/>
  <c r="AM28" i="57"/>
  <c r="AL28" i="57"/>
  <c r="AV27" i="57"/>
  <c r="AU27" i="57"/>
  <c r="AT27" i="57"/>
  <c r="AS27" i="57"/>
  <c r="AR27" i="57"/>
  <c r="AQ27" i="57"/>
  <c r="AP27" i="57"/>
  <c r="AO27" i="57"/>
  <c r="AN27" i="57"/>
  <c r="AM27" i="57"/>
  <c r="AL27" i="57"/>
  <c r="AV26" i="57"/>
  <c r="AU26" i="57"/>
  <c r="AT26" i="57"/>
  <c r="AS26" i="57"/>
  <c r="AR26" i="57"/>
  <c r="AQ26" i="57"/>
  <c r="AP26" i="57"/>
  <c r="AP34" i="57" s="1"/>
  <c r="AO26" i="57"/>
  <c r="AN26" i="57"/>
  <c r="AM26" i="57"/>
  <c r="AL26" i="57"/>
  <c r="AV25" i="57"/>
  <c r="AU25" i="57"/>
  <c r="AT25" i="57"/>
  <c r="AS25" i="57"/>
  <c r="AR25" i="57"/>
  <c r="AQ25" i="57"/>
  <c r="AP25" i="57"/>
  <c r="AO25" i="57"/>
  <c r="AN25" i="57"/>
  <c r="AM25" i="57"/>
  <c r="AL25" i="57"/>
  <c r="AV24" i="57"/>
  <c r="AU24" i="57"/>
  <c r="AT24" i="57"/>
  <c r="AS24" i="57"/>
  <c r="AR24" i="57"/>
  <c r="AQ24" i="57"/>
  <c r="AP24" i="57"/>
  <c r="AO24" i="57"/>
  <c r="AN24" i="57"/>
  <c r="AM24" i="57"/>
  <c r="AL24" i="57"/>
  <c r="AV23" i="57"/>
  <c r="AU23" i="57"/>
  <c r="AT23" i="57"/>
  <c r="AS23" i="57"/>
  <c r="AR23" i="57"/>
  <c r="AQ23" i="57"/>
  <c r="AP23" i="57"/>
  <c r="AO23" i="57"/>
  <c r="AN23" i="57"/>
  <c r="AM23" i="57"/>
  <c r="AL23" i="57"/>
  <c r="AV22" i="57"/>
  <c r="AU22" i="57"/>
  <c r="AT22" i="57"/>
  <c r="AS22" i="57"/>
  <c r="AR22" i="57"/>
  <c r="AR34" i="57" s="1"/>
  <c r="AQ22" i="57"/>
  <c r="AP22" i="57"/>
  <c r="AO22" i="57"/>
  <c r="AN22" i="57"/>
  <c r="AM22" i="57"/>
  <c r="AL22" i="57"/>
  <c r="AV21" i="57"/>
  <c r="AU21" i="57"/>
  <c r="AU34" i="57" s="1"/>
  <c r="AT21" i="57"/>
  <c r="AT34" i="57" s="1"/>
  <c r="AS21" i="57"/>
  <c r="AS34" i="57" s="1"/>
  <c r="AR21" i="57"/>
  <c r="AQ21" i="57"/>
  <c r="AQ34" i="57" s="1"/>
  <c r="AP21" i="57"/>
  <c r="AO21" i="57"/>
  <c r="AO34" i="57" s="1"/>
  <c r="AN21" i="57"/>
  <c r="AM21" i="57"/>
  <c r="AM34" i="57" s="1"/>
  <c r="AL21" i="57"/>
  <c r="AV20" i="57"/>
  <c r="AU20" i="57"/>
  <c r="AT20" i="57"/>
  <c r="AS20" i="57"/>
  <c r="AR20" i="57"/>
  <c r="AQ20" i="57"/>
  <c r="AP20" i="57"/>
  <c r="AL17" i="57"/>
  <c r="AV16" i="57"/>
  <c r="AU16" i="57"/>
  <c r="AT16" i="57"/>
  <c r="AS16" i="57"/>
  <c r="AR16" i="57"/>
  <c r="AQ16" i="57"/>
  <c r="AP16" i="57"/>
  <c r="AO16" i="57"/>
  <c r="AN16" i="57"/>
  <c r="AM16" i="57"/>
  <c r="AL16" i="57"/>
  <c r="AV15" i="57"/>
  <c r="AU15" i="57"/>
  <c r="AT15" i="57"/>
  <c r="AS15" i="57"/>
  <c r="AR15" i="57"/>
  <c r="AQ15" i="57"/>
  <c r="AP15" i="57"/>
  <c r="AO15" i="57"/>
  <c r="AN15" i="57"/>
  <c r="AM15" i="57"/>
  <c r="AL15" i="57"/>
  <c r="AV14" i="57"/>
  <c r="AU14" i="57"/>
  <c r="AT14" i="57"/>
  <c r="AS14" i="57"/>
  <c r="AR14" i="57"/>
  <c r="AQ14" i="57"/>
  <c r="AP14" i="57"/>
  <c r="AO14" i="57"/>
  <c r="AN14" i="57"/>
  <c r="AM14" i="57"/>
  <c r="AL14" i="57"/>
  <c r="AV13" i="57"/>
  <c r="AU13" i="57"/>
  <c r="AT13" i="57"/>
  <c r="AS13" i="57"/>
  <c r="AR13" i="57"/>
  <c r="AQ13" i="57"/>
  <c r="AP13" i="57"/>
  <c r="AO13" i="57"/>
  <c r="AN13" i="57"/>
  <c r="AM13" i="57"/>
  <c r="AL13" i="57"/>
  <c r="AV12" i="57"/>
  <c r="AU12" i="57"/>
  <c r="AT12" i="57"/>
  <c r="AS12" i="57"/>
  <c r="AR12" i="57"/>
  <c r="AQ12" i="57"/>
  <c r="AP12" i="57"/>
  <c r="AO12" i="57"/>
  <c r="AN12" i="57"/>
  <c r="AM12" i="57"/>
  <c r="AL12" i="57"/>
  <c r="AV11" i="57"/>
  <c r="AU11" i="57"/>
  <c r="AT11" i="57"/>
  <c r="AS11" i="57"/>
  <c r="AR11" i="57"/>
  <c r="AQ11" i="57"/>
  <c r="AP11" i="57"/>
  <c r="AO11" i="57"/>
  <c r="AN11" i="57"/>
  <c r="AM11" i="57"/>
  <c r="AL11" i="57"/>
  <c r="AV10" i="57"/>
  <c r="AU10" i="57"/>
  <c r="AT10" i="57"/>
  <c r="AS10" i="57"/>
  <c r="AR10" i="57"/>
  <c r="AQ10" i="57"/>
  <c r="AP10" i="57"/>
  <c r="AO10" i="57"/>
  <c r="AN10" i="57"/>
  <c r="AM10" i="57"/>
  <c r="AL10" i="57"/>
  <c r="AV9" i="57"/>
  <c r="AU9" i="57"/>
  <c r="AT9" i="57"/>
  <c r="AS9" i="57"/>
  <c r="AR9" i="57"/>
  <c r="AQ9" i="57"/>
  <c r="AQ17" i="57" s="1"/>
  <c r="AP9" i="57"/>
  <c r="AO9" i="57"/>
  <c r="AN9" i="57"/>
  <c r="AM9" i="57"/>
  <c r="AL9" i="57"/>
  <c r="AV8" i="57"/>
  <c r="AU8" i="57"/>
  <c r="AT8" i="57"/>
  <c r="AS8" i="57"/>
  <c r="AR8" i="57"/>
  <c r="AQ8" i="57"/>
  <c r="AP8" i="57"/>
  <c r="AO8" i="57"/>
  <c r="AN8" i="57"/>
  <c r="AM8" i="57"/>
  <c r="AL8" i="57"/>
  <c r="AV7" i="57"/>
  <c r="AU7" i="57"/>
  <c r="AT7" i="57"/>
  <c r="AS7" i="57"/>
  <c r="AR7" i="57"/>
  <c r="AQ7" i="57"/>
  <c r="AP7" i="57"/>
  <c r="AO7" i="57"/>
  <c r="AN7" i="57"/>
  <c r="AM7" i="57"/>
  <c r="AL7" i="57"/>
  <c r="AV6" i="57"/>
  <c r="AU6" i="57"/>
  <c r="AT6" i="57"/>
  <c r="AS6" i="57"/>
  <c r="AR6" i="57"/>
  <c r="AQ6" i="57"/>
  <c r="AP6" i="57"/>
  <c r="AO6" i="57"/>
  <c r="AN6" i="57"/>
  <c r="AM6" i="57"/>
  <c r="AL6" i="57"/>
  <c r="AV5" i="57"/>
  <c r="AU5" i="57"/>
  <c r="AT5" i="57"/>
  <c r="AS5" i="57"/>
  <c r="AS17" i="57" s="1"/>
  <c r="AR5" i="57"/>
  <c r="AQ5" i="57"/>
  <c r="AP5" i="57"/>
  <c r="AO5" i="57"/>
  <c r="AN5" i="57"/>
  <c r="AM5" i="57"/>
  <c r="AL5" i="57"/>
  <c r="AV4" i="57"/>
  <c r="AV17" i="57" s="1"/>
  <c r="AU4" i="57"/>
  <c r="AU17" i="57" s="1"/>
  <c r="AT4" i="57"/>
  <c r="AT17" i="57" s="1"/>
  <c r="AS4" i="57"/>
  <c r="AR4" i="57"/>
  <c r="AR17" i="57" s="1"/>
  <c r="AQ4" i="57"/>
  <c r="AP4" i="57"/>
  <c r="AP17" i="57" s="1"/>
  <c r="AO4" i="57"/>
  <c r="AO17" i="57" s="1"/>
  <c r="AN4" i="57"/>
  <c r="AN17" i="57" s="1"/>
  <c r="AM4" i="57"/>
  <c r="AM17" i="57" s="1"/>
  <c r="AL4" i="57"/>
  <c r="AV3" i="57"/>
  <c r="AU3" i="57"/>
  <c r="AT3" i="57"/>
  <c r="AS3" i="57"/>
  <c r="AR3" i="57"/>
  <c r="AQ3" i="57"/>
  <c r="AP3" i="57"/>
  <c r="AS51" i="63"/>
  <c r="AN34" i="63"/>
  <c r="AL51" i="63"/>
  <c r="AV50" i="63"/>
  <c r="AU50" i="63"/>
  <c r="AT50" i="63"/>
  <c r="AS50" i="63"/>
  <c r="AR50" i="63"/>
  <c r="AQ50" i="63"/>
  <c r="AP50" i="63"/>
  <c r="AO50" i="63"/>
  <c r="AN50" i="63"/>
  <c r="AM50" i="63"/>
  <c r="AL50" i="63"/>
  <c r="AV49" i="63"/>
  <c r="AU49" i="63"/>
  <c r="AT49" i="63"/>
  <c r="AS49" i="63"/>
  <c r="AR49" i="63"/>
  <c r="AQ49" i="63"/>
  <c r="AP49" i="63"/>
  <c r="AO49" i="63"/>
  <c r="AN49" i="63"/>
  <c r="AM49" i="63"/>
  <c r="AL49" i="63"/>
  <c r="AV48" i="63"/>
  <c r="AU48" i="63"/>
  <c r="AT48" i="63"/>
  <c r="AS48" i="63"/>
  <c r="AR48" i="63"/>
  <c r="AQ48" i="63"/>
  <c r="AP48" i="63"/>
  <c r="AO48" i="63"/>
  <c r="AN48" i="63"/>
  <c r="AM48" i="63"/>
  <c r="AL48" i="63"/>
  <c r="AV47" i="63"/>
  <c r="AU47" i="63"/>
  <c r="AT47" i="63"/>
  <c r="AS47" i="63"/>
  <c r="AR47" i="63"/>
  <c r="AQ47" i="63"/>
  <c r="AP47" i="63"/>
  <c r="AO47" i="63"/>
  <c r="AN47" i="63"/>
  <c r="AM47" i="63"/>
  <c r="AL47" i="63"/>
  <c r="AV46" i="63"/>
  <c r="AU46" i="63"/>
  <c r="AT46" i="63"/>
  <c r="AS46" i="63"/>
  <c r="AR46" i="63"/>
  <c r="AQ46" i="63"/>
  <c r="AP46" i="63"/>
  <c r="AO46" i="63"/>
  <c r="AN46" i="63"/>
  <c r="AM46" i="63"/>
  <c r="AL46" i="63"/>
  <c r="AV45" i="63"/>
  <c r="AU45" i="63"/>
  <c r="AT45" i="63"/>
  <c r="AS45" i="63"/>
  <c r="AR45" i="63"/>
  <c r="AQ45" i="63"/>
  <c r="AP45" i="63"/>
  <c r="AO45" i="63"/>
  <c r="AN45" i="63"/>
  <c r="AM45" i="63"/>
  <c r="AL45" i="63"/>
  <c r="AV44" i="63"/>
  <c r="AU44" i="63"/>
  <c r="AT44" i="63"/>
  <c r="AS44" i="63"/>
  <c r="AR44" i="63"/>
  <c r="AQ44" i="63"/>
  <c r="AP44" i="63"/>
  <c r="AO44" i="63"/>
  <c r="AN44" i="63"/>
  <c r="AM44" i="63"/>
  <c r="AL44" i="63"/>
  <c r="AV43" i="63"/>
  <c r="AU43" i="63"/>
  <c r="AT43" i="63"/>
  <c r="AS43" i="63"/>
  <c r="AR43" i="63"/>
  <c r="AQ43" i="63"/>
  <c r="AP43" i="63"/>
  <c r="AO43" i="63"/>
  <c r="AO51" i="63" s="1"/>
  <c r="AN43" i="63"/>
  <c r="AM43" i="63"/>
  <c r="AL43" i="63"/>
  <c r="AV42" i="63"/>
  <c r="AU42" i="63"/>
  <c r="AT42" i="63"/>
  <c r="AS42" i="63"/>
  <c r="AR42" i="63"/>
  <c r="AR51" i="63" s="1"/>
  <c r="AQ42" i="63"/>
  <c r="AP42" i="63"/>
  <c r="AO42" i="63"/>
  <c r="AN42" i="63"/>
  <c r="AM42" i="63"/>
  <c r="AL42" i="63"/>
  <c r="AV41" i="63"/>
  <c r="AU41" i="63"/>
  <c r="AU51" i="63" s="1"/>
  <c r="AT41" i="63"/>
  <c r="AS41" i="63"/>
  <c r="AR41" i="63"/>
  <c r="AQ41" i="63"/>
  <c r="AP41" i="63"/>
  <c r="AO41" i="63"/>
  <c r="AN41" i="63"/>
  <c r="AM41" i="63"/>
  <c r="AM51" i="63" s="1"/>
  <c r="AL41" i="63"/>
  <c r="AV40" i="63"/>
  <c r="AU40" i="63"/>
  <c r="AT40" i="63"/>
  <c r="AS40" i="63"/>
  <c r="AR40" i="63"/>
  <c r="AQ40" i="63"/>
  <c r="AP40" i="63"/>
  <c r="AO40" i="63"/>
  <c r="AN40" i="63"/>
  <c r="AM40" i="63"/>
  <c r="AL40" i="63"/>
  <c r="AV39" i="63"/>
  <c r="AU39" i="63"/>
  <c r="AT39" i="63"/>
  <c r="AS39" i="63"/>
  <c r="AR39" i="63"/>
  <c r="AQ39" i="63"/>
  <c r="AP39" i="63"/>
  <c r="AO39" i="63"/>
  <c r="AN39" i="63"/>
  <c r="AM39" i="63"/>
  <c r="AL39" i="63"/>
  <c r="AV38" i="63"/>
  <c r="AV51" i="63" s="1"/>
  <c r="AU38" i="63"/>
  <c r="AT38" i="63"/>
  <c r="AT51" i="63" s="1"/>
  <c r="AS38" i="63"/>
  <c r="AR38" i="63"/>
  <c r="AQ38" i="63"/>
  <c r="AQ51" i="63" s="1"/>
  <c r="AP38" i="63"/>
  <c r="AP51" i="63" s="1"/>
  <c r="AO38" i="63"/>
  <c r="AN38" i="63"/>
  <c r="AN51" i="63" s="1"/>
  <c r="AM38" i="63"/>
  <c r="AL38" i="63"/>
  <c r="AV37" i="63"/>
  <c r="AU37" i="63"/>
  <c r="AT37" i="63"/>
  <c r="AS37" i="63"/>
  <c r="AR37" i="63"/>
  <c r="AQ37" i="63"/>
  <c r="AP37" i="63"/>
  <c r="AL34" i="63"/>
  <c r="AV33" i="63"/>
  <c r="AU33" i="63"/>
  <c r="AT33" i="63"/>
  <c r="AS33" i="63"/>
  <c r="AR33" i="63"/>
  <c r="AQ33" i="63"/>
  <c r="AP33" i="63"/>
  <c r="AO33" i="63"/>
  <c r="AN33" i="63"/>
  <c r="AM33" i="63"/>
  <c r="AL33" i="63"/>
  <c r="AV32" i="63"/>
  <c r="AU32" i="63"/>
  <c r="AT32" i="63"/>
  <c r="AS32" i="63"/>
  <c r="AR32" i="63"/>
  <c r="AQ32" i="63"/>
  <c r="AP32" i="63"/>
  <c r="AO32" i="63"/>
  <c r="AN32" i="63"/>
  <c r="AM32" i="63"/>
  <c r="AL32" i="63"/>
  <c r="AV31" i="63"/>
  <c r="AU31" i="63"/>
  <c r="AT31" i="63"/>
  <c r="AS31" i="63"/>
  <c r="AR31" i="63"/>
  <c r="AQ31" i="63"/>
  <c r="AP31" i="63"/>
  <c r="AO31" i="63"/>
  <c r="AN31" i="63"/>
  <c r="AM31" i="63"/>
  <c r="AL31" i="63"/>
  <c r="AV30" i="63"/>
  <c r="AU30" i="63"/>
  <c r="AT30" i="63"/>
  <c r="AS30" i="63"/>
  <c r="AR30" i="63"/>
  <c r="AQ30" i="63"/>
  <c r="AP30" i="63"/>
  <c r="AO30" i="63"/>
  <c r="AN30" i="63"/>
  <c r="AM30" i="63"/>
  <c r="AL30" i="63"/>
  <c r="AV29" i="63"/>
  <c r="AU29" i="63"/>
  <c r="AT29" i="63"/>
  <c r="AS29" i="63"/>
  <c r="AR29" i="63"/>
  <c r="AQ29" i="63"/>
  <c r="AP29" i="63"/>
  <c r="AO29" i="63"/>
  <c r="AN29" i="63"/>
  <c r="AM29" i="63"/>
  <c r="AL29" i="63"/>
  <c r="AV28" i="63"/>
  <c r="AU28" i="63"/>
  <c r="AT28" i="63"/>
  <c r="AS28" i="63"/>
  <c r="AR28" i="63"/>
  <c r="AQ28" i="63"/>
  <c r="AP28" i="63"/>
  <c r="AO28" i="63"/>
  <c r="AN28" i="63"/>
  <c r="AM28" i="63"/>
  <c r="AL28" i="63"/>
  <c r="AV27" i="63"/>
  <c r="AU27" i="63"/>
  <c r="AT27" i="63"/>
  <c r="AS27" i="63"/>
  <c r="AR27" i="63"/>
  <c r="AQ27" i="63"/>
  <c r="AP27" i="63"/>
  <c r="AO27" i="63"/>
  <c r="AN27" i="63"/>
  <c r="AM27" i="63"/>
  <c r="AL27" i="63"/>
  <c r="AV26" i="63"/>
  <c r="AU26" i="63"/>
  <c r="AT26" i="63"/>
  <c r="AS26" i="63"/>
  <c r="AR26" i="63"/>
  <c r="AQ26" i="63"/>
  <c r="AP26" i="63"/>
  <c r="AP34" i="63" s="1"/>
  <c r="AO26" i="63"/>
  <c r="AN26" i="63"/>
  <c r="AM26" i="63"/>
  <c r="AL26" i="63"/>
  <c r="AV25" i="63"/>
  <c r="AU25" i="63"/>
  <c r="AT25" i="63"/>
  <c r="AS25" i="63"/>
  <c r="AS34" i="63" s="1"/>
  <c r="AR25" i="63"/>
  <c r="AQ25" i="63"/>
  <c r="AP25" i="63"/>
  <c r="AO25" i="63"/>
  <c r="AN25" i="63"/>
  <c r="AM25" i="63"/>
  <c r="AL25" i="63"/>
  <c r="AV24" i="63"/>
  <c r="AV34" i="63" s="1"/>
  <c r="AU24" i="63"/>
  <c r="AT24" i="63"/>
  <c r="AS24" i="63"/>
  <c r="AR24" i="63"/>
  <c r="AQ24" i="63"/>
  <c r="AP24" i="63"/>
  <c r="AO24" i="63"/>
  <c r="AN24" i="63"/>
  <c r="AM24" i="63"/>
  <c r="AL24" i="63"/>
  <c r="AV23" i="63"/>
  <c r="AU23" i="63"/>
  <c r="AT23" i="63"/>
  <c r="AS23" i="63"/>
  <c r="AR23" i="63"/>
  <c r="AQ23" i="63"/>
  <c r="AP23" i="63"/>
  <c r="AO23" i="63"/>
  <c r="AN23" i="63"/>
  <c r="AM23" i="63"/>
  <c r="AL23" i="63"/>
  <c r="AV22" i="63"/>
  <c r="AU22" i="63"/>
  <c r="AT22" i="63"/>
  <c r="AT34" i="63" s="1"/>
  <c r="AS22" i="63"/>
  <c r="AR22" i="63"/>
  <c r="AQ22" i="63"/>
  <c r="AP22" i="63"/>
  <c r="AO22" i="63"/>
  <c r="AN22" i="63"/>
  <c r="AM22" i="63"/>
  <c r="AL22" i="63"/>
  <c r="AV21" i="63"/>
  <c r="AU21" i="63"/>
  <c r="AU34" i="63" s="1"/>
  <c r="AT21" i="63"/>
  <c r="AS21" i="63"/>
  <c r="AR21" i="63"/>
  <c r="AR34" i="63" s="1"/>
  <c r="AQ21" i="63"/>
  <c r="AQ34" i="63" s="1"/>
  <c r="AP21" i="63"/>
  <c r="AO21" i="63"/>
  <c r="AO34" i="63" s="1"/>
  <c r="AN21" i="63"/>
  <c r="AM21" i="63"/>
  <c r="AM34" i="63" s="1"/>
  <c r="AL21" i="63"/>
  <c r="AV20" i="63"/>
  <c r="AU20" i="63"/>
  <c r="AT20" i="63"/>
  <c r="AS20" i="63"/>
  <c r="AR20" i="63"/>
  <c r="AQ20" i="63"/>
  <c r="AP20" i="63"/>
  <c r="AL17" i="63"/>
  <c r="AV16" i="63"/>
  <c r="AU16" i="63"/>
  <c r="AT16" i="63"/>
  <c r="AS16" i="63"/>
  <c r="AR16" i="63"/>
  <c r="AQ16" i="63"/>
  <c r="AP16" i="63"/>
  <c r="AO16" i="63"/>
  <c r="AN16" i="63"/>
  <c r="AM16" i="63"/>
  <c r="AL16" i="63"/>
  <c r="AV15" i="63"/>
  <c r="AU15" i="63"/>
  <c r="AT15" i="63"/>
  <c r="AS15" i="63"/>
  <c r="AR15" i="63"/>
  <c r="AQ15" i="63"/>
  <c r="AP15" i="63"/>
  <c r="AO15" i="63"/>
  <c r="AN15" i="63"/>
  <c r="AM15" i="63"/>
  <c r="AL15" i="63"/>
  <c r="AV14" i="63"/>
  <c r="AU14" i="63"/>
  <c r="AT14" i="63"/>
  <c r="AS14" i="63"/>
  <c r="AR14" i="63"/>
  <c r="AQ14" i="63"/>
  <c r="AP14" i="63"/>
  <c r="AO14" i="63"/>
  <c r="AN14" i="63"/>
  <c r="AM14" i="63"/>
  <c r="AL14" i="63"/>
  <c r="AV13" i="63"/>
  <c r="AU13" i="63"/>
  <c r="AT13" i="63"/>
  <c r="AS13" i="63"/>
  <c r="AR13" i="63"/>
  <c r="AQ13" i="63"/>
  <c r="AP13" i="63"/>
  <c r="AO13" i="63"/>
  <c r="AN13" i="63"/>
  <c r="AM13" i="63"/>
  <c r="AL13" i="63"/>
  <c r="AV12" i="63"/>
  <c r="AU12" i="63"/>
  <c r="AT12" i="63"/>
  <c r="AS12" i="63"/>
  <c r="AR12" i="63"/>
  <c r="AQ12" i="63"/>
  <c r="AP12" i="63"/>
  <c r="AO12" i="63"/>
  <c r="AN12" i="63"/>
  <c r="AM12" i="63"/>
  <c r="AL12" i="63"/>
  <c r="AV11" i="63"/>
  <c r="AU11" i="63"/>
  <c r="AT11" i="63"/>
  <c r="AS11" i="63"/>
  <c r="AR11" i="63"/>
  <c r="AQ11" i="63"/>
  <c r="AP11" i="63"/>
  <c r="AO11" i="63"/>
  <c r="AN11" i="63"/>
  <c r="AM11" i="63"/>
  <c r="AL11" i="63"/>
  <c r="AV10" i="63"/>
  <c r="AU10" i="63"/>
  <c r="AT10" i="63"/>
  <c r="AS10" i="63"/>
  <c r="AR10" i="63"/>
  <c r="AQ10" i="63"/>
  <c r="AP10" i="63"/>
  <c r="AO10" i="63"/>
  <c r="AN10" i="63"/>
  <c r="AM10" i="63"/>
  <c r="AL10" i="63"/>
  <c r="AV9" i="63"/>
  <c r="AU9" i="63"/>
  <c r="AT9" i="63"/>
  <c r="AS9" i="63"/>
  <c r="AR9" i="63"/>
  <c r="AQ9" i="63"/>
  <c r="AQ17" i="63" s="1"/>
  <c r="AP9" i="63"/>
  <c r="AO9" i="63"/>
  <c r="AN9" i="63"/>
  <c r="AM9" i="63"/>
  <c r="AL9" i="63"/>
  <c r="AV8" i="63"/>
  <c r="AU8" i="63"/>
  <c r="AT8" i="63"/>
  <c r="AT17" i="63" s="1"/>
  <c r="AS8" i="63"/>
  <c r="AR8" i="63"/>
  <c r="AQ8" i="63"/>
  <c r="AP8" i="63"/>
  <c r="AO8" i="63"/>
  <c r="AN8" i="63"/>
  <c r="AM8" i="63"/>
  <c r="AL8" i="63"/>
  <c r="AV7" i="63"/>
  <c r="AU7" i="63"/>
  <c r="AT7" i="63"/>
  <c r="AS7" i="63"/>
  <c r="AR7" i="63"/>
  <c r="AQ7" i="63"/>
  <c r="AP7" i="63"/>
  <c r="AO7" i="63"/>
  <c r="AO17" i="63" s="1"/>
  <c r="AN7" i="63"/>
  <c r="AM7" i="63"/>
  <c r="AL7" i="63"/>
  <c r="AV6" i="63"/>
  <c r="AU6" i="63"/>
  <c r="AT6" i="63"/>
  <c r="AS6" i="63"/>
  <c r="AR6" i="63"/>
  <c r="AQ6" i="63"/>
  <c r="AP6" i="63"/>
  <c r="AO6" i="63"/>
  <c r="AN6" i="63"/>
  <c r="AM6" i="63"/>
  <c r="AL6" i="63"/>
  <c r="AV5" i="63"/>
  <c r="AU5" i="63"/>
  <c r="AU17" i="63" s="1"/>
  <c r="AT5" i="63"/>
  <c r="AS5" i="63"/>
  <c r="AR5" i="63"/>
  <c r="AQ5" i="63"/>
  <c r="AP5" i="63"/>
  <c r="AO5" i="63"/>
  <c r="AN5" i="63"/>
  <c r="AM5" i="63"/>
  <c r="AM17" i="63" s="1"/>
  <c r="AL5" i="63"/>
  <c r="AV4" i="63"/>
  <c r="AV17" i="63" s="1"/>
  <c r="AU4" i="63"/>
  <c r="AT4" i="63"/>
  <c r="AS4" i="63"/>
  <c r="AS17" i="63" s="1"/>
  <c r="AR4" i="63"/>
  <c r="AR17" i="63" s="1"/>
  <c r="AQ4" i="63"/>
  <c r="AP4" i="63"/>
  <c r="AP17" i="63" s="1"/>
  <c r="AO4" i="63"/>
  <c r="AN4" i="63"/>
  <c r="AN17" i="63" s="1"/>
  <c r="AM4" i="63"/>
  <c r="AL4" i="63"/>
  <c r="AV3" i="63"/>
  <c r="AU3" i="63"/>
  <c r="AT3" i="63"/>
  <c r="AS3" i="63"/>
  <c r="AR3" i="63"/>
  <c r="AQ3" i="63"/>
  <c r="AP3" i="63"/>
  <c r="AU51" i="67"/>
  <c r="AQ34" i="67"/>
  <c r="AS17" i="67"/>
  <c r="AL51" i="67"/>
  <c r="AV50" i="67"/>
  <c r="AU50" i="67"/>
  <c r="AT50" i="67"/>
  <c r="AS50" i="67"/>
  <c r="AR50" i="67"/>
  <c r="AQ50" i="67"/>
  <c r="AP50" i="67"/>
  <c r="AO50" i="67"/>
  <c r="AN50" i="67"/>
  <c r="AM50" i="67"/>
  <c r="AL50" i="67"/>
  <c r="AV49" i="67"/>
  <c r="AU49" i="67"/>
  <c r="AT49" i="67"/>
  <c r="AS49" i="67"/>
  <c r="AR49" i="67"/>
  <c r="AQ49" i="67"/>
  <c r="AP49" i="67"/>
  <c r="AO49" i="67"/>
  <c r="AN49" i="67"/>
  <c r="AM49" i="67"/>
  <c r="AL49" i="67"/>
  <c r="AV48" i="67"/>
  <c r="AU48" i="67"/>
  <c r="AT48" i="67"/>
  <c r="AS48" i="67"/>
  <c r="AR48" i="67"/>
  <c r="AQ48" i="67"/>
  <c r="AP48" i="67"/>
  <c r="AO48" i="67"/>
  <c r="AN48" i="67"/>
  <c r="AM48" i="67"/>
  <c r="AL48" i="67"/>
  <c r="AV47" i="67"/>
  <c r="AU47" i="67"/>
  <c r="AT47" i="67"/>
  <c r="AS47" i="67"/>
  <c r="AR47" i="67"/>
  <c r="AQ47" i="67"/>
  <c r="AP47" i="67"/>
  <c r="AO47" i="67"/>
  <c r="AN47" i="67"/>
  <c r="AM47" i="67"/>
  <c r="AL47" i="67"/>
  <c r="AV46" i="67"/>
  <c r="AU46" i="67"/>
  <c r="AT46" i="67"/>
  <c r="AS46" i="67"/>
  <c r="AR46" i="67"/>
  <c r="AQ46" i="67"/>
  <c r="AP46" i="67"/>
  <c r="AO46" i="67"/>
  <c r="AN46" i="67"/>
  <c r="AM46" i="67"/>
  <c r="AL46" i="67"/>
  <c r="AV45" i="67"/>
  <c r="AU45" i="67"/>
  <c r="AT45" i="67"/>
  <c r="AS45" i="67"/>
  <c r="AR45" i="67"/>
  <c r="AQ45" i="67"/>
  <c r="AP45" i="67"/>
  <c r="AO45" i="67"/>
  <c r="AN45" i="67"/>
  <c r="AM45" i="67"/>
  <c r="AL45" i="67"/>
  <c r="AV44" i="67"/>
  <c r="AU44" i="67"/>
  <c r="AT44" i="67"/>
  <c r="AS44" i="67"/>
  <c r="AR44" i="67"/>
  <c r="AQ44" i="67"/>
  <c r="AP44" i="67"/>
  <c r="AO44" i="67"/>
  <c r="AN44" i="67"/>
  <c r="AM44" i="67"/>
  <c r="AL44" i="67"/>
  <c r="AV43" i="67"/>
  <c r="AU43" i="67"/>
  <c r="AT43" i="67"/>
  <c r="AS43" i="67"/>
  <c r="AR43" i="67"/>
  <c r="AQ43" i="67"/>
  <c r="AP43" i="67"/>
  <c r="AP51" i="67" s="1"/>
  <c r="AO43" i="67"/>
  <c r="AN43" i="67"/>
  <c r="AM43" i="67"/>
  <c r="AL43" i="67"/>
  <c r="AV42" i="67"/>
  <c r="AU42" i="67"/>
  <c r="AT42" i="67"/>
  <c r="AS42" i="67"/>
  <c r="AR42" i="67"/>
  <c r="AQ42" i="67"/>
  <c r="AP42" i="67"/>
  <c r="AO42" i="67"/>
  <c r="AN42" i="67"/>
  <c r="AM42" i="67"/>
  <c r="AL42" i="67"/>
  <c r="AV41" i="67"/>
  <c r="AU41" i="67"/>
  <c r="AT41" i="67"/>
  <c r="AS41" i="67"/>
  <c r="AR41" i="67"/>
  <c r="AQ41" i="67"/>
  <c r="AP41" i="67"/>
  <c r="AO41" i="67"/>
  <c r="AN41" i="67"/>
  <c r="AM41" i="67"/>
  <c r="AL41" i="67"/>
  <c r="AV40" i="67"/>
  <c r="AU40" i="67"/>
  <c r="AT40" i="67"/>
  <c r="AS40" i="67"/>
  <c r="AR40" i="67"/>
  <c r="AQ40" i="67"/>
  <c r="AQ51" i="67" s="1"/>
  <c r="AP40" i="67"/>
  <c r="AO40" i="67"/>
  <c r="AN40" i="67"/>
  <c r="AM40" i="67"/>
  <c r="AL40" i="67"/>
  <c r="AV39" i="67"/>
  <c r="AU39" i="67"/>
  <c r="AT39" i="67"/>
  <c r="AS39" i="67"/>
  <c r="AR39" i="67"/>
  <c r="AQ39" i="67"/>
  <c r="AP39" i="67"/>
  <c r="AO39" i="67"/>
  <c r="AN39" i="67"/>
  <c r="AM39" i="67"/>
  <c r="AM51" i="67" s="1"/>
  <c r="AL39" i="67"/>
  <c r="AV38" i="67"/>
  <c r="AV51" i="67" s="1"/>
  <c r="AU38" i="67"/>
  <c r="AT38" i="67"/>
  <c r="AT51" i="67" s="1"/>
  <c r="AS38" i="67"/>
  <c r="AS51" i="67" s="1"/>
  <c r="AR38" i="67"/>
  <c r="AR51" i="67" s="1"/>
  <c r="AQ38" i="67"/>
  <c r="AP38" i="67"/>
  <c r="AO38" i="67"/>
  <c r="AO51" i="67" s="1"/>
  <c r="AN38" i="67"/>
  <c r="AN51" i="67" s="1"/>
  <c r="AM38" i="67"/>
  <c r="AL38" i="67"/>
  <c r="AV37" i="67"/>
  <c r="AU37" i="67"/>
  <c r="AT37" i="67"/>
  <c r="AS37" i="67"/>
  <c r="AR37" i="67"/>
  <c r="AQ37" i="67"/>
  <c r="AP37" i="67"/>
  <c r="AL34" i="67"/>
  <c r="AV33" i="67"/>
  <c r="AU33" i="67"/>
  <c r="AT33" i="67"/>
  <c r="AS33" i="67"/>
  <c r="AR33" i="67"/>
  <c r="AQ33" i="67"/>
  <c r="AP33" i="67"/>
  <c r="AO33" i="67"/>
  <c r="AN33" i="67"/>
  <c r="AM33" i="67"/>
  <c r="AL33" i="67"/>
  <c r="AV32" i="67"/>
  <c r="AU32" i="67"/>
  <c r="AT32" i="67"/>
  <c r="AS32" i="67"/>
  <c r="AR32" i="67"/>
  <c r="AQ32" i="67"/>
  <c r="AP32" i="67"/>
  <c r="AO32" i="67"/>
  <c r="AN32" i="67"/>
  <c r="AM32" i="67"/>
  <c r="AL32" i="67"/>
  <c r="AV31" i="67"/>
  <c r="AU31" i="67"/>
  <c r="AT31" i="67"/>
  <c r="AS31" i="67"/>
  <c r="AR31" i="67"/>
  <c r="AQ31" i="67"/>
  <c r="AP31" i="67"/>
  <c r="AO31" i="67"/>
  <c r="AN31" i="67"/>
  <c r="AM31" i="67"/>
  <c r="AL31" i="67"/>
  <c r="AV30" i="67"/>
  <c r="AU30" i="67"/>
  <c r="AT30" i="67"/>
  <c r="AS30" i="67"/>
  <c r="AR30" i="67"/>
  <c r="AQ30" i="67"/>
  <c r="AP30" i="67"/>
  <c r="AO30" i="67"/>
  <c r="AN30" i="67"/>
  <c r="AM30" i="67"/>
  <c r="AL30" i="67"/>
  <c r="AV29" i="67"/>
  <c r="AU29" i="67"/>
  <c r="AT29" i="67"/>
  <c r="AS29" i="67"/>
  <c r="AR29" i="67"/>
  <c r="AQ29" i="67"/>
  <c r="AP29" i="67"/>
  <c r="AO29" i="67"/>
  <c r="AN29" i="67"/>
  <c r="AM29" i="67"/>
  <c r="AL29" i="67"/>
  <c r="AV28" i="67"/>
  <c r="AU28" i="67"/>
  <c r="AT28" i="67"/>
  <c r="AS28" i="67"/>
  <c r="AR28" i="67"/>
  <c r="AQ28" i="67"/>
  <c r="AP28" i="67"/>
  <c r="AO28" i="67"/>
  <c r="AN28" i="67"/>
  <c r="AM28" i="67"/>
  <c r="AL28" i="67"/>
  <c r="AV27" i="67"/>
  <c r="AU27" i="67"/>
  <c r="AT27" i="67"/>
  <c r="AS27" i="67"/>
  <c r="AR27" i="67"/>
  <c r="AQ27" i="67"/>
  <c r="AP27" i="67"/>
  <c r="AO27" i="67"/>
  <c r="AN27" i="67"/>
  <c r="AM27" i="67"/>
  <c r="AL27" i="67"/>
  <c r="AV26" i="67"/>
  <c r="AU26" i="67"/>
  <c r="AT26" i="67"/>
  <c r="AS26" i="67"/>
  <c r="AR26" i="67"/>
  <c r="AQ26" i="67"/>
  <c r="AP26" i="67"/>
  <c r="AO26" i="67"/>
  <c r="AN26" i="67"/>
  <c r="AM26" i="67"/>
  <c r="AL26" i="67"/>
  <c r="AV25" i="67"/>
  <c r="AU25" i="67"/>
  <c r="AT25" i="67"/>
  <c r="AS25" i="67"/>
  <c r="AR25" i="67"/>
  <c r="AQ25" i="67"/>
  <c r="AP25" i="67"/>
  <c r="AO25" i="67"/>
  <c r="AN25" i="67"/>
  <c r="AM25" i="67"/>
  <c r="AL25" i="67"/>
  <c r="AV24" i="67"/>
  <c r="AU24" i="67"/>
  <c r="AT24" i="67"/>
  <c r="AS24" i="67"/>
  <c r="AR24" i="67"/>
  <c r="AQ24" i="67"/>
  <c r="AP24" i="67"/>
  <c r="AO24" i="67"/>
  <c r="AN24" i="67"/>
  <c r="AM24" i="67"/>
  <c r="AL24" i="67"/>
  <c r="AV23" i="67"/>
  <c r="AU23" i="67"/>
  <c r="AT23" i="67"/>
  <c r="AS23" i="67"/>
  <c r="AR23" i="67"/>
  <c r="AR34" i="67" s="1"/>
  <c r="AQ23" i="67"/>
  <c r="AP23" i="67"/>
  <c r="AO23" i="67"/>
  <c r="AN23" i="67"/>
  <c r="AM23" i="67"/>
  <c r="AL23" i="67"/>
  <c r="AV22" i="67"/>
  <c r="AV34" i="67" s="1"/>
  <c r="AU22" i="67"/>
  <c r="AT22" i="67"/>
  <c r="AS22" i="67"/>
  <c r="AR22" i="67"/>
  <c r="AQ22" i="67"/>
  <c r="AP22" i="67"/>
  <c r="AO22" i="67"/>
  <c r="AN22" i="67"/>
  <c r="AN34" i="67" s="1"/>
  <c r="AM22" i="67"/>
  <c r="AL22" i="67"/>
  <c r="AV21" i="67"/>
  <c r="AU21" i="67"/>
  <c r="AU34" i="67" s="1"/>
  <c r="AT21" i="67"/>
  <c r="AT34" i="67" s="1"/>
  <c r="AS21" i="67"/>
  <c r="AS34" i="67" s="1"/>
  <c r="AR21" i="67"/>
  <c r="AQ21" i="67"/>
  <c r="AP21" i="67"/>
  <c r="AP34" i="67" s="1"/>
  <c r="AO21" i="67"/>
  <c r="AO34" i="67" s="1"/>
  <c r="AN21" i="67"/>
  <c r="AM21" i="67"/>
  <c r="AM34" i="67" s="1"/>
  <c r="AL21" i="67"/>
  <c r="AV20" i="67"/>
  <c r="AU20" i="67"/>
  <c r="AT20" i="67"/>
  <c r="AS20" i="67"/>
  <c r="AR20" i="67"/>
  <c r="AQ20" i="67"/>
  <c r="AP20" i="67"/>
  <c r="AL17" i="67"/>
  <c r="AV16" i="67"/>
  <c r="AU16" i="67"/>
  <c r="AT16" i="67"/>
  <c r="AS16" i="67"/>
  <c r="AR16" i="67"/>
  <c r="AQ16" i="67"/>
  <c r="AP16" i="67"/>
  <c r="AO16" i="67"/>
  <c r="AN16" i="67"/>
  <c r="AM16" i="67"/>
  <c r="AL16" i="67"/>
  <c r="AV15" i="67"/>
  <c r="AU15" i="67"/>
  <c r="AT15" i="67"/>
  <c r="AS15" i="67"/>
  <c r="AR15" i="67"/>
  <c r="AQ15" i="67"/>
  <c r="AP15" i="67"/>
  <c r="AO15" i="67"/>
  <c r="AN15" i="67"/>
  <c r="AM15" i="67"/>
  <c r="AL15" i="67"/>
  <c r="AV14" i="67"/>
  <c r="AU14" i="67"/>
  <c r="AT14" i="67"/>
  <c r="AS14" i="67"/>
  <c r="AR14" i="67"/>
  <c r="AQ14" i="67"/>
  <c r="AP14" i="67"/>
  <c r="AO14" i="67"/>
  <c r="AN14" i="67"/>
  <c r="AM14" i="67"/>
  <c r="AL14" i="67"/>
  <c r="AV13" i="67"/>
  <c r="AU13" i="67"/>
  <c r="AT13" i="67"/>
  <c r="AS13" i="67"/>
  <c r="AR13" i="67"/>
  <c r="AQ13" i="67"/>
  <c r="AP13" i="67"/>
  <c r="AO13" i="67"/>
  <c r="AN13" i="67"/>
  <c r="AM13" i="67"/>
  <c r="AL13" i="67"/>
  <c r="AV12" i="67"/>
  <c r="AU12" i="67"/>
  <c r="AT12" i="67"/>
  <c r="AS12" i="67"/>
  <c r="AR12" i="67"/>
  <c r="AQ12" i="67"/>
  <c r="AP12" i="67"/>
  <c r="AO12" i="67"/>
  <c r="AN12" i="67"/>
  <c r="AM12" i="67"/>
  <c r="AL12" i="67"/>
  <c r="AV11" i="67"/>
  <c r="AU11" i="67"/>
  <c r="AT11" i="67"/>
  <c r="AS11" i="67"/>
  <c r="AR11" i="67"/>
  <c r="AQ11" i="67"/>
  <c r="AP11" i="67"/>
  <c r="AO11" i="67"/>
  <c r="AN11" i="67"/>
  <c r="AM11" i="67"/>
  <c r="AL11" i="67"/>
  <c r="AV10" i="67"/>
  <c r="AU10" i="67"/>
  <c r="AT10" i="67"/>
  <c r="AS10" i="67"/>
  <c r="AR10" i="67"/>
  <c r="AQ10" i="67"/>
  <c r="AP10" i="67"/>
  <c r="AO10" i="67"/>
  <c r="AN10" i="67"/>
  <c r="AM10" i="67"/>
  <c r="AL10" i="67"/>
  <c r="AV9" i="67"/>
  <c r="AU9" i="67"/>
  <c r="AT9" i="67"/>
  <c r="AS9" i="67"/>
  <c r="AR9" i="67"/>
  <c r="AR17" i="67" s="1"/>
  <c r="AQ9" i="67"/>
  <c r="AP9" i="67"/>
  <c r="AO9" i="67"/>
  <c r="AN9" i="67"/>
  <c r="AM9" i="67"/>
  <c r="AL9" i="67"/>
  <c r="AV8" i="67"/>
  <c r="AU8" i="67"/>
  <c r="AT8" i="67"/>
  <c r="AS8" i="67"/>
  <c r="AR8" i="67"/>
  <c r="AQ8" i="67"/>
  <c r="AP8" i="67"/>
  <c r="AO8" i="67"/>
  <c r="AN8" i="67"/>
  <c r="AM8" i="67"/>
  <c r="AL8" i="67"/>
  <c r="AV7" i="67"/>
  <c r="AU7" i="67"/>
  <c r="AT7" i="67"/>
  <c r="AS7" i="67"/>
  <c r="AR7" i="67"/>
  <c r="AQ7" i="67"/>
  <c r="AP7" i="67"/>
  <c r="AO7" i="67"/>
  <c r="AN7" i="67"/>
  <c r="AM7" i="67"/>
  <c r="AL7" i="67"/>
  <c r="AV6" i="67"/>
  <c r="AU6" i="67"/>
  <c r="AT6" i="67"/>
  <c r="AS6" i="67"/>
  <c r="AR6" i="67"/>
  <c r="AQ6" i="67"/>
  <c r="AP6" i="67"/>
  <c r="AO6" i="67"/>
  <c r="AN6" i="67"/>
  <c r="AM6" i="67"/>
  <c r="AL6" i="67"/>
  <c r="AV5" i="67"/>
  <c r="AU5" i="67"/>
  <c r="AT5" i="67"/>
  <c r="AS5" i="67"/>
  <c r="AR5" i="67"/>
  <c r="AQ5" i="67"/>
  <c r="AP5" i="67"/>
  <c r="AO5" i="67"/>
  <c r="AO17" i="67" s="1"/>
  <c r="AN5" i="67"/>
  <c r="AM5" i="67"/>
  <c r="AL5" i="67"/>
  <c r="AV4" i="67"/>
  <c r="AV17" i="67" s="1"/>
  <c r="AU4" i="67"/>
  <c r="AU17" i="67" s="1"/>
  <c r="AT4" i="67"/>
  <c r="AT17" i="67" s="1"/>
  <c r="AS4" i="67"/>
  <c r="AR4" i="67"/>
  <c r="AQ4" i="67"/>
  <c r="AQ17" i="67" s="1"/>
  <c r="AP4" i="67"/>
  <c r="AP17" i="67" s="1"/>
  <c r="AO4" i="67"/>
  <c r="AN4" i="67"/>
  <c r="AN17" i="67" s="1"/>
  <c r="AM4" i="67"/>
  <c r="AM17" i="67" s="1"/>
  <c r="AL4" i="67"/>
  <c r="AV3" i="67"/>
  <c r="AU3" i="67"/>
  <c r="AT3" i="67"/>
  <c r="AS3" i="67"/>
  <c r="AR3" i="67"/>
  <c r="AQ3" i="67"/>
  <c r="AP3" i="67"/>
  <c r="AL51" i="66"/>
  <c r="AV50" i="66"/>
  <c r="AU50" i="66"/>
  <c r="AT50" i="66"/>
  <c r="AS50" i="66"/>
  <c r="AR50" i="66"/>
  <c r="AQ50" i="66"/>
  <c r="AP50" i="66"/>
  <c r="AO50" i="66"/>
  <c r="AN50" i="66"/>
  <c r="AM50" i="66"/>
  <c r="AL50" i="66"/>
  <c r="AV49" i="66"/>
  <c r="AU49" i="66"/>
  <c r="AT49" i="66"/>
  <c r="AS49" i="66"/>
  <c r="AR49" i="66"/>
  <c r="AQ49" i="66"/>
  <c r="AP49" i="66"/>
  <c r="AO49" i="66"/>
  <c r="AN49" i="66"/>
  <c r="AM49" i="66"/>
  <c r="AL49" i="66"/>
  <c r="AV48" i="66"/>
  <c r="AU48" i="66"/>
  <c r="AT48" i="66"/>
  <c r="AS48" i="66"/>
  <c r="AR48" i="66"/>
  <c r="AQ48" i="66"/>
  <c r="AP48" i="66"/>
  <c r="AO48" i="66"/>
  <c r="AN48" i="66"/>
  <c r="AM48" i="66"/>
  <c r="AL48" i="66"/>
  <c r="AV47" i="66"/>
  <c r="AU47" i="66"/>
  <c r="AT47" i="66"/>
  <c r="AS47" i="66"/>
  <c r="AR47" i="66"/>
  <c r="AQ47" i="66"/>
  <c r="AP47" i="66"/>
  <c r="AO47" i="66"/>
  <c r="AN47" i="66"/>
  <c r="AM47" i="66"/>
  <c r="AL47" i="66"/>
  <c r="AV46" i="66"/>
  <c r="AU46" i="66"/>
  <c r="AT46" i="66"/>
  <c r="AS46" i="66"/>
  <c r="AR46" i="66"/>
  <c r="AQ46" i="66"/>
  <c r="AP46" i="66"/>
  <c r="AO46" i="66"/>
  <c r="AN46" i="66"/>
  <c r="AM46" i="66"/>
  <c r="AL46" i="66"/>
  <c r="AV45" i="66"/>
  <c r="AU45" i="66"/>
  <c r="AT45" i="66"/>
  <c r="AS45" i="66"/>
  <c r="AR45" i="66"/>
  <c r="AQ45" i="66"/>
  <c r="AP45" i="66"/>
  <c r="AO45" i="66"/>
  <c r="AN45" i="66"/>
  <c r="AM45" i="66"/>
  <c r="AL45" i="66"/>
  <c r="AV44" i="66"/>
  <c r="AU44" i="66"/>
  <c r="AT44" i="66"/>
  <c r="AS44" i="66"/>
  <c r="AR44" i="66"/>
  <c r="AQ44" i="66"/>
  <c r="AP44" i="66"/>
  <c r="AO44" i="66"/>
  <c r="AN44" i="66"/>
  <c r="AM44" i="66"/>
  <c r="AL44" i="66"/>
  <c r="AV43" i="66"/>
  <c r="AU43" i="66"/>
  <c r="AT43" i="66"/>
  <c r="AS43" i="66"/>
  <c r="AR43" i="66"/>
  <c r="AQ43" i="66"/>
  <c r="AP43" i="66"/>
  <c r="AP51" i="66" s="1"/>
  <c r="AO43" i="66"/>
  <c r="AN43" i="66"/>
  <c r="AM43" i="66"/>
  <c r="AL43" i="66"/>
  <c r="AV42" i="66"/>
  <c r="AU42" i="66"/>
  <c r="AT42" i="66"/>
  <c r="AS42" i="66"/>
  <c r="AR42" i="66"/>
  <c r="AQ42" i="66"/>
  <c r="AP42" i="66"/>
  <c r="AO42" i="66"/>
  <c r="AN42" i="66"/>
  <c r="AM42" i="66"/>
  <c r="AL42" i="66"/>
  <c r="AV41" i="66"/>
  <c r="AU41" i="66"/>
  <c r="AT41" i="66"/>
  <c r="AS41" i="66"/>
  <c r="AR41" i="66"/>
  <c r="AQ41" i="66"/>
  <c r="AP41" i="66"/>
  <c r="AO41" i="66"/>
  <c r="AN41" i="66"/>
  <c r="AM41" i="66"/>
  <c r="AL41" i="66"/>
  <c r="AV40" i="66"/>
  <c r="AU40" i="66"/>
  <c r="AT40" i="66"/>
  <c r="AS40" i="66"/>
  <c r="AR40" i="66"/>
  <c r="AQ40" i="66"/>
  <c r="AP40" i="66"/>
  <c r="AO40" i="66"/>
  <c r="AN40" i="66"/>
  <c r="AM40" i="66"/>
  <c r="AL40" i="66"/>
  <c r="AV39" i="66"/>
  <c r="AU39" i="66"/>
  <c r="AU51" i="66" s="1"/>
  <c r="AT39" i="66"/>
  <c r="AS39" i="66"/>
  <c r="AR39" i="66"/>
  <c r="AQ39" i="66"/>
  <c r="AQ51" i="66" s="1"/>
  <c r="AP39" i="66"/>
  <c r="AO39" i="66"/>
  <c r="AN39" i="66"/>
  <c r="AM39" i="66"/>
  <c r="AM51" i="66" s="1"/>
  <c r="AL39" i="66"/>
  <c r="AV38" i="66"/>
  <c r="AV51" i="66" s="1"/>
  <c r="AU38" i="66"/>
  <c r="AT38" i="66"/>
  <c r="AT51" i="66" s="1"/>
  <c r="AS38" i="66"/>
  <c r="AS51" i="66" s="1"/>
  <c r="AR38" i="66"/>
  <c r="AR51" i="66" s="1"/>
  <c r="AQ38" i="66"/>
  <c r="AP38" i="66"/>
  <c r="AO38" i="66"/>
  <c r="AO51" i="66" s="1"/>
  <c r="AN38" i="66"/>
  <c r="AN51" i="66" s="1"/>
  <c r="AM38" i="66"/>
  <c r="AL38" i="66"/>
  <c r="AV37" i="66"/>
  <c r="AU37" i="66"/>
  <c r="AT37" i="66"/>
  <c r="AS37" i="66"/>
  <c r="AR37" i="66"/>
  <c r="AQ37" i="66"/>
  <c r="AP37" i="66"/>
  <c r="AL34" i="66"/>
  <c r="AV33" i="66"/>
  <c r="AU33" i="66"/>
  <c r="AT33" i="66"/>
  <c r="AS33" i="66"/>
  <c r="AR33" i="66"/>
  <c r="AQ33" i="66"/>
  <c r="AP33" i="66"/>
  <c r="AO33" i="66"/>
  <c r="AN33" i="66"/>
  <c r="AM33" i="66"/>
  <c r="AL33" i="66"/>
  <c r="AV32" i="66"/>
  <c r="AU32" i="66"/>
  <c r="AT32" i="66"/>
  <c r="AS32" i="66"/>
  <c r="AR32" i="66"/>
  <c r="AQ32" i="66"/>
  <c r="AP32" i="66"/>
  <c r="AO32" i="66"/>
  <c r="AN32" i="66"/>
  <c r="AM32" i="66"/>
  <c r="AL32" i="66"/>
  <c r="AV31" i="66"/>
  <c r="AU31" i="66"/>
  <c r="AT31" i="66"/>
  <c r="AS31" i="66"/>
  <c r="AR31" i="66"/>
  <c r="AQ31" i="66"/>
  <c r="AP31" i="66"/>
  <c r="AO31" i="66"/>
  <c r="AN31" i="66"/>
  <c r="AM31" i="66"/>
  <c r="AL31" i="66"/>
  <c r="AV30" i="66"/>
  <c r="AU30" i="66"/>
  <c r="AT30" i="66"/>
  <c r="AS30" i="66"/>
  <c r="AR30" i="66"/>
  <c r="AQ30" i="66"/>
  <c r="AP30" i="66"/>
  <c r="AO30" i="66"/>
  <c r="AN30" i="66"/>
  <c r="AM30" i="66"/>
  <c r="AL30" i="66"/>
  <c r="AV29" i="66"/>
  <c r="AU29" i="66"/>
  <c r="AT29" i="66"/>
  <c r="AS29" i="66"/>
  <c r="AR29" i="66"/>
  <c r="AQ29" i="66"/>
  <c r="AP29" i="66"/>
  <c r="AO29" i="66"/>
  <c r="AN29" i="66"/>
  <c r="AM29" i="66"/>
  <c r="AL29" i="66"/>
  <c r="AV28" i="66"/>
  <c r="AU28" i="66"/>
  <c r="AT28" i="66"/>
  <c r="AS28" i="66"/>
  <c r="AR28" i="66"/>
  <c r="AQ28" i="66"/>
  <c r="AP28" i="66"/>
  <c r="AO28" i="66"/>
  <c r="AN28" i="66"/>
  <c r="AM28" i="66"/>
  <c r="AL28" i="66"/>
  <c r="AV27" i="66"/>
  <c r="AU27" i="66"/>
  <c r="AT27" i="66"/>
  <c r="AS27" i="66"/>
  <c r="AR27" i="66"/>
  <c r="AQ27" i="66"/>
  <c r="AP27" i="66"/>
  <c r="AO27" i="66"/>
  <c r="AN27" i="66"/>
  <c r="AM27" i="66"/>
  <c r="AL27" i="66"/>
  <c r="AV26" i="66"/>
  <c r="AU26" i="66"/>
  <c r="AT26" i="66"/>
  <c r="AS26" i="66"/>
  <c r="AR26" i="66"/>
  <c r="AQ26" i="66"/>
  <c r="AQ34" i="66" s="1"/>
  <c r="AP26" i="66"/>
  <c r="AO26" i="66"/>
  <c r="AN26" i="66"/>
  <c r="AM26" i="66"/>
  <c r="AL26" i="66"/>
  <c r="AV25" i="66"/>
  <c r="AU25" i="66"/>
  <c r="AT25" i="66"/>
  <c r="AS25" i="66"/>
  <c r="AR25" i="66"/>
  <c r="AQ25" i="66"/>
  <c r="AP25" i="66"/>
  <c r="AO25" i="66"/>
  <c r="AN25" i="66"/>
  <c r="AM25" i="66"/>
  <c r="AL25" i="66"/>
  <c r="AV24" i="66"/>
  <c r="AU24" i="66"/>
  <c r="AT24" i="66"/>
  <c r="AS24" i="66"/>
  <c r="AR24" i="66"/>
  <c r="AQ24" i="66"/>
  <c r="AP24" i="66"/>
  <c r="AO24" i="66"/>
  <c r="AN24" i="66"/>
  <c r="AM24" i="66"/>
  <c r="AL24" i="66"/>
  <c r="AV23" i="66"/>
  <c r="AU23" i="66"/>
  <c r="AT23" i="66"/>
  <c r="AS23" i="66"/>
  <c r="AR23" i="66"/>
  <c r="AQ23" i="66"/>
  <c r="AP23" i="66"/>
  <c r="AO23" i="66"/>
  <c r="AN23" i="66"/>
  <c r="AM23" i="66"/>
  <c r="AL23" i="66"/>
  <c r="AV22" i="66"/>
  <c r="AV34" i="66" s="1"/>
  <c r="AU22" i="66"/>
  <c r="AT22" i="66"/>
  <c r="AS22" i="66"/>
  <c r="AR22" i="66"/>
  <c r="AR34" i="66" s="1"/>
  <c r="AQ22" i="66"/>
  <c r="AP22" i="66"/>
  <c r="AO22" i="66"/>
  <c r="AN22" i="66"/>
  <c r="AN34" i="66" s="1"/>
  <c r="AM22" i="66"/>
  <c r="AL22" i="66"/>
  <c r="AV21" i="66"/>
  <c r="AU21" i="66"/>
  <c r="AU34" i="66" s="1"/>
  <c r="AT21" i="66"/>
  <c r="AT34" i="66" s="1"/>
  <c r="AS21" i="66"/>
  <c r="AS34" i="66" s="1"/>
  <c r="AR21" i="66"/>
  <c r="AQ21" i="66"/>
  <c r="AP21" i="66"/>
  <c r="AP34" i="66" s="1"/>
  <c r="AO21" i="66"/>
  <c r="AO34" i="66" s="1"/>
  <c r="AN21" i="66"/>
  <c r="AM21" i="66"/>
  <c r="AM34" i="66" s="1"/>
  <c r="AL21" i="66"/>
  <c r="AV20" i="66"/>
  <c r="AU20" i="66"/>
  <c r="AT20" i="66"/>
  <c r="AS20" i="66"/>
  <c r="AR20" i="66"/>
  <c r="AQ20" i="66"/>
  <c r="AP20" i="66"/>
  <c r="AL17" i="66"/>
  <c r="AV16" i="66"/>
  <c r="AU16" i="66"/>
  <c r="AT16" i="66"/>
  <c r="AS16" i="66"/>
  <c r="AR16" i="66"/>
  <c r="AQ16" i="66"/>
  <c r="AP16" i="66"/>
  <c r="AO16" i="66"/>
  <c r="AN16" i="66"/>
  <c r="AM16" i="66"/>
  <c r="AL16" i="66"/>
  <c r="AV15" i="66"/>
  <c r="AU15" i="66"/>
  <c r="AT15" i="66"/>
  <c r="AS15" i="66"/>
  <c r="AR15" i="66"/>
  <c r="AQ15" i="66"/>
  <c r="AP15" i="66"/>
  <c r="AO15" i="66"/>
  <c r="AN15" i="66"/>
  <c r="AM15" i="66"/>
  <c r="AL15" i="66"/>
  <c r="AV14" i="66"/>
  <c r="AU14" i="66"/>
  <c r="AT14" i="66"/>
  <c r="AS14" i="66"/>
  <c r="AR14" i="66"/>
  <c r="AQ14" i="66"/>
  <c r="AP14" i="66"/>
  <c r="AO14" i="66"/>
  <c r="AN14" i="66"/>
  <c r="AM14" i="66"/>
  <c r="AL14" i="66"/>
  <c r="AV13" i="66"/>
  <c r="AU13" i="66"/>
  <c r="AT13" i="66"/>
  <c r="AS13" i="66"/>
  <c r="AR13" i="66"/>
  <c r="AQ13" i="66"/>
  <c r="AP13" i="66"/>
  <c r="AO13" i="66"/>
  <c r="AN13" i="66"/>
  <c r="AM13" i="66"/>
  <c r="AL13" i="66"/>
  <c r="AV12" i="66"/>
  <c r="AU12" i="66"/>
  <c r="AT12" i="66"/>
  <c r="AS12" i="66"/>
  <c r="AR12" i="66"/>
  <c r="AQ12" i="66"/>
  <c r="AP12" i="66"/>
  <c r="AO12" i="66"/>
  <c r="AN12" i="66"/>
  <c r="AM12" i="66"/>
  <c r="AL12" i="66"/>
  <c r="AV11" i="66"/>
  <c r="AU11" i="66"/>
  <c r="AT11" i="66"/>
  <c r="AS11" i="66"/>
  <c r="AR11" i="66"/>
  <c r="AQ11" i="66"/>
  <c r="AP11" i="66"/>
  <c r="AO11" i="66"/>
  <c r="AN11" i="66"/>
  <c r="AM11" i="66"/>
  <c r="AL11" i="66"/>
  <c r="AV10" i="66"/>
  <c r="AU10" i="66"/>
  <c r="AT10" i="66"/>
  <c r="AS10" i="66"/>
  <c r="AR10" i="66"/>
  <c r="AQ10" i="66"/>
  <c r="AP10" i="66"/>
  <c r="AO10" i="66"/>
  <c r="AN10" i="66"/>
  <c r="AM10" i="66"/>
  <c r="AL10" i="66"/>
  <c r="AV9" i="66"/>
  <c r="AU9" i="66"/>
  <c r="AT9" i="66"/>
  <c r="AS9" i="66"/>
  <c r="AR9" i="66"/>
  <c r="AR17" i="66" s="1"/>
  <c r="AQ9" i="66"/>
  <c r="AP9" i="66"/>
  <c r="AO9" i="66"/>
  <c r="AN9" i="66"/>
  <c r="AM9" i="66"/>
  <c r="AL9" i="66"/>
  <c r="AV8" i="66"/>
  <c r="AU8" i="66"/>
  <c r="AT8" i="66"/>
  <c r="AS8" i="66"/>
  <c r="AR8" i="66"/>
  <c r="AQ8" i="66"/>
  <c r="AP8" i="66"/>
  <c r="AO8" i="66"/>
  <c r="AN8" i="66"/>
  <c r="AM8" i="66"/>
  <c r="AL8" i="66"/>
  <c r="AV7" i="66"/>
  <c r="AU7" i="66"/>
  <c r="AT7" i="66"/>
  <c r="AS7" i="66"/>
  <c r="AR7" i="66"/>
  <c r="AQ7" i="66"/>
  <c r="AP7" i="66"/>
  <c r="AO7" i="66"/>
  <c r="AN7" i="66"/>
  <c r="AM7" i="66"/>
  <c r="AL7" i="66"/>
  <c r="AV6" i="66"/>
  <c r="AU6" i="66"/>
  <c r="AT6" i="66"/>
  <c r="AS6" i="66"/>
  <c r="AR6" i="66"/>
  <c r="AQ6" i="66"/>
  <c r="AP6" i="66"/>
  <c r="AO6" i="66"/>
  <c r="AN6" i="66"/>
  <c r="AM6" i="66"/>
  <c r="AL6" i="66"/>
  <c r="AV5" i="66"/>
  <c r="AU5" i="66"/>
  <c r="AT5" i="66"/>
  <c r="AS5" i="66"/>
  <c r="AS17" i="66" s="1"/>
  <c r="AR5" i="66"/>
  <c r="AQ5" i="66"/>
  <c r="AP5" i="66"/>
  <c r="AO5" i="66"/>
  <c r="AO17" i="66" s="1"/>
  <c r="AN5" i="66"/>
  <c r="AM5" i="66"/>
  <c r="AL5" i="66"/>
  <c r="AV4" i="66"/>
  <c r="AV17" i="66" s="1"/>
  <c r="AU4" i="66"/>
  <c r="AU17" i="66" s="1"/>
  <c r="AT4" i="66"/>
  <c r="AT17" i="66" s="1"/>
  <c r="AS4" i="66"/>
  <c r="AR4" i="66"/>
  <c r="AQ4" i="66"/>
  <c r="AQ17" i="66" s="1"/>
  <c r="AP4" i="66"/>
  <c r="AP17" i="66" s="1"/>
  <c r="AO4" i="66"/>
  <c r="AN4" i="66"/>
  <c r="AN17" i="66" s="1"/>
  <c r="AM4" i="66"/>
  <c r="AM17" i="66" s="1"/>
  <c r="AL4" i="66"/>
  <c r="AV3" i="66"/>
  <c r="AU3" i="66"/>
  <c r="AT3" i="66"/>
  <c r="AS3" i="66"/>
  <c r="AR3" i="66"/>
  <c r="AQ3" i="66"/>
  <c r="AP3" i="66"/>
  <c r="AN51" i="47"/>
  <c r="AO51" i="47"/>
  <c r="AP51" i="47"/>
  <c r="AQ51" i="47"/>
  <c r="AR51" i="47"/>
  <c r="AS51" i="47"/>
  <c r="AT51" i="47"/>
  <c r="AU51" i="47"/>
  <c r="AV51" i="47"/>
  <c r="AM51" i="47"/>
  <c r="AN34" i="47"/>
  <c r="AO34" i="47"/>
  <c r="AP34" i="47"/>
  <c r="AQ34" i="47"/>
  <c r="AR34" i="47"/>
  <c r="AS34" i="47"/>
  <c r="AT34" i="47"/>
  <c r="AU34" i="47"/>
  <c r="AV34" i="47"/>
  <c r="AM34" i="47"/>
  <c r="AN17" i="47"/>
  <c r="AO17" i="47"/>
  <c r="AP17" i="47"/>
  <c r="AQ17" i="47"/>
  <c r="AS17" i="47"/>
  <c r="AT17" i="47"/>
  <c r="AU17" i="47"/>
  <c r="AV17" i="47"/>
  <c r="AM17" i="47"/>
  <c r="Y51" i="57"/>
  <c r="W51" i="57"/>
  <c r="W50" i="57"/>
  <c r="AG45" i="57"/>
  <c r="AE45" i="57"/>
  <c r="AC45" i="57"/>
  <c r="AA45" i="57"/>
  <c r="Y45" i="57"/>
  <c r="U45" i="57"/>
  <c r="W31" i="57"/>
  <c r="AG47" i="57"/>
  <c r="AE47" i="57"/>
  <c r="AG32" i="67"/>
  <c r="AE32" i="67"/>
  <c r="AC32" i="67"/>
  <c r="AA32" i="67"/>
  <c r="Y32" i="67"/>
  <c r="W32" i="67"/>
  <c r="U32" i="67"/>
  <c r="S32" i="67"/>
  <c r="AG14" i="67"/>
  <c r="AE14" i="67"/>
  <c r="AC14" i="67"/>
  <c r="AA14" i="67"/>
  <c r="Y14" i="67"/>
  <c r="W14" i="67"/>
  <c r="U14" i="67"/>
  <c r="S14" i="67"/>
  <c r="Q14" i="67"/>
  <c r="U51" i="63"/>
  <c r="S51" i="63"/>
  <c r="R51" i="63"/>
  <c r="BS12" i="73"/>
  <c r="BK34" i="73"/>
  <c r="BK33" i="73"/>
  <c r="BK32" i="73"/>
  <c r="BK31" i="73"/>
  <c r="BK30" i="73"/>
  <c r="BK29" i="73"/>
  <c r="BK28" i="73"/>
  <c r="BK27" i="73"/>
  <c r="BK26" i="73"/>
  <c r="BK25" i="73"/>
  <c r="BK24" i="73"/>
  <c r="BK23" i="73"/>
  <c r="BK22" i="73"/>
  <c r="BK21" i="73"/>
  <c r="BI34" i="73"/>
  <c r="BI33" i="73"/>
  <c r="BI32" i="73"/>
  <c r="BI31" i="73"/>
  <c r="BI30" i="73"/>
  <c r="BI29" i="73"/>
  <c r="BI28" i="73"/>
  <c r="BI27" i="73"/>
  <c r="BI26" i="73"/>
  <c r="BI25" i="73"/>
  <c r="BI24" i="73"/>
  <c r="BI23" i="73"/>
  <c r="BI22" i="73"/>
  <c r="BI21" i="73"/>
  <c r="BG34" i="73"/>
  <c r="BG33" i="73"/>
  <c r="BG32" i="73"/>
  <c r="BG31" i="73"/>
  <c r="BG30" i="73"/>
  <c r="BG29" i="73"/>
  <c r="BG28" i="73"/>
  <c r="BG27" i="73"/>
  <c r="BG26" i="73"/>
  <c r="BG25" i="73"/>
  <c r="BG24" i="73"/>
  <c r="BG23" i="73"/>
  <c r="BG22" i="73"/>
  <c r="BG21" i="73"/>
  <c r="BE34" i="73"/>
  <c r="BE33" i="73"/>
  <c r="BE32" i="73"/>
  <c r="BE31" i="73"/>
  <c r="BE30" i="73"/>
  <c r="BE29" i="73"/>
  <c r="BE28" i="73"/>
  <c r="BE27" i="73"/>
  <c r="BE26" i="73"/>
  <c r="BE25" i="73"/>
  <c r="BE24" i="73"/>
  <c r="BE23" i="73"/>
  <c r="BE22" i="73"/>
  <c r="BE21" i="73"/>
  <c r="BC34" i="73"/>
  <c r="BA34" i="73"/>
  <c r="CF34" i="73" s="1"/>
  <c r="AY34" i="73"/>
  <c r="CD34" i="73" s="1"/>
  <c r="AW34" i="73"/>
  <c r="AU34" i="73"/>
  <c r="AS34" i="73"/>
  <c r="CA34" i="73" s="1"/>
  <c r="AQ34" i="73"/>
  <c r="AO34" i="73"/>
  <c r="AM34" i="73"/>
  <c r="BX34" i="73" s="1"/>
  <c r="AK34" i="73"/>
  <c r="AI34" i="73"/>
  <c r="BV34" i="73" s="1"/>
  <c r="AG34" i="73"/>
  <c r="AE34" i="73"/>
  <c r="BT34" i="73" s="1"/>
  <c r="AC34" i="73"/>
  <c r="BS34" i="73" s="1"/>
  <c r="AA34" i="73"/>
  <c r="BR34" i="73" s="1"/>
  <c r="AU17" i="73"/>
  <c r="CB17" i="73" s="1"/>
  <c r="BK16" i="73"/>
  <c r="BK15" i="73"/>
  <c r="BK14" i="73"/>
  <c r="BK13" i="73"/>
  <c r="BK12" i="73"/>
  <c r="BK11" i="73"/>
  <c r="BK10" i="73"/>
  <c r="BK9" i="73"/>
  <c r="BK8" i="73"/>
  <c r="BK7" i="73"/>
  <c r="BK6" i="73"/>
  <c r="BK5" i="73"/>
  <c r="BI15" i="73"/>
  <c r="BI14" i="73"/>
  <c r="BI13" i="73"/>
  <c r="BI12" i="73"/>
  <c r="BI11" i="73"/>
  <c r="BI10" i="73"/>
  <c r="BI9" i="73"/>
  <c r="BI8" i="73"/>
  <c r="BI7" i="73"/>
  <c r="BI6" i="73"/>
  <c r="BI5" i="73"/>
  <c r="BI16" i="73"/>
  <c r="BG17" i="73"/>
  <c r="BG16" i="73"/>
  <c r="BG15" i="73"/>
  <c r="BG14" i="73"/>
  <c r="BG13" i="73"/>
  <c r="BG12" i="73"/>
  <c r="BG11" i="73"/>
  <c r="BG10" i="73"/>
  <c r="BG9" i="73"/>
  <c r="BG8" i="73"/>
  <c r="BG7" i="73"/>
  <c r="BG6" i="73"/>
  <c r="BG5" i="73"/>
  <c r="BE16" i="73"/>
  <c r="BE15" i="73"/>
  <c r="BE14" i="73"/>
  <c r="BE13" i="73"/>
  <c r="BE12" i="73"/>
  <c r="BE11" i="73"/>
  <c r="BE10" i="73"/>
  <c r="BE9" i="73"/>
  <c r="BE8" i="73"/>
  <c r="BE7" i="73"/>
  <c r="BE6" i="73"/>
  <c r="BE5" i="73"/>
  <c r="BC16" i="73"/>
  <c r="BC15" i="73"/>
  <c r="BC14" i="73"/>
  <c r="BC13" i="73"/>
  <c r="BC12" i="73"/>
  <c r="BC11" i="73"/>
  <c r="BC10" i="73"/>
  <c r="BC9" i="73"/>
  <c r="BC8" i="73"/>
  <c r="BC7" i="73"/>
  <c r="BC6" i="73"/>
  <c r="BC5" i="73"/>
  <c r="BK17" i="73"/>
  <c r="BI17" i="73"/>
  <c r="BE17" i="73"/>
  <c r="CJ17" i="73" s="1"/>
  <c r="BC17" i="73"/>
  <c r="BA17" i="73"/>
  <c r="AY17" i="73"/>
  <c r="AW17" i="73"/>
  <c r="AS17" i="73"/>
  <c r="AQ17" i="73"/>
  <c r="BZ17" i="73" s="1"/>
  <c r="AO17" i="73"/>
  <c r="BY17" i="73" s="1"/>
  <c r="AM17" i="73"/>
  <c r="AK17" i="73"/>
  <c r="AI17" i="73"/>
  <c r="AG17" i="73"/>
  <c r="BU17" i="73" s="1"/>
  <c r="AE17" i="73"/>
  <c r="AC17" i="73"/>
  <c r="AA17" i="73"/>
  <c r="BR17" i="73" s="1"/>
  <c r="Y17" i="73"/>
  <c r="BQ34" i="73"/>
  <c r="BU34" i="73"/>
  <c r="BW34" i="73"/>
  <c r="BY34" i="73"/>
  <c r="BZ34" i="73"/>
  <c r="CB34" i="73"/>
  <c r="CC34" i="73"/>
  <c r="CE34" i="73"/>
  <c r="CG34" i="73"/>
  <c r="CH34" i="73"/>
  <c r="CI34" i="73"/>
  <c r="CJ34" i="73"/>
  <c r="BQ17" i="73"/>
  <c r="BS17" i="73"/>
  <c r="BT17" i="73"/>
  <c r="BV17" i="73"/>
  <c r="BW17" i="73"/>
  <c r="BX17" i="73"/>
  <c r="CA17" i="73"/>
  <c r="CC17" i="73"/>
  <c r="CD17" i="73"/>
  <c r="CE17" i="73"/>
  <c r="CF17" i="73"/>
  <c r="CG17" i="73"/>
  <c r="CH17" i="73"/>
  <c r="CI17" i="73"/>
  <c r="Y34" i="73"/>
  <c r="AG30" i="57"/>
  <c r="AE30" i="57"/>
  <c r="AC30" i="57"/>
  <c r="AA30" i="57"/>
  <c r="W30" i="57"/>
  <c r="Y31" i="57"/>
  <c r="AA51" i="57"/>
  <c r="Y34" i="57"/>
  <c r="U34" i="57"/>
  <c r="S17" i="57"/>
  <c r="AF51" i="57"/>
  <c r="AG51" i="57" s="1"/>
  <c r="AD51" i="57"/>
  <c r="AE51" i="57" s="1"/>
  <c r="AB51" i="57"/>
  <c r="AC51" i="57" s="1"/>
  <c r="Z51" i="57"/>
  <c r="X51" i="57"/>
  <c r="V51" i="57"/>
  <c r="T51" i="57"/>
  <c r="U51" i="57" s="1"/>
  <c r="S51" i="57"/>
  <c r="R51" i="57"/>
  <c r="P51" i="57"/>
  <c r="Q51" i="57" s="1"/>
  <c r="N51" i="57"/>
  <c r="O51" i="57" s="1"/>
  <c r="AF50" i="57"/>
  <c r="AG50" i="57" s="1"/>
  <c r="AE50" i="57"/>
  <c r="AD50" i="57"/>
  <c r="AB50" i="57"/>
  <c r="AC50" i="57" s="1"/>
  <c r="Z50" i="57"/>
  <c r="AA50" i="57" s="1"/>
  <c r="X50" i="57"/>
  <c r="Y50" i="57" s="1"/>
  <c r="V50" i="57"/>
  <c r="T50" i="57"/>
  <c r="U50" i="57" s="1"/>
  <c r="R50" i="57"/>
  <c r="S50" i="57" s="1"/>
  <c r="P50" i="57"/>
  <c r="Q50" i="57" s="1"/>
  <c r="O50" i="57"/>
  <c r="N50" i="57"/>
  <c r="AF49" i="57"/>
  <c r="AG49" i="57" s="1"/>
  <c r="AE49" i="57"/>
  <c r="AD49" i="57"/>
  <c r="AB49" i="57"/>
  <c r="AC49" i="57" s="1"/>
  <c r="AA49" i="57"/>
  <c r="Z49" i="57"/>
  <c r="X49" i="57"/>
  <c r="Y49" i="57" s="1"/>
  <c r="W49" i="57"/>
  <c r="V49" i="57"/>
  <c r="T49" i="57"/>
  <c r="U49" i="57" s="1"/>
  <c r="S49" i="57"/>
  <c r="R49" i="57"/>
  <c r="P49" i="57"/>
  <c r="Q49" i="57" s="1"/>
  <c r="O49" i="57"/>
  <c r="N49" i="57"/>
  <c r="AF48" i="57"/>
  <c r="AG48" i="57" s="1"/>
  <c r="AE48" i="57"/>
  <c r="AD48" i="57"/>
  <c r="AB48" i="57"/>
  <c r="AC48" i="57" s="1"/>
  <c r="AA48" i="57"/>
  <c r="Z48" i="57"/>
  <c r="X48" i="57"/>
  <c r="Y48" i="57" s="1"/>
  <c r="W48" i="57"/>
  <c r="V48" i="57"/>
  <c r="T48" i="57"/>
  <c r="U48" i="57" s="1"/>
  <c r="S48" i="57"/>
  <c r="R48" i="57"/>
  <c r="P48" i="57"/>
  <c r="Q48" i="57" s="1"/>
  <c r="O48" i="57"/>
  <c r="N48" i="57"/>
  <c r="AF47" i="57"/>
  <c r="AD47" i="57"/>
  <c r="AB47" i="57"/>
  <c r="AC47" i="57" s="1"/>
  <c r="AA47" i="57"/>
  <c r="Z47" i="57"/>
  <c r="X47" i="57"/>
  <c r="Y47" i="57" s="1"/>
  <c r="W47" i="57"/>
  <c r="V47" i="57"/>
  <c r="T47" i="57"/>
  <c r="U47" i="57" s="1"/>
  <c r="S47" i="57"/>
  <c r="R47" i="57"/>
  <c r="P47" i="57"/>
  <c r="Q47" i="57" s="1"/>
  <c r="O47" i="57"/>
  <c r="N47" i="57"/>
  <c r="AF46" i="57"/>
  <c r="AG46" i="57" s="1"/>
  <c r="AE46" i="57"/>
  <c r="AD46" i="57"/>
  <c r="AB46" i="57"/>
  <c r="AC46" i="57" s="1"/>
  <c r="AA46" i="57"/>
  <c r="Z46" i="57"/>
  <c r="X46" i="57"/>
  <c r="Y46" i="57" s="1"/>
  <c r="W46" i="57"/>
  <c r="V46" i="57"/>
  <c r="T46" i="57"/>
  <c r="U46" i="57" s="1"/>
  <c r="S46" i="57"/>
  <c r="R46" i="57"/>
  <c r="P46" i="57"/>
  <c r="Q46" i="57" s="1"/>
  <c r="O46" i="57"/>
  <c r="N46" i="57"/>
  <c r="AF45" i="57"/>
  <c r="AD45" i="57"/>
  <c r="AB45" i="57"/>
  <c r="Z45" i="57"/>
  <c r="X45" i="57"/>
  <c r="W45" i="57"/>
  <c r="V45" i="57"/>
  <c r="T45" i="57"/>
  <c r="S45" i="57"/>
  <c r="R45" i="57"/>
  <c r="P45" i="57"/>
  <c r="Q45" i="57" s="1"/>
  <c r="O45" i="57"/>
  <c r="N45" i="57"/>
  <c r="AF44" i="57"/>
  <c r="AG44" i="57" s="1"/>
  <c r="AE44" i="57"/>
  <c r="AD44" i="57"/>
  <c r="AB44" i="57"/>
  <c r="AC44" i="57" s="1"/>
  <c r="AA44" i="57"/>
  <c r="Z44" i="57"/>
  <c r="X44" i="57"/>
  <c r="Y44" i="57" s="1"/>
  <c r="W44" i="57"/>
  <c r="V44" i="57"/>
  <c r="T44" i="57"/>
  <c r="U44" i="57" s="1"/>
  <c r="S44" i="57"/>
  <c r="R44" i="57"/>
  <c r="P44" i="57"/>
  <c r="Q44" i="57" s="1"/>
  <c r="O44" i="57"/>
  <c r="N44" i="57"/>
  <c r="AF43" i="57"/>
  <c r="AG43" i="57" s="1"/>
  <c r="AE43" i="57"/>
  <c r="AD43" i="57"/>
  <c r="AB43" i="57"/>
  <c r="AC43" i="57" s="1"/>
  <c r="AA43" i="57"/>
  <c r="Z43" i="57"/>
  <c r="X43" i="57"/>
  <c r="Y43" i="57" s="1"/>
  <c r="W43" i="57"/>
  <c r="V43" i="57"/>
  <c r="T43" i="57"/>
  <c r="U43" i="57" s="1"/>
  <c r="S43" i="57"/>
  <c r="R43" i="57"/>
  <c r="Q43" i="57"/>
  <c r="P43" i="57"/>
  <c r="O43" i="57"/>
  <c r="N43" i="57"/>
  <c r="AF42" i="57"/>
  <c r="AG42" i="57" s="1"/>
  <c r="AE42" i="57"/>
  <c r="AD42" i="57"/>
  <c r="AC42" i="57"/>
  <c r="AB42" i="57"/>
  <c r="AA42" i="57"/>
  <c r="Z42" i="57"/>
  <c r="X42" i="57"/>
  <c r="Y42" i="57" s="1"/>
  <c r="W42" i="57"/>
  <c r="V42" i="57"/>
  <c r="U42" i="57"/>
  <c r="T42" i="57"/>
  <c r="S42" i="57"/>
  <c r="R42" i="57"/>
  <c r="P42" i="57"/>
  <c r="Q42" i="57" s="1"/>
  <c r="O42" i="57"/>
  <c r="N42" i="57"/>
  <c r="AG41" i="57"/>
  <c r="AF41" i="57"/>
  <c r="AE41" i="57"/>
  <c r="AD41" i="57"/>
  <c r="AC41" i="57"/>
  <c r="AB41" i="57"/>
  <c r="AA41" i="57"/>
  <c r="Z41" i="57"/>
  <c r="Y41" i="57"/>
  <c r="X41" i="57"/>
  <c r="W41" i="57"/>
  <c r="V41" i="57"/>
  <c r="U41" i="57"/>
  <c r="T41" i="57"/>
  <c r="S41" i="57"/>
  <c r="R41" i="57"/>
  <c r="Q41" i="57"/>
  <c r="P41" i="57"/>
  <c r="O41" i="57"/>
  <c r="N41" i="57"/>
  <c r="AG40" i="57"/>
  <c r="AF40" i="57"/>
  <c r="AE40" i="57"/>
  <c r="AD40" i="57"/>
  <c r="AC40" i="57"/>
  <c r="AB40" i="57"/>
  <c r="AA40" i="57"/>
  <c r="Z40" i="57"/>
  <c r="Y40" i="57"/>
  <c r="X40" i="57"/>
  <c r="W40" i="57"/>
  <c r="V40" i="57"/>
  <c r="U40" i="57"/>
  <c r="T40" i="57"/>
  <c r="S40" i="57"/>
  <c r="R40" i="57"/>
  <c r="Q40" i="57"/>
  <c r="P40" i="57"/>
  <c r="O40" i="57"/>
  <c r="N40" i="57"/>
  <c r="AG39" i="57"/>
  <c r="AF39" i="57"/>
  <c r="AE39" i="57"/>
  <c r="AD39" i="57"/>
  <c r="AC39" i="57"/>
  <c r="AB39" i="57"/>
  <c r="AA39" i="57"/>
  <c r="Z39" i="57"/>
  <c r="Y39" i="57"/>
  <c r="X39" i="57"/>
  <c r="W39" i="57"/>
  <c r="V39" i="57"/>
  <c r="U39" i="57"/>
  <c r="T39" i="57"/>
  <c r="S39" i="57"/>
  <c r="R39" i="57"/>
  <c r="Q39" i="57"/>
  <c r="P39" i="57"/>
  <c r="O39" i="57"/>
  <c r="N39" i="57"/>
  <c r="AG38" i="57"/>
  <c r="AF38" i="57"/>
  <c r="AE38" i="57"/>
  <c r="AD38" i="57"/>
  <c r="AC38" i="57"/>
  <c r="AB38" i="57"/>
  <c r="AA38" i="57"/>
  <c r="Z38" i="57"/>
  <c r="Y38" i="57"/>
  <c r="X38" i="57"/>
  <c r="W38" i="57"/>
  <c r="V38" i="57"/>
  <c r="U38" i="57"/>
  <c r="T38" i="57"/>
  <c r="S38" i="57"/>
  <c r="R38" i="57"/>
  <c r="Q38" i="57"/>
  <c r="P38" i="57"/>
  <c r="O38" i="57"/>
  <c r="N38" i="57"/>
  <c r="AF37" i="57"/>
  <c r="AD37" i="57"/>
  <c r="AB37" i="57"/>
  <c r="Z37" i="57"/>
  <c r="X37" i="57"/>
  <c r="V37" i="57"/>
  <c r="T37" i="57"/>
  <c r="AF34" i="57"/>
  <c r="AG34" i="57" s="1"/>
  <c r="AD34" i="57"/>
  <c r="AE34" i="57" s="1"/>
  <c r="AB34" i="57"/>
  <c r="AC34" i="57" s="1"/>
  <c r="Z34" i="57"/>
  <c r="AA34" i="57" s="1"/>
  <c r="X34" i="57"/>
  <c r="W34" i="57"/>
  <c r="V34" i="57"/>
  <c r="T34" i="57"/>
  <c r="R34" i="57"/>
  <c r="S34" i="57" s="1"/>
  <c r="P34" i="57"/>
  <c r="Q34" i="57" s="1"/>
  <c r="O34" i="57"/>
  <c r="N34" i="57"/>
  <c r="AG33" i="57"/>
  <c r="AF33" i="57"/>
  <c r="AD33" i="57"/>
  <c r="AE33" i="57" s="1"/>
  <c r="AB33" i="57"/>
  <c r="AC33" i="57" s="1"/>
  <c r="AA33" i="57"/>
  <c r="Z33" i="57"/>
  <c r="Y33" i="57"/>
  <c r="X33" i="57"/>
  <c r="V33" i="57"/>
  <c r="W33" i="57" s="1"/>
  <c r="T33" i="57"/>
  <c r="U33" i="57" s="1"/>
  <c r="S33" i="57"/>
  <c r="R33" i="57"/>
  <c r="Q33" i="57"/>
  <c r="P33" i="57"/>
  <c r="N33" i="57"/>
  <c r="O33" i="57" s="1"/>
  <c r="AF32" i="57"/>
  <c r="AG32" i="57" s="1"/>
  <c r="AE32" i="57"/>
  <c r="AD32" i="57"/>
  <c r="AC32" i="57"/>
  <c r="AB32" i="57"/>
  <c r="Z32" i="57"/>
  <c r="AA32" i="57" s="1"/>
  <c r="X32" i="57"/>
  <c r="Y32" i="57" s="1"/>
  <c r="W32" i="57"/>
  <c r="V32" i="57"/>
  <c r="U32" i="57"/>
  <c r="T32" i="57"/>
  <c r="R32" i="57"/>
  <c r="S32" i="57" s="1"/>
  <c r="P32" i="57"/>
  <c r="Q32" i="57" s="1"/>
  <c r="O32" i="57"/>
  <c r="N32" i="57"/>
  <c r="AG31" i="57"/>
  <c r="AF31" i="57"/>
  <c r="AD31" i="57"/>
  <c r="AE31" i="57" s="1"/>
  <c r="AB31" i="57"/>
  <c r="AC31" i="57" s="1"/>
  <c r="AA31" i="57"/>
  <c r="Z31" i="57"/>
  <c r="X31" i="57"/>
  <c r="V31" i="57"/>
  <c r="T31" i="57"/>
  <c r="U31" i="57" s="1"/>
  <c r="S31" i="57"/>
  <c r="R31" i="57"/>
  <c r="Q31" i="57"/>
  <c r="P31" i="57"/>
  <c r="N31" i="57"/>
  <c r="O31" i="57" s="1"/>
  <c r="AF30" i="57"/>
  <c r="AD30" i="57"/>
  <c r="AB30" i="57"/>
  <c r="Z30" i="57"/>
  <c r="X30" i="57"/>
  <c r="Y30" i="57" s="1"/>
  <c r="V30" i="57"/>
  <c r="U30" i="57"/>
  <c r="T30" i="57"/>
  <c r="R30" i="57"/>
  <c r="S30" i="57" s="1"/>
  <c r="P30" i="57"/>
  <c r="Q30" i="57" s="1"/>
  <c r="O30" i="57"/>
  <c r="N30" i="57"/>
  <c r="AG29" i="57"/>
  <c r="AF29" i="57"/>
  <c r="AD29" i="57"/>
  <c r="AE29" i="57" s="1"/>
  <c r="AB29" i="57"/>
  <c r="AC29" i="57" s="1"/>
  <c r="AA29" i="57"/>
  <c r="Z29" i="57"/>
  <c r="Y29" i="57"/>
  <c r="X29" i="57"/>
  <c r="V29" i="57"/>
  <c r="W29" i="57" s="1"/>
  <c r="U29" i="57"/>
  <c r="T29" i="57"/>
  <c r="S29" i="57"/>
  <c r="R29" i="57"/>
  <c r="Q29" i="57"/>
  <c r="P29" i="57"/>
  <c r="N29" i="57"/>
  <c r="O29" i="57" s="1"/>
  <c r="AG28" i="57"/>
  <c r="AF28" i="57"/>
  <c r="AE28" i="57"/>
  <c r="AD28" i="57"/>
  <c r="AC28" i="57"/>
  <c r="AB28" i="57"/>
  <c r="Z28" i="57"/>
  <c r="AA28" i="57" s="1"/>
  <c r="X28" i="57"/>
  <c r="Y28" i="57" s="1"/>
  <c r="W28" i="57"/>
  <c r="V28" i="57"/>
  <c r="U28" i="57"/>
  <c r="T28" i="57"/>
  <c r="R28" i="57"/>
  <c r="S28" i="57" s="1"/>
  <c r="Q28" i="57"/>
  <c r="P28" i="57"/>
  <c r="O28" i="57"/>
  <c r="N28" i="57"/>
  <c r="AG27" i="57"/>
  <c r="AF27" i="57"/>
  <c r="AD27" i="57"/>
  <c r="AE27" i="57" s="1"/>
  <c r="AC27" i="57"/>
  <c r="AB27" i="57"/>
  <c r="AA27" i="57"/>
  <c r="Z27" i="57"/>
  <c r="Y27" i="57"/>
  <c r="X27" i="57"/>
  <c r="V27" i="57"/>
  <c r="W27" i="57" s="1"/>
  <c r="U27" i="57"/>
  <c r="T27" i="57"/>
  <c r="S27" i="57"/>
  <c r="R27" i="57"/>
  <c r="Q27" i="57"/>
  <c r="P27" i="57"/>
  <c r="N27" i="57"/>
  <c r="O27" i="57" s="1"/>
  <c r="AG26" i="57"/>
  <c r="AF26" i="57"/>
  <c r="AD26" i="57"/>
  <c r="AE26" i="57" s="1"/>
  <c r="AC26" i="57"/>
  <c r="AB26" i="57"/>
  <c r="Z26" i="57"/>
  <c r="AA26" i="57" s="1"/>
  <c r="Y26" i="57"/>
  <c r="X26" i="57"/>
  <c r="W26" i="57"/>
  <c r="V26" i="57"/>
  <c r="U26" i="57"/>
  <c r="T26" i="57"/>
  <c r="R26" i="57"/>
  <c r="S26" i="57" s="1"/>
  <c r="Q26" i="57"/>
  <c r="P26" i="57"/>
  <c r="N26" i="57"/>
  <c r="O26" i="57" s="1"/>
  <c r="AG25" i="57"/>
  <c r="AF25" i="57"/>
  <c r="AD25" i="57"/>
  <c r="AE25" i="57" s="1"/>
  <c r="AC25" i="57"/>
  <c r="AB25" i="57"/>
  <c r="Z25" i="57"/>
  <c r="AA25" i="57" s="1"/>
  <c r="Y25" i="57"/>
  <c r="X25" i="57"/>
  <c r="V25" i="57"/>
  <c r="W25" i="57" s="1"/>
  <c r="U25" i="57"/>
  <c r="T25" i="57"/>
  <c r="R25" i="57"/>
  <c r="S25" i="57" s="1"/>
  <c r="Q25" i="57"/>
  <c r="P25" i="57"/>
  <c r="N25" i="57"/>
  <c r="O25" i="57" s="1"/>
  <c r="AG24" i="57"/>
  <c r="AF24" i="57"/>
  <c r="AD24" i="57"/>
  <c r="AE24" i="57" s="1"/>
  <c r="AC24" i="57"/>
  <c r="AB24" i="57"/>
  <c r="Z24" i="57"/>
  <c r="AA24" i="57" s="1"/>
  <c r="Y24" i="57"/>
  <c r="X24" i="57"/>
  <c r="V24" i="57"/>
  <c r="W24" i="57" s="1"/>
  <c r="U24" i="57"/>
  <c r="T24" i="57"/>
  <c r="R24" i="57"/>
  <c r="S24" i="57" s="1"/>
  <c r="Q24" i="57"/>
  <c r="P24" i="57"/>
  <c r="N24" i="57"/>
  <c r="O24" i="57" s="1"/>
  <c r="AG23" i="57"/>
  <c r="AF23" i="57"/>
  <c r="AD23" i="57"/>
  <c r="AE23" i="57" s="1"/>
  <c r="AC23" i="57"/>
  <c r="AB23" i="57"/>
  <c r="Z23" i="57"/>
  <c r="AA23" i="57" s="1"/>
  <c r="Y23" i="57"/>
  <c r="X23" i="57"/>
  <c r="V23" i="57"/>
  <c r="W23" i="57" s="1"/>
  <c r="U23" i="57"/>
  <c r="T23" i="57"/>
  <c r="R23" i="57"/>
  <c r="S23" i="57" s="1"/>
  <c r="Q23" i="57"/>
  <c r="P23" i="57"/>
  <c r="N23" i="57"/>
  <c r="O23" i="57" s="1"/>
  <c r="AG22" i="57"/>
  <c r="AF22" i="57"/>
  <c r="AD22" i="57"/>
  <c r="AE22" i="57" s="1"/>
  <c r="AC22" i="57"/>
  <c r="AB22" i="57"/>
  <c r="Z22" i="57"/>
  <c r="AA22" i="57" s="1"/>
  <c r="Y22" i="57"/>
  <c r="X22" i="57"/>
  <c r="V22" i="57"/>
  <c r="W22" i="57" s="1"/>
  <c r="U22" i="57"/>
  <c r="T22" i="57"/>
  <c r="R22" i="57"/>
  <c r="S22" i="57" s="1"/>
  <c r="Q22" i="57"/>
  <c r="P22" i="57"/>
  <c r="N22" i="57"/>
  <c r="O22" i="57" s="1"/>
  <c r="AG21" i="57"/>
  <c r="AF21" i="57"/>
  <c r="AD21" i="57"/>
  <c r="AE21" i="57" s="1"/>
  <c r="AC21" i="57"/>
  <c r="AB21" i="57"/>
  <c r="Z21" i="57"/>
  <c r="AA21" i="57" s="1"/>
  <c r="Y21" i="57"/>
  <c r="X21" i="57"/>
  <c r="V21" i="57"/>
  <c r="W21" i="57" s="1"/>
  <c r="U21" i="57"/>
  <c r="T21" i="57"/>
  <c r="R21" i="57"/>
  <c r="S21" i="57" s="1"/>
  <c r="Q21" i="57"/>
  <c r="P21" i="57"/>
  <c r="N21" i="57"/>
  <c r="O21" i="57" s="1"/>
  <c r="AF20" i="57"/>
  <c r="AD20" i="57"/>
  <c r="AB20" i="57"/>
  <c r="Z20" i="57"/>
  <c r="X20" i="57"/>
  <c r="V20" i="57"/>
  <c r="T20" i="57"/>
  <c r="AG17" i="57"/>
  <c r="AF17" i="57"/>
  <c r="AD17" i="57"/>
  <c r="AE17" i="57" s="1"/>
  <c r="AC17" i="57"/>
  <c r="AB17" i="57"/>
  <c r="Z17" i="57"/>
  <c r="AA17" i="57" s="1"/>
  <c r="Y17" i="57"/>
  <c r="X17" i="57"/>
  <c r="V17" i="57"/>
  <c r="W17" i="57" s="1"/>
  <c r="U17" i="57"/>
  <c r="T17" i="57"/>
  <c r="R17" i="57"/>
  <c r="Q17" i="57"/>
  <c r="P17" i="57"/>
  <c r="N17" i="57"/>
  <c r="O17" i="57" s="1"/>
  <c r="AG16" i="57"/>
  <c r="AF16" i="57"/>
  <c r="AD16" i="57"/>
  <c r="AE16" i="57" s="1"/>
  <c r="AC16" i="57"/>
  <c r="AB16" i="57"/>
  <c r="Z16" i="57"/>
  <c r="AA16" i="57" s="1"/>
  <c r="Y16" i="57"/>
  <c r="X16" i="57"/>
  <c r="V16" i="57"/>
  <c r="W16" i="57" s="1"/>
  <c r="U16" i="57"/>
  <c r="T16" i="57"/>
  <c r="R16" i="57"/>
  <c r="S16" i="57" s="1"/>
  <c r="Q16" i="57"/>
  <c r="P16" i="57"/>
  <c r="N16" i="57"/>
  <c r="O16" i="57" s="1"/>
  <c r="AG15" i="57"/>
  <c r="AF15" i="57"/>
  <c r="AD15" i="57"/>
  <c r="AE15" i="57" s="1"/>
  <c r="AC15" i="57"/>
  <c r="AB15" i="57"/>
  <c r="Z15" i="57"/>
  <c r="AA15" i="57" s="1"/>
  <c r="Y15" i="57"/>
  <c r="X15" i="57"/>
  <c r="V15" i="57"/>
  <c r="W15" i="57" s="1"/>
  <c r="U15" i="57"/>
  <c r="T15" i="57"/>
  <c r="R15" i="57"/>
  <c r="S15" i="57" s="1"/>
  <c r="Q15" i="57"/>
  <c r="P15" i="57"/>
  <c r="N15" i="57"/>
  <c r="O15" i="57" s="1"/>
  <c r="AG14" i="57"/>
  <c r="AF14" i="57"/>
  <c r="AD14" i="57"/>
  <c r="AE14" i="57" s="1"/>
  <c r="AC14" i="57"/>
  <c r="AB14" i="57"/>
  <c r="Z14" i="57"/>
  <c r="AA14" i="57" s="1"/>
  <c r="Y14" i="57"/>
  <c r="X14" i="57"/>
  <c r="V14" i="57"/>
  <c r="W14" i="57" s="1"/>
  <c r="U14" i="57"/>
  <c r="T14" i="57"/>
  <c r="R14" i="57"/>
  <c r="S14" i="57" s="1"/>
  <c r="Q14" i="57"/>
  <c r="P14" i="57"/>
  <c r="N14" i="57"/>
  <c r="O14" i="57" s="1"/>
  <c r="AG13" i="57"/>
  <c r="AF13" i="57"/>
  <c r="AD13" i="57"/>
  <c r="AE13" i="57" s="1"/>
  <c r="AC13" i="57"/>
  <c r="AB13" i="57"/>
  <c r="Z13" i="57"/>
  <c r="AA13" i="57" s="1"/>
  <c r="Y13" i="57"/>
  <c r="X13" i="57"/>
  <c r="V13" i="57"/>
  <c r="W13" i="57" s="1"/>
  <c r="U13" i="57"/>
  <c r="T13" i="57"/>
  <c r="S13" i="57"/>
  <c r="R13" i="57"/>
  <c r="Q13" i="57"/>
  <c r="P13" i="57"/>
  <c r="O13" i="57"/>
  <c r="N13" i="57"/>
  <c r="AG12" i="57"/>
  <c r="AF12" i="57"/>
  <c r="AE12" i="57"/>
  <c r="AD12" i="57"/>
  <c r="AC12" i="57"/>
  <c r="AB12" i="57"/>
  <c r="AA12" i="57"/>
  <c r="Z12" i="57"/>
  <c r="Y12" i="57"/>
  <c r="X12" i="57"/>
  <c r="W12" i="57"/>
  <c r="V12" i="57"/>
  <c r="U12" i="57"/>
  <c r="T12" i="57"/>
  <c r="S12" i="57"/>
  <c r="R12" i="57"/>
  <c r="Q12" i="57"/>
  <c r="P12" i="57"/>
  <c r="O12" i="57"/>
  <c r="N12" i="57"/>
  <c r="AG11" i="57"/>
  <c r="AF11" i="57"/>
  <c r="AE11" i="57"/>
  <c r="AD11" i="57"/>
  <c r="AC11" i="57"/>
  <c r="AB11" i="57"/>
  <c r="AA11" i="57"/>
  <c r="Z11" i="57"/>
  <c r="Y11" i="57"/>
  <c r="X11" i="57"/>
  <c r="W11" i="57"/>
  <c r="V11" i="57"/>
  <c r="U11" i="57"/>
  <c r="T11" i="57"/>
  <c r="S11" i="57"/>
  <c r="R11" i="57"/>
  <c r="Q11" i="57"/>
  <c r="P11" i="57"/>
  <c r="O11" i="57"/>
  <c r="N11" i="57"/>
  <c r="AG10" i="57"/>
  <c r="AF10" i="57"/>
  <c r="AE10" i="57"/>
  <c r="AD10" i="57"/>
  <c r="AC10" i="57"/>
  <c r="AB10" i="57"/>
  <c r="AA10" i="57"/>
  <c r="Z10" i="57"/>
  <c r="Y10" i="57"/>
  <c r="X10" i="57"/>
  <c r="W10" i="57"/>
  <c r="V10" i="57"/>
  <c r="U10" i="57"/>
  <c r="T10" i="57"/>
  <c r="S10" i="57"/>
  <c r="R10" i="57"/>
  <c r="Q10" i="57"/>
  <c r="P10" i="57"/>
  <c r="O10" i="57"/>
  <c r="N10" i="57"/>
  <c r="AG9" i="57"/>
  <c r="AF9" i="57"/>
  <c r="AE9" i="57"/>
  <c r="AD9" i="57"/>
  <c r="AC9" i="57"/>
  <c r="AB9" i="57"/>
  <c r="AA9" i="57"/>
  <c r="Z9" i="57"/>
  <c r="Y9" i="57"/>
  <c r="X9" i="57"/>
  <c r="W9" i="57"/>
  <c r="V9" i="57"/>
  <c r="U9" i="57"/>
  <c r="T9" i="57"/>
  <c r="S9" i="57"/>
  <c r="R9" i="57"/>
  <c r="Q9" i="57"/>
  <c r="P9" i="57"/>
  <c r="O9" i="57"/>
  <c r="N9" i="57"/>
  <c r="AG8" i="57"/>
  <c r="AF8" i="57"/>
  <c r="AE8" i="57"/>
  <c r="AD8" i="57"/>
  <c r="AC8" i="57"/>
  <c r="AB8" i="57"/>
  <c r="AA8" i="57"/>
  <c r="Z8" i="57"/>
  <c r="Y8" i="57"/>
  <c r="X8" i="57"/>
  <c r="W8" i="57"/>
  <c r="V8" i="57"/>
  <c r="U8" i="57"/>
  <c r="T8" i="57"/>
  <c r="S8" i="57"/>
  <c r="R8" i="57"/>
  <c r="Q8" i="57"/>
  <c r="P8" i="57"/>
  <c r="O8" i="57"/>
  <c r="N8" i="57"/>
  <c r="AG7" i="57"/>
  <c r="AF7" i="57"/>
  <c r="AE7" i="57"/>
  <c r="AD7" i="57"/>
  <c r="AC7" i="57"/>
  <c r="AB7" i="57"/>
  <c r="AA7" i="57"/>
  <c r="Z7" i="57"/>
  <c r="Y7" i="57"/>
  <c r="X7" i="57"/>
  <c r="W7" i="57"/>
  <c r="V7" i="57"/>
  <c r="U7" i="57"/>
  <c r="T7" i="57"/>
  <c r="S7" i="57"/>
  <c r="R7" i="57"/>
  <c r="Q7" i="57"/>
  <c r="P7" i="57"/>
  <c r="O7" i="57"/>
  <c r="N7" i="57"/>
  <c r="AG6" i="57"/>
  <c r="AF6" i="57"/>
  <c r="AE6" i="57"/>
  <c r="AD6" i="57"/>
  <c r="AC6" i="57"/>
  <c r="AB6" i="57"/>
  <c r="AA6" i="57"/>
  <c r="Z6" i="57"/>
  <c r="Y6" i="57"/>
  <c r="X6" i="57"/>
  <c r="W6" i="57"/>
  <c r="V6" i="57"/>
  <c r="U6" i="57"/>
  <c r="T6" i="57"/>
  <c r="S6" i="57"/>
  <c r="R6" i="57"/>
  <c r="Q6" i="57"/>
  <c r="P6" i="57"/>
  <c r="O6" i="57"/>
  <c r="N6" i="57"/>
  <c r="AG5" i="57"/>
  <c r="AF5" i="57"/>
  <c r="AE5" i="57"/>
  <c r="AD5" i="57"/>
  <c r="AC5" i="57"/>
  <c r="AB5" i="57"/>
  <c r="AA5" i="57"/>
  <c r="Z5" i="57"/>
  <c r="Y5" i="57"/>
  <c r="X5" i="57"/>
  <c r="W5" i="57"/>
  <c r="V5" i="57"/>
  <c r="U5" i="57"/>
  <c r="T5" i="57"/>
  <c r="S5" i="57"/>
  <c r="R5" i="57"/>
  <c r="Q5" i="57"/>
  <c r="P5" i="57"/>
  <c r="O5" i="57"/>
  <c r="N5" i="57"/>
  <c r="AG4" i="57"/>
  <c r="AF4" i="57"/>
  <c r="AE4" i="57"/>
  <c r="AD4" i="57"/>
  <c r="AC4" i="57"/>
  <c r="AB4" i="57"/>
  <c r="AA4" i="57"/>
  <c r="Z4" i="57"/>
  <c r="Y4" i="57"/>
  <c r="X4" i="57"/>
  <c r="W4" i="57"/>
  <c r="V4" i="57"/>
  <c r="U4" i="57"/>
  <c r="T4" i="57"/>
  <c r="S4" i="57"/>
  <c r="R4" i="57"/>
  <c r="Q4" i="57"/>
  <c r="P4" i="57"/>
  <c r="O4" i="57"/>
  <c r="N4" i="57"/>
  <c r="AF3" i="57"/>
  <c r="AD3" i="57"/>
  <c r="AB3" i="57"/>
  <c r="Z3" i="57"/>
  <c r="X3" i="57"/>
  <c r="V3" i="57"/>
  <c r="T3" i="57"/>
  <c r="W26" i="63"/>
  <c r="Y27" i="63"/>
  <c r="Y8" i="63"/>
  <c r="AF51" i="63"/>
  <c r="AG51" i="63" s="1"/>
  <c r="AD51" i="63"/>
  <c r="AE51" i="63" s="1"/>
  <c r="AB51" i="63"/>
  <c r="AC51" i="63" s="1"/>
  <c r="Z51" i="63"/>
  <c r="AA51" i="63" s="1"/>
  <c r="X51" i="63"/>
  <c r="Y51" i="63" s="1"/>
  <c r="V51" i="63"/>
  <c r="W51" i="63" s="1"/>
  <c r="T51" i="63"/>
  <c r="P51" i="63"/>
  <c r="Q51" i="63" s="1"/>
  <c r="N51" i="63"/>
  <c r="O51" i="63" s="1"/>
  <c r="AF50" i="63"/>
  <c r="AG50" i="63" s="1"/>
  <c r="AD50" i="63"/>
  <c r="AE50" i="63" s="1"/>
  <c r="AB50" i="63"/>
  <c r="AC50" i="63" s="1"/>
  <c r="Z50" i="63"/>
  <c r="AA50" i="63" s="1"/>
  <c r="X50" i="63"/>
  <c r="Y50" i="63" s="1"/>
  <c r="V50" i="63"/>
  <c r="W50" i="63" s="1"/>
  <c r="T50" i="63"/>
  <c r="U50" i="63" s="1"/>
  <c r="R50" i="63"/>
  <c r="S50" i="63" s="1"/>
  <c r="P50" i="63"/>
  <c r="Q50" i="63" s="1"/>
  <c r="N50" i="63"/>
  <c r="O50" i="63" s="1"/>
  <c r="AF49" i="63"/>
  <c r="AG49" i="63" s="1"/>
  <c r="AD49" i="63"/>
  <c r="AE49" i="63" s="1"/>
  <c r="AB49" i="63"/>
  <c r="AC49" i="63" s="1"/>
  <c r="Z49" i="63"/>
  <c r="AA49" i="63" s="1"/>
  <c r="X49" i="63"/>
  <c r="Y49" i="63" s="1"/>
  <c r="V49" i="63"/>
  <c r="W49" i="63" s="1"/>
  <c r="T49" i="63"/>
  <c r="U49" i="63" s="1"/>
  <c r="R49" i="63"/>
  <c r="S49" i="63" s="1"/>
  <c r="P49" i="63"/>
  <c r="Q49" i="63" s="1"/>
  <c r="N49" i="63"/>
  <c r="O49" i="63" s="1"/>
  <c r="AF48" i="63"/>
  <c r="AG48" i="63" s="1"/>
  <c r="AD48" i="63"/>
  <c r="AE48" i="63" s="1"/>
  <c r="AB48" i="63"/>
  <c r="AC48" i="63" s="1"/>
  <c r="Z48" i="63"/>
  <c r="AA48" i="63" s="1"/>
  <c r="X48" i="63"/>
  <c r="Y48" i="63" s="1"/>
  <c r="V48" i="63"/>
  <c r="W48" i="63" s="1"/>
  <c r="T48" i="63"/>
  <c r="U48" i="63" s="1"/>
  <c r="R48" i="63"/>
  <c r="S48" i="63" s="1"/>
  <c r="P48" i="63"/>
  <c r="Q48" i="63" s="1"/>
  <c r="N48" i="63"/>
  <c r="O48" i="63" s="1"/>
  <c r="AF47" i="63"/>
  <c r="AG47" i="63" s="1"/>
  <c r="AD47" i="63"/>
  <c r="AE47" i="63" s="1"/>
  <c r="AB47" i="63"/>
  <c r="AC47" i="63" s="1"/>
  <c r="Z47" i="63"/>
  <c r="AA47" i="63" s="1"/>
  <c r="X47" i="63"/>
  <c r="Y47" i="63" s="1"/>
  <c r="V47" i="63"/>
  <c r="W47" i="63" s="1"/>
  <c r="T47" i="63"/>
  <c r="U47" i="63" s="1"/>
  <c r="R47" i="63"/>
  <c r="S47" i="63" s="1"/>
  <c r="P47" i="63"/>
  <c r="Q47" i="63" s="1"/>
  <c r="N47" i="63"/>
  <c r="O47" i="63" s="1"/>
  <c r="AF46" i="63"/>
  <c r="AG46" i="63" s="1"/>
  <c r="AD46" i="63"/>
  <c r="AE46" i="63" s="1"/>
  <c r="AB46" i="63"/>
  <c r="AC46" i="63" s="1"/>
  <c r="Z46" i="63"/>
  <c r="AA46" i="63" s="1"/>
  <c r="X46" i="63"/>
  <c r="Y46" i="63" s="1"/>
  <c r="V46" i="63"/>
  <c r="W46" i="63" s="1"/>
  <c r="T46" i="63"/>
  <c r="U46" i="63" s="1"/>
  <c r="R46" i="63"/>
  <c r="S46" i="63" s="1"/>
  <c r="P46" i="63"/>
  <c r="Q46" i="63" s="1"/>
  <c r="N46" i="63"/>
  <c r="O46" i="63" s="1"/>
  <c r="AF45" i="63"/>
  <c r="AG45" i="63" s="1"/>
  <c r="AD45" i="63"/>
  <c r="AE45" i="63" s="1"/>
  <c r="AB45" i="63"/>
  <c r="AC45" i="63" s="1"/>
  <c r="Z45" i="63"/>
  <c r="AA45" i="63" s="1"/>
  <c r="X45" i="63"/>
  <c r="Y45" i="63" s="1"/>
  <c r="V45" i="63"/>
  <c r="W45" i="63" s="1"/>
  <c r="T45" i="63"/>
  <c r="U45" i="63" s="1"/>
  <c r="R45" i="63"/>
  <c r="S45" i="63" s="1"/>
  <c r="P45" i="63"/>
  <c r="Q45" i="63" s="1"/>
  <c r="N45" i="63"/>
  <c r="O45" i="63" s="1"/>
  <c r="AF44" i="63"/>
  <c r="AG44" i="63" s="1"/>
  <c r="AD44" i="63"/>
  <c r="AE44" i="63" s="1"/>
  <c r="AB44" i="63"/>
  <c r="AC44" i="63" s="1"/>
  <c r="Z44" i="63"/>
  <c r="AA44" i="63" s="1"/>
  <c r="X44" i="63"/>
  <c r="Y44" i="63" s="1"/>
  <c r="V44" i="63"/>
  <c r="W44" i="63" s="1"/>
  <c r="T44" i="63"/>
  <c r="U44" i="63" s="1"/>
  <c r="R44" i="63"/>
  <c r="S44" i="63" s="1"/>
  <c r="P44" i="63"/>
  <c r="Q44" i="63" s="1"/>
  <c r="N44" i="63"/>
  <c r="O44" i="63" s="1"/>
  <c r="AF43" i="63"/>
  <c r="AG43" i="63" s="1"/>
  <c r="AD43" i="63"/>
  <c r="AE43" i="63" s="1"/>
  <c r="AB43" i="63"/>
  <c r="AC43" i="63" s="1"/>
  <c r="Z43" i="63"/>
  <c r="AA43" i="63" s="1"/>
  <c r="X43" i="63"/>
  <c r="Y43" i="63" s="1"/>
  <c r="V43" i="63"/>
  <c r="W43" i="63" s="1"/>
  <c r="T43" i="63"/>
  <c r="U43" i="63" s="1"/>
  <c r="R43" i="63"/>
  <c r="S43" i="63" s="1"/>
  <c r="P43" i="63"/>
  <c r="Q43" i="63" s="1"/>
  <c r="N43" i="63"/>
  <c r="O43" i="63" s="1"/>
  <c r="AF42" i="63"/>
  <c r="AG42" i="63" s="1"/>
  <c r="AD42" i="63"/>
  <c r="AE42" i="63" s="1"/>
  <c r="AB42" i="63"/>
  <c r="AC42" i="63" s="1"/>
  <c r="Z42" i="63"/>
  <c r="AA42" i="63" s="1"/>
  <c r="X42" i="63"/>
  <c r="Y42" i="63" s="1"/>
  <c r="V42" i="63"/>
  <c r="W42" i="63" s="1"/>
  <c r="T42" i="63"/>
  <c r="U42" i="63" s="1"/>
  <c r="R42" i="63"/>
  <c r="S42" i="63" s="1"/>
  <c r="P42" i="63"/>
  <c r="Q42" i="63" s="1"/>
  <c r="N42" i="63"/>
  <c r="O42" i="63" s="1"/>
  <c r="AF41" i="63"/>
  <c r="AG41" i="63" s="1"/>
  <c r="AD41" i="63"/>
  <c r="AE41" i="63" s="1"/>
  <c r="AB41" i="63"/>
  <c r="AC41" i="63" s="1"/>
  <c r="Z41" i="63"/>
  <c r="AA41" i="63" s="1"/>
  <c r="X41" i="63"/>
  <c r="Y41" i="63" s="1"/>
  <c r="V41" i="63"/>
  <c r="W41" i="63" s="1"/>
  <c r="T41" i="63"/>
  <c r="U41" i="63" s="1"/>
  <c r="R41" i="63"/>
  <c r="S41" i="63" s="1"/>
  <c r="P41" i="63"/>
  <c r="Q41" i="63" s="1"/>
  <c r="N41" i="63"/>
  <c r="O41" i="63" s="1"/>
  <c r="AF40" i="63"/>
  <c r="AG40" i="63" s="1"/>
  <c r="AD40" i="63"/>
  <c r="AE40" i="63" s="1"/>
  <c r="AB40" i="63"/>
  <c r="AC40" i="63" s="1"/>
  <c r="Z40" i="63"/>
  <c r="AA40" i="63" s="1"/>
  <c r="X40" i="63"/>
  <c r="Y40" i="63" s="1"/>
  <c r="V40" i="63"/>
  <c r="W40" i="63" s="1"/>
  <c r="T40" i="63"/>
  <c r="U40" i="63" s="1"/>
  <c r="R40" i="63"/>
  <c r="S40" i="63" s="1"/>
  <c r="P40" i="63"/>
  <c r="Q40" i="63" s="1"/>
  <c r="N40" i="63"/>
  <c r="O40" i="63" s="1"/>
  <c r="AF39" i="63"/>
  <c r="AG39" i="63" s="1"/>
  <c r="AD39" i="63"/>
  <c r="AE39" i="63" s="1"/>
  <c r="AB39" i="63"/>
  <c r="AC39" i="63" s="1"/>
  <c r="Z39" i="63"/>
  <c r="AA39" i="63" s="1"/>
  <c r="X39" i="63"/>
  <c r="Y39" i="63" s="1"/>
  <c r="V39" i="63"/>
  <c r="W39" i="63" s="1"/>
  <c r="T39" i="63"/>
  <c r="U39" i="63" s="1"/>
  <c r="R39" i="63"/>
  <c r="S39" i="63" s="1"/>
  <c r="P39" i="63"/>
  <c r="Q39" i="63" s="1"/>
  <c r="N39" i="63"/>
  <c r="O39" i="63" s="1"/>
  <c r="AF38" i="63"/>
  <c r="AG38" i="63" s="1"/>
  <c r="AD38" i="63"/>
  <c r="AE38" i="63" s="1"/>
  <c r="AB38" i="63"/>
  <c r="AC38" i="63" s="1"/>
  <c r="Z38" i="63"/>
  <c r="AA38" i="63" s="1"/>
  <c r="X38" i="63"/>
  <c r="Y38" i="63" s="1"/>
  <c r="V38" i="63"/>
  <c r="W38" i="63" s="1"/>
  <c r="T38" i="63"/>
  <c r="U38" i="63" s="1"/>
  <c r="R38" i="63"/>
  <c r="S38" i="63" s="1"/>
  <c r="P38" i="63"/>
  <c r="Q38" i="63" s="1"/>
  <c r="N38" i="63"/>
  <c r="O38" i="63" s="1"/>
  <c r="AF37" i="63"/>
  <c r="AD37" i="63"/>
  <c r="AB37" i="63"/>
  <c r="Z37" i="63"/>
  <c r="X37" i="63"/>
  <c r="V37" i="63"/>
  <c r="T37" i="63"/>
  <c r="AG34" i="63"/>
  <c r="AF34" i="63"/>
  <c r="AE34" i="63"/>
  <c r="AD34" i="63"/>
  <c r="AC34" i="63"/>
  <c r="AB34" i="63"/>
  <c r="AA34" i="63"/>
  <c r="Z34" i="63"/>
  <c r="Y34" i="63"/>
  <c r="X34" i="63"/>
  <c r="W34" i="63"/>
  <c r="V34" i="63"/>
  <c r="U34" i="63"/>
  <c r="T34" i="63"/>
  <c r="S34" i="63"/>
  <c r="R34" i="63"/>
  <c r="Q34" i="63"/>
  <c r="P34" i="63"/>
  <c r="O34" i="63"/>
  <c r="N34" i="63"/>
  <c r="AG33" i="63"/>
  <c r="AF33" i="63"/>
  <c r="AE33" i="63"/>
  <c r="AD33" i="63"/>
  <c r="AC33" i="63"/>
  <c r="AB33" i="63"/>
  <c r="AA33" i="63"/>
  <c r="Z33" i="63"/>
  <c r="Y33" i="63"/>
  <c r="X33" i="63"/>
  <c r="W33" i="63"/>
  <c r="V33" i="63"/>
  <c r="U33" i="63"/>
  <c r="T33" i="63"/>
  <c r="S33" i="63"/>
  <c r="R33" i="63"/>
  <c r="Q33" i="63"/>
  <c r="P33" i="63"/>
  <c r="O33" i="63"/>
  <c r="N33" i="63"/>
  <c r="AG32" i="63"/>
  <c r="AF32" i="63"/>
  <c r="AE32" i="63"/>
  <c r="AD32" i="63"/>
  <c r="AC32" i="63"/>
  <c r="AB32" i="63"/>
  <c r="AA32" i="63"/>
  <c r="Z32" i="63"/>
  <c r="Y32" i="63"/>
  <c r="X32" i="63"/>
  <c r="W32" i="63"/>
  <c r="V32" i="63"/>
  <c r="U32" i="63"/>
  <c r="T32" i="63"/>
  <c r="S32" i="63"/>
  <c r="R32" i="63"/>
  <c r="Q32" i="63"/>
  <c r="P32" i="63"/>
  <c r="O32" i="63"/>
  <c r="N32" i="63"/>
  <c r="AG31" i="63"/>
  <c r="AF31" i="63"/>
  <c r="AE31" i="63"/>
  <c r="AD31" i="63"/>
  <c r="AC31" i="63"/>
  <c r="AB31" i="63"/>
  <c r="AA31" i="63"/>
  <c r="Z31" i="63"/>
  <c r="Y31" i="63"/>
  <c r="X31" i="63"/>
  <c r="W31" i="63"/>
  <c r="V31" i="63"/>
  <c r="U31" i="63"/>
  <c r="T31" i="63"/>
  <c r="S31" i="63"/>
  <c r="R31" i="63"/>
  <c r="Q31" i="63"/>
  <c r="P31" i="63"/>
  <c r="O31" i="63"/>
  <c r="N31" i="63"/>
  <c r="AG30" i="63"/>
  <c r="AF30" i="63"/>
  <c r="AE30" i="63"/>
  <c r="AD30" i="63"/>
  <c r="AC30" i="63"/>
  <c r="AB30" i="63"/>
  <c r="AA30" i="63"/>
  <c r="Z30" i="63"/>
  <c r="Y30" i="63"/>
  <c r="X30" i="63"/>
  <c r="W30" i="63"/>
  <c r="V30" i="63"/>
  <c r="U30" i="63"/>
  <c r="T30" i="63"/>
  <c r="S30" i="63"/>
  <c r="R30" i="63"/>
  <c r="Q30" i="63"/>
  <c r="P30" i="63"/>
  <c r="O30" i="63"/>
  <c r="N30" i="63"/>
  <c r="AG29" i="63"/>
  <c r="AF29" i="63"/>
  <c r="AE29" i="63"/>
  <c r="AD29" i="63"/>
  <c r="AC29" i="63"/>
  <c r="AB29" i="63"/>
  <c r="AA29" i="63"/>
  <c r="Z29" i="63"/>
  <c r="Y29" i="63"/>
  <c r="X29" i="63"/>
  <c r="W29" i="63"/>
  <c r="V29" i="63"/>
  <c r="U29" i="63"/>
  <c r="T29" i="63"/>
  <c r="S29" i="63"/>
  <c r="R29" i="63"/>
  <c r="Q29" i="63"/>
  <c r="P29" i="63"/>
  <c r="O29" i="63"/>
  <c r="N29" i="63"/>
  <c r="AG28" i="63"/>
  <c r="AF28" i="63"/>
  <c r="AE28" i="63"/>
  <c r="AD28" i="63"/>
  <c r="AC28" i="63"/>
  <c r="AB28" i="63"/>
  <c r="AA28" i="63"/>
  <c r="Z28" i="63"/>
  <c r="Y28" i="63"/>
  <c r="X28" i="63"/>
  <c r="W28" i="63"/>
  <c r="V28" i="63"/>
  <c r="U28" i="63"/>
  <c r="T28" i="63"/>
  <c r="S28" i="63"/>
  <c r="R28" i="63"/>
  <c r="Q28" i="63"/>
  <c r="P28" i="63"/>
  <c r="O28" i="63"/>
  <c r="N28" i="63"/>
  <c r="AG27" i="63"/>
  <c r="AF27" i="63"/>
  <c r="AE27" i="63"/>
  <c r="AD27" i="63"/>
  <c r="AC27" i="63"/>
  <c r="AB27" i="63"/>
  <c r="AA27" i="63"/>
  <c r="Z27" i="63"/>
  <c r="X27" i="63"/>
  <c r="W27" i="63"/>
  <c r="V27" i="63"/>
  <c r="U27" i="63"/>
  <c r="T27" i="63"/>
  <c r="S27" i="63"/>
  <c r="R27" i="63"/>
  <c r="Q27" i="63"/>
  <c r="P27" i="63"/>
  <c r="O27" i="63"/>
  <c r="N27" i="63"/>
  <c r="AG26" i="63"/>
  <c r="AF26" i="63"/>
  <c r="AE26" i="63"/>
  <c r="AD26" i="63"/>
  <c r="AC26" i="63"/>
  <c r="AB26" i="63"/>
  <c r="AA26" i="63"/>
  <c r="Z26" i="63"/>
  <c r="Y26" i="63"/>
  <c r="X26" i="63"/>
  <c r="V26" i="63"/>
  <c r="U26" i="63"/>
  <c r="T26" i="63"/>
  <c r="S26" i="63"/>
  <c r="R26" i="63"/>
  <c r="Q26" i="63"/>
  <c r="P26" i="63"/>
  <c r="O26" i="63"/>
  <c r="N26" i="63"/>
  <c r="AG25" i="63"/>
  <c r="AF25" i="63"/>
  <c r="AE25" i="63"/>
  <c r="AD25" i="63"/>
  <c r="AC25" i="63"/>
  <c r="AB25" i="63"/>
  <c r="AA25" i="63"/>
  <c r="Z25" i="63"/>
  <c r="Y25" i="63"/>
  <c r="X25" i="63"/>
  <c r="W25" i="63"/>
  <c r="V25" i="63"/>
  <c r="U25" i="63"/>
  <c r="T25" i="63"/>
  <c r="S25" i="63"/>
  <c r="R25" i="63"/>
  <c r="Q25" i="63"/>
  <c r="P25" i="63"/>
  <c r="O25" i="63"/>
  <c r="N25" i="63"/>
  <c r="AG24" i="63"/>
  <c r="AF24" i="63"/>
  <c r="AE24" i="63"/>
  <c r="AD24" i="63"/>
  <c r="AC24" i="63"/>
  <c r="AB24" i="63"/>
  <c r="AA24" i="63"/>
  <c r="Z24" i="63"/>
  <c r="Y24" i="63"/>
  <c r="X24" i="63"/>
  <c r="W24" i="63"/>
  <c r="V24" i="63"/>
  <c r="U24" i="63"/>
  <c r="T24" i="63"/>
  <c r="S24" i="63"/>
  <c r="R24" i="63"/>
  <c r="Q24" i="63"/>
  <c r="P24" i="63"/>
  <c r="O24" i="63"/>
  <c r="N24" i="63"/>
  <c r="AG23" i="63"/>
  <c r="AF23" i="63"/>
  <c r="AE23" i="63"/>
  <c r="AD23" i="63"/>
  <c r="AC23" i="63"/>
  <c r="AB23" i="63"/>
  <c r="AA23" i="63"/>
  <c r="Z23" i="63"/>
  <c r="Y23" i="63"/>
  <c r="X23" i="63"/>
  <c r="W23" i="63"/>
  <c r="V23" i="63"/>
  <c r="U23" i="63"/>
  <c r="T23" i="63"/>
  <c r="S23" i="63"/>
  <c r="R23" i="63"/>
  <c r="Q23" i="63"/>
  <c r="P23" i="63"/>
  <c r="O23" i="63"/>
  <c r="N23" i="63"/>
  <c r="AG22" i="63"/>
  <c r="AF22" i="63"/>
  <c r="AE22" i="63"/>
  <c r="AD22" i="63"/>
  <c r="AC22" i="63"/>
  <c r="AB22" i="63"/>
  <c r="AA22" i="63"/>
  <c r="Z22" i="63"/>
  <c r="Y22" i="63"/>
  <c r="X22" i="63"/>
  <c r="W22" i="63"/>
  <c r="V22" i="63"/>
  <c r="U22" i="63"/>
  <c r="T22" i="63"/>
  <c r="S22" i="63"/>
  <c r="R22" i="63"/>
  <c r="Q22" i="63"/>
  <c r="P22" i="63"/>
  <c r="O22" i="63"/>
  <c r="N22" i="63"/>
  <c r="AG21" i="63"/>
  <c r="AF21" i="63"/>
  <c r="AE21" i="63"/>
  <c r="AD21" i="63"/>
  <c r="AC21" i="63"/>
  <c r="AB21" i="63"/>
  <c r="AA21" i="63"/>
  <c r="Z21" i="63"/>
  <c r="Y21" i="63"/>
  <c r="X21" i="63"/>
  <c r="W21" i="63"/>
  <c r="V21" i="63"/>
  <c r="U21" i="63"/>
  <c r="T21" i="63"/>
  <c r="S21" i="63"/>
  <c r="R21" i="63"/>
  <c r="Q21" i="63"/>
  <c r="P21" i="63"/>
  <c r="O21" i="63"/>
  <c r="N21" i="63"/>
  <c r="AF20" i="63"/>
  <c r="AD20" i="63"/>
  <c r="AB20" i="63"/>
  <c r="Z20" i="63"/>
  <c r="X20" i="63"/>
  <c r="V20" i="63"/>
  <c r="T20" i="63"/>
  <c r="AF17" i="63"/>
  <c r="AG17" i="63" s="1"/>
  <c r="AD17" i="63"/>
  <c r="AE17" i="63" s="1"/>
  <c r="AB17" i="63"/>
  <c r="AC17" i="63" s="1"/>
  <c r="Z17" i="63"/>
  <c r="AA17" i="63" s="1"/>
  <c r="X17" i="63"/>
  <c r="Y17" i="63" s="1"/>
  <c r="V17" i="63"/>
  <c r="W17" i="63" s="1"/>
  <c r="T17" i="63"/>
  <c r="U17" i="63" s="1"/>
  <c r="R17" i="63"/>
  <c r="S17" i="63" s="1"/>
  <c r="P17" i="63"/>
  <c r="Q17" i="63" s="1"/>
  <c r="N17" i="63"/>
  <c r="O17" i="63" s="1"/>
  <c r="AF16" i="63"/>
  <c r="AG16" i="63" s="1"/>
  <c r="AD16" i="63"/>
  <c r="AE16" i="63" s="1"/>
  <c r="AB16" i="63"/>
  <c r="AC16" i="63" s="1"/>
  <c r="Z16" i="63"/>
  <c r="AA16" i="63" s="1"/>
  <c r="X16" i="63"/>
  <c r="Y16" i="63" s="1"/>
  <c r="V16" i="63"/>
  <c r="W16" i="63" s="1"/>
  <c r="T16" i="63"/>
  <c r="U16" i="63" s="1"/>
  <c r="R16" i="63"/>
  <c r="S16" i="63" s="1"/>
  <c r="P16" i="63"/>
  <c r="Q16" i="63" s="1"/>
  <c r="N16" i="63"/>
  <c r="O16" i="63" s="1"/>
  <c r="AF15" i="63"/>
  <c r="AG15" i="63" s="1"/>
  <c r="AD15" i="63"/>
  <c r="AE15" i="63" s="1"/>
  <c r="AB15" i="63"/>
  <c r="AC15" i="63" s="1"/>
  <c r="Z15" i="63"/>
  <c r="AA15" i="63" s="1"/>
  <c r="X15" i="63"/>
  <c r="Y15" i="63" s="1"/>
  <c r="V15" i="63"/>
  <c r="W15" i="63" s="1"/>
  <c r="T15" i="63"/>
  <c r="U15" i="63" s="1"/>
  <c r="R15" i="63"/>
  <c r="S15" i="63" s="1"/>
  <c r="P15" i="63"/>
  <c r="Q15" i="63" s="1"/>
  <c r="N15" i="63"/>
  <c r="O15" i="63" s="1"/>
  <c r="AF14" i="63"/>
  <c r="AG14" i="63" s="1"/>
  <c r="AD14" i="63"/>
  <c r="AE14" i="63" s="1"/>
  <c r="AB14" i="63"/>
  <c r="AC14" i="63" s="1"/>
  <c r="Z14" i="63"/>
  <c r="AA14" i="63" s="1"/>
  <c r="X14" i="63"/>
  <c r="Y14" i="63" s="1"/>
  <c r="V14" i="63"/>
  <c r="W14" i="63" s="1"/>
  <c r="T14" i="63"/>
  <c r="U14" i="63" s="1"/>
  <c r="R14" i="63"/>
  <c r="S14" i="63" s="1"/>
  <c r="P14" i="63"/>
  <c r="Q14" i="63" s="1"/>
  <c r="N14" i="63"/>
  <c r="O14" i="63" s="1"/>
  <c r="AF13" i="63"/>
  <c r="AG13" i="63" s="1"/>
  <c r="AD13" i="63"/>
  <c r="AE13" i="63" s="1"/>
  <c r="AB13" i="63"/>
  <c r="AC13" i="63" s="1"/>
  <c r="Z13" i="63"/>
  <c r="AA13" i="63" s="1"/>
  <c r="X13" i="63"/>
  <c r="Y13" i="63" s="1"/>
  <c r="V13" i="63"/>
  <c r="W13" i="63" s="1"/>
  <c r="T13" i="63"/>
  <c r="U13" i="63" s="1"/>
  <c r="R13" i="63"/>
  <c r="S13" i="63" s="1"/>
  <c r="P13" i="63"/>
  <c r="Q13" i="63" s="1"/>
  <c r="N13" i="63"/>
  <c r="O13" i="63" s="1"/>
  <c r="AF12" i="63"/>
  <c r="AG12" i="63" s="1"/>
  <c r="AD12" i="63"/>
  <c r="AE12" i="63" s="1"/>
  <c r="AB12" i="63"/>
  <c r="AC12" i="63" s="1"/>
  <c r="Z12" i="63"/>
  <c r="AA12" i="63" s="1"/>
  <c r="X12" i="63"/>
  <c r="Y12" i="63" s="1"/>
  <c r="V12" i="63"/>
  <c r="W12" i="63" s="1"/>
  <c r="T12" i="63"/>
  <c r="U12" i="63" s="1"/>
  <c r="R12" i="63"/>
  <c r="S12" i="63" s="1"/>
  <c r="P12" i="63"/>
  <c r="Q12" i="63" s="1"/>
  <c r="N12" i="63"/>
  <c r="O12" i="63" s="1"/>
  <c r="AF11" i="63"/>
  <c r="AG11" i="63" s="1"/>
  <c r="AD11" i="63"/>
  <c r="AE11" i="63" s="1"/>
  <c r="AB11" i="63"/>
  <c r="AC11" i="63" s="1"/>
  <c r="Z11" i="63"/>
  <c r="AA11" i="63" s="1"/>
  <c r="X11" i="63"/>
  <c r="Y11" i="63" s="1"/>
  <c r="V11" i="63"/>
  <c r="W11" i="63" s="1"/>
  <c r="T11" i="63"/>
  <c r="U11" i="63" s="1"/>
  <c r="R11" i="63"/>
  <c r="S11" i="63" s="1"/>
  <c r="P11" i="63"/>
  <c r="Q11" i="63" s="1"/>
  <c r="N11" i="63"/>
  <c r="O11" i="63" s="1"/>
  <c r="AF10" i="63"/>
  <c r="AG10" i="63" s="1"/>
  <c r="AD10" i="63"/>
  <c r="AE10" i="63" s="1"/>
  <c r="AB10" i="63"/>
  <c r="AC10" i="63" s="1"/>
  <c r="Z10" i="63"/>
  <c r="AA10" i="63" s="1"/>
  <c r="X10" i="63"/>
  <c r="Y10" i="63" s="1"/>
  <c r="V10" i="63"/>
  <c r="W10" i="63" s="1"/>
  <c r="T10" i="63"/>
  <c r="U10" i="63" s="1"/>
  <c r="R10" i="63"/>
  <c r="S10" i="63" s="1"/>
  <c r="P10" i="63"/>
  <c r="Q10" i="63" s="1"/>
  <c r="N10" i="63"/>
  <c r="O10" i="63" s="1"/>
  <c r="AF9" i="63"/>
  <c r="AG9" i="63" s="1"/>
  <c r="AD9" i="63"/>
  <c r="AE9" i="63" s="1"/>
  <c r="AB9" i="63"/>
  <c r="AC9" i="63" s="1"/>
  <c r="Z9" i="63"/>
  <c r="AA9" i="63" s="1"/>
  <c r="X9" i="63"/>
  <c r="Y9" i="63" s="1"/>
  <c r="V9" i="63"/>
  <c r="W9" i="63" s="1"/>
  <c r="T9" i="63"/>
  <c r="U9" i="63" s="1"/>
  <c r="R9" i="63"/>
  <c r="S9" i="63" s="1"/>
  <c r="P9" i="63"/>
  <c r="Q9" i="63" s="1"/>
  <c r="N9" i="63"/>
  <c r="O9" i="63" s="1"/>
  <c r="AF8" i="63"/>
  <c r="AG8" i="63" s="1"/>
  <c r="AD8" i="63"/>
  <c r="AE8" i="63" s="1"/>
  <c r="AB8" i="63"/>
  <c r="AC8" i="63" s="1"/>
  <c r="Z8" i="63"/>
  <c r="AA8" i="63" s="1"/>
  <c r="X8" i="63"/>
  <c r="V8" i="63"/>
  <c r="W8" i="63" s="1"/>
  <c r="T8" i="63"/>
  <c r="U8" i="63" s="1"/>
  <c r="R8" i="63"/>
  <c r="S8" i="63" s="1"/>
  <c r="P8" i="63"/>
  <c r="Q8" i="63" s="1"/>
  <c r="N8" i="63"/>
  <c r="O8" i="63" s="1"/>
  <c r="AF7" i="63"/>
  <c r="AG7" i="63" s="1"/>
  <c r="AD7" i="63"/>
  <c r="AE7" i="63" s="1"/>
  <c r="AB7" i="63"/>
  <c r="AC7" i="63" s="1"/>
  <c r="Z7" i="63"/>
  <c r="AA7" i="63" s="1"/>
  <c r="X7" i="63"/>
  <c r="Y7" i="63" s="1"/>
  <c r="V7" i="63"/>
  <c r="W7" i="63" s="1"/>
  <c r="T7" i="63"/>
  <c r="U7" i="63" s="1"/>
  <c r="R7" i="63"/>
  <c r="S7" i="63" s="1"/>
  <c r="P7" i="63"/>
  <c r="Q7" i="63" s="1"/>
  <c r="N7" i="63"/>
  <c r="O7" i="63" s="1"/>
  <c r="AF6" i="63"/>
  <c r="AG6" i="63" s="1"/>
  <c r="AD6" i="63"/>
  <c r="AE6" i="63" s="1"/>
  <c r="AB6" i="63"/>
  <c r="AC6" i="63" s="1"/>
  <c r="Z6" i="63"/>
  <c r="AA6" i="63" s="1"/>
  <c r="X6" i="63"/>
  <c r="Y6" i="63" s="1"/>
  <c r="V6" i="63"/>
  <c r="W6" i="63" s="1"/>
  <c r="T6" i="63"/>
  <c r="U6" i="63" s="1"/>
  <c r="R6" i="63"/>
  <c r="S6" i="63" s="1"/>
  <c r="P6" i="63"/>
  <c r="Q6" i="63" s="1"/>
  <c r="N6" i="63"/>
  <c r="O6" i="63" s="1"/>
  <c r="AF5" i="63"/>
  <c r="AG5" i="63" s="1"/>
  <c r="AD5" i="63"/>
  <c r="AE5" i="63" s="1"/>
  <c r="AB5" i="63"/>
  <c r="AC5" i="63" s="1"/>
  <c r="Z5" i="63"/>
  <c r="AA5" i="63" s="1"/>
  <c r="X5" i="63"/>
  <c r="Y5" i="63" s="1"/>
  <c r="V5" i="63"/>
  <c r="W5" i="63" s="1"/>
  <c r="T5" i="63"/>
  <c r="U5" i="63" s="1"/>
  <c r="R5" i="63"/>
  <c r="S5" i="63" s="1"/>
  <c r="P5" i="63"/>
  <c r="Q5" i="63" s="1"/>
  <c r="N5" i="63"/>
  <c r="O5" i="63" s="1"/>
  <c r="AF4" i="63"/>
  <c r="AG4" i="63" s="1"/>
  <c r="AD4" i="63"/>
  <c r="AE4" i="63" s="1"/>
  <c r="AB4" i="63"/>
  <c r="AC4" i="63" s="1"/>
  <c r="Z4" i="63"/>
  <c r="AA4" i="63" s="1"/>
  <c r="X4" i="63"/>
  <c r="Y4" i="63" s="1"/>
  <c r="V4" i="63"/>
  <c r="W4" i="63" s="1"/>
  <c r="T4" i="63"/>
  <c r="U4" i="63" s="1"/>
  <c r="R4" i="63"/>
  <c r="S4" i="63" s="1"/>
  <c r="P4" i="63"/>
  <c r="Q4" i="63" s="1"/>
  <c r="N4" i="63"/>
  <c r="O4" i="63" s="1"/>
  <c r="AF3" i="63"/>
  <c r="AD3" i="63"/>
  <c r="AB3" i="63"/>
  <c r="Z3" i="63"/>
  <c r="X3" i="63"/>
  <c r="V3" i="63"/>
  <c r="T3" i="63"/>
  <c r="Y24" i="67"/>
  <c r="AG51" i="67"/>
  <c r="AF51" i="67"/>
  <c r="AE51" i="67"/>
  <c r="AD51" i="67"/>
  <c r="AC51" i="67"/>
  <c r="AB51" i="67"/>
  <c r="Z51" i="67"/>
  <c r="AA51" i="67" s="1"/>
  <c r="Y51" i="67"/>
  <c r="X51" i="67"/>
  <c r="W51" i="67"/>
  <c r="V51" i="67"/>
  <c r="U51" i="67"/>
  <c r="T51" i="67"/>
  <c r="R51" i="67"/>
  <c r="S51" i="67" s="1"/>
  <c r="Q51" i="67"/>
  <c r="P51" i="67"/>
  <c r="O51" i="67"/>
  <c r="N51" i="67"/>
  <c r="AG50" i="67"/>
  <c r="AF50" i="67"/>
  <c r="AD50" i="67"/>
  <c r="AE50" i="67" s="1"/>
  <c r="AC50" i="67"/>
  <c r="AB50" i="67"/>
  <c r="AA50" i="67"/>
  <c r="Z50" i="67"/>
  <c r="Y50" i="67"/>
  <c r="X50" i="67"/>
  <c r="V50" i="67"/>
  <c r="W50" i="67" s="1"/>
  <c r="U50" i="67"/>
  <c r="T50" i="67"/>
  <c r="S50" i="67"/>
  <c r="R50" i="67"/>
  <c r="Q50" i="67"/>
  <c r="P50" i="67"/>
  <c r="N50" i="67"/>
  <c r="O50" i="67" s="1"/>
  <c r="AG49" i="67"/>
  <c r="AF49" i="67"/>
  <c r="AE49" i="67"/>
  <c r="AD49" i="67"/>
  <c r="AC49" i="67"/>
  <c r="AB49" i="67"/>
  <c r="Z49" i="67"/>
  <c r="AA49" i="67" s="1"/>
  <c r="Y49" i="67"/>
  <c r="X49" i="67"/>
  <c r="W49" i="67"/>
  <c r="V49" i="67"/>
  <c r="U49" i="67"/>
  <c r="T49" i="67"/>
  <c r="R49" i="67"/>
  <c r="S49" i="67" s="1"/>
  <c r="Q49" i="67"/>
  <c r="P49" i="67"/>
  <c r="O49" i="67"/>
  <c r="N49" i="67"/>
  <c r="AG48" i="67"/>
  <c r="AF48" i="67"/>
  <c r="AD48" i="67"/>
  <c r="AE48" i="67" s="1"/>
  <c r="AC48" i="67"/>
  <c r="AB48" i="67"/>
  <c r="AA48" i="67"/>
  <c r="Z48" i="67"/>
  <c r="Y48" i="67"/>
  <c r="X48" i="67"/>
  <c r="V48" i="67"/>
  <c r="W48" i="67" s="1"/>
  <c r="U48" i="67"/>
  <c r="T48" i="67"/>
  <c r="S48" i="67"/>
  <c r="R48" i="67"/>
  <c r="Q48" i="67"/>
  <c r="P48" i="67"/>
  <c r="N48" i="67"/>
  <c r="O48" i="67" s="1"/>
  <c r="AG47" i="67"/>
  <c r="AF47" i="67"/>
  <c r="AE47" i="67"/>
  <c r="AD47" i="67"/>
  <c r="AC47" i="67"/>
  <c r="AB47" i="67"/>
  <c r="Z47" i="67"/>
  <c r="AA47" i="67" s="1"/>
  <c r="Y47" i="67"/>
  <c r="X47" i="67"/>
  <c r="W47" i="67"/>
  <c r="V47" i="67"/>
  <c r="U47" i="67"/>
  <c r="T47" i="67"/>
  <c r="R47" i="67"/>
  <c r="S47" i="67" s="1"/>
  <c r="Q47" i="67"/>
  <c r="P47" i="67"/>
  <c r="O47" i="67"/>
  <c r="N47" i="67"/>
  <c r="AG46" i="67"/>
  <c r="AF46" i="67"/>
  <c r="AD46" i="67"/>
  <c r="AE46" i="67" s="1"/>
  <c r="AC46" i="67"/>
  <c r="AB46" i="67"/>
  <c r="AA46" i="67"/>
  <c r="Z46" i="67"/>
  <c r="Y46" i="67"/>
  <c r="X46" i="67"/>
  <c r="V46" i="67"/>
  <c r="W46" i="67" s="1"/>
  <c r="U46" i="67"/>
  <c r="T46" i="67"/>
  <c r="S46" i="67"/>
  <c r="R46" i="67"/>
  <c r="Q46" i="67"/>
  <c r="P46" i="67"/>
  <c r="N46" i="67"/>
  <c r="O46" i="67" s="1"/>
  <c r="AG45" i="67"/>
  <c r="AF45" i="67"/>
  <c r="AE45" i="67"/>
  <c r="AD45" i="67"/>
  <c r="AC45" i="67"/>
  <c r="AB45" i="67"/>
  <c r="Z45" i="67"/>
  <c r="AA45" i="67" s="1"/>
  <c r="Y45" i="67"/>
  <c r="X45" i="67"/>
  <c r="W45" i="67"/>
  <c r="V45" i="67"/>
  <c r="U45" i="67"/>
  <c r="T45" i="67"/>
  <c r="R45" i="67"/>
  <c r="S45" i="67" s="1"/>
  <c r="Q45" i="67"/>
  <c r="P45" i="67"/>
  <c r="O45" i="67"/>
  <c r="N45" i="67"/>
  <c r="AG44" i="67"/>
  <c r="AF44" i="67"/>
  <c r="AD44" i="67"/>
  <c r="AE44" i="67" s="1"/>
  <c r="AC44" i="67"/>
  <c r="AB44" i="67"/>
  <c r="AA44" i="67"/>
  <c r="Z44" i="67"/>
  <c r="Y44" i="67"/>
  <c r="X44" i="67"/>
  <c r="V44" i="67"/>
  <c r="W44" i="67" s="1"/>
  <c r="U44" i="67"/>
  <c r="T44" i="67"/>
  <c r="S44" i="67"/>
  <c r="R44" i="67"/>
  <c r="Q44" i="67"/>
  <c r="P44" i="67"/>
  <c r="N44" i="67"/>
  <c r="O44" i="67" s="1"/>
  <c r="AG43" i="67"/>
  <c r="AF43" i="67"/>
  <c r="AE43" i="67"/>
  <c r="AD43" i="67"/>
  <c r="AC43" i="67"/>
  <c r="AB43" i="67"/>
  <c r="Z43" i="67"/>
  <c r="AA43" i="67" s="1"/>
  <c r="Y43" i="67"/>
  <c r="X43" i="67"/>
  <c r="W43" i="67"/>
  <c r="V43" i="67"/>
  <c r="U43" i="67"/>
  <c r="T43" i="67"/>
  <c r="R43" i="67"/>
  <c r="S43" i="67" s="1"/>
  <c r="Q43" i="67"/>
  <c r="P43" i="67"/>
  <c r="O43" i="67"/>
  <c r="N43" i="67"/>
  <c r="AG42" i="67"/>
  <c r="AF42" i="67"/>
  <c r="AD42" i="67"/>
  <c r="AE42" i="67" s="1"/>
  <c r="AC42" i="67"/>
  <c r="AB42" i="67"/>
  <c r="AA42" i="67"/>
  <c r="Z42" i="67"/>
  <c r="Y42" i="67"/>
  <c r="X42" i="67"/>
  <c r="V42" i="67"/>
  <c r="W42" i="67" s="1"/>
  <c r="U42" i="67"/>
  <c r="T42" i="67"/>
  <c r="S42" i="67"/>
  <c r="R42" i="67"/>
  <c r="Q42" i="67"/>
  <c r="P42" i="67"/>
  <c r="N42" i="67"/>
  <c r="O42" i="67" s="1"/>
  <c r="AG41" i="67"/>
  <c r="AF41" i="67"/>
  <c r="AE41" i="67"/>
  <c r="AD41" i="67"/>
  <c r="AC41" i="67"/>
  <c r="AB41" i="67"/>
  <c r="Z41" i="67"/>
  <c r="AA41" i="67" s="1"/>
  <c r="Y41" i="67"/>
  <c r="X41" i="67"/>
  <c r="W41" i="67"/>
  <c r="V41" i="67"/>
  <c r="U41" i="67"/>
  <c r="T41" i="67"/>
  <c r="R41" i="67"/>
  <c r="S41" i="67" s="1"/>
  <c r="Q41" i="67"/>
  <c r="P41" i="67"/>
  <c r="O41" i="67"/>
  <c r="N41" i="67"/>
  <c r="AG40" i="67"/>
  <c r="AF40" i="67"/>
  <c r="AD40" i="67"/>
  <c r="AE40" i="67" s="1"/>
  <c r="AC40" i="67"/>
  <c r="AB40" i="67"/>
  <c r="AA40" i="67"/>
  <c r="Z40" i="67"/>
  <c r="Y40" i="67"/>
  <c r="X40" i="67"/>
  <c r="V40" i="67"/>
  <c r="W40" i="67" s="1"/>
  <c r="U40" i="67"/>
  <c r="T40" i="67"/>
  <c r="S40" i="67"/>
  <c r="R40" i="67"/>
  <c r="Q40" i="67"/>
  <c r="P40" i="67"/>
  <c r="N40" i="67"/>
  <c r="O40" i="67" s="1"/>
  <c r="AG39" i="67"/>
  <c r="AF39" i="67"/>
  <c r="AE39" i="67"/>
  <c r="AD39" i="67"/>
  <c r="AC39" i="67"/>
  <c r="AB39" i="67"/>
  <c r="Z39" i="67"/>
  <c r="AA39" i="67" s="1"/>
  <c r="Y39" i="67"/>
  <c r="X39" i="67"/>
  <c r="W39" i="67"/>
  <c r="V39" i="67"/>
  <c r="U39" i="67"/>
  <c r="T39" i="67"/>
  <c r="R39" i="67"/>
  <c r="S39" i="67" s="1"/>
  <c r="Q39" i="67"/>
  <c r="P39" i="67"/>
  <c r="O39" i="67"/>
  <c r="N39" i="67"/>
  <c r="AG38" i="67"/>
  <c r="AF38" i="67"/>
  <c r="AD38" i="67"/>
  <c r="AE38" i="67" s="1"/>
  <c r="AC38" i="67"/>
  <c r="AB38" i="67"/>
  <c r="AA38" i="67"/>
  <c r="Z38" i="67"/>
  <c r="Y38" i="67"/>
  <c r="X38" i="67"/>
  <c r="V38" i="67"/>
  <c r="W38" i="67" s="1"/>
  <c r="U38" i="67"/>
  <c r="T38" i="67"/>
  <c r="S38" i="67"/>
  <c r="R38" i="67"/>
  <c r="Q38" i="67"/>
  <c r="P38" i="67"/>
  <c r="N38" i="67"/>
  <c r="O38" i="67" s="1"/>
  <c r="AF37" i="67"/>
  <c r="AD37" i="67"/>
  <c r="AB37" i="67"/>
  <c r="Z37" i="67"/>
  <c r="X37" i="67"/>
  <c r="V37" i="67"/>
  <c r="T37" i="67"/>
  <c r="AG34" i="67"/>
  <c r="AF34" i="67"/>
  <c r="AD34" i="67"/>
  <c r="AE34" i="67" s="1"/>
  <c r="AB34" i="67"/>
  <c r="AC34" i="67" s="1"/>
  <c r="Z34" i="67"/>
  <c r="AA34" i="67" s="1"/>
  <c r="Y34" i="67"/>
  <c r="X34" i="67"/>
  <c r="V34" i="67"/>
  <c r="W34" i="67" s="1"/>
  <c r="T34" i="67"/>
  <c r="U34" i="67" s="1"/>
  <c r="R34" i="67"/>
  <c r="S34" i="67" s="1"/>
  <c r="Q34" i="67"/>
  <c r="P34" i="67"/>
  <c r="N34" i="67"/>
  <c r="O34" i="67" s="1"/>
  <c r="AF33" i="67"/>
  <c r="AG33" i="67" s="1"/>
  <c r="AD33" i="67"/>
  <c r="AE33" i="67" s="1"/>
  <c r="AC33" i="67"/>
  <c r="AB33" i="67"/>
  <c r="Z33" i="67"/>
  <c r="AA33" i="67" s="1"/>
  <c r="X33" i="67"/>
  <c r="Y33" i="67" s="1"/>
  <c r="V33" i="67"/>
  <c r="W33" i="67" s="1"/>
  <c r="U33" i="67"/>
  <c r="T33" i="67"/>
  <c r="R33" i="67"/>
  <c r="S33" i="67" s="1"/>
  <c r="P33" i="67"/>
  <c r="Q33" i="67" s="1"/>
  <c r="N33" i="67"/>
  <c r="O33" i="67" s="1"/>
  <c r="AF32" i="67"/>
  <c r="AD32" i="67"/>
  <c r="AB32" i="67"/>
  <c r="Z32" i="67"/>
  <c r="X32" i="67"/>
  <c r="V32" i="67"/>
  <c r="T32" i="67"/>
  <c r="R32" i="67"/>
  <c r="Q32" i="67"/>
  <c r="P32" i="67"/>
  <c r="N32" i="67"/>
  <c r="O32" i="67" s="1"/>
  <c r="AF31" i="67"/>
  <c r="AG31" i="67" s="1"/>
  <c r="AD31" i="67"/>
  <c r="AE31" i="67" s="1"/>
  <c r="AC31" i="67"/>
  <c r="AB31" i="67"/>
  <c r="Z31" i="67"/>
  <c r="AA31" i="67" s="1"/>
  <c r="X31" i="67"/>
  <c r="Y31" i="67" s="1"/>
  <c r="V31" i="67"/>
  <c r="W31" i="67" s="1"/>
  <c r="U31" i="67"/>
  <c r="T31" i="67"/>
  <c r="R31" i="67"/>
  <c r="S31" i="67" s="1"/>
  <c r="P31" i="67"/>
  <c r="Q31" i="67" s="1"/>
  <c r="N31" i="67"/>
  <c r="O31" i="67" s="1"/>
  <c r="AG30" i="67"/>
  <c r="AF30" i="67"/>
  <c r="AD30" i="67"/>
  <c r="AE30" i="67" s="1"/>
  <c r="AB30" i="67"/>
  <c r="AC30" i="67" s="1"/>
  <c r="Z30" i="67"/>
  <c r="AA30" i="67" s="1"/>
  <c r="Y30" i="67"/>
  <c r="X30" i="67"/>
  <c r="V30" i="67"/>
  <c r="W30" i="67" s="1"/>
  <c r="T30" i="67"/>
  <c r="U30" i="67" s="1"/>
  <c r="R30" i="67"/>
  <c r="S30" i="67" s="1"/>
  <c r="Q30" i="67"/>
  <c r="P30" i="67"/>
  <c r="N30" i="67"/>
  <c r="O30" i="67" s="1"/>
  <c r="AF29" i="67"/>
  <c r="AG29" i="67" s="1"/>
  <c r="AD29" i="67"/>
  <c r="AE29" i="67" s="1"/>
  <c r="AC29" i="67"/>
  <c r="AB29" i="67"/>
  <c r="Z29" i="67"/>
  <c r="AA29" i="67" s="1"/>
  <c r="X29" i="67"/>
  <c r="Y29" i="67" s="1"/>
  <c r="V29" i="67"/>
  <c r="W29" i="67" s="1"/>
  <c r="U29" i="67"/>
  <c r="T29" i="67"/>
  <c r="R29" i="67"/>
  <c r="S29" i="67" s="1"/>
  <c r="P29" i="67"/>
  <c r="Q29" i="67" s="1"/>
  <c r="N29" i="67"/>
  <c r="O29" i="67" s="1"/>
  <c r="AG28" i="67"/>
  <c r="AF28" i="67"/>
  <c r="AD28" i="67"/>
  <c r="AE28" i="67" s="1"/>
  <c r="AB28" i="67"/>
  <c r="AC28" i="67" s="1"/>
  <c r="Z28" i="67"/>
  <c r="AA28" i="67" s="1"/>
  <c r="Y28" i="67"/>
  <c r="X28" i="67"/>
  <c r="V28" i="67"/>
  <c r="W28" i="67" s="1"/>
  <c r="T28" i="67"/>
  <c r="U28" i="67" s="1"/>
  <c r="R28" i="67"/>
  <c r="S28" i="67" s="1"/>
  <c r="Q28" i="67"/>
  <c r="P28" i="67"/>
  <c r="N28" i="67"/>
  <c r="O28" i="67" s="1"/>
  <c r="AF27" i="67"/>
  <c r="AG27" i="67" s="1"/>
  <c r="AD27" i="67"/>
  <c r="AE27" i="67" s="1"/>
  <c r="AC27" i="67"/>
  <c r="AB27" i="67"/>
  <c r="Z27" i="67"/>
  <c r="AA27" i="67" s="1"/>
  <c r="X27" i="67"/>
  <c r="Y27" i="67" s="1"/>
  <c r="V27" i="67"/>
  <c r="W27" i="67" s="1"/>
  <c r="U27" i="67"/>
  <c r="T27" i="67"/>
  <c r="R27" i="67"/>
  <c r="S27" i="67" s="1"/>
  <c r="P27" i="67"/>
  <c r="Q27" i="67" s="1"/>
  <c r="N27" i="67"/>
  <c r="O27" i="67" s="1"/>
  <c r="AG26" i="67"/>
  <c r="AF26" i="67"/>
  <c r="AD26" i="67"/>
  <c r="AE26" i="67" s="1"/>
  <c r="AB26" i="67"/>
  <c r="AC26" i="67" s="1"/>
  <c r="Z26" i="67"/>
  <c r="AA26" i="67" s="1"/>
  <c r="Y26" i="67"/>
  <c r="X26" i="67"/>
  <c r="V26" i="67"/>
  <c r="W26" i="67" s="1"/>
  <c r="T26" i="67"/>
  <c r="U26" i="67" s="1"/>
  <c r="R26" i="67"/>
  <c r="S26" i="67" s="1"/>
  <c r="Q26" i="67"/>
  <c r="P26" i="67"/>
  <c r="N26" i="67"/>
  <c r="O26" i="67" s="1"/>
  <c r="AF25" i="67"/>
  <c r="AG25" i="67" s="1"/>
  <c r="AD25" i="67"/>
  <c r="AE25" i="67" s="1"/>
  <c r="AC25" i="67"/>
  <c r="AB25" i="67"/>
  <c r="Z25" i="67"/>
  <c r="AA25" i="67" s="1"/>
  <c r="X25" i="67"/>
  <c r="Y25" i="67" s="1"/>
  <c r="V25" i="67"/>
  <c r="W25" i="67" s="1"/>
  <c r="U25" i="67"/>
  <c r="T25" i="67"/>
  <c r="R25" i="67"/>
  <c r="S25" i="67" s="1"/>
  <c r="P25" i="67"/>
  <c r="Q25" i="67" s="1"/>
  <c r="N25" i="67"/>
  <c r="O25" i="67" s="1"/>
  <c r="AG24" i="67"/>
  <c r="AF24" i="67"/>
  <c r="AD24" i="67"/>
  <c r="AE24" i="67" s="1"/>
  <c r="AB24" i="67"/>
  <c r="AC24" i="67" s="1"/>
  <c r="Z24" i="67"/>
  <c r="AA24" i="67" s="1"/>
  <c r="X24" i="67"/>
  <c r="V24" i="67"/>
  <c r="W24" i="67" s="1"/>
  <c r="T24" i="67"/>
  <c r="U24" i="67" s="1"/>
  <c r="R24" i="67"/>
  <c r="S24" i="67" s="1"/>
  <c r="Q24" i="67"/>
  <c r="P24" i="67"/>
  <c r="N24" i="67"/>
  <c r="O24" i="67" s="1"/>
  <c r="AF23" i="67"/>
  <c r="AG23" i="67" s="1"/>
  <c r="AD23" i="67"/>
  <c r="AE23" i="67" s="1"/>
  <c r="AC23" i="67"/>
  <c r="AB23" i="67"/>
  <c r="Z23" i="67"/>
  <c r="AA23" i="67" s="1"/>
  <c r="X23" i="67"/>
  <c r="Y23" i="67" s="1"/>
  <c r="V23" i="67"/>
  <c r="W23" i="67" s="1"/>
  <c r="U23" i="67"/>
  <c r="T23" i="67"/>
  <c r="R23" i="67"/>
  <c r="S23" i="67" s="1"/>
  <c r="P23" i="67"/>
  <c r="Q23" i="67" s="1"/>
  <c r="N23" i="67"/>
  <c r="O23" i="67" s="1"/>
  <c r="AG22" i="67"/>
  <c r="AF22" i="67"/>
  <c r="AD22" i="67"/>
  <c r="AE22" i="67" s="1"/>
  <c r="AB22" i="67"/>
  <c r="AC22" i="67" s="1"/>
  <c r="Z22" i="67"/>
  <c r="AA22" i="67" s="1"/>
  <c r="Y22" i="67"/>
  <c r="X22" i="67"/>
  <c r="V22" i="67"/>
  <c r="W22" i="67" s="1"/>
  <c r="T22" i="67"/>
  <c r="U22" i="67" s="1"/>
  <c r="R22" i="67"/>
  <c r="S22" i="67" s="1"/>
  <c r="Q22" i="67"/>
  <c r="P22" i="67"/>
  <c r="N22" i="67"/>
  <c r="O22" i="67" s="1"/>
  <c r="AF21" i="67"/>
  <c r="AG21" i="67" s="1"/>
  <c r="AD21" i="67"/>
  <c r="AE21" i="67" s="1"/>
  <c r="AC21" i="67"/>
  <c r="AB21" i="67"/>
  <c r="Z21" i="67"/>
  <c r="AA21" i="67" s="1"/>
  <c r="X21" i="67"/>
  <c r="Y21" i="67" s="1"/>
  <c r="V21" i="67"/>
  <c r="W21" i="67" s="1"/>
  <c r="U21" i="67"/>
  <c r="T21" i="67"/>
  <c r="R21" i="67"/>
  <c r="S21" i="67" s="1"/>
  <c r="P21" i="67"/>
  <c r="Q21" i="67" s="1"/>
  <c r="N21" i="67"/>
  <c r="O21" i="67" s="1"/>
  <c r="AF20" i="67"/>
  <c r="AD20" i="67"/>
  <c r="AB20" i="67"/>
  <c r="Z20" i="67"/>
  <c r="X20" i="67"/>
  <c r="V20" i="67"/>
  <c r="T20" i="67"/>
  <c r="AF17" i="67"/>
  <c r="AG17" i="67" s="1"/>
  <c r="AE17" i="67"/>
  <c r="AD17" i="67"/>
  <c r="AC17" i="67"/>
  <c r="AB17" i="67"/>
  <c r="AA17" i="67"/>
  <c r="Z17" i="67"/>
  <c r="X17" i="67"/>
  <c r="Y17" i="67" s="1"/>
  <c r="W17" i="67"/>
  <c r="V17" i="67"/>
  <c r="U17" i="67"/>
  <c r="T17" i="67"/>
  <c r="S17" i="67"/>
  <c r="R17" i="67"/>
  <c r="P17" i="67"/>
  <c r="Q17" i="67" s="1"/>
  <c r="O17" i="67"/>
  <c r="N17" i="67"/>
  <c r="AG16" i="67"/>
  <c r="AF16" i="67"/>
  <c r="AE16" i="67"/>
  <c r="AD16" i="67"/>
  <c r="AB16" i="67"/>
  <c r="AC16" i="67" s="1"/>
  <c r="AA16" i="67"/>
  <c r="Z16" i="67"/>
  <c r="Y16" i="67"/>
  <c r="X16" i="67"/>
  <c r="W16" i="67"/>
  <c r="V16" i="67"/>
  <c r="T16" i="67"/>
  <c r="U16" i="67" s="1"/>
  <c r="S16" i="67"/>
  <c r="R16" i="67"/>
  <c r="Q16" i="67"/>
  <c r="P16" i="67"/>
  <c r="O16" i="67"/>
  <c r="N16" i="67"/>
  <c r="AF15" i="67"/>
  <c r="AG15" i="67" s="1"/>
  <c r="AE15" i="67"/>
  <c r="AD15" i="67"/>
  <c r="AC15" i="67"/>
  <c r="AB15" i="67"/>
  <c r="AA15" i="67"/>
  <c r="Z15" i="67"/>
  <c r="X15" i="67"/>
  <c r="Y15" i="67" s="1"/>
  <c r="W15" i="67"/>
  <c r="V15" i="67"/>
  <c r="U15" i="67"/>
  <c r="T15" i="67"/>
  <c r="S15" i="67"/>
  <c r="R15" i="67"/>
  <c r="P15" i="67"/>
  <c r="Q15" i="67" s="1"/>
  <c r="O15" i="67"/>
  <c r="N15" i="67"/>
  <c r="AF14" i="67"/>
  <c r="AD14" i="67"/>
  <c r="AB14" i="67"/>
  <c r="Z14" i="67"/>
  <c r="X14" i="67"/>
  <c r="V14" i="67"/>
  <c r="T14" i="67"/>
  <c r="R14" i="67"/>
  <c r="P14" i="67"/>
  <c r="O14" i="67"/>
  <c r="N14" i="67"/>
  <c r="AF13" i="67"/>
  <c r="AG13" i="67" s="1"/>
  <c r="AE13" i="67"/>
  <c r="AD13" i="67"/>
  <c r="AC13" i="67"/>
  <c r="AB13" i="67"/>
  <c r="AA13" i="67"/>
  <c r="Z13" i="67"/>
  <c r="X13" i="67"/>
  <c r="Y13" i="67" s="1"/>
  <c r="W13" i="67"/>
  <c r="V13" i="67"/>
  <c r="U13" i="67"/>
  <c r="T13" i="67"/>
  <c r="S13" i="67"/>
  <c r="R13" i="67"/>
  <c r="P13" i="67"/>
  <c r="Q13" i="67" s="1"/>
  <c r="O13" i="67"/>
  <c r="N13" i="67"/>
  <c r="AG12" i="67"/>
  <c r="AF12" i="67"/>
  <c r="AE12" i="67"/>
  <c r="AD12" i="67"/>
  <c r="AB12" i="67"/>
  <c r="AC12" i="67" s="1"/>
  <c r="AA12" i="67"/>
  <c r="Z12" i="67"/>
  <c r="Y12" i="67"/>
  <c r="X12" i="67"/>
  <c r="W12" i="67"/>
  <c r="V12" i="67"/>
  <c r="T12" i="67"/>
  <c r="U12" i="67" s="1"/>
  <c r="S12" i="67"/>
  <c r="R12" i="67"/>
  <c r="Q12" i="67"/>
  <c r="P12" i="67"/>
  <c r="O12" i="67"/>
  <c r="N12" i="67"/>
  <c r="AF11" i="67"/>
  <c r="AG11" i="67" s="1"/>
  <c r="AE11" i="67"/>
  <c r="AD11" i="67"/>
  <c r="AC11" i="67"/>
  <c r="AB11" i="67"/>
  <c r="AA11" i="67"/>
  <c r="Z11" i="67"/>
  <c r="X11" i="67"/>
  <c r="Y11" i="67" s="1"/>
  <c r="W11" i="67"/>
  <c r="V11" i="67"/>
  <c r="U11" i="67"/>
  <c r="T11" i="67"/>
  <c r="S11" i="67"/>
  <c r="R11" i="67"/>
  <c r="P11" i="67"/>
  <c r="Q11" i="67" s="1"/>
  <c r="O11" i="67"/>
  <c r="N11" i="67"/>
  <c r="AG10" i="67"/>
  <c r="AF10" i="67"/>
  <c r="AE10" i="67"/>
  <c r="AD10" i="67"/>
  <c r="AB10" i="67"/>
  <c r="AC10" i="67" s="1"/>
  <c r="AA10" i="67"/>
  <c r="Z10" i="67"/>
  <c r="Y10" i="67"/>
  <c r="X10" i="67"/>
  <c r="W10" i="67"/>
  <c r="V10" i="67"/>
  <c r="T10" i="67"/>
  <c r="U10" i="67" s="1"/>
  <c r="S10" i="67"/>
  <c r="R10" i="67"/>
  <c r="Q10" i="67"/>
  <c r="P10" i="67"/>
  <c r="O10" i="67"/>
  <c r="N10" i="67"/>
  <c r="AF9" i="67"/>
  <c r="AG9" i="67" s="1"/>
  <c r="AE9" i="67"/>
  <c r="AD9" i="67"/>
  <c r="AC9" i="67"/>
  <c r="AB9" i="67"/>
  <c r="AA9" i="67"/>
  <c r="Z9" i="67"/>
  <c r="X9" i="67"/>
  <c r="Y9" i="67" s="1"/>
  <c r="W9" i="67"/>
  <c r="V9" i="67"/>
  <c r="U9" i="67"/>
  <c r="T9" i="67"/>
  <c r="S9" i="67"/>
  <c r="R9" i="67"/>
  <c r="P9" i="67"/>
  <c r="Q9" i="67" s="1"/>
  <c r="O9" i="67"/>
  <c r="N9" i="67"/>
  <c r="AG8" i="67"/>
  <c r="AF8" i="67"/>
  <c r="AE8" i="67"/>
  <c r="AD8" i="67"/>
  <c r="AB8" i="67"/>
  <c r="AC8" i="67" s="1"/>
  <c r="AA8" i="67"/>
  <c r="Z8" i="67"/>
  <c r="Y8" i="67"/>
  <c r="X8" i="67"/>
  <c r="W8" i="67"/>
  <c r="V8" i="67"/>
  <c r="T8" i="67"/>
  <c r="U8" i="67" s="1"/>
  <c r="S8" i="67"/>
  <c r="R8" i="67"/>
  <c r="Q8" i="67"/>
  <c r="P8" i="67"/>
  <c r="O8" i="67"/>
  <c r="N8" i="67"/>
  <c r="AF7" i="67"/>
  <c r="AG7" i="67" s="1"/>
  <c r="AE7" i="67"/>
  <c r="AD7" i="67"/>
  <c r="AC7" i="67"/>
  <c r="AB7" i="67"/>
  <c r="AA7" i="67"/>
  <c r="Z7" i="67"/>
  <c r="X7" i="67"/>
  <c r="Y7" i="67" s="1"/>
  <c r="W7" i="67"/>
  <c r="V7" i="67"/>
  <c r="U7" i="67"/>
  <c r="T7" i="67"/>
  <c r="S7" i="67"/>
  <c r="R7" i="67"/>
  <c r="P7" i="67"/>
  <c r="Q7" i="67" s="1"/>
  <c r="O7" i="67"/>
  <c r="N7" i="67"/>
  <c r="AG6" i="67"/>
  <c r="AF6" i="67"/>
  <c r="AE6" i="67"/>
  <c r="AD6" i="67"/>
  <c r="AB6" i="67"/>
  <c r="AC6" i="67" s="1"/>
  <c r="AA6" i="67"/>
  <c r="Z6" i="67"/>
  <c r="Y6" i="67"/>
  <c r="X6" i="67"/>
  <c r="W6" i="67"/>
  <c r="V6" i="67"/>
  <c r="T6" i="67"/>
  <c r="U6" i="67" s="1"/>
  <c r="S6" i="67"/>
  <c r="R6" i="67"/>
  <c r="Q6" i="67"/>
  <c r="P6" i="67"/>
  <c r="O6" i="67"/>
  <c r="N6" i="67"/>
  <c r="AF5" i="67"/>
  <c r="AG5" i="67" s="1"/>
  <c r="AE5" i="67"/>
  <c r="AD5" i="67"/>
  <c r="AC5" i="67"/>
  <c r="AB5" i="67"/>
  <c r="AA5" i="67"/>
  <c r="Z5" i="67"/>
  <c r="X5" i="67"/>
  <c r="Y5" i="67" s="1"/>
  <c r="W5" i="67"/>
  <c r="V5" i="67"/>
  <c r="U5" i="67"/>
  <c r="T5" i="67"/>
  <c r="S5" i="67"/>
  <c r="R5" i="67"/>
  <c r="P5" i="67"/>
  <c r="Q5" i="67" s="1"/>
  <c r="O5" i="67"/>
  <c r="N5" i="67"/>
  <c r="AG4" i="67"/>
  <c r="AF4" i="67"/>
  <c r="AE4" i="67"/>
  <c r="AD4" i="67"/>
  <c r="AB4" i="67"/>
  <c r="AC4" i="67" s="1"/>
  <c r="AA4" i="67"/>
  <c r="Z4" i="67"/>
  <c r="Y4" i="67"/>
  <c r="X4" i="67"/>
  <c r="W4" i="67"/>
  <c r="V4" i="67"/>
  <c r="T4" i="67"/>
  <c r="U4" i="67" s="1"/>
  <c r="S4" i="67"/>
  <c r="R4" i="67"/>
  <c r="Q4" i="67"/>
  <c r="P4" i="67"/>
  <c r="O4" i="67"/>
  <c r="N4" i="67"/>
  <c r="AF3" i="67"/>
  <c r="AD3" i="67"/>
  <c r="AB3" i="67"/>
  <c r="Z3" i="67"/>
  <c r="X3" i="67"/>
  <c r="V3" i="67"/>
  <c r="T3" i="67"/>
  <c r="Y51" i="66"/>
  <c r="W51" i="66"/>
  <c r="U51" i="66"/>
  <c r="T51" i="66"/>
  <c r="AC51" i="66"/>
  <c r="AB51" i="66"/>
  <c r="AE51" i="66"/>
  <c r="AD51" i="66"/>
  <c r="AG51" i="66"/>
  <c r="AF51" i="66"/>
  <c r="Z51" i="66"/>
  <c r="AA51" i="66" s="1"/>
  <c r="X51" i="66"/>
  <c r="V51" i="66"/>
  <c r="R51" i="66"/>
  <c r="S51" i="66" s="1"/>
  <c r="Q51" i="66"/>
  <c r="P51" i="66"/>
  <c r="N51" i="66"/>
  <c r="O51" i="66" s="1"/>
  <c r="AG50" i="66"/>
  <c r="AF50" i="66"/>
  <c r="AD50" i="66"/>
  <c r="AE50" i="66" s="1"/>
  <c r="AC50" i="66"/>
  <c r="AB50" i="66"/>
  <c r="Z50" i="66"/>
  <c r="AA50" i="66" s="1"/>
  <c r="Y50" i="66"/>
  <c r="X50" i="66"/>
  <c r="V50" i="66"/>
  <c r="W50" i="66" s="1"/>
  <c r="U50" i="66"/>
  <c r="T50" i="66"/>
  <c r="R50" i="66"/>
  <c r="S50" i="66" s="1"/>
  <c r="Q50" i="66"/>
  <c r="P50" i="66"/>
  <c r="N50" i="66"/>
  <c r="O50" i="66" s="1"/>
  <c r="AG49" i="66"/>
  <c r="AF49" i="66"/>
  <c r="AD49" i="66"/>
  <c r="AE49" i="66" s="1"/>
  <c r="AC49" i="66"/>
  <c r="AB49" i="66"/>
  <c r="Z49" i="66"/>
  <c r="AA49" i="66" s="1"/>
  <c r="Y49" i="66"/>
  <c r="X49" i="66"/>
  <c r="V49" i="66"/>
  <c r="W49" i="66" s="1"/>
  <c r="U49" i="66"/>
  <c r="T49" i="66"/>
  <c r="R49" i="66"/>
  <c r="S49" i="66" s="1"/>
  <c r="Q49" i="66"/>
  <c r="P49" i="66"/>
  <c r="N49" i="66"/>
  <c r="O49" i="66" s="1"/>
  <c r="AG48" i="66"/>
  <c r="AF48" i="66"/>
  <c r="AD48" i="66"/>
  <c r="AE48" i="66" s="1"/>
  <c r="AC48" i="66"/>
  <c r="AB48" i="66"/>
  <c r="Z48" i="66"/>
  <c r="AA48" i="66" s="1"/>
  <c r="Y48" i="66"/>
  <c r="X48" i="66"/>
  <c r="V48" i="66"/>
  <c r="W48" i="66" s="1"/>
  <c r="U48" i="66"/>
  <c r="T48" i="66"/>
  <c r="R48" i="66"/>
  <c r="S48" i="66" s="1"/>
  <c r="Q48" i="66"/>
  <c r="P48" i="66"/>
  <c r="N48" i="66"/>
  <c r="O48" i="66" s="1"/>
  <c r="AG47" i="66"/>
  <c r="AF47" i="66"/>
  <c r="AD47" i="66"/>
  <c r="AE47" i="66" s="1"/>
  <c r="AC47" i="66"/>
  <c r="AB47" i="66"/>
  <c r="Z47" i="66"/>
  <c r="AA47" i="66" s="1"/>
  <c r="Y47" i="66"/>
  <c r="X47" i="66"/>
  <c r="V47" i="66"/>
  <c r="W47" i="66" s="1"/>
  <c r="U47" i="66"/>
  <c r="T47" i="66"/>
  <c r="R47" i="66"/>
  <c r="S47" i="66" s="1"/>
  <c r="Q47" i="66"/>
  <c r="P47" i="66"/>
  <c r="N47" i="66"/>
  <c r="O47" i="66" s="1"/>
  <c r="AG46" i="66"/>
  <c r="AF46" i="66"/>
  <c r="AD46" i="66"/>
  <c r="AE46" i="66" s="1"/>
  <c r="AC46" i="66"/>
  <c r="AB46" i="66"/>
  <c r="Z46" i="66"/>
  <c r="AA46" i="66" s="1"/>
  <c r="Y46" i="66"/>
  <c r="X46" i="66"/>
  <c r="V46" i="66"/>
  <c r="W46" i="66" s="1"/>
  <c r="U46" i="66"/>
  <c r="T46" i="66"/>
  <c r="R46" i="66"/>
  <c r="S46" i="66" s="1"/>
  <c r="Q46" i="66"/>
  <c r="P46" i="66"/>
  <c r="N46" i="66"/>
  <c r="O46" i="66" s="1"/>
  <c r="AG45" i="66"/>
  <c r="AF45" i="66"/>
  <c r="AD45" i="66"/>
  <c r="AE45" i="66" s="1"/>
  <c r="AC45" i="66"/>
  <c r="AB45" i="66"/>
  <c r="Z45" i="66"/>
  <c r="AA45" i="66" s="1"/>
  <c r="Y45" i="66"/>
  <c r="X45" i="66"/>
  <c r="V45" i="66"/>
  <c r="W45" i="66" s="1"/>
  <c r="U45" i="66"/>
  <c r="T45" i="66"/>
  <c r="R45" i="66"/>
  <c r="S45" i="66" s="1"/>
  <c r="Q45" i="66"/>
  <c r="P45" i="66"/>
  <c r="N45" i="66"/>
  <c r="O45" i="66" s="1"/>
  <c r="AG44" i="66"/>
  <c r="AF44" i="66"/>
  <c r="AD44" i="66"/>
  <c r="AE44" i="66" s="1"/>
  <c r="AC44" i="66"/>
  <c r="AB44" i="66"/>
  <c r="Z44" i="66"/>
  <c r="AA44" i="66" s="1"/>
  <c r="Y44" i="66"/>
  <c r="X44" i="66"/>
  <c r="V44" i="66"/>
  <c r="W44" i="66" s="1"/>
  <c r="U44" i="66"/>
  <c r="T44" i="66"/>
  <c r="R44" i="66"/>
  <c r="S44" i="66" s="1"/>
  <c r="Q44" i="66"/>
  <c r="P44" i="66"/>
  <c r="N44" i="66"/>
  <c r="O44" i="66" s="1"/>
  <c r="AG43" i="66"/>
  <c r="AF43" i="66"/>
  <c r="AD43" i="66"/>
  <c r="AE43" i="66" s="1"/>
  <c r="AC43" i="66"/>
  <c r="AB43" i="66"/>
  <c r="Z43" i="66"/>
  <c r="AA43" i="66" s="1"/>
  <c r="Y43" i="66"/>
  <c r="X43" i="66"/>
  <c r="V43" i="66"/>
  <c r="W43" i="66" s="1"/>
  <c r="U43" i="66"/>
  <c r="T43" i="66"/>
  <c r="R43" i="66"/>
  <c r="S43" i="66" s="1"/>
  <c r="Q43" i="66"/>
  <c r="P43" i="66"/>
  <c r="N43" i="66"/>
  <c r="O43" i="66" s="1"/>
  <c r="AG42" i="66"/>
  <c r="AF42" i="66"/>
  <c r="AD42" i="66"/>
  <c r="AE42" i="66" s="1"/>
  <c r="AC42" i="66"/>
  <c r="AB42" i="66"/>
  <c r="Z42" i="66"/>
  <c r="AA42" i="66" s="1"/>
  <c r="Y42" i="66"/>
  <c r="X42" i="66"/>
  <c r="V42" i="66"/>
  <c r="W42" i="66" s="1"/>
  <c r="U42" i="66"/>
  <c r="T42" i="66"/>
  <c r="R42" i="66"/>
  <c r="S42" i="66" s="1"/>
  <c r="Q42" i="66"/>
  <c r="P42" i="66"/>
  <c r="N42" i="66"/>
  <c r="O42" i="66" s="1"/>
  <c r="AG41" i="66"/>
  <c r="AF41" i="66"/>
  <c r="AD41" i="66"/>
  <c r="AE41" i="66" s="1"/>
  <c r="AC41" i="66"/>
  <c r="AB41" i="66"/>
  <c r="Z41" i="66"/>
  <c r="AA41" i="66" s="1"/>
  <c r="Y41" i="66"/>
  <c r="X41" i="66"/>
  <c r="V41" i="66"/>
  <c r="W41" i="66" s="1"/>
  <c r="U41" i="66"/>
  <c r="T41" i="66"/>
  <c r="R41" i="66"/>
  <c r="S41" i="66" s="1"/>
  <c r="Q41" i="66"/>
  <c r="P41" i="66"/>
  <c r="N41" i="66"/>
  <c r="O41" i="66" s="1"/>
  <c r="AG40" i="66"/>
  <c r="AF40" i="66"/>
  <c r="AD40" i="66"/>
  <c r="AE40" i="66" s="1"/>
  <c r="AC40" i="66"/>
  <c r="AB40" i="66"/>
  <c r="Z40" i="66"/>
  <c r="AA40" i="66" s="1"/>
  <c r="Y40" i="66"/>
  <c r="X40" i="66"/>
  <c r="V40" i="66"/>
  <c r="W40" i="66" s="1"/>
  <c r="U40" i="66"/>
  <c r="T40" i="66"/>
  <c r="R40" i="66"/>
  <c r="S40" i="66" s="1"/>
  <c r="Q40" i="66"/>
  <c r="P40" i="66"/>
  <c r="N40" i="66"/>
  <c r="O40" i="66" s="1"/>
  <c r="AG39" i="66"/>
  <c r="AF39" i="66"/>
  <c r="AD39" i="66"/>
  <c r="AE39" i="66" s="1"/>
  <c r="AC39" i="66"/>
  <c r="AB39" i="66"/>
  <c r="Z39" i="66"/>
  <c r="AA39" i="66" s="1"/>
  <c r="Y39" i="66"/>
  <c r="X39" i="66"/>
  <c r="V39" i="66"/>
  <c r="W39" i="66" s="1"/>
  <c r="U39" i="66"/>
  <c r="T39" i="66"/>
  <c r="R39" i="66"/>
  <c r="S39" i="66" s="1"/>
  <c r="Q39" i="66"/>
  <c r="P39" i="66"/>
  <c r="N39" i="66"/>
  <c r="O39" i="66" s="1"/>
  <c r="AG38" i="66"/>
  <c r="AF38" i="66"/>
  <c r="AD38" i="66"/>
  <c r="AE38" i="66" s="1"/>
  <c r="AC38" i="66"/>
  <c r="AB38" i="66"/>
  <c r="Z38" i="66"/>
  <c r="AA38" i="66" s="1"/>
  <c r="Y38" i="66"/>
  <c r="X38" i="66"/>
  <c r="V38" i="66"/>
  <c r="W38" i="66" s="1"/>
  <c r="U38" i="66"/>
  <c r="T38" i="66"/>
  <c r="R38" i="66"/>
  <c r="S38" i="66" s="1"/>
  <c r="Q38" i="66"/>
  <c r="P38" i="66"/>
  <c r="N38" i="66"/>
  <c r="O38" i="66" s="1"/>
  <c r="AF37" i="66"/>
  <c r="AD37" i="66"/>
  <c r="AB37" i="66"/>
  <c r="Z37" i="66"/>
  <c r="X37" i="66"/>
  <c r="V37" i="66"/>
  <c r="T37" i="66"/>
  <c r="AG34" i="66"/>
  <c r="AF34" i="66"/>
  <c r="AD34" i="66"/>
  <c r="AE34" i="66" s="1"/>
  <c r="AB34" i="66"/>
  <c r="AC34" i="66" s="1"/>
  <c r="Z34" i="66"/>
  <c r="AA34" i="66" s="1"/>
  <c r="Y34" i="66"/>
  <c r="X34" i="66"/>
  <c r="W34" i="66"/>
  <c r="V34" i="66"/>
  <c r="T34" i="66"/>
  <c r="U34" i="66" s="1"/>
  <c r="S34" i="66"/>
  <c r="R34" i="66"/>
  <c r="Q34" i="66"/>
  <c r="P34" i="66"/>
  <c r="O34" i="66"/>
  <c r="N34" i="66"/>
  <c r="AF33" i="66"/>
  <c r="AG33" i="66" s="1"/>
  <c r="AE33" i="66"/>
  <c r="AD33" i="66"/>
  <c r="AC33" i="66"/>
  <c r="AB33" i="66"/>
  <c r="AA33" i="66"/>
  <c r="Z33" i="66"/>
  <c r="X33" i="66"/>
  <c r="Y33" i="66" s="1"/>
  <c r="W33" i="66"/>
  <c r="V33" i="66"/>
  <c r="U33" i="66"/>
  <c r="T33" i="66"/>
  <c r="S33" i="66"/>
  <c r="R33" i="66"/>
  <c r="P33" i="66"/>
  <c r="Q33" i="66" s="1"/>
  <c r="O33" i="66"/>
  <c r="N33" i="66"/>
  <c r="AG32" i="66"/>
  <c r="AF32" i="66"/>
  <c r="AE32" i="66"/>
  <c r="AD32" i="66"/>
  <c r="AB32" i="66"/>
  <c r="AC32" i="66" s="1"/>
  <c r="AA32" i="66"/>
  <c r="Z32" i="66"/>
  <c r="Y32" i="66"/>
  <c r="X32" i="66"/>
  <c r="W32" i="66"/>
  <c r="V32" i="66"/>
  <c r="T32" i="66"/>
  <c r="U32" i="66" s="1"/>
  <c r="S32" i="66"/>
  <c r="R32" i="66"/>
  <c r="Q32" i="66"/>
  <c r="P32" i="66"/>
  <c r="O32" i="66"/>
  <c r="N32" i="66"/>
  <c r="AF31" i="66"/>
  <c r="AG31" i="66" s="1"/>
  <c r="AE31" i="66"/>
  <c r="AD31" i="66"/>
  <c r="AC31" i="66"/>
  <c r="AB31" i="66"/>
  <c r="AA31" i="66"/>
  <c r="Z31" i="66"/>
  <c r="X31" i="66"/>
  <c r="Y31" i="66" s="1"/>
  <c r="W31" i="66"/>
  <c r="V31" i="66"/>
  <c r="U31" i="66"/>
  <c r="T31" i="66"/>
  <c r="S31" i="66"/>
  <c r="R31" i="66"/>
  <c r="P31" i="66"/>
  <c r="Q31" i="66" s="1"/>
  <c r="O31" i="66"/>
  <c r="N31" i="66"/>
  <c r="AG30" i="66"/>
  <c r="AF30" i="66"/>
  <c r="AE30" i="66"/>
  <c r="AD30" i="66"/>
  <c r="AB30" i="66"/>
  <c r="AC30" i="66" s="1"/>
  <c r="AA30" i="66"/>
  <c r="Z30" i="66"/>
  <c r="Y30" i="66"/>
  <c r="X30" i="66"/>
  <c r="W30" i="66"/>
  <c r="V30" i="66"/>
  <c r="T30" i="66"/>
  <c r="U30" i="66" s="1"/>
  <c r="S30" i="66"/>
  <c r="R30" i="66"/>
  <c r="Q30" i="66"/>
  <c r="P30" i="66"/>
  <c r="O30" i="66"/>
  <c r="N30" i="66"/>
  <c r="AF29" i="66"/>
  <c r="AG29" i="66" s="1"/>
  <c r="AE29" i="66"/>
  <c r="AD29" i="66"/>
  <c r="AC29" i="66"/>
  <c r="AB29" i="66"/>
  <c r="AA29" i="66"/>
  <c r="Z29" i="66"/>
  <c r="X29" i="66"/>
  <c r="Y29" i="66" s="1"/>
  <c r="W29" i="66"/>
  <c r="V29" i="66"/>
  <c r="U29" i="66"/>
  <c r="T29" i="66"/>
  <c r="S29" i="66"/>
  <c r="R29" i="66"/>
  <c r="P29" i="66"/>
  <c r="Q29" i="66" s="1"/>
  <c r="O29" i="66"/>
  <c r="N29" i="66"/>
  <c r="AG28" i="66"/>
  <c r="AF28" i="66"/>
  <c r="AE28" i="66"/>
  <c r="AD28" i="66"/>
  <c r="AB28" i="66"/>
  <c r="AC28" i="66" s="1"/>
  <c r="AA28" i="66"/>
  <c r="Z28" i="66"/>
  <c r="Y28" i="66"/>
  <c r="X28" i="66"/>
  <c r="W28" i="66"/>
  <c r="V28" i="66"/>
  <c r="T28" i="66"/>
  <c r="U28" i="66" s="1"/>
  <c r="S28" i="66"/>
  <c r="R28" i="66"/>
  <c r="Q28" i="66"/>
  <c r="P28" i="66"/>
  <c r="O28" i="66"/>
  <c r="N28" i="66"/>
  <c r="AF27" i="66"/>
  <c r="AG27" i="66" s="1"/>
  <c r="AE27" i="66"/>
  <c r="AD27" i="66"/>
  <c r="AC27" i="66"/>
  <c r="AB27" i="66"/>
  <c r="AA27" i="66"/>
  <c r="Z27" i="66"/>
  <c r="X27" i="66"/>
  <c r="Y27" i="66" s="1"/>
  <c r="W27" i="66"/>
  <c r="V27" i="66"/>
  <c r="U27" i="66"/>
  <c r="T27" i="66"/>
  <c r="S27" i="66"/>
  <c r="R27" i="66"/>
  <c r="P27" i="66"/>
  <c r="Q27" i="66" s="1"/>
  <c r="O27" i="66"/>
  <c r="N27" i="66"/>
  <c r="AG26" i="66"/>
  <c r="AF26" i="66"/>
  <c r="AE26" i="66"/>
  <c r="AD26" i="66"/>
  <c r="AB26" i="66"/>
  <c r="AC26" i="66" s="1"/>
  <c r="AA26" i="66"/>
  <c r="Z26" i="66"/>
  <c r="Y26" i="66"/>
  <c r="X26" i="66"/>
  <c r="W26" i="66"/>
  <c r="V26" i="66"/>
  <c r="T26" i="66"/>
  <c r="U26" i="66" s="1"/>
  <c r="S26" i="66"/>
  <c r="R26" i="66"/>
  <c r="Q26" i="66"/>
  <c r="P26" i="66"/>
  <c r="O26" i="66"/>
  <c r="N26" i="66"/>
  <c r="AF25" i="66"/>
  <c r="AG25" i="66" s="1"/>
  <c r="AE25" i="66"/>
  <c r="AD25" i="66"/>
  <c r="AC25" i="66"/>
  <c r="AB25" i="66"/>
  <c r="AA25" i="66"/>
  <c r="Z25" i="66"/>
  <c r="X25" i="66"/>
  <c r="Y25" i="66" s="1"/>
  <c r="W25" i="66"/>
  <c r="V25" i="66"/>
  <c r="U25" i="66"/>
  <c r="T25" i="66"/>
  <c r="S25" i="66"/>
  <c r="R25" i="66"/>
  <c r="P25" i="66"/>
  <c r="Q25" i="66" s="1"/>
  <c r="O25" i="66"/>
  <c r="N25" i="66"/>
  <c r="AG24" i="66"/>
  <c r="AF24" i="66"/>
  <c r="AE24" i="66"/>
  <c r="AD24" i="66"/>
  <c r="AB24" i="66"/>
  <c r="AC24" i="66" s="1"/>
  <c r="AA24" i="66"/>
  <c r="Z24" i="66"/>
  <c r="Y24" i="66"/>
  <c r="X24" i="66"/>
  <c r="W24" i="66"/>
  <c r="V24" i="66"/>
  <c r="T24" i="66"/>
  <c r="U24" i="66" s="1"/>
  <c r="S24" i="66"/>
  <c r="R24" i="66"/>
  <c r="Q24" i="66"/>
  <c r="P24" i="66"/>
  <c r="O24" i="66"/>
  <c r="N24" i="66"/>
  <c r="AF23" i="66"/>
  <c r="AG23" i="66" s="1"/>
  <c r="AE23" i="66"/>
  <c r="AD23" i="66"/>
  <c r="AC23" i="66"/>
  <c r="AB23" i="66"/>
  <c r="AA23" i="66"/>
  <c r="Z23" i="66"/>
  <c r="X23" i="66"/>
  <c r="Y23" i="66" s="1"/>
  <c r="W23" i="66"/>
  <c r="V23" i="66"/>
  <c r="U23" i="66"/>
  <c r="T23" i="66"/>
  <c r="S23" i="66"/>
  <c r="R23" i="66"/>
  <c r="P23" i="66"/>
  <c r="Q23" i="66" s="1"/>
  <c r="O23" i="66"/>
  <c r="N23" i="66"/>
  <c r="AG22" i="66"/>
  <c r="AF22" i="66"/>
  <c r="AE22" i="66"/>
  <c r="AD22" i="66"/>
  <c r="AB22" i="66"/>
  <c r="AC22" i="66" s="1"/>
  <c r="AA22" i="66"/>
  <c r="Z22" i="66"/>
  <c r="Y22" i="66"/>
  <c r="X22" i="66"/>
  <c r="W22" i="66"/>
  <c r="V22" i="66"/>
  <c r="T22" i="66"/>
  <c r="U22" i="66" s="1"/>
  <c r="S22" i="66"/>
  <c r="R22" i="66"/>
  <c r="Q22" i="66"/>
  <c r="P22" i="66"/>
  <c r="O22" i="66"/>
  <c r="N22" i="66"/>
  <c r="AF21" i="66"/>
  <c r="AG21" i="66" s="1"/>
  <c r="AE21" i="66"/>
  <c r="AD21" i="66"/>
  <c r="AC21" i="66"/>
  <c r="AB21" i="66"/>
  <c r="AA21" i="66"/>
  <c r="Z21" i="66"/>
  <c r="X21" i="66"/>
  <c r="Y21" i="66" s="1"/>
  <c r="W21" i="66"/>
  <c r="V21" i="66"/>
  <c r="U21" i="66"/>
  <c r="T21" i="66"/>
  <c r="S21" i="66"/>
  <c r="R21" i="66"/>
  <c r="P21" i="66"/>
  <c r="Q21" i="66" s="1"/>
  <c r="O21" i="66"/>
  <c r="N21" i="66"/>
  <c r="AF20" i="66"/>
  <c r="AD20" i="66"/>
  <c r="AB20" i="66"/>
  <c r="Z20" i="66"/>
  <c r="X20" i="66"/>
  <c r="V20" i="66"/>
  <c r="T20" i="66"/>
  <c r="AF17" i="66"/>
  <c r="AG17" i="66" s="1"/>
  <c r="AE17" i="66"/>
  <c r="AD17" i="66"/>
  <c r="AB17" i="66"/>
  <c r="AC17" i="66" s="1"/>
  <c r="AA17" i="66"/>
  <c r="Z17" i="66"/>
  <c r="X17" i="66"/>
  <c r="Y17" i="66" s="1"/>
  <c r="W17" i="66"/>
  <c r="V17" i="66"/>
  <c r="T17" i="66"/>
  <c r="U17" i="66" s="1"/>
  <c r="S17" i="66"/>
  <c r="R17" i="66"/>
  <c r="P17" i="66"/>
  <c r="Q17" i="66" s="1"/>
  <c r="O17" i="66"/>
  <c r="N17" i="66"/>
  <c r="AF16" i="66"/>
  <c r="AG16" i="66" s="1"/>
  <c r="AE16" i="66"/>
  <c r="AD16" i="66"/>
  <c r="AB16" i="66"/>
  <c r="AC16" i="66" s="1"/>
  <c r="AA16" i="66"/>
  <c r="Z16" i="66"/>
  <c r="X16" i="66"/>
  <c r="Y16" i="66" s="1"/>
  <c r="W16" i="66"/>
  <c r="V16" i="66"/>
  <c r="T16" i="66"/>
  <c r="U16" i="66" s="1"/>
  <c r="S16" i="66"/>
  <c r="R16" i="66"/>
  <c r="P16" i="66"/>
  <c r="Q16" i="66" s="1"/>
  <c r="O16" i="66"/>
  <c r="N16" i="66"/>
  <c r="AF15" i="66"/>
  <c r="AG15" i="66" s="1"/>
  <c r="AE15" i="66"/>
  <c r="AD15" i="66"/>
  <c r="AB15" i="66"/>
  <c r="AC15" i="66" s="1"/>
  <c r="AA15" i="66"/>
  <c r="Z15" i="66"/>
  <c r="X15" i="66"/>
  <c r="Y15" i="66" s="1"/>
  <c r="W15" i="66"/>
  <c r="V15" i="66"/>
  <c r="T15" i="66"/>
  <c r="U15" i="66" s="1"/>
  <c r="S15" i="66"/>
  <c r="R15" i="66"/>
  <c r="P15" i="66"/>
  <c r="Q15" i="66" s="1"/>
  <c r="O15" i="66"/>
  <c r="N15" i="66"/>
  <c r="AF14" i="66"/>
  <c r="AG14" i="66" s="1"/>
  <c r="AE14" i="66"/>
  <c r="AD14" i="66"/>
  <c r="AB14" i="66"/>
  <c r="AC14" i="66" s="1"/>
  <c r="AA14" i="66"/>
  <c r="Z14" i="66"/>
  <c r="X14" i="66"/>
  <c r="Y14" i="66" s="1"/>
  <c r="W14" i="66"/>
  <c r="V14" i="66"/>
  <c r="T14" i="66"/>
  <c r="U14" i="66" s="1"/>
  <c r="S14" i="66"/>
  <c r="R14" i="66"/>
  <c r="P14" i="66"/>
  <c r="Q14" i="66" s="1"/>
  <c r="O14" i="66"/>
  <c r="N14" i="66"/>
  <c r="AF13" i="66"/>
  <c r="AG13" i="66" s="1"/>
  <c r="AE13" i="66"/>
  <c r="AD13" i="66"/>
  <c r="AB13" i="66"/>
  <c r="AC13" i="66" s="1"/>
  <c r="AA13" i="66"/>
  <c r="Z13" i="66"/>
  <c r="X13" i="66"/>
  <c r="Y13" i="66" s="1"/>
  <c r="W13" i="66"/>
  <c r="V13" i="66"/>
  <c r="T13" i="66"/>
  <c r="U13" i="66" s="1"/>
  <c r="S13" i="66"/>
  <c r="R13" i="66"/>
  <c r="P13" i="66"/>
  <c r="Q13" i="66" s="1"/>
  <c r="O13" i="66"/>
  <c r="N13" i="66"/>
  <c r="AF12" i="66"/>
  <c r="AG12" i="66" s="1"/>
  <c r="AE12" i="66"/>
  <c r="AD12" i="66"/>
  <c r="AB12" i="66"/>
  <c r="AC12" i="66" s="1"/>
  <c r="AA12" i="66"/>
  <c r="Z12" i="66"/>
  <c r="X12" i="66"/>
  <c r="Y12" i="66" s="1"/>
  <c r="W12" i="66"/>
  <c r="V12" i="66"/>
  <c r="T12" i="66"/>
  <c r="U12" i="66" s="1"/>
  <c r="S12" i="66"/>
  <c r="R12" i="66"/>
  <c r="P12" i="66"/>
  <c r="Q12" i="66" s="1"/>
  <c r="O12" i="66"/>
  <c r="N12" i="66"/>
  <c r="AF11" i="66"/>
  <c r="AG11" i="66" s="1"/>
  <c r="AE11" i="66"/>
  <c r="AD11" i="66"/>
  <c r="AB11" i="66"/>
  <c r="AC11" i="66" s="1"/>
  <c r="AA11" i="66"/>
  <c r="Z11" i="66"/>
  <c r="X11" i="66"/>
  <c r="Y11" i="66" s="1"/>
  <c r="W11" i="66"/>
  <c r="V11" i="66"/>
  <c r="T11" i="66"/>
  <c r="U11" i="66" s="1"/>
  <c r="S11" i="66"/>
  <c r="R11" i="66"/>
  <c r="P11" i="66"/>
  <c r="Q11" i="66" s="1"/>
  <c r="O11" i="66"/>
  <c r="N11" i="66"/>
  <c r="AF10" i="66"/>
  <c r="AG10" i="66" s="1"/>
  <c r="AE10" i="66"/>
  <c r="AD10" i="66"/>
  <c r="AB10" i="66"/>
  <c r="AC10" i="66" s="1"/>
  <c r="AA10" i="66"/>
  <c r="Z10" i="66"/>
  <c r="X10" i="66"/>
  <c r="Y10" i="66" s="1"/>
  <c r="W10" i="66"/>
  <c r="V10" i="66"/>
  <c r="T10" i="66"/>
  <c r="U10" i="66" s="1"/>
  <c r="S10" i="66"/>
  <c r="R10" i="66"/>
  <c r="P10" i="66"/>
  <c r="Q10" i="66" s="1"/>
  <c r="O10" i="66"/>
  <c r="N10" i="66"/>
  <c r="AF9" i="66"/>
  <c r="AG9" i="66" s="1"/>
  <c r="AE9" i="66"/>
  <c r="AD9" i="66"/>
  <c r="AB9" i="66"/>
  <c r="AC9" i="66" s="1"/>
  <c r="AA9" i="66"/>
  <c r="Z9" i="66"/>
  <c r="X9" i="66"/>
  <c r="Y9" i="66" s="1"/>
  <c r="W9" i="66"/>
  <c r="V9" i="66"/>
  <c r="T9" i="66"/>
  <c r="U9" i="66" s="1"/>
  <c r="S9" i="66"/>
  <c r="R9" i="66"/>
  <c r="P9" i="66"/>
  <c r="Q9" i="66" s="1"/>
  <c r="O9" i="66"/>
  <c r="N9" i="66"/>
  <c r="AF8" i="66"/>
  <c r="AG8" i="66" s="1"/>
  <c r="AE8" i="66"/>
  <c r="AD8" i="66"/>
  <c r="AB8" i="66"/>
  <c r="AC8" i="66" s="1"/>
  <c r="AA8" i="66"/>
  <c r="Z8" i="66"/>
  <c r="X8" i="66"/>
  <c r="Y8" i="66" s="1"/>
  <c r="W8" i="66"/>
  <c r="V8" i="66"/>
  <c r="T8" i="66"/>
  <c r="U8" i="66" s="1"/>
  <c r="S8" i="66"/>
  <c r="R8" i="66"/>
  <c r="Q8" i="66"/>
  <c r="P8" i="66"/>
  <c r="O8" i="66"/>
  <c r="N8" i="66"/>
  <c r="AF7" i="66"/>
  <c r="AG7" i="66" s="1"/>
  <c r="AE7" i="66"/>
  <c r="AD7" i="66"/>
  <c r="AC7" i="66"/>
  <c r="AB7" i="66"/>
  <c r="AA7" i="66"/>
  <c r="Z7" i="66"/>
  <c r="X7" i="66"/>
  <c r="Y7" i="66" s="1"/>
  <c r="W7" i="66"/>
  <c r="V7" i="66"/>
  <c r="U7" i="66"/>
  <c r="T7" i="66"/>
  <c r="S7" i="66"/>
  <c r="R7" i="66"/>
  <c r="P7" i="66"/>
  <c r="Q7" i="66" s="1"/>
  <c r="O7" i="66"/>
  <c r="N7" i="66"/>
  <c r="AG6" i="66"/>
  <c r="AF6" i="66"/>
  <c r="AE6" i="66"/>
  <c r="AD6" i="66"/>
  <c r="AB6" i="66"/>
  <c r="AC6" i="66" s="1"/>
  <c r="AA6" i="66"/>
  <c r="Z6" i="66"/>
  <c r="Y6" i="66"/>
  <c r="X6" i="66"/>
  <c r="W6" i="66"/>
  <c r="V6" i="66"/>
  <c r="T6" i="66"/>
  <c r="U6" i="66" s="1"/>
  <c r="S6" i="66"/>
  <c r="R6" i="66"/>
  <c r="Q6" i="66"/>
  <c r="P6" i="66"/>
  <c r="O6" i="66"/>
  <c r="N6" i="66"/>
  <c r="AF5" i="66"/>
  <c r="AG5" i="66" s="1"/>
  <c r="AE5" i="66"/>
  <c r="AD5" i="66"/>
  <c r="AC5" i="66"/>
  <c r="AB5" i="66"/>
  <c r="AA5" i="66"/>
  <c r="Z5" i="66"/>
  <c r="X5" i="66"/>
  <c r="Y5" i="66" s="1"/>
  <c r="W5" i="66"/>
  <c r="V5" i="66"/>
  <c r="U5" i="66"/>
  <c r="T5" i="66"/>
  <c r="S5" i="66"/>
  <c r="R5" i="66"/>
  <c r="P5" i="66"/>
  <c r="Q5" i="66" s="1"/>
  <c r="O5" i="66"/>
  <c r="N5" i="66"/>
  <c r="AG4" i="66"/>
  <c r="AF4" i="66"/>
  <c r="AE4" i="66"/>
  <c r="AD4" i="66"/>
  <c r="AB4" i="66"/>
  <c r="AC4" i="66" s="1"/>
  <c r="AA4" i="66"/>
  <c r="Z4" i="66"/>
  <c r="Y4" i="66"/>
  <c r="X4" i="66"/>
  <c r="W4" i="66"/>
  <c r="V4" i="66"/>
  <c r="T4" i="66"/>
  <c r="U4" i="66" s="1"/>
  <c r="S4" i="66"/>
  <c r="R4" i="66"/>
  <c r="Q4" i="66"/>
  <c r="P4" i="66"/>
  <c r="O4" i="66"/>
  <c r="N4" i="66"/>
  <c r="AF3" i="66"/>
  <c r="AD3" i="66"/>
  <c r="AB3" i="66"/>
  <c r="Z3" i="66"/>
  <c r="X3" i="66"/>
  <c r="V3" i="66"/>
  <c r="T3" i="66"/>
  <c r="AA51" i="47"/>
  <c r="Y51" i="47"/>
  <c r="Y50" i="47"/>
  <c r="Y49" i="47"/>
  <c r="Y48" i="47"/>
  <c r="Y47" i="47"/>
  <c r="Y46" i="47"/>
  <c r="Y45" i="47"/>
  <c r="Y44" i="47"/>
  <c r="Y43" i="47"/>
  <c r="Y42" i="47"/>
  <c r="Y41" i="47"/>
  <c r="Y40" i="47"/>
  <c r="Y39" i="47"/>
  <c r="Y34" i="47"/>
  <c r="Y33" i="47"/>
  <c r="Y32" i="47"/>
  <c r="Y31" i="47"/>
  <c r="Y30" i="47"/>
  <c r="Y29" i="47"/>
  <c r="Y28" i="47"/>
  <c r="Y27" i="47"/>
  <c r="Y26" i="47"/>
  <c r="Y25" i="47"/>
  <c r="Y24" i="47"/>
  <c r="Y23" i="47"/>
  <c r="Y22" i="47"/>
  <c r="Y17" i="47"/>
  <c r="Y16" i="47"/>
  <c r="Y15" i="47"/>
  <c r="Y14" i="47"/>
  <c r="Y13" i="47"/>
  <c r="Y12" i="47"/>
  <c r="Y11" i="47"/>
  <c r="Y10" i="47"/>
  <c r="Y9" i="47"/>
  <c r="Y8" i="47"/>
  <c r="Y7" i="47"/>
  <c r="Y6" i="47"/>
  <c r="Y5" i="47"/>
  <c r="AG9" i="47"/>
  <c r="Q9" i="47"/>
  <c r="O9" i="47"/>
  <c r="AG7" i="47"/>
  <c r="AE7" i="47"/>
  <c r="AC7" i="47"/>
  <c r="AA7" i="47"/>
  <c r="S7" i="47"/>
  <c r="Q7" i="47"/>
  <c r="O7" i="47"/>
  <c r="AG51" i="47"/>
  <c r="AE51" i="47"/>
  <c r="AC51" i="47"/>
  <c r="W51" i="47"/>
  <c r="U51" i="47"/>
  <c r="S51" i="47"/>
  <c r="Q51" i="47"/>
  <c r="O51" i="47"/>
  <c r="AG34" i="47"/>
  <c r="AE34" i="47"/>
  <c r="AC34" i="47"/>
  <c r="AA34" i="47"/>
  <c r="W34" i="47"/>
  <c r="U34" i="47"/>
  <c r="S34" i="47"/>
  <c r="Q34" i="47"/>
  <c r="O34" i="47"/>
  <c r="AG17" i="47"/>
  <c r="AE17" i="47"/>
  <c r="AC17" i="47"/>
  <c r="AA17" i="47"/>
  <c r="W17" i="47"/>
  <c r="U17" i="47"/>
  <c r="S17" i="47"/>
  <c r="Q17" i="47"/>
  <c r="O17" i="47"/>
  <c r="B7" i="44"/>
  <c r="B6" i="44"/>
  <c r="B5" i="44"/>
  <c r="B4" i="44"/>
  <c r="B3" i="44"/>
  <c r="A13" i="43"/>
  <c r="F89" i="43"/>
  <c r="F77" i="43"/>
  <c r="F65" i="43"/>
  <c r="F49" i="43"/>
  <c r="F33" i="43"/>
  <c r="F16" i="43"/>
  <c r="BN22" i="73"/>
  <c r="BN23" i="73"/>
  <c r="BN24" i="73"/>
  <c r="BN25" i="73"/>
  <c r="BN26" i="73"/>
  <c r="BN27" i="73"/>
  <c r="BN28" i="73"/>
  <c r="BN29" i="73"/>
  <c r="BN30" i="73"/>
  <c r="BN31" i="73"/>
  <c r="BN32" i="73"/>
  <c r="BN33" i="73"/>
  <c r="BN34" i="73"/>
  <c r="BN21" i="73"/>
  <c r="BM21" i="73"/>
  <c r="BN5" i="73"/>
  <c r="BN6" i="73"/>
  <c r="BN7" i="73"/>
  <c r="BN8" i="73"/>
  <c r="BN9" i="73"/>
  <c r="BN10" i="73"/>
  <c r="BN11" i="73"/>
  <c r="BN12" i="73"/>
  <c r="BN13" i="73"/>
  <c r="BN14" i="73"/>
  <c r="BN15" i="73"/>
  <c r="BN16" i="73"/>
  <c r="BN17" i="73"/>
  <c r="BN4" i="73"/>
  <c r="BM4" i="73"/>
  <c r="A5" i="23"/>
  <c r="A1" i="73"/>
  <c r="AJ5" i="67"/>
  <c r="AJ6" i="67"/>
  <c r="AJ7" i="67"/>
  <c r="AJ8" i="67"/>
  <c r="AJ9" i="67"/>
  <c r="AJ10" i="67"/>
  <c r="AJ11" i="67"/>
  <c r="AJ12" i="67"/>
  <c r="AJ13" i="67"/>
  <c r="AJ14" i="67"/>
  <c r="AJ15" i="67"/>
  <c r="AJ16" i="67"/>
  <c r="AJ17" i="67"/>
  <c r="AJ22" i="67"/>
  <c r="AJ23" i="67"/>
  <c r="AJ24" i="67"/>
  <c r="AJ25" i="67"/>
  <c r="AJ26" i="67"/>
  <c r="AJ27" i="67"/>
  <c r="AJ28" i="67"/>
  <c r="AJ29" i="67"/>
  <c r="AJ30" i="67"/>
  <c r="AJ31" i="67"/>
  <c r="AJ32" i="67"/>
  <c r="AJ33" i="67"/>
  <c r="AJ34" i="67"/>
  <c r="AJ39" i="67"/>
  <c r="AJ40" i="67"/>
  <c r="AJ41" i="67"/>
  <c r="AJ42" i="67"/>
  <c r="AJ43" i="67"/>
  <c r="AJ44" i="67"/>
  <c r="AJ45" i="67"/>
  <c r="AJ46" i="67"/>
  <c r="AJ47" i="67"/>
  <c r="AJ48" i="67"/>
  <c r="AJ49" i="67"/>
  <c r="AJ50" i="67"/>
  <c r="AJ51" i="67"/>
  <c r="AJ38" i="67"/>
  <c r="AJ21" i="67"/>
  <c r="AJ4" i="67"/>
  <c r="AI4" i="67"/>
  <c r="AJ39" i="66"/>
  <c r="AJ40" i="66"/>
  <c r="AJ41" i="66"/>
  <c r="AJ42" i="66"/>
  <c r="AJ43" i="66"/>
  <c r="AJ44" i="66"/>
  <c r="AJ45" i="66"/>
  <c r="AJ46" i="66"/>
  <c r="AJ47" i="66"/>
  <c r="AJ48" i="66"/>
  <c r="AJ49" i="66"/>
  <c r="AJ50" i="66"/>
  <c r="AJ51" i="66"/>
  <c r="AJ38" i="66"/>
  <c r="AJ22" i="66"/>
  <c r="AJ23" i="66"/>
  <c r="AJ24" i="66"/>
  <c r="AJ25" i="66"/>
  <c r="AJ26" i="66"/>
  <c r="AJ27" i="66"/>
  <c r="AJ28" i="66"/>
  <c r="AJ29" i="66"/>
  <c r="AJ30" i="66"/>
  <c r="AJ31" i="66"/>
  <c r="AJ32" i="66"/>
  <c r="AJ33" i="66"/>
  <c r="AJ34" i="66"/>
  <c r="AJ21" i="66"/>
  <c r="AJ4" i="66"/>
  <c r="AJ5" i="66"/>
  <c r="AJ6" i="66"/>
  <c r="AJ7" i="66"/>
  <c r="AJ8" i="66"/>
  <c r="AJ9" i="66"/>
  <c r="AJ10" i="66"/>
  <c r="AJ11" i="66"/>
  <c r="AJ12" i="66"/>
  <c r="AJ13" i="66"/>
  <c r="AJ14" i="66"/>
  <c r="AJ15" i="66"/>
  <c r="AJ16" i="66"/>
  <c r="AJ17" i="66"/>
  <c r="AI4" i="66"/>
  <c r="AJ39" i="47"/>
  <c r="AJ40" i="47"/>
  <c r="AJ41" i="47"/>
  <c r="AJ42" i="47"/>
  <c r="AJ43" i="47"/>
  <c r="AJ44" i="47"/>
  <c r="AJ45" i="47"/>
  <c r="AJ46" i="47"/>
  <c r="AJ47" i="47"/>
  <c r="AJ48" i="47"/>
  <c r="AJ49" i="47"/>
  <c r="AJ50" i="47"/>
  <c r="AJ51" i="47"/>
  <c r="AJ38" i="47"/>
  <c r="AJ22" i="47"/>
  <c r="AJ23" i="47"/>
  <c r="AJ24" i="47"/>
  <c r="AJ25" i="47"/>
  <c r="AJ26" i="47"/>
  <c r="AJ27" i="47"/>
  <c r="AJ28" i="47"/>
  <c r="AJ29" i="47"/>
  <c r="AJ30" i="47"/>
  <c r="AJ31" i="47"/>
  <c r="AJ32" i="47"/>
  <c r="AJ33" i="47"/>
  <c r="AJ34" i="47"/>
  <c r="AJ21" i="47"/>
  <c r="AJ4" i="47"/>
  <c r="AJ5" i="47"/>
  <c r="AJ6" i="47"/>
  <c r="AJ7" i="47"/>
  <c r="AJ8" i="47"/>
  <c r="AJ9" i="47"/>
  <c r="AJ10" i="47"/>
  <c r="AJ11" i="47"/>
  <c r="AJ12" i="47"/>
  <c r="AJ13" i="47"/>
  <c r="AJ14" i="47"/>
  <c r="AJ15" i="47"/>
  <c r="AJ16" i="47"/>
  <c r="AJ17" i="47"/>
  <c r="A1" i="67"/>
  <c r="A1" i="66"/>
  <c r="A1" i="47"/>
  <c r="A1" i="57"/>
  <c r="AJ51" i="63"/>
  <c r="AI51" i="63"/>
  <c r="AJ50" i="63"/>
  <c r="AI50" i="63"/>
  <c r="AJ49" i="63"/>
  <c r="AI49" i="63"/>
  <c r="AJ48" i="63"/>
  <c r="AI48" i="63"/>
  <c r="AJ47" i="63"/>
  <c r="AI47" i="63"/>
  <c r="AJ46" i="63"/>
  <c r="AI46" i="63"/>
  <c r="AJ45" i="63"/>
  <c r="AI45" i="63"/>
  <c r="AJ44" i="63"/>
  <c r="AI44" i="63"/>
  <c r="AJ43" i="63"/>
  <c r="AI43" i="63"/>
  <c r="AJ42" i="63"/>
  <c r="AI42" i="63"/>
  <c r="AJ41" i="63"/>
  <c r="AI41" i="63"/>
  <c r="AJ40" i="63"/>
  <c r="AI40" i="63"/>
  <c r="AJ39" i="63"/>
  <c r="AI39" i="63"/>
  <c r="AJ38" i="63"/>
  <c r="AI38" i="63"/>
  <c r="AJ34" i="63"/>
  <c r="AI34" i="63"/>
  <c r="AJ33" i="63"/>
  <c r="AI33" i="63"/>
  <c r="AJ32" i="63"/>
  <c r="AI32" i="63"/>
  <c r="AJ31" i="63"/>
  <c r="AI31" i="63"/>
  <c r="AJ30" i="63"/>
  <c r="AI30" i="63"/>
  <c r="AJ29" i="63"/>
  <c r="AI29" i="63"/>
  <c r="AJ28" i="63"/>
  <c r="AI28" i="63"/>
  <c r="AJ27" i="63"/>
  <c r="AI27" i="63"/>
  <c r="AJ26" i="63"/>
  <c r="AI26" i="63"/>
  <c r="AJ25" i="63"/>
  <c r="AI25" i="63"/>
  <c r="AJ24" i="63"/>
  <c r="AI24" i="63"/>
  <c r="AJ23" i="63"/>
  <c r="AI23" i="63"/>
  <c r="AJ22" i="63"/>
  <c r="AI22" i="63"/>
  <c r="AJ21" i="63"/>
  <c r="AI21" i="63"/>
  <c r="AJ17" i="63"/>
  <c r="AI17" i="63"/>
  <c r="AJ16" i="63"/>
  <c r="AI16" i="63"/>
  <c r="AJ15" i="63"/>
  <c r="AI15" i="63"/>
  <c r="AJ14" i="63"/>
  <c r="AI14" i="63"/>
  <c r="AJ13" i="63"/>
  <c r="AI13" i="63"/>
  <c r="AJ12" i="63"/>
  <c r="AI12" i="63"/>
  <c r="AJ11" i="63"/>
  <c r="AI11" i="63"/>
  <c r="AJ10" i="63"/>
  <c r="AI10" i="63"/>
  <c r="AJ9" i="63"/>
  <c r="AI9" i="63"/>
  <c r="AJ8" i="63"/>
  <c r="AI8" i="63"/>
  <c r="AJ7" i="63"/>
  <c r="AI7" i="63"/>
  <c r="AJ6" i="63"/>
  <c r="AI6" i="63"/>
  <c r="AJ5" i="63"/>
  <c r="AI5" i="63"/>
  <c r="AJ4" i="63"/>
  <c r="AI4" i="63"/>
  <c r="AJ39" i="57"/>
  <c r="AJ40" i="57"/>
  <c r="AJ41" i="57"/>
  <c r="AJ42" i="57"/>
  <c r="AJ43" i="57"/>
  <c r="AJ44" i="57"/>
  <c r="AJ45" i="57"/>
  <c r="AJ46" i="57"/>
  <c r="AJ47" i="57"/>
  <c r="AJ48" i="57"/>
  <c r="AJ49" i="57"/>
  <c r="AJ50" i="57"/>
  <c r="AJ51" i="57"/>
  <c r="AJ38" i="57"/>
  <c r="AJ22" i="57"/>
  <c r="AJ23" i="57"/>
  <c r="AJ24" i="57"/>
  <c r="AJ25" i="57"/>
  <c r="AJ26" i="57"/>
  <c r="AJ27" i="57"/>
  <c r="AJ28" i="57"/>
  <c r="AJ29" i="57"/>
  <c r="AJ30" i="57"/>
  <c r="AJ31" i="57"/>
  <c r="AJ32" i="57"/>
  <c r="AJ33" i="57"/>
  <c r="AJ34" i="57"/>
  <c r="AJ21" i="57"/>
  <c r="AJ4" i="57"/>
  <c r="AI4" i="57"/>
  <c r="AI5" i="57"/>
  <c r="AJ5" i="57"/>
  <c r="AI6" i="57"/>
  <c r="AJ6" i="57"/>
  <c r="AI7" i="57"/>
  <c r="AJ7" i="57"/>
  <c r="AI8" i="57"/>
  <c r="AJ8" i="57"/>
  <c r="AI9" i="57"/>
  <c r="AJ9" i="57"/>
  <c r="AI10" i="57"/>
  <c r="AJ10" i="57"/>
  <c r="AI11" i="57"/>
  <c r="AJ11" i="57"/>
  <c r="AI12" i="57"/>
  <c r="AJ12" i="57"/>
  <c r="AI13" i="57"/>
  <c r="AJ13" i="57"/>
  <c r="AI14" i="57"/>
  <c r="AJ14" i="57"/>
  <c r="AI15" i="57"/>
  <c r="AJ15" i="57"/>
  <c r="AI16" i="57"/>
  <c r="AJ16" i="57"/>
  <c r="AI17" i="57"/>
  <c r="AJ17" i="57"/>
  <c r="AF19" i="70"/>
  <c r="AD19" i="70"/>
  <c r="AB19" i="70"/>
  <c r="Z19" i="70"/>
  <c r="X19" i="70"/>
  <c r="AF11" i="70"/>
  <c r="AD11" i="70"/>
  <c r="AB11" i="70"/>
  <c r="Z11" i="70"/>
  <c r="X11" i="70"/>
  <c r="X3" i="70"/>
  <c r="V19" i="70"/>
  <c r="V11" i="70"/>
  <c r="V3" i="70"/>
  <c r="T19" i="70"/>
  <c r="T11" i="70"/>
  <c r="T3" i="70"/>
  <c r="AF3" i="70"/>
  <c r="AD3" i="70"/>
  <c r="AB3" i="70"/>
  <c r="Z3" i="70"/>
  <c r="L3" i="70"/>
  <c r="K3" i="70"/>
  <c r="J3" i="70"/>
  <c r="I3" i="70"/>
  <c r="H3" i="70"/>
  <c r="G3" i="70"/>
  <c r="F3" i="70"/>
  <c r="B8" i="70"/>
  <c r="B74" i="10" l="1"/>
  <c r="B79" i="10"/>
  <c r="B80" i="10"/>
  <c r="B81" i="10"/>
  <c r="B82" i="10"/>
  <c r="B83" i="10"/>
  <c r="B84" i="10"/>
  <c r="B85" i="10"/>
  <c r="B86" i="10"/>
  <c r="B87" i="10"/>
  <c r="B88" i="10"/>
  <c r="B89" i="10"/>
  <c r="B90" i="10"/>
  <c r="B78" i="10"/>
  <c r="B62" i="10"/>
  <c r="B63" i="10"/>
  <c r="B64" i="10"/>
  <c r="B65" i="10"/>
  <c r="B66" i="10"/>
  <c r="B67" i="10"/>
  <c r="B68" i="10"/>
  <c r="B69" i="10"/>
  <c r="B70" i="10"/>
  <c r="B71" i="10"/>
  <c r="B72" i="10"/>
  <c r="B73" i="10"/>
  <c r="B61" i="10"/>
  <c r="B45" i="10"/>
  <c r="B46" i="10"/>
  <c r="B47" i="10"/>
  <c r="B48" i="10"/>
  <c r="B49" i="10"/>
  <c r="B50" i="10"/>
  <c r="B51" i="10"/>
  <c r="B52" i="10"/>
  <c r="B53" i="10"/>
  <c r="B54" i="10"/>
  <c r="B55" i="10"/>
  <c r="B56" i="10"/>
  <c r="B44" i="10"/>
  <c r="B26" i="10"/>
  <c r="B27" i="10"/>
  <c r="B28" i="10"/>
  <c r="B29" i="10"/>
  <c r="B30" i="10"/>
  <c r="B31" i="10"/>
  <c r="B32" i="10"/>
  <c r="B33" i="10"/>
  <c r="B34" i="10"/>
  <c r="B35" i="10"/>
  <c r="B36" i="10"/>
  <c r="B37" i="10"/>
  <c r="B38" i="10"/>
  <c r="B39" i="10"/>
  <c r="A97" i="10"/>
  <c r="A98" i="10"/>
  <c r="A99" i="10"/>
  <c r="A100" i="10"/>
  <c r="A101" i="10"/>
  <c r="A102" i="10"/>
  <c r="A103" i="10"/>
  <c r="A104" i="10"/>
  <c r="A105" i="10"/>
  <c r="A106" i="10"/>
  <c r="A107" i="10"/>
  <c r="A108" i="10"/>
  <c r="A109" i="10"/>
  <c r="A96" i="10"/>
  <c r="C109" i="10"/>
  <c r="U60" i="10"/>
  <c r="S60" i="10"/>
  <c r="Q60" i="10"/>
  <c r="O60" i="10"/>
  <c r="M60" i="10"/>
  <c r="K60" i="10"/>
  <c r="I60" i="10"/>
  <c r="U43" i="10"/>
  <c r="S43" i="10"/>
  <c r="Q43" i="10"/>
  <c r="O43" i="10"/>
  <c r="M43" i="10"/>
  <c r="K43" i="10"/>
  <c r="I43" i="10"/>
  <c r="U25" i="10"/>
  <c r="S25" i="10"/>
  <c r="Q25" i="10"/>
  <c r="O25" i="10"/>
  <c r="M25" i="10"/>
  <c r="K25" i="10"/>
  <c r="I25" i="10"/>
  <c r="B3" i="72"/>
  <c r="B89" i="25" l="1"/>
  <c r="B86" i="25"/>
  <c r="B85" i="25"/>
  <c r="B84" i="25"/>
  <c r="B81" i="25"/>
  <c r="B78" i="25"/>
  <c r="B77" i="25"/>
  <c r="B76" i="25"/>
  <c r="B73" i="25"/>
  <c r="BP34" i="73"/>
  <c r="V34" i="73"/>
  <c r="B91" i="25" s="1"/>
  <c r="U34" i="73"/>
  <c r="B90" i="25" s="1"/>
  <c r="T34" i="73"/>
  <c r="S34" i="73"/>
  <c r="B88" i="25" s="1"/>
  <c r="R34" i="73"/>
  <c r="B87" i="25" s="1"/>
  <c r="Q34" i="73"/>
  <c r="P34" i="73"/>
  <c r="O34" i="73"/>
  <c r="N34" i="73"/>
  <c r="B83" i="25" s="1"/>
  <c r="M34" i="73"/>
  <c r="B82" i="25" s="1"/>
  <c r="L34" i="73"/>
  <c r="K34" i="73"/>
  <c r="B80" i="25" s="1"/>
  <c r="J34" i="73"/>
  <c r="B79" i="25" s="1"/>
  <c r="I34" i="73"/>
  <c r="H34" i="73"/>
  <c r="G34" i="73"/>
  <c r="F34" i="73"/>
  <c r="B75" i="25" s="1"/>
  <c r="E34" i="73"/>
  <c r="B74" i="25" s="1"/>
  <c r="D34" i="73"/>
  <c r="C34" i="73"/>
  <c r="B72" i="25" s="1"/>
  <c r="BP33" i="73"/>
  <c r="BM33" i="73"/>
  <c r="BJ33" i="73"/>
  <c r="BH33" i="73"/>
  <c r="BF33" i="73"/>
  <c r="BD33" i="73"/>
  <c r="CI33" i="73" s="1"/>
  <c r="BB33" i="73"/>
  <c r="BC33" i="73" s="1"/>
  <c r="CH33" i="73" s="1"/>
  <c r="AZ33" i="73"/>
  <c r="CE33" i="73" s="1"/>
  <c r="AX33" i="73"/>
  <c r="AY33" i="73" s="1"/>
  <c r="CD33" i="73" s="1"/>
  <c r="AV33" i="73"/>
  <c r="AW33" i="73" s="1"/>
  <c r="CC33" i="73" s="1"/>
  <c r="AT33" i="73"/>
  <c r="AU33" i="73" s="1"/>
  <c r="CB33" i="73" s="1"/>
  <c r="AR33" i="73"/>
  <c r="AS33" i="73" s="1"/>
  <c r="CA33" i="73" s="1"/>
  <c r="AP33" i="73"/>
  <c r="AQ33" i="73" s="1"/>
  <c r="BZ33" i="73" s="1"/>
  <c r="AN33" i="73"/>
  <c r="AO33" i="73" s="1"/>
  <c r="BY33" i="73" s="1"/>
  <c r="AL33" i="73"/>
  <c r="AM33" i="73" s="1"/>
  <c r="BX33" i="73" s="1"/>
  <c r="AJ33" i="73"/>
  <c r="BW33" i="73" s="1"/>
  <c r="AH33" i="73"/>
  <c r="AI33" i="73" s="1"/>
  <c r="BV33" i="73" s="1"/>
  <c r="AF33" i="73"/>
  <c r="AG33" i="73" s="1"/>
  <c r="BU33" i="73" s="1"/>
  <c r="AD33" i="73"/>
  <c r="AE33" i="73" s="1"/>
  <c r="BT33" i="73" s="1"/>
  <c r="AB33" i="73"/>
  <c r="AC33" i="73" s="1"/>
  <c r="BS33" i="73" s="1"/>
  <c r="Z33" i="73"/>
  <c r="AA33" i="73" s="1"/>
  <c r="BR33" i="73" s="1"/>
  <c r="X33" i="73"/>
  <c r="Y33" i="73" s="1"/>
  <c r="BQ33" i="73" s="1"/>
  <c r="B33" i="73"/>
  <c r="BP32" i="73"/>
  <c r="BM32" i="73"/>
  <c r="BJ32" i="73"/>
  <c r="BH32" i="73"/>
  <c r="BF32" i="73"/>
  <c r="BD32" i="73"/>
  <c r="BB32" i="73"/>
  <c r="AZ32" i="73"/>
  <c r="BA32" i="73" s="1"/>
  <c r="CF32" i="73" s="1"/>
  <c r="AX32" i="73"/>
  <c r="AY32" i="73" s="1"/>
  <c r="CD32" i="73" s="1"/>
  <c r="AV32" i="73"/>
  <c r="AW32" i="73" s="1"/>
  <c r="CC32" i="73" s="1"/>
  <c r="AT32" i="73"/>
  <c r="AU32" i="73" s="1"/>
  <c r="CB32" i="73" s="1"/>
  <c r="AR32" i="73"/>
  <c r="AS32" i="73" s="1"/>
  <c r="CA32" i="73" s="1"/>
  <c r="AP32" i="73"/>
  <c r="AQ32" i="73" s="1"/>
  <c r="BZ32" i="73" s="1"/>
  <c r="AN32" i="73"/>
  <c r="AO32" i="73" s="1"/>
  <c r="BY32" i="73" s="1"/>
  <c r="AL32" i="73"/>
  <c r="AM32" i="73" s="1"/>
  <c r="BX32" i="73" s="1"/>
  <c r="AJ32" i="73"/>
  <c r="AK32" i="73" s="1"/>
  <c r="AH32" i="73"/>
  <c r="AI32" i="73" s="1"/>
  <c r="BV32" i="73" s="1"/>
  <c r="AF32" i="73"/>
  <c r="AG32" i="73" s="1"/>
  <c r="BU32" i="73" s="1"/>
  <c r="AD32" i="73"/>
  <c r="AE32" i="73" s="1"/>
  <c r="BT32" i="73" s="1"/>
  <c r="AB32" i="73"/>
  <c r="AC32" i="73" s="1"/>
  <c r="BS32" i="73" s="1"/>
  <c r="Z32" i="73"/>
  <c r="AA32" i="73" s="1"/>
  <c r="BR32" i="73" s="1"/>
  <c r="X32" i="73"/>
  <c r="Y32" i="73" s="1"/>
  <c r="BQ32" i="73" s="1"/>
  <c r="B32" i="73"/>
  <c r="BP31" i="73"/>
  <c r="BM31" i="73"/>
  <c r="BJ31" i="73"/>
  <c r="BH31" i="73"/>
  <c r="BF31" i="73"/>
  <c r="BD31" i="73"/>
  <c r="BB31" i="73"/>
  <c r="CG31" i="73" s="1"/>
  <c r="AZ31" i="73"/>
  <c r="CE31" i="73" s="1"/>
  <c r="AX31" i="73"/>
  <c r="AY31" i="73" s="1"/>
  <c r="CD31" i="73" s="1"/>
  <c r="AV31" i="73"/>
  <c r="AW31" i="73" s="1"/>
  <c r="CC31" i="73" s="1"/>
  <c r="AT31" i="73"/>
  <c r="AU31" i="73" s="1"/>
  <c r="CB31" i="73" s="1"/>
  <c r="AR31" i="73"/>
  <c r="AS31" i="73" s="1"/>
  <c r="CA31" i="73" s="1"/>
  <c r="AP31" i="73"/>
  <c r="AQ31" i="73" s="1"/>
  <c r="BZ31" i="73" s="1"/>
  <c r="AN31" i="73"/>
  <c r="AO31" i="73" s="1"/>
  <c r="BY31" i="73" s="1"/>
  <c r="AL31" i="73"/>
  <c r="AM31" i="73" s="1"/>
  <c r="BX31" i="73" s="1"/>
  <c r="AJ31" i="73"/>
  <c r="BW31" i="73" s="1"/>
  <c r="AH31" i="73"/>
  <c r="AI31" i="73" s="1"/>
  <c r="BV31" i="73" s="1"/>
  <c r="AF31" i="73"/>
  <c r="AG31" i="73" s="1"/>
  <c r="BU31" i="73" s="1"/>
  <c r="AD31" i="73"/>
  <c r="AE31" i="73" s="1"/>
  <c r="BT31" i="73" s="1"/>
  <c r="AB31" i="73"/>
  <c r="AC31" i="73" s="1"/>
  <c r="BS31" i="73" s="1"/>
  <c r="Z31" i="73"/>
  <c r="AA31" i="73" s="1"/>
  <c r="BR31" i="73" s="1"/>
  <c r="X31" i="73"/>
  <c r="Y31" i="73" s="1"/>
  <c r="BQ31" i="73" s="1"/>
  <c r="B31" i="73"/>
  <c r="BP30" i="73"/>
  <c r="BM30" i="73"/>
  <c r="BJ30" i="73"/>
  <c r="BH30" i="73"/>
  <c r="BF30" i="73"/>
  <c r="BD30" i="73"/>
  <c r="BB30" i="73"/>
  <c r="AZ30" i="73"/>
  <c r="CE30" i="73" s="1"/>
  <c r="AX30" i="73"/>
  <c r="AY30" i="73" s="1"/>
  <c r="CD30" i="73" s="1"/>
  <c r="AV30" i="73"/>
  <c r="AW30" i="73" s="1"/>
  <c r="CC30" i="73" s="1"/>
  <c r="AT30" i="73"/>
  <c r="AU30" i="73" s="1"/>
  <c r="CB30" i="73" s="1"/>
  <c r="AR30" i="73"/>
  <c r="AS30" i="73" s="1"/>
  <c r="CA30" i="73" s="1"/>
  <c r="AP30" i="73"/>
  <c r="AQ30" i="73" s="1"/>
  <c r="BZ30" i="73" s="1"/>
  <c r="AN30" i="73"/>
  <c r="AO30" i="73" s="1"/>
  <c r="BY30" i="73" s="1"/>
  <c r="AL30" i="73"/>
  <c r="AM30" i="73" s="1"/>
  <c r="BX30" i="73" s="1"/>
  <c r="AJ30" i="73"/>
  <c r="AH30" i="73"/>
  <c r="AI30" i="73" s="1"/>
  <c r="BV30" i="73" s="1"/>
  <c r="AF30" i="73"/>
  <c r="AG30" i="73" s="1"/>
  <c r="BU30" i="73" s="1"/>
  <c r="AD30" i="73"/>
  <c r="AE30" i="73" s="1"/>
  <c r="BT30" i="73" s="1"/>
  <c r="AB30" i="73"/>
  <c r="AC30" i="73" s="1"/>
  <c r="BS30" i="73" s="1"/>
  <c r="Z30" i="73"/>
  <c r="AA30" i="73" s="1"/>
  <c r="BR30" i="73" s="1"/>
  <c r="X30" i="73"/>
  <c r="Y30" i="73" s="1"/>
  <c r="BQ30" i="73" s="1"/>
  <c r="B30" i="73"/>
  <c r="BP29" i="73"/>
  <c r="BM29" i="73"/>
  <c r="BJ29" i="73"/>
  <c r="BH29" i="73"/>
  <c r="BF29" i="73"/>
  <c r="BD29" i="73"/>
  <c r="BB29" i="73"/>
  <c r="BC29" i="73" s="1"/>
  <c r="CH29" i="73" s="1"/>
  <c r="AZ29" i="73"/>
  <c r="BA29" i="73" s="1"/>
  <c r="CF29" i="73" s="1"/>
  <c r="AX29" i="73"/>
  <c r="AY29" i="73" s="1"/>
  <c r="CD29" i="73" s="1"/>
  <c r="AV29" i="73"/>
  <c r="AW29" i="73" s="1"/>
  <c r="CC29" i="73" s="1"/>
  <c r="AT29" i="73"/>
  <c r="AU29" i="73" s="1"/>
  <c r="CB29" i="73" s="1"/>
  <c r="AR29" i="73"/>
  <c r="AS29" i="73" s="1"/>
  <c r="CA29" i="73" s="1"/>
  <c r="AP29" i="73"/>
  <c r="AQ29" i="73" s="1"/>
  <c r="BZ29" i="73" s="1"/>
  <c r="AN29" i="73"/>
  <c r="AO29" i="73" s="1"/>
  <c r="BY29" i="73" s="1"/>
  <c r="AL29" i="73"/>
  <c r="AM29" i="73" s="1"/>
  <c r="BX29" i="73" s="1"/>
  <c r="AJ29" i="73"/>
  <c r="BW29" i="73" s="1"/>
  <c r="AH29" i="73"/>
  <c r="AI29" i="73" s="1"/>
  <c r="BV29" i="73" s="1"/>
  <c r="AF29" i="73"/>
  <c r="AG29" i="73" s="1"/>
  <c r="BU29" i="73" s="1"/>
  <c r="AD29" i="73"/>
  <c r="AE29" i="73" s="1"/>
  <c r="BT29" i="73" s="1"/>
  <c r="AB29" i="73"/>
  <c r="AC29" i="73" s="1"/>
  <c r="BS29" i="73" s="1"/>
  <c r="Z29" i="73"/>
  <c r="AA29" i="73" s="1"/>
  <c r="BR29" i="73" s="1"/>
  <c r="X29" i="73"/>
  <c r="Y29" i="73" s="1"/>
  <c r="BQ29" i="73" s="1"/>
  <c r="B29" i="73"/>
  <c r="BP28" i="73"/>
  <c r="BM28" i="73"/>
  <c r="BJ28" i="73"/>
  <c r="BH28" i="73"/>
  <c r="BF28" i="73"/>
  <c r="BD28" i="73"/>
  <c r="CI28" i="73" s="1"/>
  <c r="BB28" i="73"/>
  <c r="CG28" i="73" s="1"/>
  <c r="AZ28" i="73"/>
  <c r="CE28" i="73" s="1"/>
  <c r="AX28" i="73"/>
  <c r="AY28" i="73" s="1"/>
  <c r="CD28" i="73" s="1"/>
  <c r="AV28" i="73"/>
  <c r="AW28" i="73" s="1"/>
  <c r="CC28" i="73" s="1"/>
  <c r="AT28" i="73"/>
  <c r="AU28" i="73" s="1"/>
  <c r="CB28" i="73" s="1"/>
  <c r="AR28" i="73"/>
  <c r="AS28" i="73" s="1"/>
  <c r="CA28" i="73" s="1"/>
  <c r="AP28" i="73"/>
  <c r="AQ28" i="73" s="1"/>
  <c r="BZ28" i="73" s="1"/>
  <c r="AN28" i="73"/>
  <c r="AO28" i="73" s="1"/>
  <c r="BY28" i="73" s="1"/>
  <c r="AL28" i="73"/>
  <c r="AM28" i="73" s="1"/>
  <c r="BX28" i="73" s="1"/>
  <c r="AJ28" i="73"/>
  <c r="AK28" i="73" s="1"/>
  <c r="AH28" i="73"/>
  <c r="AI28" i="73" s="1"/>
  <c r="BV28" i="73" s="1"/>
  <c r="AF28" i="73"/>
  <c r="AG28" i="73" s="1"/>
  <c r="BU28" i="73" s="1"/>
  <c r="AD28" i="73"/>
  <c r="AE28" i="73" s="1"/>
  <c r="BT28" i="73" s="1"/>
  <c r="AB28" i="73"/>
  <c r="AC28" i="73" s="1"/>
  <c r="BS28" i="73" s="1"/>
  <c r="Z28" i="73"/>
  <c r="AA28" i="73" s="1"/>
  <c r="BR28" i="73" s="1"/>
  <c r="X28" i="73"/>
  <c r="Y28" i="73" s="1"/>
  <c r="BQ28" i="73" s="1"/>
  <c r="B28" i="73"/>
  <c r="BP27" i="73"/>
  <c r="BM27" i="73"/>
  <c r="BJ27" i="73"/>
  <c r="BH27" i="73"/>
  <c r="BF27" i="73"/>
  <c r="BD27" i="73"/>
  <c r="CJ27" i="73" s="1"/>
  <c r="BB27" i="73"/>
  <c r="AZ27" i="73"/>
  <c r="AX27" i="73"/>
  <c r="AY27" i="73" s="1"/>
  <c r="CD27" i="73" s="1"/>
  <c r="AV27" i="73"/>
  <c r="AW27" i="73" s="1"/>
  <c r="CC27" i="73" s="1"/>
  <c r="AT27" i="73"/>
  <c r="AU27" i="73" s="1"/>
  <c r="CB27" i="73" s="1"/>
  <c r="AR27" i="73"/>
  <c r="AS27" i="73" s="1"/>
  <c r="CA27" i="73" s="1"/>
  <c r="AP27" i="73"/>
  <c r="AQ27" i="73" s="1"/>
  <c r="BZ27" i="73" s="1"/>
  <c r="AN27" i="73"/>
  <c r="AO27" i="73" s="1"/>
  <c r="BY27" i="73" s="1"/>
  <c r="AL27" i="73"/>
  <c r="AM27" i="73" s="1"/>
  <c r="BX27" i="73" s="1"/>
  <c r="AJ27" i="73"/>
  <c r="AH27" i="73"/>
  <c r="AI27" i="73" s="1"/>
  <c r="BV27" i="73" s="1"/>
  <c r="AF27" i="73"/>
  <c r="AG27" i="73" s="1"/>
  <c r="BU27" i="73" s="1"/>
  <c r="AD27" i="73"/>
  <c r="AE27" i="73" s="1"/>
  <c r="BT27" i="73" s="1"/>
  <c r="AB27" i="73"/>
  <c r="AC27" i="73" s="1"/>
  <c r="BS27" i="73" s="1"/>
  <c r="Z27" i="73"/>
  <c r="AA27" i="73" s="1"/>
  <c r="BR27" i="73" s="1"/>
  <c r="X27" i="73"/>
  <c r="Y27" i="73" s="1"/>
  <c r="BQ27" i="73" s="1"/>
  <c r="B27" i="73"/>
  <c r="BP26" i="73"/>
  <c r="BM26" i="73"/>
  <c r="BJ26" i="73"/>
  <c r="BH26" i="73"/>
  <c r="BF26" i="73"/>
  <c r="BD26" i="73"/>
  <c r="CI26" i="73" s="1"/>
  <c r="BB26" i="73"/>
  <c r="CG26" i="73" s="1"/>
  <c r="AZ26" i="73"/>
  <c r="AX26" i="73"/>
  <c r="AY26" i="73" s="1"/>
  <c r="CD26" i="73" s="1"/>
  <c r="AV26" i="73"/>
  <c r="AW26" i="73" s="1"/>
  <c r="CC26" i="73" s="1"/>
  <c r="AT26" i="73"/>
  <c r="AU26" i="73" s="1"/>
  <c r="CB26" i="73" s="1"/>
  <c r="AR26" i="73"/>
  <c r="AS26" i="73" s="1"/>
  <c r="CA26" i="73" s="1"/>
  <c r="AP26" i="73"/>
  <c r="AQ26" i="73" s="1"/>
  <c r="BZ26" i="73" s="1"/>
  <c r="AN26" i="73"/>
  <c r="AO26" i="73" s="1"/>
  <c r="BY26" i="73" s="1"/>
  <c r="AL26" i="73"/>
  <c r="AM26" i="73" s="1"/>
  <c r="BX26" i="73" s="1"/>
  <c r="AJ26" i="73"/>
  <c r="AH26" i="73"/>
  <c r="AI26" i="73" s="1"/>
  <c r="BV26" i="73" s="1"/>
  <c r="AF26" i="73"/>
  <c r="AG26" i="73" s="1"/>
  <c r="BU26" i="73" s="1"/>
  <c r="AD26" i="73"/>
  <c r="AE26" i="73" s="1"/>
  <c r="BT26" i="73" s="1"/>
  <c r="AB26" i="73"/>
  <c r="AC26" i="73" s="1"/>
  <c r="BS26" i="73" s="1"/>
  <c r="Z26" i="73"/>
  <c r="AA26" i="73" s="1"/>
  <c r="BR26" i="73" s="1"/>
  <c r="X26" i="73"/>
  <c r="Y26" i="73" s="1"/>
  <c r="BQ26" i="73" s="1"/>
  <c r="B26" i="73"/>
  <c r="BP25" i="73"/>
  <c r="BM25" i="73"/>
  <c r="BJ25" i="73"/>
  <c r="BH25" i="73"/>
  <c r="BF25" i="73"/>
  <c r="BD25" i="73"/>
  <c r="CJ25" i="73" s="1"/>
  <c r="BB25" i="73"/>
  <c r="AZ25" i="73"/>
  <c r="AX25" i="73"/>
  <c r="AY25" i="73" s="1"/>
  <c r="CD25" i="73" s="1"/>
  <c r="AV25" i="73"/>
  <c r="AW25" i="73" s="1"/>
  <c r="CC25" i="73" s="1"/>
  <c r="AT25" i="73"/>
  <c r="AU25" i="73" s="1"/>
  <c r="CB25" i="73" s="1"/>
  <c r="AR25" i="73"/>
  <c r="AS25" i="73" s="1"/>
  <c r="CA25" i="73" s="1"/>
  <c r="AP25" i="73"/>
  <c r="AQ25" i="73" s="1"/>
  <c r="BZ25" i="73" s="1"/>
  <c r="AN25" i="73"/>
  <c r="AO25" i="73" s="1"/>
  <c r="BY25" i="73" s="1"/>
  <c r="AL25" i="73"/>
  <c r="AM25" i="73" s="1"/>
  <c r="BX25" i="73" s="1"/>
  <c r="AJ25" i="73"/>
  <c r="BW25" i="73" s="1"/>
  <c r="AH25" i="73"/>
  <c r="AI25" i="73" s="1"/>
  <c r="BV25" i="73" s="1"/>
  <c r="AF25" i="73"/>
  <c r="AG25" i="73" s="1"/>
  <c r="BU25" i="73" s="1"/>
  <c r="AD25" i="73"/>
  <c r="AE25" i="73" s="1"/>
  <c r="BT25" i="73" s="1"/>
  <c r="AB25" i="73"/>
  <c r="AC25" i="73" s="1"/>
  <c r="BS25" i="73" s="1"/>
  <c r="Z25" i="73"/>
  <c r="AA25" i="73" s="1"/>
  <c r="BR25" i="73" s="1"/>
  <c r="X25" i="73"/>
  <c r="Y25" i="73" s="1"/>
  <c r="BQ25" i="73" s="1"/>
  <c r="B25" i="73"/>
  <c r="BP24" i="73"/>
  <c r="BM24" i="73"/>
  <c r="BJ24" i="73"/>
  <c r="BH24" i="73"/>
  <c r="BF24" i="73"/>
  <c r="BD24" i="73"/>
  <c r="CI24" i="73" s="1"/>
  <c r="BB24" i="73"/>
  <c r="AZ24" i="73"/>
  <c r="CE24" i="73" s="1"/>
  <c r="AX24" i="73"/>
  <c r="AY24" i="73" s="1"/>
  <c r="CD24" i="73" s="1"/>
  <c r="AV24" i="73"/>
  <c r="AW24" i="73" s="1"/>
  <c r="CC24" i="73" s="1"/>
  <c r="AT24" i="73"/>
  <c r="AU24" i="73" s="1"/>
  <c r="CB24" i="73" s="1"/>
  <c r="AR24" i="73"/>
  <c r="AS24" i="73" s="1"/>
  <c r="CA24" i="73" s="1"/>
  <c r="AP24" i="73"/>
  <c r="AQ24" i="73" s="1"/>
  <c r="BZ24" i="73" s="1"/>
  <c r="AN24" i="73"/>
  <c r="AO24" i="73" s="1"/>
  <c r="BY24" i="73" s="1"/>
  <c r="AL24" i="73"/>
  <c r="AM24" i="73" s="1"/>
  <c r="BX24" i="73" s="1"/>
  <c r="AJ24" i="73"/>
  <c r="BW24" i="73" s="1"/>
  <c r="AH24" i="73"/>
  <c r="AI24" i="73" s="1"/>
  <c r="BV24" i="73" s="1"/>
  <c r="AF24" i="73"/>
  <c r="AG24" i="73" s="1"/>
  <c r="BU24" i="73" s="1"/>
  <c r="AD24" i="73"/>
  <c r="AE24" i="73" s="1"/>
  <c r="BT24" i="73" s="1"/>
  <c r="AB24" i="73"/>
  <c r="AC24" i="73" s="1"/>
  <c r="BS24" i="73" s="1"/>
  <c r="Z24" i="73"/>
  <c r="AA24" i="73" s="1"/>
  <c r="BR24" i="73" s="1"/>
  <c r="X24" i="73"/>
  <c r="Y24" i="73" s="1"/>
  <c r="BQ24" i="73" s="1"/>
  <c r="B24" i="73"/>
  <c r="BP23" i="73"/>
  <c r="BM23" i="73"/>
  <c r="BJ23" i="73"/>
  <c r="BH23" i="73"/>
  <c r="BF23" i="73"/>
  <c r="BD23" i="73"/>
  <c r="CJ23" i="73" s="1"/>
  <c r="BB23" i="73"/>
  <c r="CG23" i="73" s="1"/>
  <c r="AZ23" i="73"/>
  <c r="BA23" i="73" s="1"/>
  <c r="CF23" i="73" s="1"/>
  <c r="AX23" i="73"/>
  <c r="AY23" i="73" s="1"/>
  <c r="CD23" i="73" s="1"/>
  <c r="AV23" i="73"/>
  <c r="AW23" i="73" s="1"/>
  <c r="CC23" i="73" s="1"/>
  <c r="AT23" i="73"/>
  <c r="AU23" i="73" s="1"/>
  <c r="CB23" i="73" s="1"/>
  <c r="AR23" i="73"/>
  <c r="AS23" i="73" s="1"/>
  <c r="CA23" i="73" s="1"/>
  <c r="AP23" i="73"/>
  <c r="AQ23" i="73" s="1"/>
  <c r="BZ23" i="73" s="1"/>
  <c r="AN23" i="73"/>
  <c r="AO23" i="73" s="1"/>
  <c r="BY23" i="73" s="1"/>
  <c r="AL23" i="73"/>
  <c r="AM23" i="73" s="1"/>
  <c r="BX23" i="73" s="1"/>
  <c r="AJ23" i="73"/>
  <c r="AK23" i="73" s="1"/>
  <c r="AH23" i="73"/>
  <c r="AI23" i="73" s="1"/>
  <c r="BV23" i="73" s="1"/>
  <c r="AF23" i="73"/>
  <c r="AG23" i="73" s="1"/>
  <c r="BU23" i="73" s="1"/>
  <c r="AD23" i="73"/>
  <c r="AE23" i="73" s="1"/>
  <c r="BT23" i="73" s="1"/>
  <c r="AB23" i="73"/>
  <c r="AC23" i="73" s="1"/>
  <c r="BS23" i="73" s="1"/>
  <c r="Z23" i="73"/>
  <c r="AA23" i="73" s="1"/>
  <c r="BR23" i="73" s="1"/>
  <c r="X23" i="73"/>
  <c r="Y23" i="73" s="1"/>
  <c r="BQ23" i="73" s="1"/>
  <c r="B23" i="73"/>
  <c r="BP22" i="73"/>
  <c r="BM22" i="73"/>
  <c r="BJ22" i="73"/>
  <c r="BH22" i="73"/>
  <c r="BF22" i="73"/>
  <c r="BD22" i="73"/>
  <c r="CI22" i="73" s="1"/>
  <c r="BB22" i="73"/>
  <c r="BC22" i="73" s="1"/>
  <c r="CH22" i="73" s="1"/>
  <c r="AZ22" i="73"/>
  <c r="CE22" i="73" s="1"/>
  <c r="AX22" i="73"/>
  <c r="AY22" i="73" s="1"/>
  <c r="CD22" i="73" s="1"/>
  <c r="AV22" i="73"/>
  <c r="AW22" i="73" s="1"/>
  <c r="CC22" i="73" s="1"/>
  <c r="AT22" i="73"/>
  <c r="AU22" i="73" s="1"/>
  <c r="CB22" i="73" s="1"/>
  <c r="AR22" i="73"/>
  <c r="AS22" i="73" s="1"/>
  <c r="CA22" i="73" s="1"/>
  <c r="AP22" i="73"/>
  <c r="AQ22" i="73" s="1"/>
  <c r="BZ22" i="73" s="1"/>
  <c r="AN22" i="73"/>
  <c r="AO22" i="73" s="1"/>
  <c r="BY22" i="73" s="1"/>
  <c r="AL22" i="73"/>
  <c r="AM22" i="73" s="1"/>
  <c r="BX22" i="73" s="1"/>
  <c r="AJ22" i="73"/>
  <c r="AH22" i="73"/>
  <c r="AI22" i="73" s="1"/>
  <c r="BV22" i="73" s="1"/>
  <c r="AF22" i="73"/>
  <c r="AG22" i="73" s="1"/>
  <c r="BU22" i="73" s="1"/>
  <c r="AD22" i="73"/>
  <c r="AE22" i="73" s="1"/>
  <c r="BT22" i="73" s="1"/>
  <c r="AB22" i="73"/>
  <c r="AC22" i="73" s="1"/>
  <c r="BS22" i="73" s="1"/>
  <c r="Z22" i="73"/>
  <c r="AA22" i="73" s="1"/>
  <c r="BR22" i="73" s="1"/>
  <c r="X22" i="73"/>
  <c r="Y22" i="73" s="1"/>
  <c r="BQ22" i="73" s="1"/>
  <c r="B22" i="73"/>
  <c r="BP21" i="73"/>
  <c r="BJ21" i="73"/>
  <c r="BH21" i="73"/>
  <c r="BF21" i="73"/>
  <c r="BD21" i="73"/>
  <c r="BB21" i="73"/>
  <c r="BC21" i="73" s="1"/>
  <c r="CH21" i="73" s="1"/>
  <c r="AZ21" i="73"/>
  <c r="CE21" i="73" s="1"/>
  <c r="AX21" i="73"/>
  <c r="AY21" i="73" s="1"/>
  <c r="AV21" i="73"/>
  <c r="AW21" i="73" s="1"/>
  <c r="AT21" i="73"/>
  <c r="AU21" i="73" s="1"/>
  <c r="AR21" i="73"/>
  <c r="AS21" i="73" s="1"/>
  <c r="AP21" i="73"/>
  <c r="AQ21" i="73" s="1"/>
  <c r="BZ21" i="73" s="1"/>
  <c r="AN21" i="73"/>
  <c r="AO21" i="73" s="1"/>
  <c r="AL21" i="73"/>
  <c r="AM21" i="73" s="1"/>
  <c r="AJ21" i="73"/>
  <c r="AH21" i="73"/>
  <c r="AI21" i="73" s="1"/>
  <c r="BV21" i="73" s="1"/>
  <c r="AF21" i="73"/>
  <c r="AG21" i="73" s="1"/>
  <c r="AD21" i="73"/>
  <c r="AE21" i="73" s="1"/>
  <c r="AB21" i="73"/>
  <c r="AC21" i="73" s="1"/>
  <c r="Z21" i="73"/>
  <c r="AA21" i="73" s="1"/>
  <c r="BR21" i="73" s="1"/>
  <c r="X21" i="73"/>
  <c r="Y21" i="73" s="1"/>
  <c r="B21" i="73"/>
  <c r="CJ20" i="73"/>
  <c r="CI20" i="73"/>
  <c r="CH20" i="73"/>
  <c r="CG20" i="73"/>
  <c r="CF20" i="73"/>
  <c r="CE20" i="73"/>
  <c r="CD20" i="73"/>
  <c r="CC20" i="73"/>
  <c r="CB20" i="73"/>
  <c r="CA20" i="73"/>
  <c r="BZ20" i="73"/>
  <c r="BY20" i="73"/>
  <c r="BX20" i="73"/>
  <c r="BW20" i="73"/>
  <c r="BV20" i="73"/>
  <c r="BU20" i="73"/>
  <c r="BT20" i="73"/>
  <c r="BS20" i="73"/>
  <c r="BR20" i="73"/>
  <c r="BQ20" i="73"/>
  <c r="BJ20" i="73"/>
  <c r="BH20" i="73"/>
  <c r="BF20" i="73"/>
  <c r="BD20" i="73"/>
  <c r="BB20" i="73"/>
  <c r="AZ20" i="73"/>
  <c r="AX20" i="73"/>
  <c r="AV20" i="73"/>
  <c r="AT20" i="73"/>
  <c r="AR20" i="73"/>
  <c r="AP20" i="73"/>
  <c r="AN20" i="73"/>
  <c r="AL20" i="73"/>
  <c r="AJ20" i="73"/>
  <c r="AH20" i="73"/>
  <c r="AF20" i="73"/>
  <c r="AD20" i="73"/>
  <c r="AB20" i="73"/>
  <c r="Z20" i="73"/>
  <c r="X20" i="73"/>
  <c r="V20" i="73"/>
  <c r="U20" i="73"/>
  <c r="T20" i="73"/>
  <c r="S20" i="73"/>
  <c r="R20" i="73"/>
  <c r="Q20" i="73"/>
  <c r="P20" i="73"/>
  <c r="O20" i="73"/>
  <c r="N20" i="73"/>
  <c r="M20" i="73"/>
  <c r="L20" i="73"/>
  <c r="K20" i="73"/>
  <c r="J20" i="73"/>
  <c r="I20" i="73"/>
  <c r="H20" i="73"/>
  <c r="G20" i="73"/>
  <c r="F20" i="73"/>
  <c r="E20" i="73"/>
  <c r="D20" i="73"/>
  <c r="C20" i="73"/>
  <c r="BP17" i="73"/>
  <c r="V17" i="73"/>
  <c r="B68" i="25" s="1"/>
  <c r="U17" i="73"/>
  <c r="B67" i="25" s="1"/>
  <c r="T17" i="73"/>
  <c r="B66" i="25" s="1"/>
  <c r="S17" i="73"/>
  <c r="B65" i="25" s="1"/>
  <c r="R17" i="73"/>
  <c r="B64" i="25" s="1"/>
  <c r="Q17" i="73"/>
  <c r="B63" i="25" s="1"/>
  <c r="P17" i="73"/>
  <c r="B62" i="25" s="1"/>
  <c r="O17" i="73"/>
  <c r="B61" i="25" s="1"/>
  <c r="N17" i="73"/>
  <c r="B60" i="25" s="1"/>
  <c r="M17" i="73"/>
  <c r="B59" i="25" s="1"/>
  <c r="L17" i="73"/>
  <c r="B58" i="25" s="1"/>
  <c r="K17" i="73"/>
  <c r="B57" i="25" s="1"/>
  <c r="J17" i="73"/>
  <c r="B56" i="25" s="1"/>
  <c r="I17" i="73"/>
  <c r="B55" i="25" s="1"/>
  <c r="H17" i="73"/>
  <c r="B54" i="25" s="1"/>
  <c r="G17" i="73"/>
  <c r="B53" i="25" s="1"/>
  <c r="F17" i="73"/>
  <c r="B52" i="25" s="1"/>
  <c r="E17" i="73"/>
  <c r="B51" i="25" s="1"/>
  <c r="D17" i="73"/>
  <c r="B50" i="25" s="1"/>
  <c r="C17" i="73"/>
  <c r="B49" i="25" s="1"/>
  <c r="BP16" i="73"/>
  <c r="BM16" i="73"/>
  <c r="BJ16" i="73"/>
  <c r="BH16" i="73"/>
  <c r="BF16" i="73"/>
  <c r="BD16" i="73"/>
  <c r="BB16" i="73"/>
  <c r="CG16" i="73" s="1"/>
  <c r="AZ16" i="73"/>
  <c r="AX16" i="73"/>
  <c r="AY16" i="73" s="1"/>
  <c r="CD16" i="73" s="1"/>
  <c r="AV16" i="73"/>
  <c r="AW16" i="73" s="1"/>
  <c r="CC16" i="73" s="1"/>
  <c r="AT16" i="73"/>
  <c r="AU16" i="73" s="1"/>
  <c r="CB16" i="73" s="1"/>
  <c r="AR16" i="73"/>
  <c r="AS16" i="73" s="1"/>
  <c r="CA16" i="73" s="1"/>
  <c r="AP16" i="73"/>
  <c r="AQ16" i="73" s="1"/>
  <c r="BZ16" i="73" s="1"/>
  <c r="AN16" i="73"/>
  <c r="AO16" i="73" s="1"/>
  <c r="BY16" i="73" s="1"/>
  <c r="AL16" i="73"/>
  <c r="AM16" i="73" s="1"/>
  <c r="BX16" i="73" s="1"/>
  <c r="AJ16" i="73"/>
  <c r="BW16" i="73" s="1"/>
  <c r="AH16" i="73"/>
  <c r="AI16" i="73" s="1"/>
  <c r="BV16" i="73" s="1"/>
  <c r="AF16" i="73"/>
  <c r="AG16" i="73" s="1"/>
  <c r="BU16" i="73" s="1"/>
  <c r="AD16" i="73"/>
  <c r="AE16" i="73" s="1"/>
  <c r="BT16" i="73" s="1"/>
  <c r="AB16" i="73"/>
  <c r="AC16" i="73" s="1"/>
  <c r="BS16" i="73" s="1"/>
  <c r="Z16" i="73"/>
  <c r="AA16" i="73" s="1"/>
  <c r="BR16" i="73" s="1"/>
  <c r="X16" i="73"/>
  <c r="Y16" i="73" s="1"/>
  <c r="BQ16" i="73" s="1"/>
  <c r="B16" i="73"/>
  <c r="BP15" i="73"/>
  <c r="BM15" i="73"/>
  <c r="BJ15" i="73"/>
  <c r="BH15" i="73"/>
  <c r="BF15" i="73"/>
  <c r="BD15" i="73"/>
  <c r="BB15" i="73"/>
  <c r="CH15" i="73" s="1"/>
  <c r="AZ15" i="73"/>
  <c r="CE15" i="73" s="1"/>
  <c r="AX15" i="73"/>
  <c r="AY15" i="73" s="1"/>
  <c r="CD15" i="73" s="1"/>
  <c r="AV15" i="73"/>
  <c r="AW15" i="73" s="1"/>
  <c r="CC15" i="73" s="1"/>
  <c r="AT15" i="73"/>
  <c r="AU15" i="73" s="1"/>
  <c r="CB15" i="73" s="1"/>
  <c r="AR15" i="73"/>
  <c r="AS15" i="73" s="1"/>
  <c r="CA15" i="73" s="1"/>
  <c r="AP15" i="73"/>
  <c r="AQ15" i="73" s="1"/>
  <c r="BZ15" i="73" s="1"/>
  <c r="AN15" i="73"/>
  <c r="AO15" i="73" s="1"/>
  <c r="BY15" i="73" s="1"/>
  <c r="AL15" i="73"/>
  <c r="AM15" i="73" s="1"/>
  <c r="BX15" i="73" s="1"/>
  <c r="AJ15" i="73"/>
  <c r="BW15" i="73" s="1"/>
  <c r="AH15" i="73"/>
  <c r="AI15" i="73" s="1"/>
  <c r="BV15" i="73" s="1"/>
  <c r="AF15" i="73"/>
  <c r="AG15" i="73" s="1"/>
  <c r="BU15" i="73" s="1"/>
  <c r="AD15" i="73"/>
  <c r="AE15" i="73" s="1"/>
  <c r="BT15" i="73" s="1"/>
  <c r="AB15" i="73"/>
  <c r="AC15" i="73" s="1"/>
  <c r="BS15" i="73" s="1"/>
  <c r="Z15" i="73"/>
  <c r="AA15" i="73" s="1"/>
  <c r="BR15" i="73" s="1"/>
  <c r="X15" i="73"/>
  <c r="Y15" i="73" s="1"/>
  <c r="BQ15" i="73" s="1"/>
  <c r="B15" i="73"/>
  <c r="BP14" i="73"/>
  <c r="BM14" i="73"/>
  <c r="BJ14" i="73"/>
  <c r="BH14" i="73"/>
  <c r="BF14" i="73"/>
  <c r="BD14" i="73"/>
  <c r="CI14" i="73" s="1"/>
  <c r="BB14" i="73"/>
  <c r="CG14" i="73" s="1"/>
  <c r="AZ14" i="73"/>
  <c r="CE14" i="73" s="1"/>
  <c r="AX14" i="73"/>
  <c r="AY14" i="73" s="1"/>
  <c r="CD14" i="73" s="1"/>
  <c r="AV14" i="73"/>
  <c r="AW14" i="73" s="1"/>
  <c r="CC14" i="73" s="1"/>
  <c r="AT14" i="73"/>
  <c r="AU14" i="73" s="1"/>
  <c r="CB14" i="73" s="1"/>
  <c r="AR14" i="73"/>
  <c r="AS14" i="73" s="1"/>
  <c r="CA14" i="73" s="1"/>
  <c r="AP14" i="73"/>
  <c r="AQ14" i="73" s="1"/>
  <c r="BZ14" i="73" s="1"/>
  <c r="AN14" i="73"/>
  <c r="AO14" i="73" s="1"/>
  <c r="BY14" i="73" s="1"/>
  <c r="AL14" i="73"/>
  <c r="AM14" i="73" s="1"/>
  <c r="BX14" i="73" s="1"/>
  <c r="AJ14" i="73"/>
  <c r="BW14" i="73" s="1"/>
  <c r="AH14" i="73"/>
  <c r="AI14" i="73" s="1"/>
  <c r="BV14" i="73" s="1"/>
  <c r="AF14" i="73"/>
  <c r="AG14" i="73" s="1"/>
  <c r="BU14" i="73" s="1"/>
  <c r="AD14" i="73"/>
  <c r="AE14" i="73" s="1"/>
  <c r="BT14" i="73" s="1"/>
  <c r="AB14" i="73"/>
  <c r="AC14" i="73" s="1"/>
  <c r="BS14" i="73" s="1"/>
  <c r="Z14" i="73"/>
  <c r="AA14" i="73" s="1"/>
  <c r="BR14" i="73" s="1"/>
  <c r="X14" i="73"/>
  <c r="Y14" i="73" s="1"/>
  <c r="BQ14" i="73" s="1"/>
  <c r="B14" i="73"/>
  <c r="BP13" i="73"/>
  <c r="BM13" i="73"/>
  <c r="BJ13" i="73"/>
  <c r="BH13" i="73"/>
  <c r="BF13" i="73"/>
  <c r="BD13" i="73"/>
  <c r="CI13" i="73" s="1"/>
  <c r="BB13" i="73"/>
  <c r="CG13" i="73" s="1"/>
  <c r="AZ13" i="73"/>
  <c r="BA13" i="73" s="1"/>
  <c r="CF13" i="73" s="1"/>
  <c r="AX13" i="73"/>
  <c r="AY13" i="73" s="1"/>
  <c r="CD13" i="73" s="1"/>
  <c r="AV13" i="73"/>
  <c r="AW13" i="73" s="1"/>
  <c r="CC13" i="73" s="1"/>
  <c r="AT13" i="73"/>
  <c r="AU13" i="73" s="1"/>
  <c r="CB13" i="73" s="1"/>
  <c r="AR13" i="73"/>
  <c r="AS13" i="73" s="1"/>
  <c r="CA13" i="73" s="1"/>
  <c r="AP13" i="73"/>
  <c r="AQ13" i="73" s="1"/>
  <c r="BZ13" i="73" s="1"/>
  <c r="AN13" i="73"/>
  <c r="AO13" i="73" s="1"/>
  <c r="BY13" i="73" s="1"/>
  <c r="AL13" i="73"/>
  <c r="AM13" i="73" s="1"/>
  <c r="BX13" i="73" s="1"/>
  <c r="AJ13" i="73"/>
  <c r="AK13" i="73" s="1"/>
  <c r="AH13" i="73"/>
  <c r="AI13" i="73" s="1"/>
  <c r="BV13" i="73" s="1"/>
  <c r="AF13" i="73"/>
  <c r="AG13" i="73" s="1"/>
  <c r="BU13" i="73" s="1"/>
  <c r="AD13" i="73"/>
  <c r="AE13" i="73" s="1"/>
  <c r="BT13" i="73" s="1"/>
  <c r="AB13" i="73"/>
  <c r="AC13" i="73" s="1"/>
  <c r="BS13" i="73" s="1"/>
  <c r="Z13" i="73"/>
  <c r="AA13" i="73" s="1"/>
  <c r="BR13" i="73" s="1"/>
  <c r="X13" i="73"/>
  <c r="Y13" i="73" s="1"/>
  <c r="BQ13" i="73" s="1"/>
  <c r="B13" i="73"/>
  <c r="BP12" i="73"/>
  <c r="BM12" i="73"/>
  <c r="BJ12" i="73"/>
  <c r="BH12" i="73"/>
  <c r="BF12" i="73"/>
  <c r="BD12" i="73"/>
  <c r="CI12" i="73" s="1"/>
  <c r="BB12" i="73"/>
  <c r="CG12" i="73" s="1"/>
  <c r="AZ12" i="73"/>
  <c r="AX12" i="73"/>
  <c r="AY12" i="73" s="1"/>
  <c r="CD12" i="73" s="1"/>
  <c r="AV12" i="73"/>
  <c r="AW12" i="73" s="1"/>
  <c r="CC12" i="73" s="1"/>
  <c r="AT12" i="73"/>
  <c r="AU12" i="73" s="1"/>
  <c r="CB12" i="73" s="1"/>
  <c r="AR12" i="73"/>
  <c r="AS12" i="73" s="1"/>
  <c r="CA12" i="73" s="1"/>
  <c r="AP12" i="73"/>
  <c r="AQ12" i="73" s="1"/>
  <c r="BZ12" i="73" s="1"/>
  <c r="AN12" i="73"/>
  <c r="AO12" i="73" s="1"/>
  <c r="BY12" i="73" s="1"/>
  <c r="AL12" i="73"/>
  <c r="AM12" i="73" s="1"/>
  <c r="BX12" i="73" s="1"/>
  <c r="AJ12" i="73"/>
  <c r="AH12" i="73"/>
  <c r="AI12" i="73" s="1"/>
  <c r="BV12" i="73" s="1"/>
  <c r="AF12" i="73"/>
  <c r="AG12" i="73" s="1"/>
  <c r="BU12" i="73" s="1"/>
  <c r="AD12" i="73"/>
  <c r="AE12" i="73" s="1"/>
  <c r="BT12" i="73" s="1"/>
  <c r="AB12" i="73"/>
  <c r="AC12" i="73" s="1"/>
  <c r="Z12" i="73"/>
  <c r="AA12" i="73" s="1"/>
  <c r="BR12" i="73" s="1"/>
  <c r="X12" i="73"/>
  <c r="Y12" i="73" s="1"/>
  <c r="BQ12" i="73" s="1"/>
  <c r="B12" i="73"/>
  <c r="BP11" i="73"/>
  <c r="BM11" i="73"/>
  <c r="BJ11" i="73"/>
  <c r="BH11" i="73"/>
  <c r="BF11" i="73"/>
  <c r="BD11" i="73"/>
  <c r="CI11" i="73" s="1"/>
  <c r="BB11" i="73"/>
  <c r="CH11" i="73" s="1"/>
  <c r="AZ11" i="73"/>
  <c r="CE11" i="73" s="1"/>
  <c r="AX11" i="73"/>
  <c r="AY11" i="73" s="1"/>
  <c r="CD11" i="73" s="1"/>
  <c r="AV11" i="73"/>
  <c r="AW11" i="73" s="1"/>
  <c r="CC11" i="73" s="1"/>
  <c r="AT11" i="73"/>
  <c r="AU11" i="73" s="1"/>
  <c r="CB11" i="73" s="1"/>
  <c r="AR11" i="73"/>
  <c r="AS11" i="73" s="1"/>
  <c r="CA11" i="73" s="1"/>
  <c r="AP11" i="73"/>
  <c r="AQ11" i="73" s="1"/>
  <c r="BZ11" i="73" s="1"/>
  <c r="AN11" i="73"/>
  <c r="AO11" i="73" s="1"/>
  <c r="BY11" i="73" s="1"/>
  <c r="AL11" i="73"/>
  <c r="AM11" i="73" s="1"/>
  <c r="BX11" i="73" s="1"/>
  <c r="AJ11" i="73"/>
  <c r="BW11" i="73" s="1"/>
  <c r="AH11" i="73"/>
  <c r="AI11" i="73" s="1"/>
  <c r="BV11" i="73" s="1"/>
  <c r="AF11" i="73"/>
  <c r="AG11" i="73" s="1"/>
  <c r="BU11" i="73" s="1"/>
  <c r="AD11" i="73"/>
  <c r="AE11" i="73" s="1"/>
  <c r="BT11" i="73" s="1"/>
  <c r="AB11" i="73"/>
  <c r="AC11" i="73" s="1"/>
  <c r="BS11" i="73" s="1"/>
  <c r="Z11" i="73"/>
  <c r="AA11" i="73" s="1"/>
  <c r="BR11" i="73" s="1"/>
  <c r="X11" i="73"/>
  <c r="Y11" i="73" s="1"/>
  <c r="BQ11" i="73" s="1"/>
  <c r="B11" i="73"/>
  <c r="BP10" i="73"/>
  <c r="BM10" i="73"/>
  <c r="BJ10" i="73"/>
  <c r="BH10" i="73"/>
  <c r="BF10" i="73"/>
  <c r="BD10" i="73"/>
  <c r="CI10" i="73" s="1"/>
  <c r="BB10" i="73"/>
  <c r="AZ10" i="73"/>
  <c r="BA10" i="73" s="1"/>
  <c r="CF10" i="73" s="1"/>
  <c r="AX10" i="73"/>
  <c r="AY10" i="73" s="1"/>
  <c r="CD10" i="73" s="1"/>
  <c r="AV10" i="73"/>
  <c r="AW10" i="73" s="1"/>
  <c r="CC10" i="73" s="1"/>
  <c r="AT10" i="73"/>
  <c r="AU10" i="73" s="1"/>
  <c r="CB10" i="73" s="1"/>
  <c r="AR10" i="73"/>
  <c r="AS10" i="73" s="1"/>
  <c r="CA10" i="73" s="1"/>
  <c r="AP10" i="73"/>
  <c r="AQ10" i="73" s="1"/>
  <c r="BZ10" i="73" s="1"/>
  <c r="AN10" i="73"/>
  <c r="AO10" i="73" s="1"/>
  <c r="BY10" i="73" s="1"/>
  <c r="AL10" i="73"/>
  <c r="AM10" i="73" s="1"/>
  <c r="BX10" i="73" s="1"/>
  <c r="AJ10" i="73"/>
  <c r="BW10" i="73" s="1"/>
  <c r="AH10" i="73"/>
  <c r="AI10" i="73" s="1"/>
  <c r="BV10" i="73" s="1"/>
  <c r="AF10" i="73"/>
  <c r="AG10" i="73" s="1"/>
  <c r="BU10" i="73" s="1"/>
  <c r="AD10" i="73"/>
  <c r="AE10" i="73" s="1"/>
  <c r="BT10" i="73" s="1"/>
  <c r="AB10" i="73"/>
  <c r="AC10" i="73" s="1"/>
  <c r="BS10" i="73" s="1"/>
  <c r="Z10" i="73"/>
  <c r="AA10" i="73" s="1"/>
  <c r="BR10" i="73" s="1"/>
  <c r="X10" i="73"/>
  <c r="Y10" i="73" s="1"/>
  <c r="BQ10" i="73" s="1"/>
  <c r="B10" i="73"/>
  <c r="BP9" i="73"/>
  <c r="BM9" i="73"/>
  <c r="BJ9" i="73"/>
  <c r="BH9" i="73"/>
  <c r="BF9" i="73"/>
  <c r="BD9" i="73"/>
  <c r="CJ9" i="73" s="1"/>
  <c r="BB9" i="73"/>
  <c r="CG9" i="73" s="1"/>
  <c r="AZ9" i="73"/>
  <c r="BA9" i="73" s="1"/>
  <c r="CF9" i="73" s="1"/>
  <c r="AX9" i="73"/>
  <c r="AY9" i="73" s="1"/>
  <c r="CD9" i="73" s="1"/>
  <c r="AV9" i="73"/>
  <c r="AW9" i="73" s="1"/>
  <c r="CC9" i="73" s="1"/>
  <c r="AT9" i="73"/>
  <c r="AU9" i="73" s="1"/>
  <c r="CB9" i="73" s="1"/>
  <c r="AR9" i="73"/>
  <c r="AS9" i="73" s="1"/>
  <c r="CA9" i="73" s="1"/>
  <c r="AP9" i="73"/>
  <c r="AQ9" i="73" s="1"/>
  <c r="BZ9" i="73" s="1"/>
  <c r="AN9" i="73"/>
  <c r="AO9" i="73" s="1"/>
  <c r="BY9" i="73" s="1"/>
  <c r="AL9" i="73"/>
  <c r="AM9" i="73" s="1"/>
  <c r="BX9" i="73" s="1"/>
  <c r="AJ9" i="73"/>
  <c r="BW9" i="73" s="1"/>
  <c r="AH9" i="73"/>
  <c r="AI9" i="73" s="1"/>
  <c r="BV9" i="73" s="1"/>
  <c r="AF9" i="73"/>
  <c r="AG9" i="73" s="1"/>
  <c r="BU9" i="73" s="1"/>
  <c r="AD9" i="73"/>
  <c r="AE9" i="73" s="1"/>
  <c r="BT9" i="73" s="1"/>
  <c r="AB9" i="73"/>
  <c r="AC9" i="73" s="1"/>
  <c r="BS9" i="73" s="1"/>
  <c r="Z9" i="73"/>
  <c r="AA9" i="73" s="1"/>
  <c r="BR9" i="73" s="1"/>
  <c r="X9" i="73"/>
  <c r="Y9" i="73" s="1"/>
  <c r="BQ9" i="73" s="1"/>
  <c r="B9" i="73"/>
  <c r="BP8" i="73"/>
  <c r="BM8" i="73"/>
  <c r="BJ8" i="73"/>
  <c r="BH8" i="73"/>
  <c r="BF8" i="73"/>
  <c r="BD8" i="73"/>
  <c r="CJ8" i="73" s="1"/>
  <c r="BB8" i="73"/>
  <c r="CG8" i="73" s="1"/>
  <c r="AZ8" i="73"/>
  <c r="CE8" i="73" s="1"/>
  <c r="AX8" i="73"/>
  <c r="AY8" i="73" s="1"/>
  <c r="CD8" i="73" s="1"/>
  <c r="AV8" i="73"/>
  <c r="AW8" i="73" s="1"/>
  <c r="CC8" i="73" s="1"/>
  <c r="AT8" i="73"/>
  <c r="AU8" i="73" s="1"/>
  <c r="CB8" i="73" s="1"/>
  <c r="AR8" i="73"/>
  <c r="AS8" i="73" s="1"/>
  <c r="CA8" i="73" s="1"/>
  <c r="AP8" i="73"/>
  <c r="AQ8" i="73" s="1"/>
  <c r="BZ8" i="73" s="1"/>
  <c r="AN8" i="73"/>
  <c r="AO8" i="73" s="1"/>
  <c r="BY8" i="73" s="1"/>
  <c r="AL8" i="73"/>
  <c r="AM8" i="73" s="1"/>
  <c r="BX8" i="73" s="1"/>
  <c r="AJ8" i="73"/>
  <c r="BW8" i="73" s="1"/>
  <c r="AH8" i="73"/>
  <c r="AI8" i="73" s="1"/>
  <c r="BV8" i="73" s="1"/>
  <c r="AF8" i="73"/>
  <c r="AG8" i="73" s="1"/>
  <c r="BU8" i="73" s="1"/>
  <c r="AD8" i="73"/>
  <c r="AE8" i="73" s="1"/>
  <c r="BT8" i="73" s="1"/>
  <c r="AB8" i="73"/>
  <c r="AC8" i="73" s="1"/>
  <c r="BS8" i="73" s="1"/>
  <c r="Z8" i="73"/>
  <c r="AA8" i="73" s="1"/>
  <c r="BR8" i="73" s="1"/>
  <c r="X8" i="73"/>
  <c r="Y8" i="73" s="1"/>
  <c r="BQ8" i="73" s="1"/>
  <c r="B8" i="73"/>
  <c r="BP7" i="73"/>
  <c r="BM7" i="73"/>
  <c r="BJ7" i="73"/>
  <c r="BH7" i="73"/>
  <c r="BF7" i="73"/>
  <c r="BD7" i="73"/>
  <c r="CI7" i="73" s="1"/>
  <c r="BB7" i="73"/>
  <c r="CG7" i="73" s="1"/>
  <c r="AZ7" i="73"/>
  <c r="BA7" i="73" s="1"/>
  <c r="CF7" i="73" s="1"/>
  <c r="AX7" i="73"/>
  <c r="AY7" i="73" s="1"/>
  <c r="CD7" i="73" s="1"/>
  <c r="AV7" i="73"/>
  <c r="AW7" i="73" s="1"/>
  <c r="CC7" i="73" s="1"/>
  <c r="AT7" i="73"/>
  <c r="AU7" i="73" s="1"/>
  <c r="CB7" i="73" s="1"/>
  <c r="AR7" i="73"/>
  <c r="AS7" i="73" s="1"/>
  <c r="CA7" i="73" s="1"/>
  <c r="AP7" i="73"/>
  <c r="AQ7" i="73" s="1"/>
  <c r="BZ7" i="73" s="1"/>
  <c r="AN7" i="73"/>
  <c r="AO7" i="73" s="1"/>
  <c r="BY7" i="73" s="1"/>
  <c r="AL7" i="73"/>
  <c r="AM7" i="73" s="1"/>
  <c r="BX7" i="73" s="1"/>
  <c r="AJ7" i="73"/>
  <c r="AK7" i="73" s="1"/>
  <c r="AH7" i="73"/>
  <c r="AI7" i="73" s="1"/>
  <c r="BV7" i="73" s="1"/>
  <c r="AF7" i="73"/>
  <c r="AG7" i="73" s="1"/>
  <c r="BU7" i="73" s="1"/>
  <c r="AD7" i="73"/>
  <c r="AE7" i="73" s="1"/>
  <c r="BT7" i="73" s="1"/>
  <c r="AB7" i="73"/>
  <c r="AC7" i="73" s="1"/>
  <c r="BS7" i="73" s="1"/>
  <c r="Z7" i="73"/>
  <c r="AA7" i="73" s="1"/>
  <c r="BR7" i="73" s="1"/>
  <c r="X7" i="73"/>
  <c r="Y7" i="73" s="1"/>
  <c r="BQ7" i="73" s="1"/>
  <c r="B7" i="73"/>
  <c r="BP6" i="73"/>
  <c r="BM6" i="73"/>
  <c r="BJ6" i="73"/>
  <c r="BH6" i="73"/>
  <c r="BF6" i="73"/>
  <c r="BD6" i="73"/>
  <c r="CI6" i="73" s="1"/>
  <c r="BB6" i="73"/>
  <c r="CH6" i="73" s="1"/>
  <c r="AZ6" i="73"/>
  <c r="CE6" i="73" s="1"/>
  <c r="AX6" i="73"/>
  <c r="AY6" i="73" s="1"/>
  <c r="CD6" i="73" s="1"/>
  <c r="AV6" i="73"/>
  <c r="AW6" i="73" s="1"/>
  <c r="CC6" i="73" s="1"/>
  <c r="AT6" i="73"/>
  <c r="AU6" i="73" s="1"/>
  <c r="CB6" i="73" s="1"/>
  <c r="AR6" i="73"/>
  <c r="AS6" i="73" s="1"/>
  <c r="CA6" i="73" s="1"/>
  <c r="AP6" i="73"/>
  <c r="AQ6" i="73" s="1"/>
  <c r="BZ6" i="73" s="1"/>
  <c r="AN6" i="73"/>
  <c r="AO6" i="73" s="1"/>
  <c r="BY6" i="73" s="1"/>
  <c r="AL6" i="73"/>
  <c r="AM6" i="73" s="1"/>
  <c r="BX6" i="73" s="1"/>
  <c r="AJ6" i="73"/>
  <c r="BW6" i="73" s="1"/>
  <c r="AH6" i="73"/>
  <c r="AI6" i="73" s="1"/>
  <c r="BV6" i="73" s="1"/>
  <c r="AF6" i="73"/>
  <c r="AG6" i="73" s="1"/>
  <c r="BU6" i="73" s="1"/>
  <c r="AD6" i="73"/>
  <c r="AE6" i="73" s="1"/>
  <c r="BT6" i="73" s="1"/>
  <c r="AB6" i="73"/>
  <c r="AC6" i="73" s="1"/>
  <c r="BS6" i="73" s="1"/>
  <c r="Z6" i="73"/>
  <c r="AA6" i="73" s="1"/>
  <c r="BR6" i="73" s="1"/>
  <c r="X6" i="73"/>
  <c r="Y6" i="73" s="1"/>
  <c r="BQ6" i="73" s="1"/>
  <c r="B6" i="73"/>
  <c r="BP5" i="73"/>
  <c r="BM5" i="73"/>
  <c r="BJ5" i="73"/>
  <c r="BH5" i="73"/>
  <c r="BF5" i="73"/>
  <c r="BD5" i="73"/>
  <c r="CI5" i="73" s="1"/>
  <c r="BB5" i="73"/>
  <c r="CH5" i="73" s="1"/>
  <c r="AZ5" i="73"/>
  <c r="BA5" i="73" s="1"/>
  <c r="CF5" i="73" s="1"/>
  <c r="AX5" i="73"/>
  <c r="AY5" i="73" s="1"/>
  <c r="CD5" i="73" s="1"/>
  <c r="AV5" i="73"/>
  <c r="AW5" i="73" s="1"/>
  <c r="CC5" i="73" s="1"/>
  <c r="AT5" i="73"/>
  <c r="AU5" i="73" s="1"/>
  <c r="CB5" i="73" s="1"/>
  <c r="AR5" i="73"/>
  <c r="AS5" i="73" s="1"/>
  <c r="CA5" i="73" s="1"/>
  <c r="AP5" i="73"/>
  <c r="AQ5" i="73" s="1"/>
  <c r="BZ5" i="73" s="1"/>
  <c r="AN5" i="73"/>
  <c r="AO5" i="73" s="1"/>
  <c r="BY5" i="73" s="1"/>
  <c r="AL5" i="73"/>
  <c r="AM5" i="73" s="1"/>
  <c r="BX5" i="73" s="1"/>
  <c r="AJ5" i="73"/>
  <c r="AK5" i="73" s="1"/>
  <c r="AH5" i="73"/>
  <c r="AI5" i="73" s="1"/>
  <c r="BV5" i="73" s="1"/>
  <c r="AF5" i="73"/>
  <c r="AG5" i="73" s="1"/>
  <c r="BU5" i="73" s="1"/>
  <c r="AD5" i="73"/>
  <c r="AE5" i="73" s="1"/>
  <c r="BT5" i="73" s="1"/>
  <c r="AB5" i="73"/>
  <c r="AC5" i="73" s="1"/>
  <c r="BS5" i="73" s="1"/>
  <c r="Z5" i="73"/>
  <c r="AA5" i="73" s="1"/>
  <c r="BR5" i="73" s="1"/>
  <c r="X5" i="73"/>
  <c r="Y5" i="73" s="1"/>
  <c r="BQ5" i="73" s="1"/>
  <c r="B5" i="73"/>
  <c r="BP4" i="73"/>
  <c r="BJ4" i="73"/>
  <c r="BK4" i="73" s="1"/>
  <c r="BH4" i="73"/>
  <c r="BI4" i="73" s="1"/>
  <c r="BF4" i="73"/>
  <c r="BG4" i="73" s="1"/>
  <c r="BD4" i="73"/>
  <c r="CI4" i="73" s="1"/>
  <c r="BB4" i="73"/>
  <c r="CG4" i="73" s="1"/>
  <c r="AZ4" i="73"/>
  <c r="BA4" i="73" s="1"/>
  <c r="CF4" i="73" s="1"/>
  <c r="AX4" i="73"/>
  <c r="AY4" i="73" s="1"/>
  <c r="CD4" i="73" s="1"/>
  <c r="AV4" i="73"/>
  <c r="AW4" i="73" s="1"/>
  <c r="CC4" i="73" s="1"/>
  <c r="AT4" i="73"/>
  <c r="AU4" i="73" s="1"/>
  <c r="AR4" i="73"/>
  <c r="AS4" i="73" s="1"/>
  <c r="AP4" i="73"/>
  <c r="AQ4" i="73" s="1"/>
  <c r="AN4" i="73"/>
  <c r="AO4" i="73" s="1"/>
  <c r="AL4" i="73"/>
  <c r="AM4" i="73" s="1"/>
  <c r="AJ4" i="73"/>
  <c r="AK4" i="73" s="1"/>
  <c r="AH4" i="73"/>
  <c r="AI4" i="73" s="1"/>
  <c r="BV4" i="73" s="1"/>
  <c r="AF4" i="73"/>
  <c r="AG4" i="73" s="1"/>
  <c r="BU4" i="73" s="1"/>
  <c r="AD4" i="73"/>
  <c r="AE4" i="73" s="1"/>
  <c r="BT4" i="73" s="1"/>
  <c r="AB4" i="73"/>
  <c r="AC4" i="73" s="1"/>
  <c r="Z4" i="73"/>
  <c r="AA4" i="73" s="1"/>
  <c r="BR4" i="73" s="1"/>
  <c r="X4" i="73"/>
  <c r="Y4" i="73" s="1"/>
  <c r="B4" i="73"/>
  <c r="CJ3" i="73"/>
  <c r="CI3" i="73"/>
  <c r="CH3" i="73"/>
  <c r="CG3" i="73"/>
  <c r="CF3" i="73"/>
  <c r="CE3" i="73"/>
  <c r="CD3" i="73"/>
  <c r="CC3" i="73"/>
  <c r="CB3" i="73"/>
  <c r="CA3" i="73"/>
  <c r="BZ3" i="73"/>
  <c r="BY3" i="73"/>
  <c r="BX3" i="73"/>
  <c r="BW3" i="73"/>
  <c r="BV3" i="73"/>
  <c r="BU3" i="73"/>
  <c r="BT3" i="73"/>
  <c r="BS3" i="73"/>
  <c r="BR3" i="73"/>
  <c r="BQ3" i="73"/>
  <c r="BJ3" i="73"/>
  <c r="BH3" i="73"/>
  <c r="BF3" i="73"/>
  <c r="BD3" i="73"/>
  <c r="BB3" i="73"/>
  <c r="AZ3" i="73"/>
  <c r="AX3" i="73"/>
  <c r="AV3" i="73"/>
  <c r="AT3" i="73"/>
  <c r="AR3" i="73"/>
  <c r="AP3" i="73"/>
  <c r="AN3" i="73"/>
  <c r="AL3" i="73"/>
  <c r="AJ3" i="73"/>
  <c r="AH3" i="73"/>
  <c r="AF3" i="73"/>
  <c r="AD3" i="73"/>
  <c r="AB3" i="73"/>
  <c r="Z3" i="73"/>
  <c r="X3" i="73"/>
  <c r="V3" i="73"/>
  <c r="U3" i="73"/>
  <c r="T3" i="73"/>
  <c r="S3" i="73"/>
  <c r="R3" i="73"/>
  <c r="Q3" i="73"/>
  <c r="P3" i="73"/>
  <c r="O3" i="73"/>
  <c r="N3" i="73"/>
  <c r="M3" i="73"/>
  <c r="L3" i="73"/>
  <c r="K3" i="73"/>
  <c r="J3" i="73"/>
  <c r="I3" i="73"/>
  <c r="H3" i="73"/>
  <c r="G3" i="73"/>
  <c r="F3" i="73"/>
  <c r="E3" i="73"/>
  <c r="D3" i="73"/>
  <c r="C3" i="73"/>
  <c r="CJ24" i="73" l="1"/>
  <c r="AK33" i="73"/>
  <c r="AK24" i="73"/>
  <c r="BC26" i="73"/>
  <c r="CH26" i="73" s="1"/>
  <c r="CJ13" i="73"/>
  <c r="AK10" i="73"/>
  <c r="CG15" i="73"/>
  <c r="BA21" i="73"/>
  <c r="CF21" i="73" s="1"/>
  <c r="CJ26" i="73"/>
  <c r="CI27" i="73"/>
  <c r="CJ33" i="73"/>
  <c r="CG33" i="73"/>
  <c r="BC4" i="73"/>
  <c r="CH4" i="73" s="1"/>
  <c r="CJ6" i="73"/>
  <c r="AK16" i="73"/>
  <c r="AK25" i="73"/>
  <c r="CG6" i="73"/>
  <c r="C52" i="25"/>
  <c r="BA24" i="73"/>
  <c r="CF24" i="73" s="1"/>
  <c r="AK6" i="73"/>
  <c r="AK15" i="73"/>
  <c r="CG5" i="73"/>
  <c r="BW7" i="73"/>
  <c r="CE10" i="73"/>
  <c r="CI25" i="73"/>
  <c r="BA28" i="73"/>
  <c r="CF28" i="73" s="1"/>
  <c r="AK29" i="73"/>
  <c r="CE9" i="73"/>
  <c r="CH7" i="73"/>
  <c r="BA33" i="73"/>
  <c r="CF33" i="73" s="1"/>
  <c r="C61" i="25"/>
  <c r="CE7" i="73"/>
  <c r="AK8" i="73"/>
  <c r="CH8" i="73"/>
  <c r="AK9" i="73"/>
  <c r="CI9" i="73"/>
  <c r="BW13" i="73"/>
  <c r="CH14" i="73"/>
  <c r="CH16" i="73"/>
  <c r="BW21" i="73"/>
  <c r="AK21" i="73"/>
  <c r="CG21" i="73"/>
  <c r="BW22" i="73"/>
  <c r="AK22" i="73"/>
  <c r="CE25" i="73"/>
  <c r="BA25" i="73"/>
  <c r="CF25" i="73" s="1"/>
  <c r="CG27" i="73"/>
  <c r="BC27" i="73"/>
  <c r="CH27" i="73" s="1"/>
  <c r="BW30" i="73"/>
  <c r="AK30" i="73"/>
  <c r="CG11" i="73"/>
  <c r="CE13" i="73"/>
  <c r="CI29" i="73"/>
  <c r="CJ29" i="73"/>
  <c r="CJ5" i="73"/>
  <c r="BW5" i="73"/>
  <c r="AK14" i="73"/>
  <c r="CJ14" i="73"/>
  <c r="BA15" i="73"/>
  <c r="CF15" i="73" s="1"/>
  <c r="BE4" i="73"/>
  <c r="CJ4" i="73" s="1"/>
  <c r="BA6" i="73"/>
  <c r="CF6" i="73" s="1"/>
  <c r="CJ11" i="73"/>
  <c r="CH13" i="73"/>
  <c r="CE5" i="73"/>
  <c r="CG30" i="73"/>
  <c r="BC30" i="73"/>
  <c r="CH30" i="73" s="1"/>
  <c r="CI15" i="73"/>
  <c r="CJ15" i="73"/>
  <c r="CI32" i="73"/>
  <c r="CJ32" i="73"/>
  <c r="BA8" i="73"/>
  <c r="CF8" i="73" s="1"/>
  <c r="BA14" i="73"/>
  <c r="CF14" i="73" s="1"/>
  <c r="CE16" i="73"/>
  <c r="BA16" i="73"/>
  <c r="CF16" i="73" s="1"/>
  <c r="CJ21" i="73"/>
  <c r="CI21" i="73"/>
  <c r="CE29" i="73"/>
  <c r="BW23" i="73"/>
  <c r="BW28" i="73"/>
  <c r="BW32" i="73"/>
  <c r="BY21" i="73"/>
  <c r="C80" i="25" s="1"/>
  <c r="BA22" i="73"/>
  <c r="CF22" i="73" s="1"/>
  <c r="CE23" i="73"/>
  <c r="BC28" i="73"/>
  <c r="CH28" i="73" s="1"/>
  <c r="CG22" i="73"/>
  <c r="CI23" i="73"/>
  <c r="CE32" i="73"/>
  <c r="CJ28" i="73"/>
  <c r="BA30" i="73"/>
  <c r="CF30" i="73" s="1"/>
  <c r="BA31" i="73"/>
  <c r="CF31" i="73" s="1"/>
  <c r="BS4" i="73"/>
  <c r="C51" i="25" s="1"/>
  <c r="C53" i="25"/>
  <c r="CA4" i="73"/>
  <c r="C59" i="25" s="1"/>
  <c r="C50" i="25"/>
  <c r="BQ21" i="73"/>
  <c r="C72" i="25" s="1"/>
  <c r="CJ7" i="73"/>
  <c r="CH9" i="73"/>
  <c r="CJ10" i="73"/>
  <c r="AK12" i="73"/>
  <c r="BW12" i="73"/>
  <c r="CH12" i="73"/>
  <c r="C54" i="25"/>
  <c r="BW4" i="73"/>
  <c r="CE4" i="73"/>
  <c r="CI8" i="73"/>
  <c r="BA11" i="73"/>
  <c r="CF11" i="73" s="1"/>
  <c r="CJ12" i="73"/>
  <c r="C73" i="25"/>
  <c r="BX4" i="73"/>
  <c r="C56" i="25" s="1"/>
  <c r="CB21" i="73"/>
  <c r="C83" i="25" s="1"/>
  <c r="C62" i="25"/>
  <c r="BQ4" i="73"/>
  <c r="C49" i="25" s="1"/>
  <c r="BY4" i="73"/>
  <c r="C57" i="25" s="1"/>
  <c r="AK11" i="73"/>
  <c r="BX21" i="73"/>
  <c r="C79" i="25" s="1"/>
  <c r="CC21" i="73"/>
  <c r="C84" i="25" s="1"/>
  <c r="CB4" i="73"/>
  <c r="C60" i="25" s="1"/>
  <c r="BZ4" i="73"/>
  <c r="C58" i="25" s="1"/>
  <c r="BT21" i="73"/>
  <c r="C75" i="25" s="1"/>
  <c r="CH10" i="73"/>
  <c r="CG10" i="73"/>
  <c r="BA12" i="73"/>
  <c r="CF12" i="73" s="1"/>
  <c r="CE12" i="73"/>
  <c r="CJ16" i="73"/>
  <c r="CI16" i="73"/>
  <c r="BU21" i="73"/>
  <c r="C76" i="25" s="1"/>
  <c r="AK26" i="73"/>
  <c r="BW26" i="73"/>
  <c r="C77" i="25"/>
  <c r="BA26" i="73"/>
  <c r="CF26" i="73" s="1"/>
  <c r="CE26" i="73"/>
  <c r="CE27" i="73"/>
  <c r="BA27" i="73"/>
  <c r="CF27" i="73" s="1"/>
  <c r="CJ22" i="73"/>
  <c r="BC24" i="73"/>
  <c r="CH24" i="73" s="1"/>
  <c r="CG24" i="73"/>
  <c r="CG25" i="73"/>
  <c r="BC25" i="73"/>
  <c r="CH25" i="73" s="1"/>
  <c r="C81" i="25"/>
  <c r="CA21" i="73"/>
  <c r="C82" i="25" s="1"/>
  <c r="BW27" i="73"/>
  <c r="AK27" i="73"/>
  <c r="BS21" i="73"/>
  <c r="C74" i="25" s="1"/>
  <c r="CD21" i="73"/>
  <c r="C85" i="25" s="1"/>
  <c r="BC23" i="73"/>
  <c r="CH23" i="73" s="1"/>
  <c r="CI30" i="73"/>
  <c r="CJ30" i="73"/>
  <c r="CJ31" i="73"/>
  <c r="CI31" i="73"/>
  <c r="CG29" i="73"/>
  <c r="AK31" i="73"/>
  <c r="BC31" i="73"/>
  <c r="CH31" i="73" s="1"/>
  <c r="BC32" i="73"/>
  <c r="CH32" i="73" s="1"/>
  <c r="CG32" i="73"/>
  <c r="AI39" i="47"/>
  <c r="AI40" i="47"/>
  <c r="AI41" i="47"/>
  <c r="AI42" i="47"/>
  <c r="AI43" i="47"/>
  <c r="AI44" i="47"/>
  <c r="AI45" i="47"/>
  <c r="AI46" i="47"/>
  <c r="AI47" i="47"/>
  <c r="AI48" i="47"/>
  <c r="AI49" i="47"/>
  <c r="AI50" i="47"/>
  <c r="AI38" i="47"/>
  <c r="AI22" i="47"/>
  <c r="AI23" i="47"/>
  <c r="AI24" i="47"/>
  <c r="AI25" i="47"/>
  <c r="AI26" i="47"/>
  <c r="AI27" i="47"/>
  <c r="AI28" i="47"/>
  <c r="AI29" i="47"/>
  <c r="AI30" i="47"/>
  <c r="AI31" i="47"/>
  <c r="AI32" i="47"/>
  <c r="AI33" i="47"/>
  <c r="AI21" i="47"/>
  <c r="AI5" i="47"/>
  <c r="AI6" i="47"/>
  <c r="AI7" i="47"/>
  <c r="AI8" i="47"/>
  <c r="AI9" i="47"/>
  <c r="AI10" i="47"/>
  <c r="AI11" i="47"/>
  <c r="AI12" i="47"/>
  <c r="AI13" i="47"/>
  <c r="AI14" i="47"/>
  <c r="AI15" i="47"/>
  <c r="AI16" i="47"/>
  <c r="AI4" i="47"/>
  <c r="AI39" i="66"/>
  <c r="AI40" i="66"/>
  <c r="AI41" i="66"/>
  <c r="AI42" i="66"/>
  <c r="AI43" i="66"/>
  <c r="AI44" i="66"/>
  <c r="AI45" i="66"/>
  <c r="AI46" i="66"/>
  <c r="AI47" i="66"/>
  <c r="AI48" i="66"/>
  <c r="AI49" i="66"/>
  <c r="AI50" i="66"/>
  <c r="AI38" i="66"/>
  <c r="AI22" i="66"/>
  <c r="AI23" i="66"/>
  <c r="AI24" i="66"/>
  <c r="AI25" i="66"/>
  <c r="AI26" i="66"/>
  <c r="AI27" i="66"/>
  <c r="AI28" i="66"/>
  <c r="AI29" i="66"/>
  <c r="AI30" i="66"/>
  <c r="AI31" i="66"/>
  <c r="AI32" i="66"/>
  <c r="AI33" i="66"/>
  <c r="AI21" i="66"/>
  <c r="AI5" i="66"/>
  <c r="AI6" i="66"/>
  <c r="AI7" i="66"/>
  <c r="AI8" i="66"/>
  <c r="AI9" i="66"/>
  <c r="AI10" i="66"/>
  <c r="AI11" i="66"/>
  <c r="AI12" i="66"/>
  <c r="AI13" i="66"/>
  <c r="AI14" i="66"/>
  <c r="AI15" i="66"/>
  <c r="AI16" i="66"/>
  <c r="AI39" i="67"/>
  <c r="AI40" i="67"/>
  <c r="AI41" i="67"/>
  <c r="AI42" i="67"/>
  <c r="AI43" i="67"/>
  <c r="AI44" i="67"/>
  <c r="AI45" i="67"/>
  <c r="AI46" i="67"/>
  <c r="AI47" i="67"/>
  <c r="AI48" i="67"/>
  <c r="AI49" i="67"/>
  <c r="AI50" i="67"/>
  <c r="AI38" i="67"/>
  <c r="AI22" i="67"/>
  <c r="AI23" i="67"/>
  <c r="AI24" i="67"/>
  <c r="AI25" i="67"/>
  <c r="AI26" i="67"/>
  <c r="AI27" i="67"/>
  <c r="AI28" i="67"/>
  <c r="AI29" i="67"/>
  <c r="AI30" i="67"/>
  <c r="AI31" i="67"/>
  <c r="AI32" i="67"/>
  <c r="AI33" i="67"/>
  <c r="AI21" i="67"/>
  <c r="AI5" i="67"/>
  <c r="AI6" i="67"/>
  <c r="AI7" i="67"/>
  <c r="AI8" i="67"/>
  <c r="AI9" i="67"/>
  <c r="AI10" i="67"/>
  <c r="AI11" i="67"/>
  <c r="AI12" i="67"/>
  <c r="AI13" i="67"/>
  <c r="AI14" i="67"/>
  <c r="AI15" i="67"/>
  <c r="AI16" i="67"/>
  <c r="AI39" i="57"/>
  <c r="AI40" i="57"/>
  <c r="AI41" i="57"/>
  <c r="AI42" i="57"/>
  <c r="AI43" i="57"/>
  <c r="AI44" i="57"/>
  <c r="AI45" i="57"/>
  <c r="AI46" i="57"/>
  <c r="AI47" i="57"/>
  <c r="AI48" i="57"/>
  <c r="AI49" i="57"/>
  <c r="AI50" i="57"/>
  <c r="AI38" i="57"/>
  <c r="AI22" i="57"/>
  <c r="AI23" i="57"/>
  <c r="AI24" i="57"/>
  <c r="AI25" i="57"/>
  <c r="AI26" i="57"/>
  <c r="AI27" i="57"/>
  <c r="AI28" i="57"/>
  <c r="AI29" i="57"/>
  <c r="AI30" i="57"/>
  <c r="AI31" i="57"/>
  <c r="AI32" i="57"/>
  <c r="AI33" i="57"/>
  <c r="AI21" i="57"/>
  <c r="B109" i="10"/>
  <c r="AI17" i="47" s="1"/>
  <c r="AI51" i="57" l="1"/>
  <c r="AI51" i="66"/>
  <c r="AI34" i="67"/>
  <c r="AI34" i="47"/>
  <c r="AI34" i="57"/>
  <c r="AI17" i="66"/>
  <c r="AI51" i="67"/>
  <c r="BM34" i="73"/>
  <c r="BM17" i="73"/>
  <c r="AI17" i="67"/>
  <c r="AI34" i="66"/>
  <c r="AI51" i="47"/>
  <c r="C55" i="25"/>
  <c r="C86" i="25"/>
  <c r="C68" i="25"/>
  <c r="C90" i="25"/>
  <c r="C67" i="25"/>
  <c r="C78" i="25"/>
  <c r="C87" i="25"/>
  <c r="C65" i="25"/>
  <c r="C88" i="25"/>
  <c r="C66" i="25"/>
  <c r="C91" i="25"/>
  <c r="C89" i="25"/>
  <c r="C63" i="25"/>
  <c r="E3" i="72"/>
  <c r="D3" i="72"/>
  <c r="C3" i="72"/>
  <c r="B7" i="70" l="1"/>
  <c r="B6" i="70"/>
  <c r="B5" i="70"/>
  <c r="B4" i="70"/>
  <c r="C91" i="10"/>
  <c r="N20" i="70" s="1"/>
  <c r="O20" i="70" s="1"/>
  <c r="AI20" i="70" s="1"/>
  <c r="N4" i="70" l="1"/>
  <c r="O4" i="70" s="1"/>
  <c r="AI4" i="70" s="1"/>
  <c r="B21" i="70"/>
  <c r="B13" i="70"/>
  <c r="B20" i="70"/>
  <c r="B12" i="70"/>
  <c r="B23" i="70"/>
  <c r="B15" i="70"/>
  <c r="B22" i="70"/>
  <c r="B14" i="70"/>
  <c r="N12" i="70"/>
  <c r="O12" i="70" s="1"/>
  <c r="AI12" i="70" s="1"/>
  <c r="AR19" i="70"/>
  <c r="AQ19" i="70"/>
  <c r="AP19" i="70"/>
  <c r="AO19" i="70"/>
  <c r="AN19" i="70"/>
  <c r="AM19" i="70"/>
  <c r="AL19" i="70"/>
  <c r="L19" i="70"/>
  <c r="K19" i="70"/>
  <c r="J19" i="70"/>
  <c r="I19" i="70"/>
  <c r="H19" i="70"/>
  <c r="G19" i="70"/>
  <c r="F19" i="70"/>
  <c r="AR11" i="70"/>
  <c r="AQ11" i="70"/>
  <c r="AP11" i="70"/>
  <c r="AO11" i="70"/>
  <c r="AN11" i="70"/>
  <c r="AM11" i="70"/>
  <c r="AL11" i="70"/>
  <c r="L11" i="70"/>
  <c r="K11" i="70"/>
  <c r="J11" i="70"/>
  <c r="I11" i="70"/>
  <c r="H11" i="70"/>
  <c r="G11" i="70"/>
  <c r="F11" i="70"/>
  <c r="AR3" i="70"/>
  <c r="AQ3" i="70"/>
  <c r="AP3" i="70"/>
  <c r="AO3" i="70"/>
  <c r="AN3" i="70"/>
  <c r="AM3" i="70"/>
  <c r="AL3" i="70"/>
  <c r="B8" i="23" l="1"/>
  <c r="A40" i="49" l="1"/>
  <c r="A33" i="49"/>
  <c r="A9" i="49"/>
  <c r="A39" i="49"/>
  <c r="A32" i="49"/>
  <c r="A10" i="49"/>
  <c r="A38" i="49"/>
  <c r="A31" i="49"/>
  <c r="A11" i="49"/>
  <c r="A37" i="49"/>
  <c r="A30" i="49"/>
  <c r="A12" i="49"/>
  <c r="A1" i="63" l="1"/>
  <c r="F24" i="31" l="1"/>
  <c r="E24" i="31"/>
  <c r="D24" i="31"/>
  <c r="C24" i="31"/>
  <c r="B24" i="31"/>
  <c r="L37" i="47" l="1"/>
  <c r="L20" i="47"/>
  <c r="L3" i="47"/>
  <c r="K37" i="47"/>
  <c r="K20" i="47"/>
  <c r="J37" i="47"/>
  <c r="J20" i="47"/>
  <c r="J3" i="47"/>
  <c r="I37" i="47"/>
  <c r="I20" i="47"/>
  <c r="I3" i="47"/>
  <c r="H37" i="47"/>
  <c r="H20" i="47"/>
  <c r="H3" i="47"/>
  <c r="G37" i="47"/>
  <c r="G20" i="47"/>
  <c r="G3" i="47"/>
  <c r="F37" i="47"/>
  <c r="F20" i="47"/>
  <c r="F3" i="47"/>
  <c r="AP37" i="47"/>
  <c r="AP20" i="47"/>
  <c r="AQ37" i="47"/>
  <c r="AQ20" i="47"/>
  <c r="AR37" i="47"/>
  <c r="AR20" i="47"/>
  <c r="AS37" i="47"/>
  <c r="AS20" i="47"/>
  <c r="AT37" i="47"/>
  <c r="AT20" i="47"/>
  <c r="AU37" i="47"/>
  <c r="AU20" i="47"/>
  <c r="AV37" i="47"/>
  <c r="AV20" i="47"/>
  <c r="AV3" i="47"/>
  <c r="AU3" i="47"/>
  <c r="AT3" i="47"/>
  <c r="AS3" i="47"/>
  <c r="AR3" i="47"/>
  <c r="AQ3" i="47"/>
  <c r="AP3" i="47"/>
  <c r="T3" i="47"/>
  <c r="L37" i="66" l="1"/>
  <c r="L20" i="66"/>
  <c r="L3" i="66"/>
  <c r="K37" i="66"/>
  <c r="K20" i="66"/>
  <c r="K3" i="66"/>
  <c r="J37" i="66"/>
  <c r="J20" i="66"/>
  <c r="J3" i="66"/>
  <c r="I37" i="66"/>
  <c r="I20" i="66"/>
  <c r="I3" i="66"/>
  <c r="H37" i="66"/>
  <c r="H20" i="66"/>
  <c r="H3" i="66"/>
  <c r="G37" i="66"/>
  <c r="G20" i="66"/>
  <c r="G3" i="66"/>
  <c r="F3" i="66"/>
  <c r="F37" i="66"/>
  <c r="L37" i="67"/>
  <c r="K37" i="67"/>
  <c r="L20" i="67"/>
  <c r="K20" i="67"/>
  <c r="J20" i="67"/>
  <c r="J37" i="67"/>
  <c r="I37" i="67"/>
  <c r="I20" i="67"/>
  <c r="I3" i="67"/>
  <c r="H37" i="67"/>
  <c r="H20" i="67"/>
  <c r="H3" i="67"/>
  <c r="E52" i="43"/>
  <c r="E54" i="43"/>
  <c r="E55" i="43"/>
  <c r="E56" i="43"/>
  <c r="E57" i="43"/>
  <c r="E59" i="43"/>
  <c r="E60" i="43"/>
  <c r="E62" i="43"/>
  <c r="E34" i="43"/>
  <c r="E35" i="43"/>
  <c r="E38" i="43"/>
  <c r="E40" i="43"/>
  <c r="E41" i="43"/>
  <c r="E42" i="43"/>
  <c r="E43" i="43"/>
  <c r="E46" i="43"/>
  <c r="E18" i="43"/>
  <c r="E20" i="43"/>
  <c r="E21" i="43"/>
  <c r="E23" i="43"/>
  <c r="E24" i="43"/>
  <c r="E26" i="43"/>
  <c r="E28" i="43"/>
  <c r="E29" i="43"/>
  <c r="F20" i="66"/>
  <c r="F3" i="67"/>
  <c r="G37" i="67"/>
  <c r="G20" i="67"/>
  <c r="G3" i="67"/>
  <c r="D50" i="43"/>
  <c r="D52" i="43"/>
  <c r="D53" i="43"/>
  <c r="D54" i="43"/>
  <c r="D55" i="43"/>
  <c r="D56" i="43"/>
  <c r="D57" i="43"/>
  <c r="D58" i="43"/>
  <c r="D60" i="43"/>
  <c r="D61" i="43"/>
  <c r="D62" i="43"/>
  <c r="D35" i="43"/>
  <c r="D36" i="43"/>
  <c r="D37" i="43"/>
  <c r="D39" i="43"/>
  <c r="D40" i="43"/>
  <c r="D41" i="43"/>
  <c r="D43" i="43"/>
  <c r="D44" i="43"/>
  <c r="D45" i="43"/>
  <c r="D46" i="43"/>
  <c r="F37" i="67"/>
  <c r="F20" i="67"/>
  <c r="D17" i="43"/>
  <c r="D19" i="43"/>
  <c r="D20" i="43"/>
  <c r="D21" i="43"/>
  <c r="D22" i="43"/>
  <c r="D23" i="43"/>
  <c r="D24" i="43"/>
  <c r="D25" i="43"/>
  <c r="D28" i="43"/>
  <c r="D29" i="43"/>
  <c r="L3" i="67"/>
  <c r="K3" i="67"/>
  <c r="J3" i="67"/>
  <c r="L51" i="67"/>
  <c r="K51" i="67"/>
  <c r="J51" i="67"/>
  <c r="I51" i="67"/>
  <c r="H51" i="67"/>
  <c r="G51" i="67"/>
  <c r="F51" i="67"/>
  <c r="E51" i="67"/>
  <c r="D51" i="67"/>
  <c r="C51" i="67"/>
  <c r="B50" i="67"/>
  <c r="B49" i="67"/>
  <c r="B48" i="67"/>
  <c r="D59" i="43"/>
  <c r="B47" i="67"/>
  <c r="B46" i="67"/>
  <c r="B45" i="67"/>
  <c r="B44" i="67"/>
  <c r="B43" i="67"/>
  <c r="B42" i="67"/>
  <c r="B41" i="67"/>
  <c r="B40" i="67"/>
  <c r="B39" i="67"/>
  <c r="B38" i="67"/>
  <c r="L34" i="67"/>
  <c r="K34" i="67"/>
  <c r="J34" i="67"/>
  <c r="I34" i="67"/>
  <c r="H34" i="67"/>
  <c r="G34" i="67"/>
  <c r="F34" i="67"/>
  <c r="E34" i="67"/>
  <c r="D34" i="67"/>
  <c r="C34" i="67"/>
  <c r="B33" i="67"/>
  <c r="B32" i="67"/>
  <c r="B31" i="67"/>
  <c r="B30" i="67"/>
  <c r="D42" i="43"/>
  <c r="B29" i="67"/>
  <c r="B28" i="67"/>
  <c r="B27" i="67"/>
  <c r="B26" i="67"/>
  <c r="D38" i="43"/>
  <c r="B25" i="67"/>
  <c r="B24" i="67"/>
  <c r="B23" i="67"/>
  <c r="B22" i="67"/>
  <c r="D34" i="43"/>
  <c r="B21" i="67"/>
  <c r="L17" i="67"/>
  <c r="K17" i="67"/>
  <c r="J17" i="67"/>
  <c r="I17" i="67"/>
  <c r="H17" i="67"/>
  <c r="G17" i="67"/>
  <c r="F17" i="67"/>
  <c r="E17" i="67"/>
  <c r="D17" i="67"/>
  <c r="C17" i="67"/>
  <c r="B16" i="67"/>
  <c r="B15" i="67"/>
  <c r="D27" i="43"/>
  <c r="B14" i="67"/>
  <c r="D26" i="43"/>
  <c r="B13" i="67"/>
  <c r="B12" i="67"/>
  <c r="B11" i="67"/>
  <c r="B10" i="67"/>
  <c r="B9" i="67"/>
  <c r="B8" i="67"/>
  <c r="B7" i="67"/>
  <c r="B6" i="67"/>
  <c r="D18" i="43"/>
  <c r="B5" i="67"/>
  <c r="B4" i="67"/>
  <c r="L51" i="66"/>
  <c r="K51" i="66"/>
  <c r="J51" i="66"/>
  <c r="I51" i="66"/>
  <c r="H51" i="66"/>
  <c r="G51" i="66"/>
  <c r="F51" i="66"/>
  <c r="E51" i="66"/>
  <c r="D51" i="66"/>
  <c r="C51" i="66"/>
  <c r="B50" i="66"/>
  <c r="E61" i="43"/>
  <c r="B49" i="66"/>
  <c r="B48" i="66"/>
  <c r="B47" i="66"/>
  <c r="E58" i="43"/>
  <c r="B46" i="66"/>
  <c r="B45" i="66"/>
  <c r="B44" i="66"/>
  <c r="B43" i="66"/>
  <c r="B42" i="66"/>
  <c r="E53" i="43"/>
  <c r="B41" i="66"/>
  <c r="B40" i="66"/>
  <c r="E51" i="43"/>
  <c r="B39" i="66"/>
  <c r="B38" i="66"/>
  <c r="L34" i="66"/>
  <c r="K34" i="66"/>
  <c r="J34" i="66"/>
  <c r="I34" i="66"/>
  <c r="H34" i="66"/>
  <c r="G34" i="66"/>
  <c r="F34" i="66"/>
  <c r="E34" i="66"/>
  <c r="D34" i="66"/>
  <c r="C34" i="66"/>
  <c r="B33" i="66"/>
  <c r="E45" i="43"/>
  <c r="B32" i="66"/>
  <c r="E44" i="43"/>
  <c r="B31" i="66"/>
  <c r="B30" i="66"/>
  <c r="B29" i="66"/>
  <c r="B28" i="66"/>
  <c r="B27" i="66"/>
  <c r="E39" i="43"/>
  <c r="B26" i="66"/>
  <c r="B25" i="66"/>
  <c r="E37" i="43"/>
  <c r="B24" i="66"/>
  <c r="E36" i="43"/>
  <c r="B23" i="66"/>
  <c r="B22" i="66"/>
  <c r="B21" i="66"/>
  <c r="L17" i="66"/>
  <c r="K17" i="66"/>
  <c r="J17" i="66"/>
  <c r="I17" i="66"/>
  <c r="H17" i="66"/>
  <c r="G17" i="66"/>
  <c r="F17" i="66"/>
  <c r="E17" i="66"/>
  <c r="D17" i="66"/>
  <c r="C17" i="66"/>
  <c r="B16" i="66"/>
  <c r="B15" i="66"/>
  <c r="E27" i="43"/>
  <c r="B14" i="66"/>
  <c r="B13" i="66"/>
  <c r="E25" i="43"/>
  <c r="B12" i="66"/>
  <c r="B11" i="66"/>
  <c r="B10" i="66"/>
  <c r="E22" i="43"/>
  <c r="B9" i="66"/>
  <c r="B8" i="66"/>
  <c r="B7" i="66"/>
  <c r="E19" i="43"/>
  <c r="B6" i="66"/>
  <c r="B5" i="66"/>
  <c r="B4" i="66"/>
  <c r="F3" i="63"/>
  <c r="L37" i="63"/>
  <c r="L20" i="63"/>
  <c r="L3" i="63"/>
  <c r="K37" i="63"/>
  <c r="K20" i="63"/>
  <c r="K3" i="63"/>
  <c r="J37" i="63"/>
  <c r="J20" i="63"/>
  <c r="J3" i="63"/>
  <c r="I37" i="63"/>
  <c r="I20" i="63"/>
  <c r="I3" i="63"/>
  <c r="H37" i="63"/>
  <c r="H20" i="63"/>
  <c r="H3" i="63"/>
  <c r="G37" i="63"/>
  <c r="G20" i="63"/>
  <c r="G3" i="63"/>
  <c r="C51" i="43"/>
  <c r="C52" i="43"/>
  <c r="C53" i="43"/>
  <c r="C54" i="43"/>
  <c r="C55" i="43"/>
  <c r="C56" i="43"/>
  <c r="C57" i="43"/>
  <c r="C58" i="43"/>
  <c r="C59" i="43"/>
  <c r="C60" i="43"/>
  <c r="C61" i="43"/>
  <c r="C62" i="43"/>
  <c r="C35" i="43"/>
  <c r="C37" i="43"/>
  <c r="C38" i="43"/>
  <c r="C39" i="43"/>
  <c r="C40" i="43"/>
  <c r="C42" i="43"/>
  <c r="C43" i="43"/>
  <c r="C45" i="43"/>
  <c r="C46" i="43"/>
  <c r="C34" i="43"/>
  <c r="C18" i="43"/>
  <c r="C20" i="43"/>
  <c r="C21" i="43"/>
  <c r="C22" i="43"/>
  <c r="C23" i="43"/>
  <c r="C24" i="43"/>
  <c r="C25" i="43"/>
  <c r="C26" i="43"/>
  <c r="C27" i="43"/>
  <c r="C29" i="43"/>
  <c r="F37" i="63"/>
  <c r="F20" i="63"/>
  <c r="L51" i="63"/>
  <c r="K51" i="63"/>
  <c r="J51" i="63"/>
  <c r="I51" i="63"/>
  <c r="H51" i="63"/>
  <c r="G51" i="63"/>
  <c r="F51" i="63"/>
  <c r="E51" i="63"/>
  <c r="D51" i="63"/>
  <c r="C51" i="63"/>
  <c r="B50" i="63"/>
  <c r="B49" i="63"/>
  <c r="B48" i="63"/>
  <c r="B47" i="63"/>
  <c r="B46" i="63"/>
  <c r="B45" i="63"/>
  <c r="B44" i="63"/>
  <c r="B43" i="63"/>
  <c r="B42" i="63"/>
  <c r="B41" i="63"/>
  <c r="B40" i="63"/>
  <c r="B39" i="63"/>
  <c r="B38" i="63"/>
  <c r="L34" i="63"/>
  <c r="K34" i="63"/>
  <c r="J34" i="63"/>
  <c r="I34" i="63"/>
  <c r="H34" i="63"/>
  <c r="G34" i="63"/>
  <c r="F34" i="63"/>
  <c r="E34" i="63"/>
  <c r="D34" i="63"/>
  <c r="C34" i="63"/>
  <c r="B33" i="63"/>
  <c r="B32" i="63"/>
  <c r="C44" i="43"/>
  <c r="B31" i="63"/>
  <c r="B30" i="63"/>
  <c r="B29" i="63"/>
  <c r="C41" i="43"/>
  <c r="B28" i="63"/>
  <c r="B27" i="63"/>
  <c r="B26" i="63"/>
  <c r="B25" i="63"/>
  <c r="B24" i="63"/>
  <c r="C36" i="43"/>
  <c r="B23" i="63"/>
  <c r="B22" i="63"/>
  <c r="B21" i="63"/>
  <c r="L17" i="63"/>
  <c r="K17" i="63"/>
  <c r="J17" i="63"/>
  <c r="I17" i="63"/>
  <c r="H17" i="63"/>
  <c r="G17" i="63"/>
  <c r="F17" i="63"/>
  <c r="E17" i="63"/>
  <c r="D17" i="63"/>
  <c r="C17" i="63"/>
  <c r="B16" i="63"/>
  <c r="C28" i="43"/>
  <c r="B15" i="63"/>
  <c r="B14" i="63"/>
  <c r="B13" i="63"/>
  <c r="B12" i="63"/>
  <c r="B11" i="63"/>
  <c r="B10" i="63"/>
  <c r="B9" i="63"/>
  <c r="B8" i="63"/>
  <c r="B7" i="63"/>
  <c r="C19" i="43"/>
  <c r="B6" i="63"/>
  <c r="B5" i="63"/>
  <c r="B4" i="63"/>
  <c r="G37" i="57"/>
  <c r="H3" i="57"/>
  <c r="I37" i="57"/>
  <c r="J3" i="57"/>
  <c r="K37" i="57"/>
  <c r="F37" i="57"/>
  <c r="L37" i="57"/>
  <c r="L20" i="57"/>
  <c r="L3" i="57"/>
  <c r="K20" i="57"/>
  <c r="K3" i="57"/>
  <c r="J37" i="57"/>
  <c r="J20" i="57"/>
  <c r="I20" i="57"/>
  <c r="I3" i="57"/>
  <c r="F20" i="57"/>
  <c r="G20" i="57"/>
  <c r="H37" i="57"/>
  <c r="H20" i="57"/>
  <c r="G3" i="57"/>
  <c r="F3" i="57"/>
  <c r="B18" i="43"/>
  <c r="B20" i="43"/>
  <c r="B22" i="43"/>
  <c r="B23" i="43"/>
  <c r="B24" i="43"/>
  <c r="B25" i="43"/>
  <c r="B26" i="43"/>
  <c r="B27" i="43"/>
  <c r="B28" i="43"/>
  <c r="B29" i="43"/>
  <c r="B34" i="43"/>
  <c r="B35" i="43"/>
  <c r="B36" i="43"/>
  <c r="B37" i="43"/>
  <c r="B38" i="43"/>
  <c r="B39" i="43"/>
  <c r="B40" i="43"/>
  <c r="B42" i="43"/>
  <c r="B43" i="43"/>
  <c r="B44" i="43"/>
  <c r="B45" i="43"/>
  <c r="B46" i="43"/>
  <c r="B51" i="43"/>
  <c r="B52" i="43"/>
  <c r="B53" i="43"/>
  <c r="B54" i="43"/>
  <c r="B55" i="43"/>
  <c r="B58" i="43"/>
  <c r="B59" i="43"/>
  <c r="B60" i="43"/>
  <c r="B61" i="43"/>
  <c r="B62" i="43"/>
  <c r="B56" i="43"/>
  <c r="B39" i="57"/>
  <c r="B40" i="57"/>
  <c r="B41" i="57"/>
  <c r="B42" i="57"/>
  <c r="B43" i="57"/>
  <c r="B44" i="57"/>
  <c r="B45" i="57"/>
  <c r="B46" i="57"/>
  <c r="B47" i="57"/>
  <c r="B48" i="57"/>
  <c r="B49" i="57"/>
  <c r="B50" i="57"/>
  <c r="B38" i="57"/>
  <c r="B22" i="57"/>
  <c r="B23" i="57"/>
  <c r="B24" i="57"/>
  <c r="B25" i="57"/>
  <c r="B26" i="57"/>
  <c r="B27" i="57"/>
  <c r="B28" i="57"/>
  <c r="B29" i="57"/>
  <c r="B30" i="57"/>
  <c r="B31" i="57"/>
  <c r="B32" i="57"/>
  <c r="B33" i="57"/>
  <c r="B21" i="57"/>
  <c r="B5" i="57"/>
  <c r="B6" i="57"/>
  <c r="B7" i="57"/>
  <c r="B8" i="57"/>
  <c r="B9" i="57"/>
  <c r="B10" i="57"/>
  <c r="B11" i="57"/>
  <c r="B12" i="57"/>
  <c r="B13" i="57"/>
  <c r="B14" i="57"/>
  <c r="B15" i="57"/>
  <c r="B16" i="57"/>
  <c r="B4" i="57"/>
  <c r="L51" i="57"/>
  <c r="K51" i="57"/>
  <c r="J51" i="57"/>
  <c r="I51" i="57"/>
  <c r="H51" i="57"/>
  <c r="G51" i="57"/>
  <c r="F51" i="57"/>
  <c r="E51" i="57"/>
  <c r="D51" i="57"/>
  <c r="C51" i="57"/>
  <c r="L34" i="57"/>
  <c r="K34" i="57"/>
  <c r="J34" i="57"/>
  <c r="I34" i="57"/>
  <c r="H34" i="57"/>
  <c r="G34" i="57"/>
  <c r="F34" i="57"/>
  <c r="E34" i="57"/>
  <c r="D34" i="57"/>
  <c r="C34" i="57"/>
  <c r="L17" i="57"/>
  <c r="K17" i="57"/>
  <c r="J17" i="57"/>
  <c r="I17" i="57"/>
  <c r="H17" i="57"/>
  <c r="G17" i="57"/>
  <c r="F17" i="57"/>
  <c r="E17" i="57"/>
  <c r="D17" i="57"/>
  <c r="C17" i="57"/>
  <c r="B21" i="43"/>
  <c r="B19" i="43"/>
  <c r="B39" i="47"/>
  <c r="B40" i="47"/>
  <c r="B41" i="47"/>
  <c r="B42" i="47"/>
  <c r="B43" i="47"/>
  <c r="B44" i="47"/>
  <c r="B45" i="47"/>
  <c r="B46" i="47"/>
  <c r="B47" i="47"/>
  <c r="B48" i="47"/>
  <c r="B49" i="47"/>
  <c r="B50" i="47"/>
  <c r="B38" i="47"/>
  <c r="B22" i="47"/>
  <c r="B23" i="47"/>
  <c r="B24" i="47"/>
  <c r="B25" i="47"/>
  <c r="B26" i="47"/>
  <c r="B27" i="47"/>
  <c r="B28" i="47"/>
  <c r="B29" i="47"/>
  <c r="B30" i="47"/>
  <c r="B31" i="47"/>
  <c r="B32" i="47"/>
  <c r="B33" i="47"/>
  <c r="B21" i="47"/>
  <c r="B5" i="47"/>
  <c r="B6" i="47"/>
  <c r="B7" i="47"/>
  <c r="B8" i="47"/>
  <c r="B9" i="47"/>
  <c r="B10" i="47"/>
  <c r="B11" i="47"/>
  <c r="B12" i="47"/>
  <c r="B13" i="47"/>
  <c r="B14" i="47"/>
  <c r="B15" i="47"/>
  <c r="B16" i="47"/>
  <c r="B4" i="47"/>
  <c r="A12" i="43"/>
  <c r="E33" i="43" s="1"/>
  <c r="A11" i="43"/>
  <c r="D77" i="43" s="1"/>
  <c r="A10" i="43"/>
  <c r="C33" i="43" s="1"/>
  <c r="A9" i="43"/>
  <c r="U91" i="10"/>
  <c r="S91" i="10"/>
  <c r="Q91" i="10"/>
  <c r="O91" i="10"/>
  <c r="M91" i="10"/>
  <c r="K91" i="10"/>
  <c r="I91" i="10"/>
  <c r="G91" i="10"/>
  <c r="E91" i="10"/>
  <c r="U74" i="10"/>
  <c r="S74" i="10"/>
  <c r="Q74" i="10"/>
  <c r="O74" i="10"/>
  <c r="M74" i="10"/>
  <c r="K74" i="10"/>
  <c r="I74" i="10"/>
  <c r="G74" i="10"/>
  <c r="E74" i="10"/>
  <c r="C74" i="10"/>
  <c r="U57" i="10"/>
  <c r="S57" i="10"/>
  <c r="Q57" i="10"/>
  <c r="O57" i="10"/>
  <c r="M57" i="10"/>
  <c r="K57" i="10"/>
  <c r="I57" i="10"/>
  <c r="G57" i="10"/>
  <c r="E57" i="10"/>
  <c r="C57" i="10"/>
  <c r="U39" i="10"/>
  <c r="S39" i="10"/>
  <c r="Q39" i="10"/>
  <c r="O39" i="10"/>
  <c r="M39" i="10"/>
  <c r="K39" i="10"/>
  <c r="I39" i="10"/>
  <c r="G39" i="10"/>
  <c r="E39" i="10"/>
  <c r="C39" i="10"/>
  <c r="A95" i="43"/>
  <c r="A94" i="43"/>
  <c r="A93" i="43"/>
  <c r="A92" i="43"/>
  <c r="A91" i="43"/>
  <c r="A90" i="43"/>
  <c r="A83" i="43"/>
  <c r="A82" i="43"/>
  <c r="A81" i="43"/>
  <c r="A80" i="43"/>
  <c r="A79" i="43"/>
  <c r="A78" i="43"/>
  <c r="A71" i="43"/>
  <c r="A70" i="43"/>
  <c r="A69" i="43"/>
  <c r="A68" i="43"/>
  <c r="A67" i="43"/>
  <c r="A66" i="43"/>
  <c r="AL39" i="47"/>
  <c r="AL40" i="47"/>
  <c r="AL41" i="47"/>
  <c r="AL42" i="47"/>
  <c r="AL43" i="47"/>
  <c r="AL44" i="47"/>
  <c r="AL45" i="47"/>
  <c r="AL46" i="47"/>
  <c r="AL47" i="47"/>
  <c r="AL48" i="47"/>
  <c r="AL49" i="47"/>
  <c r="AL50" i="47"/>
  <c r="AL51" i="47"/>
  <c r="AL38" i="47"/>
  <c r="AL22" i="47"/>
  <c r="AL23" i="47"/>
  <c r="AL24" i="47"/>
  <c r="AL25" i="47"/>
  <c r="AL26" i="47"/>
  <c r="AL27" i="47"/>
  <c r="AL28" i="47"/>
  <c r="AL29" i="47"/>
  <c r="AL30" i="47"/>
  <c r="AL31" i="47"/>
  <c r="AL32" i="47"/>
  <c r="AL33" i="47"/>
  <c r="AL34" i="47"/>
  <c r="AL21" i="47"/>
  <c r="AL5" i="47"/>
  <c r="AL6" i="47"/>
  <c r="AL7" i="47"/>
  <c r="AL8" i="47"/>
  <c r="AL9" i="47"/>
  <c r="AL10" i="47"/>
  <c r="AL11" i="47"/>
  <c r="AL12" i="47"/>
  <c r="AL13" i="47"/>
  <c r="AL14" i="47"/>
  <c r="AL15" i="47"/>
  <c r="AL16" i="47"/>
  <c r="AL17" i="47"/>
  <c r="AL4" i="47"/>
  <c r="C16" i="43" l="1"/>
  <c r="C77" i="43"/>
  <c r="T21" i="70"/>
  <c r="U21" i="70" s="1"/>
  <c r="AL21" i="70" s="1"/>
  <c r="T13" i="70"/>
  <c r="U13" i="70" s="1"/>
  <c r="AL13" i="70" s="1"/>
  <c r="T5" i="70"/>
  <c r="U5" i="70" s="1"/>
  <c r="AL5" i="70" s="1"/>
  <c r="N15" i="70"/>
  <c r="O15" i="70" s="1"/>
  <c r="AI15" i="70" s="1"/>
  <c r="N7" i="70"/>
  <c r="O7" i="70" s="1"/>
  <c r="AI7" i="70" s="1"/>
  <c r="N23" i="70"/>
  <c r="O23" i="70" s="1"/>
  <c r="AI23" i="70" s="1"/>
  <c r="AD7" i="70"/>
  <c r="AE7" i="70" s="1"/>
  <c r="AQ7" i="70" s="1"/>
  <c r="AD15" i="70"/>
  <c r="AE15" i="70" s="1"/>
  <c r="AQ15" i="70" s="1"/>
  <c r="AD23" i="70"/>
  <c r="AE23" i="70" s="1"/>
  <c r="AQ23" i="70" s="1"/>
  <c r="Z6" i="70"/>
  <c r="AA6" i="70" s="1"/>
  <c r="AO6" i="70" s="1"/>
  <c r="Z14" i="70"/>
  <c r="AA14" i="70" s="1"/>
  <c r="AO14" i="70" s="1"/>
  <c r="Z22" i="70"/>
  <c r="AA22" i="70" s="1"/>
  <c r="AO22" i="70" s="1"/>
  <c r="V21" i="70"/>
  <c r="W21" i="70" s="1"/>
  <c r="AM21" i="70" s="1"/>
  <c r="V13" i="70"/>
  <c r="W13" i="70" s="1"/>
  <c r="AM13" i="70" s="1"/>
  <c r="V5" i="70"/>
  <c r="W5" i="70" s="1"/>
  <c r="AM5" i="70" s="1"/>
  <c r="T4" i="70"/>
  <c r="U4" i="70" s="1"/>
  <c r="AL4" i="70" s="1"/>
  <c r="T20" i="70"/>
  <c r="U20" i="70" s="1"/>
  <c r="AL20" i="70" s="1"/>
  <c r="T12" i="70"/>
  <c r="U12" i="70" s="1"/>
  <c r="AL12" i="70" s="1"/>
  <c r="R20" i="70"/>
  <c r="S20" i="70" s="1"/>
  <c r="AK20" i="70" s="1"/>
  <c r="R12" i="70"/>
  <c r="S12" i="70" s="1"/>
  <c r="AK12" i="70" s="1"/>
  <c r="R4" i="70"/>
  <c r="S4" i="70" s="1"/>
  <c r="AK4" i="70" s="1"/>
  <c r="P23" i="70"/>
  <c r="Q23" i="70" s="1"/>
  <c r="AJ23" i="70" s="1"/>
  <c r="P15" i="70"/>
  <c r="Q15" i="70" s="1"/>
  <c r="AJ15" i="70" s="1"/>
  <c r="P7" i="70"/>
  <c r="Q7" i="70" s="1"/>
  <c r="AJ7" i="70" s="1"/>
  <c r="AF23" i="70"/>
  <c r="AG23" i="70" s="1"/>
  <c r="AR23" i="70" s="1"/>
  <c r="AF15" i="70"/>
  <c r="AG15" i="70" s="1"/>
  <c r="AR15" i="70" s="1"/>
  <c r="AF7" i="70"/>
  <c r="AG7" i="70" s="1"/>
  <c r="AR7" i="70" s="1"/>
  <c r="AB14" i="70"/>
  <c r="AC14" i="70" s="1"/>
  <c r="AP14" i="70" s="1"/>
  <c r="AB22" i="70"/>
  <c r="AC22" i="70" s="1"/>
  <c r="AP22" i="70" s="1"/>
  <c r="AB6" i="70"/>
  <c r="AC6" i="70" s="1"/>
  <c r="AP6" i="70" s="1"/>
  <c r="X13" i="70"/>
  <c r="Y13" i="70" s="1"/>
  <c r="AN13" i="70" s="1"/>
  <c r="X5" i="70"/>
  <c r="Y5" i="70" s="1"/>
  <c r="AN5" i="70" s="1"/>
  <c r="X21" i="70"/>
  <c r="Y21" i="70" s="1"/>
  <c r="AN21" i="70" s="1"/>
  <c r="V4" i="70"/>
  <c r="W4" i="70" s="1"/>
  <c r="AM4" i="70" s="1"/>
  <c r="V12" i="70"/>
  <c r="W12" i="70" s="1"/>
  <c r="AM12" i="70" s="1"/>
  <c r="V20" i="70"/>
  <c r="W20" i="70" s="1"/>
  <c r="AM20" i="70" s="1"/>
  <c r="R23" i="70"/>
  <c r="S23" i="70" s="1"/>
  <c r="AK23" i="70" s="1"/>
  <c r="R15" i="70"/>
  <c r="S15" i="70" s="1"/>
  <c r="AK15" i="70" s="1"/>
  <c r="R7" i="70"/>
  <c r="S7" i="70" s="1"/>
  <c r="AK7" i="70" s="1"/>
  <c r="Z21" i="70"/>
  <c r="AA21" i="70" s="1"/>
  <c r="AO21" i="70" s="1"/>
  <c r="Z5" i="70"/>
  <c r="AA5" i="70" s="1"/>
  <c r="AO5" i="70" s="1"/>
  <c r="Z13" i="70"/>
  <c r="AA13" i="70" s="1"/>
  <c r="AO13" i="70" s="1"/>
  <c r="N22" i="70"/>
  <c r="O22" i="70" s="1"/>
  <c r="AI22" i="70" s="1"/>
  <c r="N14" i="70"/>
  <c r="O14" i="70" s="1"/>
  <c r="AI14" i="70" s="1"/>
  <c r="N6" i="70"/>
  <c r="O6" i="70" s="1"/>
  <c r="AI6" i="70" s="1"/>
  <c r="AD22" i="70"/>
  <c r="AE22" i="70" s="1"/>
  <c r="AQ22" i="70" s="1"/>
  <c r="AD14" i="70"/>
  <c r="AE14" i="70" s="1"/>
  <c r="AQ14" i="70" s="1"/>
  <c r="AD6" i="70"/>
  <c r="AE6" i="70" s="1"/>
  <c r="AQ6" i="70" s="1"/>
  <c r="X12" i="70"/>
  <c r="Y12" i="70" s="1"/>
  <c r="AN12" i="70" s="1"/>
  <c r="X4" i="70"/>
  <c r="Y4" i="70" s="1"/>
  <c r="AN4" i="70" s="1"/>
  <c r="X20" i="70"/>
  <c r="Y20" i="70" s="1"/>
  <c r="AN20" i="70" s="1"/>
  <c r="T23" i="70"/>
  <c r="U23" i="70" s="1"/>
  <c r="AL23" i="70" s="1"/>
  <c r="T15" i="70"/>
  <c r="U15" i="70" s="1"/>
  <c r="AL15" i="70" s="1"/>
  <c r="T7" i="70"/>
  <c r="U7" i="70" s="1"/>
  <c r="AL7" i="70" s="1"/>
  <c r="P22" i="70"/>
  <c r="Q22" i="70" s="1"/>
  <c r="AJ22" i="70" s="1"/>
  <c r="P14" i="70"/>
  <c r="Q14" i="70" s="1"/>
  <c r="AJ14" i="70" s="1"/>
  <c r="P6" i="70"/>
  <c r="Q6" i="70" s="1"/>
  <c r="AJ6" i="70" s="1"/>
  <c r="AF22" i="70"/>
  <c r="AG22" i="70" s="1"/>
  <c r="AR22" i="70" s="1"/>
  <c r="AF14" i="70"/>
  <c r="AG14" i="70" s="1"/>
  <c r="AR14" i="70" s="1"/>
  <c r="AF6" i="70"/>
  <c r="AG6" i="70" s="1"/>
  <c r="AR6" i="70" s="1"/>
  <c r="AB21" i="70"/>
  <c r="AC21" i="70" s="1"/>
  <c r="AP21" i="70" s="1"/>
  <c r="AB13" i="70"/>
  <c r="AC13" i="70" s="1"/>
  <c r="AP13" i="70" s="1"/>
  <c r="AB5" i="70"/>
  <c r="AC5" i="70" s="1"/>
  <c r="AP5" i="70" s="1"/>
  <c r="Z20" i="70"/>
  <c r="AA20" i="70" s="1"/>
  <c r="AO20" i="70" s="1"/>
  <c r="Z12" i="70"/>
  <c r="AA12" i="70" s="1"/>
  <c r="AO12" i="70" s="1"/>
  <c r="Z4" i="70"/>
  <c r="AA4" i="70" s="1"/>
  <c r="AO4" i="70" s="1"/>
  <c r="X22" i="70"/>
  <c r="Y22" i="70" s="1"/>
  <c r="AN22" i="70" s="1"/>
  <c r="X6" i="70"/>
  <c r="Y6" i="70" s="1"/>
  <c r="AN6" i="70" s="1"/>
  <c r="X14" i="70"/>
  <c r="Y14" i="70" s="1"/>
  <c r="AN14" i="70" s="1"/>
  <c r="V23" i="70"/>
  <c r="W23" i="70" s="1"/>
  <c r="AM23" i="70" s="1"/>
  <c r="V7" i="70"/>
  <c r="W7" i="70" s="1"/>
  <c r="AM7" i="70" s="1"/>
  <c r="V15" i="70"/>
  <c r="W15" i="70" s="1"/>
  <c r="AM15" i="70" s="1"/>
  <c r="R22" i="70"/>
  <c r="S22" i="70" s="1"/>
  <c r="AK22" i="70" s="1"/>
  <c r="R14" i="70"/>
  <c r="S14" i="70" s="1"/>
  <c r="AK14" i="70" s="1"/>
  <c r="R6" i="70"/>
  <c r="S6" i="70" s="1"/>
  <c r="AK6" i="70" s="1"/>
  <c r="N5" i="70"/>
  <c r="O5" i="70" s="1"/>
  <c r="AI5" i="70" s="1"/>
  <c r="N13" i="70"/>
  <c r="O13" i="70" s="1"/>
  <c r="AI13" i="70" s="1"/>
  <c r="N21" i="70"/>
  <c r="O21" i="70" s="1"/>
  <c r="AI21" i="70" s="1"/>
  <c r="AD21" i="70"/>
  <c r="AE21" i="70" s="1"/>
  <c r="AQ21" i="70" s="1"/>
  <c r="AD13" i="70"/>
  <c r="AE13" i="70" s="1"/>
  <c r="AQ13" i="70" s="1"/>
  <c r="AD5" i="70"/>
  <c r="AE5" i="70" s="1"/>
  <c r="AQ5" i="70" s="1"/>
  <c r="AB12" i="70"/>
  <c r="AC12" i="70" s="1"/>
  <c r="AP12" i="70" s="1"/>
  <c r="AB4" i="70"/>
  <c r="AC4" i="70" s="1"/>
  <c r="AP4" i="70" s="1"/>
  <c r="AB20" i="70"/>
  <c r="AC20" i="70" s="1"/>
  <c r="AP20" i="70" s="1"/>
  <c r="AB15" i="70"/>
  <c r="AC15" i="70" s="1"/>
  <c r="AP15" i="70" s="1"/>
  <c r="AB23" i="70"/>
  <c r="AC23" i="70" s="1"/>
  <c r="AP23" i="70" s="1"/>
  <c r="AB7" i="70"/>
  <c r="AC7" i="70" s="1"/>
  <c r="AP7" i="70" s="1"/>
  <c r="AF5" i="70"/>
  <c r="AG5" i="70" s="1"/>
  <c r="AR5" i="70" s="1"/>
  <c r="AF13" i="70"/>
  <c r="AG13" i="70" s="1"/>
  <c r="AR13" i="70" s="1"/>
  <c r="AF21" i="70"/>
  <c r="AG21" i="70" s="1"/>
  <c r="AR21" i="70" s="1"/>
  <c r="X23" i="70"/>
  <c r="Y23" i="70" s="1"/>
  <c r="AN23" i="70" s="1"/>
  <c r="X7" i="70"/>
  <c r="Y7" i="70" s="1"/>
  <c r="AN7" i="70" s="1"/>
  <c r="X15" i="70"/>
  <c r="Y15" i="70" s="1"/>
  <c r="AN15" i="70" s="1"/>
  <c r="T14" i="70"/>
  <c r="U14" i="70" s="1"/>
  <c r="AL14" i="70" s="1"/>
  <c r="T6" i="70"/>
  <c r="U6" i="70" s="1"/>
  <c r="AL6" i="70" s="1"/>
  <c r="T22" i="70"/>
  <c r="U22" i="70" s="1"/>
  <c r="AL22" i="70" s="1"/>
  <c r="P5" i="70"/>
  <c r="Q5" i="70" s="1"/>
  <c r="AJ5" i="70" s="1"/>
  <c r="P21" i="70"/>
  <c r="Q21" i="70" s="1"/>
  <c r="AJ21" i="70" s="1"/>
  <c r="P13" i="70"/>
  <c r="Q13" i="70" s="1"/>
  <c r="AJ13" i="70" s="1"/>
  <c r="AD12" i="70"/>
  <c r="AE12" i="70" s="1"/>
  <c r="AQ12" i="70" s="1"/>
  <c r="AD4" i="70"/>
  <c r="AE4" i="70" s="1"/>
  <c r="AQ4" i="70" s="1"/>
  <c r="AD20" i="70"/>
  <c r="AE20" i="70" s="1"/>
  <c r="AQ20" i="70" s="1"/>
  <c r="F3" i="72"/>
  <c r="B16" i="70"/>
  <c r="B24" i="70"/>
  <c r="A8" i="49"/>
  <c r="A41" i="49"/>
  <c r="A34" i="49"/>
  <c r="Z7" i="70"/>
  <c r="AA7" i="70" s="1"/>
  <c r="AO7" i="70" s="1"/>
  <c r="Z15" i="70"/>
  <c r="AA15" i="70" s="1"/>
  <c r="AO15" i="70" s="1"/>
  <c r="Z23" i="70"/>
  <c r="AA23" i="70" s="1"/>
  <c r="AO23" i="70" s="1"/>
  <c r="V22" i="70"/>
  <c r="W22" i="70" s="1"/>
  <c r="AM22" i="70" s="1"/>
  <c r="V14" i="70"/>
  <c r="W14" i="70" s="1"/>
  <c r="AM14" i="70" s="1"/>
  <c r="V6" i="70"/>
  <c r="W6" i="70" s="1"/>
  <c r="AM6" i="70" s="1"/>
  <c r="R21" i="70"/>
  <c r="S21" i="70" s="1"/>
  <c r="AK21" i="70" s="1"/>
  <c r="R13" i="70"/>
  <c r="S13" i="70" s="1"/>
  <c r="AK13" i="70" s="1"/>
  <c r="R5" i="70"/>
  <c r="S5" i="70" s="1"/>
  <c r="AK5" i="70" s="1"/>
  <c r="P20" i="70"/>
  <c r="Q20" i="70" s="1"/>
  <c r="AJ20" i="70" s="1"/>
  <c r="P12" i="70"/>
  <c r="Q12" i="70" s="1"/>
  <c r="AJ12" i="70" s="1"/>
  <c r="P4" i="70"/>
  <c r="Q4" i="70" s="1"/>
  <c r="AJ4" i="70" s="1"/>
  <c r="AF20" i="70"/>
  <c r="AG20" i="70" s="1"/>
  <c r="AR20" i="70" s="1"/>
  <c r="AF12" i="70"/>
  <c r="AG12" i="70" s="1"/>
  <c r="AR12" i="70" s="1"/>
  <c r="AF4" i="70"/>
  <c r="AG4" i="70" s="1"/>
  <c r="AR4" i="70" s="1"/>
  <c r="D65" i="43"/>
  <c r="D49" i="43"/>
  <c r="E78" i="43"/>
  <c r="E93" i="43"/>
  <c r="E90" i="43"/>
  <c r="E91" i="43"/>
  <c r="E92" i="43"/>
  <c r="E94" i="43"/>
  <c r="E95" i="43"/>
  <c r="E83" i="43"/>
  <c r="E82" i="43"/>
  <c r="E81" i="43"/>
  <c r="E80" i="43"/>
  <c r="E79" i="43"/>
  <c r="E71" i="43"/>
  <c r="E70" i="43"/>
  <c r="E69" i="43"/>
  <c r="E68" i="43"/>
  <c r="E67" i="43"/>
  <c r="E66" i="43"/>
  <c r="D91" i="43"/>
  <c r="D96" i="43"/>
  <c r="D66" i="43"/>
  <c r="D78" i="43"/>
  <c r="C11" i="43"/>
  <c r="D68" i="43"/>
  <c r="D79" i="43"/>
  <c r="D84" i="43"/>
  <c r="D69" i="43"/>
  <c r="D80" i="43"/>
  <c r="B11" i="43"/>
  <c r="D71" i="43"/>
  <c r="D70" i="43"/>
  <c r="D81" i="43"/>
  <c r="D85" i="43"/>
  <c r="D90" i="43"/>
  <c r="D72" i="43"/>
  <c r="D83" i="43"/>
  <c r="D93" i="43"/>
  <c r="D94" i="43"/>
  <c r="D73" i="43"/>
  <c r="D95" i="43"/>
  <c r="D92" i="43"/>
  <c r="D67" i="43"/>
  <c r="D82" i="43"/>
  <c r="D97" i="43"/>
  <c r="E97" i="43"/>
  <c r="E96" i="43"/>
  <c r="C12" i="43"/>
  <c r="E84" i="43"/>
  <c r="E72" i="43"/>
  <c r="E85" i="43"/>
  <c r="E73" i="43"/>
  <c r="C92" i="43"/>
  <c r="C68" i="43"/>
  <c r="C79" i="43"/>
  <c r="C67" i="43"/>
  <c r="C72" i="43"/>
  <c r="C69" i="43"/>
  <c r="C70" i="43"/>
  <c r="C66" i="43"/>
  <c r="C71" i="43"/>
  <c r="C80" i="43"/>
  <c r="C78" i="43"/>
  <c r="C84" i="43"/>
  <c r="C94" i="43"/>
  <c r="C10" i="43"/>
  <c r="C81" i="43"/>
  <c r="C95" i="43"/>
  <c r="C82" i="43"/>
  <c r="C73" i="43"/>
  <c r="C83" i="43"/>
  <c r="C97" i="43"/>
  <c r="C90" i="43"/>
  <c r="C85" i="43"/>
  <c r="C91" i="43"/>
  <c r="C96" i="43"/>
  <c r="C93" i="43"/>
  <c r="B85" i="43"/>
  <c r="B81" i="43"/>
  <c r="B94" i="43"/>
  <c r="B57" i="43"/>
  <c r="B66" i="43"/>
  <c r="B73" i="43"/>
  <c r="B92" i="43"/>
  <c r="B80" i="43"/>
  <c r="B69" i="43"/>
  <c r="B78" i="43"/>
  <c r="B79" i="43"/>
  <c r="B82" i="43"/>
  <c r="B83" i="43"/>
  <c r="B96" i="43"/>
  <c r="B84" i="43"/>
  <c r="B97" i="43"/>
  <c r="D33" i="43"/>
  <c r="C49" i="43"/>
  <c r="E77" i="43"/>
  <c r="E65" i="43"/>
  <c r="B16" i="43"/>
  <c r="D89" i="43"/>
  <c r="E89" i="43"/>
  <c r="E49" i="43"/>
  <c r="E16" i="43"/>
  <c r="D16" i="43"/>
  <c r="C89" i="43"/>
  <c r="C65" i="43"/>
  <c r="AF38" i="47"/>
  <c r="AG38" i="47" s="1"/>
  <c r="AV38" i="47" s="1"/>
  <c r="AF39" i="47"/>
  <c r="AF40" i="47"/>
  <c r="AG40" i="47" s="1"/>
  <c r="AV40" i="47" s="1"/>
  <c r="AF41" i="47"/>
  <c r="AG41" i="47" s="1"/>
  <c r="AV41" i="47" s="1"/>
  <c r="AF42" i="47"/>
  <c r="AG42" i="47" s="1"/>
  <c r="AV42" i="47" s="1"/>
  <c r="AF43" i="47"/>
  <c r="AG43" i="47" s="1"/>
  <c r="AV43" i="47" s="1"/>
  <c r="AF44" i="47"/>
  <c r="AG44" i="47" s="1"/>
  <c r="AV44" i="47" s="1"/>
  <c r="AF45" i="47"/>
  <c r="AG45" i="47" s="1"/>
  <c r="AV45" i="47" s="1"/>
  <c r="AF46" i="47"/>
  <c r="AG46" i="47" s="1"/>
  <c r="AV46" i="47" s="1"/>
  <c r="AF47" i="47"/>
  <c r="AG47" i="47" s="1"/>
  <c r="AV47" i="47" s="1"/>
  <c r="AF48" i="47"/>
  <c r="AG48" i="47" s="1"/>
  <c r="AV48" i="47" s="1"/>
  <c r="AF49" i="47"/>
  <c r="AG49" i="47" s="1"/>
  <c r="AV49" i="47" s="1"/>
  <c r="AF50" i="47"/>
  <c r="AF37" i="47"/>
  <c r="AF21" i="47"/>
  <c r="AG21" i="47" s="1"/>
  <c r="AV21" i="47" s="1"/>
  <c r="AF22" i="47"/>
  <c r="AG22" i="47" s="1"/>
  <c r="AV22" i="47" s="1"/>
  <c r="AF23" i="47"/>
  <c r="AG23" i="47" s="1"/>
  <c r="AV23" i="47" s="1"/>
  <c r="AF24" i="47"/>
  <c r="AG24" i="47" s="1"/>
  <c r="AV24" i="47" s="1"/>
  <c r="AF25" i="47"/>
  <c r="AG25" i="47" s="1"/>
  <c r="AV25" i="47" s="1"/>
  <c r="AF26" i="47"/>
  <c r="AG26" i="47" s="1"/>
  <c r="AV26" i="47" s="1"/>
  <c r="AF27" i="47"/>
  <c r="AG27" i="47" s="1"/>
  <c r="AV27" i="47" s="1"/>
  <c r="AF28" i="47"/>
  <c r="AG28" i="47" s="1"/>
  <c r="AV28" i="47" s="1"/>
  <c r="AF29" i="47"/>
  <c r="AG29" i="47" s="1"/>
  <c r="AV29" i="47" s="1"/>
  <c r="AF30" i="47"/>
  <c r="AG30" i="47" s="1"/>
  <c r="AV30" i="47" s="1"/>
  <c r="AF31" i="47"/>
  <c r="AG31" i="47" s="1"/>
  <c r="AV31" i="47" s="1"/>
  <c r="AF32" i="47"/>
  <c r="AG32" i="47" s="1"/>
  <c r="AV32" i="47" s="1"/>
  <c r="AF33" i="47"/>
  <c r="AG33" i="47" s="1"/>
  <c r="AV33" i="47" s="1"/>
  <c r="AF20" i="47"/>
  <c r="AD39" i="47"/>
  <c r="AE39" i="47" s="1"/>
  <c r="AU39" i="47" s="1"/>
  <c r="AD40" i="47"/>
  <c r="AE40" i="47" s="1"/>
  <c r="AU40" i="47" s="1"/>
  <c r="AD41" i="47"/>
  <c r="AE41" i="47" s="1"/>
  <c r="AU41" i="47" s="1"/>
  <c r="AD42" i="47"/>
  <c r="AE42" i="47" s="1"/>
  <c r="AU42" i="47" s="1"/>
  <c r="AD43" i="47"/>
  <c r="AE43" i="47" s="1"/>
  <c r="AU43" i="47" s="1"/>
  <c r="AD44" i="47"/>
  <c r="AE44" i="47" s="1"/>
  <c r="AU44" i="47" s="1"/>
  <c r="AD45" i="47"/>
  <c r="AE45" i="47" s="1"/>
  <c r="AU45" i="47" s="1"/>
  <c r="AD46" i="47"/>
  <c r="AE46" i="47" s="1"/>
  <c r="AU46" i="47" s="1"/>
  <c r="AD47" i="47"/>
  <c r="AE47" i="47" s="1"/>
  <c r="AU47" i="47" s="1"/>
  <c r="AD48" i="47"/>
  <c r="AE48" i="47" s="1"/>
  <c r="AU48" i="47" s="1"/>
  <c r="AD49" i="47"/>
  <c r="AE49" i="47" s="1"/>
  <c r="AU49" i="47" s="1"/>
  <c r="AD50" i="47"/>
  <c r="AE50" i="47" s="1"/>
  <c r="AU50" i="47" s="1"/>
  <c r="AD38" i="47"/>
  <c r="AD37" i="47"/>
  <c r="AD22" i="47"/>
  <c r="AE22" i="47" s="1"/>
  <c r="AU22" i="47" s="1"/>
  <c r="AD23" i="47"/>
  <c r="AE23" i="47" s="1"/>
  <c r="AU23" i="47" s="1"/>
  <c r="AD24" i="47"/>
  <c r="AE24" i="47" s="1"/>
  <c r="AU24" i="47" s="1"/>
  <c r="AD25" i="47"/>
  <c r="AE25" i="47" s="1"/>
  <c r="AU25" i="47" s="1"/>
  <c r="AD26" i="47"/>
  <c r="AE26" i="47" s="1"/>
  <c r="AU26" i="47" s="1"/>
  <c r="AD27" i="47"/>
  <c r="AE27" i="47" s="1"/>
  <c r="AU27" i="47" s="1"/>
  <c r="AD28" i="47"/>
  <c r="AE28" i="47" s="1"/>
  <c r="AU28" i="47" s="1"/>
  <c r="AD29" i="47"/>
  <c r="AE29" i="47" s="1"/>
  <c r="AU29" i="47" s="1"/>
  <c r="AD30" i="47"/>
  <c r="AE30" i="47" s="1"/>
  <c r="AU30" i="47" s="1"/>
  <c r="AD31" i="47"/>
  <c r="AE31" i="47" s="1"/>
  <c r="AU31" i="47" s="1"/>
  <c r="AD32" i="47"/>
  <c r="AE32" i="47" s="1"/>
  <c r="AU32" i="47" s="1"/>
  <c r="AD33" i="47"/>
  <c r="AE33" i="47" s="1"/>
  <c r="AU33" i="47" s="1"/>
  <c r="AD21" i="47"/>
  <c r="AD20" i="47"/>
  <c r="AB39" i="47"/>
  <c r="AC39" i="47" s="1"/>
  <c r="AT39" i="47" s="1"/>
  <c r="AB40" i="47"/>
  <c r="AC40" i="47" s="1"/>
  <c r="AT40" i="47" s="1"/>
  <c r="AB41" i="47"/>
  <c r="AC41" i="47" s="1"/>
  <c r="AT41" i="47" s="1"/>
  <c r="AB42" i="47"/>
  <c r="AC42" i="47" s="1"/>
  <c r="AT42" i="47" s="1"/>
  <c r="AB43" i="47"/>
  <c r="AC43" i="47" s="1"/>
  <c r="AT43" i="47" s="1"/>
  <c r="AB44" i="47"/>
  <c r="AC44" i="47" s="1"/>
  <c r="AT44" i="47" s="1"/>
  <c r="AB45" i="47"/>
  <c r="AC45" i="47" s="1"/>
  <c r="AT45" i="47" s="1"/>
  <c r="AB46" i="47"/>
  <c r="AC46" i="47" s="1"/>
  <c r="AT46" i="47" s="1"/>
  <c r="AB47" i="47"/>
  <c r="AC47" i="47" s="1"/>
  <c r="AT47" i="47" s="1"/>
  <c r="AB48" i="47"/>
  <c r="AC48" i="47" s="1"/>
  <c r="AT48" i="47" s="1"/>
  <c r="AB49" i="47"/>
  <c r="AC49" i="47" s="1"/>
  <c r="AT49" i="47" s="1"/>
  <c r="AB50" i="47"/>
  <c r="AC50" i="47" s="1"/>
  <c r="AT50" i="47" s="1"/>
  <c r="AB38" i="47"/>
  <c r="AB37" i="47"/>
  <c r="AB21" i="47"/>
  <c r="AC21" i="47" s="1"/>
  <c r="AT21" i="47" s="1"/>
  <c r="AB22" i="47"/>
  <c r="AC22" i="47" s="1"/>
  <c r="AT22" i="47" s="1"/>
  <c r="AB23" i="47"/>
  <c r="AC23" i="47" s="1"/>
  <c r="AT23" i="47" s="1"/>
  <c r="AB24" i="47"/>
  <c r="AC24" i="47" s="1"/>
  <c r="AT24" i="47" s="1"/>
  <c r="AB25" i="47"/>
  <c r="AC25" i="47" s="1"/>
  <c r="AT25" i="47" s="1"/>
  <c r="AB26" i="47"/>
  <c r="AC26" i="47" s="1"/>
  <c r="AT26" i="47" s="1"/>
  <c r="AB27" i="47"/>
  <c r="AC27" i="47" s="1"/>
  <c r="AT27" i="47" s="1"/>
  <c r="AB28" i="47"/>
  <c r="AC28" i="47" s="1"/>
  <c r="AT28" i="47" s="1"/>
  <c r="AB29" i="47"/>
  <c r="AC29" i="47" s="1"/>
  <c r="AT29" i="47" s="1"/>
  <c r="AB30" i="47"/>
  <c r="AC30" i="47" s="1"/>
  <c r="AT30" i="47" s="1"/>
  <c r="AB31" i="47"/>
  <c r="AC31" i="47" s="1"/>
  <c r="AT31" i="47" s="1"/>
  <c r="AB32" i="47"/>
  <c r="AC32" i="47" s="1"/>
  <c r="AT32" i="47" s="1"/>
  <c r="AB33" i="47"/>
  <c r="AC33" i="47" s="1"/>
  <c r="AT33" i="47" s="1"/>
  <c r="AB20" i="47"/>
  <c r="Z39" i="47"/>
  <c r="Z40" i="47"/>
  <c r="AA40" i="47" s="1"/>
  <c r="AS40" i="47" s="1"/>
  <c r="Z41" i="47"/>
  <c r="AA41" i="47" s="1"/>
  <c r="AS41" i="47" s="1"/>
  <c r="Z42" i="47"/>
  <c r="AA42" i="47" s="1"/>
  <c r="AS42" i="47" s="1"/>
  <c r="Z43" i="47"/>
  <c r="AA43" i="47" s="1"/>
  <c r="AS43" i="47" s="1"/>
  <c r="Z44" i="47"/>
  <c r="AA44" i="47" s="1"/>
  <c r="AS44" i="47" s="1"/>
  <c r="Z45" i="47"/>
  <c r="AA45" i="47" s="1"/>
  <c r="AS45" i="47" s="1"/>
  <c r="Z46" i="47"/>
  <c r="AA46" i="47" s="1"/>
  <c r="AS46" i="47" s="1"/>
  <c r="Z47" i="47"/>
  <c r="Z48" i="47"/>
  <c r="AA48" i="47" s="1"/>
  <c r="AS48" i="47" s="1"/>
  <c r="Z49" i="47"/>
  <c r="AA49" i="47" s="1"/>
  <c r="AS49" i="47" s="1"/>
  <c r="Z50" i="47"/>
  <c r="AA50" i="47" s="1"/>
  <c r="AS50" i="47" s="1"/>
  <c r="Z38" i="47"/>
  <c r="AA38" i="47" s="1"/>
  <c r="Z37" i="47"/>
  <c r="Z21" i="47"/>
  <c r="Z22" i="47"/>
  <c r="AA22" i="47" s="1"/>
  <c r="AS22" i="47" s="1"/>
  <c r="Z23" i="47"/>
  <c r="AA23" i="47" s="1"/>
  <c r="AS23" i="47" s="1"/>
  <c r="Z24" i="47"/>
  <c r="AA24" i="47" s="1"/>
  <c r="AS24" i="47" s="1"/>
  <c r="Z25" i="47"/>
  <c r="AA25" i="47" s="1"/>
  <c r="AS25" i="47" s="1"/>
  <c r="Z26" i="47"/>
  <c r="AA26" i="47" s="1"/>
  <c r="AS26" i="47" s="1"/>
  <c r="Z27" i="47"/>
  <c r="AA27" i="47" s="1"/>
  <c r="AS27" i="47" s="1"/>
  <c r="Z28" i="47"/>
  <c r="AA28" i="47" s="1"/>
  <c r="AS28" i="47" s="1"/>
  <c r="Z29" i="47"/>
  <c r="AA29" i="47" s="1"/>
  <c r="AS29" i="47" s="1"/>
  <c r="Z30" i="47"/>
  <c r="AA30" i="47" s="1"/>
  <c r="AS30" i="47" s="1"/>
  <c r="Z31" i="47"/>
  <c r="AA31" i="47" s="1"/>
  <c r="AS31" i="47" s="1"/>
  <c r="Z32" i="47"/>
  <c r="AA32" i="47" s="1"/>
  <c r="AS32" i="47" s="1"/>
  <c r="Z33" i="47"/>
  <c r="AA33" i="47" s="1"/>
  <c r="AS33" i="47" s="1"/>
  <c r="Z20" i="47"/>
  <c r="X38" i="47"/>
  <c r="X39" i="47"/>
  <c r="AR39" i="47" s="1"/>
  <c r="X40" i="47"/>
  <c r="AR40" i="47" s="1"/>
  <c r="X41" i="47"/>
  <c r="AR41" i="47" s="1"/>
  <c r="X42" i="47"/>
  <c r="AR42" i="47" s="1"/>
  <c r="X43" i="47"/>
  <c r="AR43" i="47" s="1"/>
  <c r="X44" i="47"/>
  <c r="AR44" i="47" s="1"/>
  <c r="X45" i="47"/>
  <c r="AR45" i="47" s="1"/>
  <c r="X46" i="47"/>
  <c r="AR46" i="47" s="1"/>
  <c r="X47" i="47"/>
  <c r="AR47" i="47" s="1"/>
  <c r="X48" i="47"/>
  <c r="AR48" i="47" s="1"/>
  <c r="X49" i="47"/>
  <c r="AR49" i="47" s="1"/>
  <c r="X50" i="47"/>
  <c r="AR50" i="47" s="1"/>
  <c r="X37" i="47"/>
  <c r="X21" i="47"/>
  <c r="Y21" i="47" s="1"/>
  <c r="AR21" i="47" s="1"/>
  <c r="X22" i="47"/>
  <c r="AR22" i="47" s="1"/>
  <c r="X23" i="47"/>
  <c r="AR23" i="47" s="1"/>
  <c r="X24" i="47"/>
  <c r="X25" i="47"/>
  <c r="AR25" i="47" s="1"/>
  <c r="X26" i="47"/>
  <c r="AR26" i="47" s="1"/>
  <c r="X27" i="47"/>
  <c r="AR27" i="47" s="1"/>
  <c r="X28" i="47"/>
  <c r="AR28" i="47" s="1"/>
  <c r="X29" i="47"/>
  <c r="AR29" i="47" s="1"/>
  <c r="X30" i="47"/>
  <c r="AR30" i="47" s="1"/>
  <c r="X31" i="47"/>
  <c r="AR31" i="47" s="1"/>
  <c r="X32" i="47"/>
  <c r="AR32" i="47" s="1"/>
  <c r="X33" i="47"/>
  <c r="AR33" i="47" s="1"/>
  <c r="X20" i="47"/>
  <c r="V38" i="47"/>
  <c r="V39" i="47"/>
  <c r="W39" i="47" s="1"/>
  <c r="AQ39" i="47" s="1"/>
  <c r="V40" i="47"/>
  <c r="W40" i="47" s="1"/>
  <c r="AQ40" i="47" s="1"/>
  <c r="V41" i="47"/>
  <c r="W41" i="47" s="1"/>
  <c r="AQ41" i="47" s="1"/>
  <c r="V42" i="47"/>
  <c r="W42" i="47" s="1"/>
  <c r="AQ42" i="47" s="1"/>
  <c r="V43" i="47"/>
  <c r="W43" i="47" s="1"/>
  <c r="AQ43" i="47" s="1"/>
  <c r="V44" i="47"/>
  <c r="W44" i="47" s="1"/>
  <c r="AQ44" i="47" s="1"/>
  <c r="V45" i="47"/>
  <c r="W45" i="47" s="1"/>
  <c r="AQ45" i="47" s="1"/>
  <c r="V46" i="47"/>
  <c r="V47" i="47"/>
  <c r="W47" i="47" s="1"/>
  <c r="AQ47" i="47" s="1"/>
  <c r="V48" i="47"/>
  <c r="W48" i="47" s="1"/>
  <c r="AQ48" i="47" s="1"/>
  <c r="V49" i="47"/>
  <c r="W49" i="47" s="1"/>
  <c r="AQ49" i="47" s="1"/>
  <c r="V50" i="47"/>
  <c r="W50" i="47" s="1"/>
  <c r="AQ50" i="47" s="1"/>
  <c r="V37" i="47"/>
  <c r="V22" i="47"/>
  <c r="W22" i="47" s="1"/>
  <c r="AQ22" i="47" s="1"/>
  <c r="V23" i="47"/>
  <c r="W23" i="47" s="1"/>
  <c r="AQ23" i="47" s="1"/>
  <c r="V24" i="47"/>
  <c r="W24" i="47" s="1"/>
  <c r="AQ24" i="47" s="1"/>
  <c r="V25" i="47"/>
  <c r="W25" i="47" s="1"/>
  <c r="AQ25" i="47" s="1"/>
  <c r="V26" i="47"/>
  <c r="W26" i="47" s="1"/>
  <c r="AQ26" i="47" s="1"/>
  <c r="V27" i="47"/>
  <c r="W27" i="47" s="1"/>
  <c r="AQ27" i="47" s="1"/>
  <c r="V28" i="47"/>
  <c r="W28" i="47" s="1"/>
  <c r="AQ28" i="47" s="1"/>
  <c r="V29" i="47"/>
  <c r="W29" i="47" s="1"/>
  <c r="AQ29" i="47" s="1"/>
  <c r="V30" i="47"/>
  <c r="W30" i="47" s="1"/>
  <c r="AQ30" i="47" s="1"/>
  <c r="V31" i="47"/>
  <c r="W31" i="47" s="1"/>
  <c r="AQ31" i="47" s="1"/>
  <c r="V32" i="47"/>
  <c r="W32" i="47" s="1"/>
  <c r="AQ32" i="47" s="1"/>
  <c r="V33" i="47"/>
  <c r="W33" i="47" s="1"/>
  <c r="AQ33" i="47" s="1"/>
  <c r="V21" i="47"/>
  <c r="V20" i="47"/>
  <c r="T39" i="47"/>
  <c r="U39" i="47" s="1"/>
  <c r="AP39" i="47" s="1"/>
  <c r="T40" i="47"/>
  <c r="U40" i="47" s="1"/>
  <c r="AP40" i="47" s="1"/>
  <c r="T41" i="47"/>
  <c r="U41" i="47" s="1"/>
  <c r="AP41" i="47" s="1"/>
  <c r="T42" i="47"/>
  <c r="U42" i="47" s="1"/>
  <c r="AP42" i="47" s="1"/>
  <c r="T43" i="47"/>
  <c r="U43" i="47" s="1"/>
  <c r="AP43" i="47" s="1"/>
  <c r="T44" i="47"/>
  <c r="U44" i="47" s="1"/>
  <c r="AP44" i="47" s="1"/>
  <c r="T45" i="47"/>
  <c r="U45" i="47" s="1"/>
  <c r="AP45" i="47" s="1"/>
  <c r="T46" i="47"/>
  <c r="U46" i="47" s="1"/>
  <c r="AP46" i="47" s="1"/>
  <c r="T47" i="47"/>
  <c r="U47" i="47" s="1"/>
  <c r="AP47" i="47" s="1"/>
  <c r="T48" i="47"/>
  <c r="U48" i="47" s="1"/>
  <c r="AP48" i="47" s="1"/>
  <c r="T49" i="47"/>
  <c r="U49" i="47" s="1"/>
  <c r="AP49" i="47" s="1"/>
  <c r="T50" i="47"/>
  <c r="U50" i="47" s="1"/>
  <c r="AP50" i="47" s="1"/>
  <c r="T38" i="47"/>
  <c r="T37" i="47"/>
  <c r="T22" i="47"/>
  <c r="T23" i="47"/>
  <c r="U23" i="47" s="1"/>
  <c r="AP23" i="47" s="1"/>
  <c r="T24" i="47"/>
  <c r="U24" i="47" s="1"/>
  <c r="AP24" i="47" s="1"/>
  <c r="T25" i="47"/>
  <c r="U25" i="47" s="1"/>
  <c r="AP25" i="47" s="1"/>
  <c r="T26" i="47"/>
  <c r="U26" i="47" s="1"/>
  <c r="AP26" i="47" s="1"/>
  <c r="T27" i="47"/>
  <c r="U27" i="47" s="1"/>
  <c r="AP27" i="47" s="1"/>
  <c r="T28" i="47"/>
  <c r="U28" i="47" s="1"/>
  <c r="AP28" i="47" s="1"/>
  <c r="T29" i="47"/>
  <c r="U29" i="47" s="1"/>
  <c r="AP29" i="47" s="1"/>
  <c r="T30" i="47"/>
  <c r="U30" i="47" s="1"/>
  <c r="AP30" i="47" s="1"/>
  <c r="T31" i="47"/>
  <c r="U31" i="47" s="1"/>
  <c r="AP31" i="47" s="1"/>
  <c r="T32" i="47"/>
  <c r="U32" i="47" s="1"/>
  <c r="AP32" i="47" s="1"/>
  <c r="T33" i="47"/>
  <c r="U33" i="47" s="1"/>
  <c r="AP33" i="47" s="1"/>
  <c r="T21" i="47"/>
  <c r="U21" i="47" s="1"/>
  <c r="T20" i="47"/>
  <c r="R39" i="47"/>
  <c r="S39" i="47" s="1"/>
  <c r="AO39" i="47" s="1"/>
  <c r="R40" i="47"/>
  <c r="S40" i="47" s="1"/>
  <c r="AO40" i="47" s="1"/>
  <c r="R41" i="47"/>
  <c r="S41" i="47" s="1"/>
  <c r="AO41" i="47" s="1"/>
  <c r="R42" i="47"/>
  <c r="S42" i="47" s="1"/>
  <c r="AO42" i="47" s="1"/>
  <c r="R43" i="47"/>
  <c r="S43" i="47" s="1"/>
  <c r="AO43" i="47" s="1"/>
  <c r="R44" i="47"/>
  <c r="S44" i="47" s="1"/>
  <c r="AO44" i="47" s="1"/>
  <c r="R45" i="47"/>
  <c r="S45" i="47" s="1"/>
  <c r="AO45" i="47" s="1"/>
  <c r="R46" i="47"/>
  <c r="S46" i="47" s="1"/>
  <c r="AO46" i="47" s="1"/>
  <c r="R47" i="47"/>
  <c r="S47" i="47" s="1"/>
  <c r="AO47" i="47" s="1"/>
  <c r="R48" i="47"/>
  <c r="S48" i="47" s="1"/>
  <c r="AO48" i="47" s="1"/>
  <c r="R49" i="47"/>
  <c r="S49" i="47" s="1"/>
  <c r="AO49" i="47" s="1"/>
  <c r="R50" i="47"/>
  <c r="S50" i="47" s="1"/>
  <c r="AO50" i="47" s="1"/>
  <c r="R38" i="47"/>
  <c r="S38" i="47" s="1"/>
  <c r="R22" i="47"/>
  <c r="S22" i="47" s="1"/>
  <c r="AO22" i="47" s="1"/>
  <c r="R23" i="47"/>
  <c r="S23" i="47" s="1"/>
  <c r="AO23" i="47" s="1"/>
  <c r="R24" i="47"/>
  <c r="S24" i="47" s="1"/>
  <c r="AO24" i="47" s="1"/>
  <c r="R25" i="47"/>
  <c r="R26" i="47"/>
  <c r="S26" i="47" s="1"/>
  <c r="AO26" i="47" s="1"/>
  <c r="R27" i="47"/>
  <c r="S27" i="47" s="1"/>
  <c r="AO27" i="47" s="1"/>
  <c r="R28" i="47"/>
  <c r="S28" i="47" s="1"/>
  <c r="AO28" i="47" s="1"/>
  <c r="R29" i="47"/>
  <c r="S29" i="47" s="1"/>
  <c r="AO29" i="47" s="1"/>
  <c r="R30" i="47"/>
  <c r="S30" i="47" s="1"/>
  <c r="AO30" i="47" s="1"/>
  <c r="R31" i="47"/>
  <c r="S31" i="47" s="1"/>
  <c r="AO31" i="47" s="1"/>
  <c r="R32" i="47"/>
  <c r="S32" i="47" s="1"/>
  <c r="AO32" i="47" s="1"/>
  <c r="R33" i="47"/>
  <c r="S33" i="47" s="1"/>
  <c r="AO33" i="47" s="1"/>
  <c r="R21" i="47"/>
  <c r="P39" i="47"/>
  <c r="Q39" i="47" s="1"/>
  <c r="AN39" i="47" s="1"/>
  <c r="P40" i="47"/>
  <c r="Q40" i="47" s="1"/>
  <c r="AN40" i="47" s="1"/>
  <c r="P41" i="47"/>
  <c r="Q41" i="47" s="1"/>
  <c r="AN41" i="47" s="1"/>
  <c r="P42" i="47"/>
  <c r="Q42" i="47" s="1"/>
  <c r="AN42" i="47" s="1"/>
  <c r="P43" i="47"/>
  <c r="Q43" i="47" s="1"/>
  <c r="AN43" i="47" s="1"/>
  <c r="P44" i="47"/>
  <c r="Q44" i="47" s="1"/>
  <c r="AN44" i="47" s="1"/>
  <c r="P45" i="47"/>
  <c r="Q45" i="47" s="1"/>
  <c r="AN45" i="47" s="1"/>
  <c r="P46" i="47"/>
  <c r="Q46" i="47" s="1"/>
  <c r="AN46" i="47" s="1"/>
  <c r="P47" i="47"/>
  <c r="Q47" i="47" s="1"/>
  <c r="AN47" i="47" s="1"/>
  <c r="P48" i="47"/>
  <c r="Q48" i="47" s="1"/>
  <c r="AN48" i="47" s="1"/>
  <c r="P49" i="47"/>
  <c r="Q49" i="47" s="1"/>
  <c r="AN49" i="47" s="1"/>
  <c r="P50" i="47"/>
  <c r="Q50" i="47" s="1"/>
  <c r="AN50" i="47" s="1"/>
  <c r="P38" i="47"/>
  <c r="Q38" i="47" s="1"/>
  <c r="AN38" i="47" s="1"/>
  <c r="P22" i="47"/>
  <c r="Q22" i="47" s="1"/>
  <c r="AN22" i="47" s="1"/>
  <c r="P23" i="47"/>
  <c r="Q23" i="47" s="1"/>
  <c r="AN23" i="47" s="1"/>
  <c r="P24" i="47"/>
  <c r="Q24" i="47" s="1"/>
  <c r="AN24" i="47" s="1"/>
  <c r="P25" i="47"/>
  <c r="Q25" i="47" s="1"/>
  <c r="AN25" i="47" s="1"/>
  <c r="P26" i="47"/>
  <c r="Q26" i="47" s="1"/>
  <c r="AN26" i="47" s="1"/>
  <c r="P27" i="47"/>
  <c r="Q27" i="47" s="1"/>
  <c r="AN27" i="47" s="1"/>
  <c r="P28" i="47"/>
  <c r="Q28" i="47" s="1"/>
  <c r="AN28" i="47" s="1"/>
  <c r="P29" i="47"/>
  <c r="Q29" i="47" s="1"/>
  <c r="AN29" i="47" s="1"/>
  <c r="P30" i="47"/>
  <c r="Q30" i="47" s="1"/>
  <c r="AN30" i="47" s="1"/>
  <c r="P31" i="47"/>
  <c r="Q31" i="47" s="1"/>
  <c r="AN31" i="47" s="1"/>
  <c r="P32" i="47"/>
  <c r="Q32" i="47" s="1"/>
  <c r="AN32" i="47" s="1"/>
  <c r="P33" i="47"/>
  <c r="Q33" i="47" s="1"/>
  <c r="AN33" i="47" s="1"/>
  <c r="P21" i="47"/>
  <c r="N39" i="47"/>
  <c r="O39" i="47" s="1"/>
  <c r="AM39" i="47" s="1"/>
  <c r="F51" i="43" s="1"/>
  <c r="N40" i="47"/>
  <c r="O40" i="47" s="1"/>
  <c r="AM40" i="47" s="1"/>
  <c r="F52" i="43" s="1"/>
  <c r="N41" i="47"/>
  <c r="O41" i="47" s="1"/>
  <c r="AM41" i="47" s="1"/>
  <c r="F53" i="43" s="1"/>
  <c r="N42" i="47"/>
  <c r="O42" i="47" s="1"/>
  <c r="AM42" i="47" s="1"/>
  <c r="F54" i="43" s="1"/>
  <c r="N43" i="47"/>
  <c r="O43" i="47" s="1"/>
  <c r="AM43" i="47" s="1"/>
  <c r="F55" i="43" s="1"/>
  <c r="N44" i="47"/>
  <c r="O44" i="47" s="1"/>
  <c r="AM44" i="47" s="1"/>
  <c r="F56" i="43" s="1"/>
  <c r="N45" i="47"/>
  <c r="O45" i="47" s="1"/>
  <c r="AM45" i="47" s="1"/>
  <c r="F57" i="43" s="1"/>
  <c r="N46" i="47"/>
  <c r="O46" i="47" s="1"/>
  <c r="AM46" i="47" s="1"/>
  <c r="F58" i="43" s="1"/>
  <c r="N47" i="47"/>
  <c r="O47" i="47" s="1"/>
  <c r="AM47" i="47" s="1"/>
  <c r="F59" i="43" s="1"/>
  <c r="N48" i="47"/>
  <c r="N49" i="47"/>
  <c r="O49" i="47" s="1"/>
  <c r="AM49" i="47" s="1"/>
  <c r="F61" i="43" s="1"/>
  <c r="N50" i="47"/>
  <c r="O50" i="47" s="1"/>
  <c r="AM50" i="47" s="1"/>
  <c r="F62" i="43" s="1"/>
  <c r="N38" i="47"/>
  <c r="O38" i="47" s="1"/>
  <c r="AM38" i="47" s="1"/>
  <c r="F50" i="43" s="1"/>
  <c r="N22" i="47"/>
  <c r="O22" i="47" s="1"/>
  <c r="AM22" i="47" s="1"/>
  <c r="F35" i="43" s="1"/>
  <c r="N23" i="47"/>
  <c r="O23" i="47" s="1"/>
  <c r="AM23" i="47" s="1"/>
  <c r="F36" i="43" s="1"/>
  <c r="N24" i="47"/>
  <c r="O24" i="47" s="1"/>
  <c r="AM24" i="47" s="1"/>
  <c r="F37" i="43" s="1"/>
  <c r="N25" i="47"/>
  <c r="O25" i="47" s="1"/>
  <c r="AM25" i="47" s="1"/>
  <c r="F38" i="43" s="1"/>
  <c r="N26" i="47"/>
  <c r="O26" i="47" s="1"/>
  <c r="AM26" i="47" s="1"/>
  <c r="F39" i="43" s="1"/>
  <c r="N27" i="47"/>
  <c r="O27" i="47" s="1"/>
  <c r="AM27" i="47" s="1"/>
  <c r="F40" i="43" s="1"/>
  <c r="N28" i="47"/>
  <c r="O28" i="47" s="1"/>
  <c r="AM28" i="47" s="1"/>
  <c r="F41" i="43" s="1"/>
  <c r="N29" i="47"/>
  <c r="O29" i="47" s="1"/>
  <c r="AM29" i="47" s="1"/>
  <c r="F42" i="43" s="1"/>
  <c r="N30" i="47"/>
  <c r="O30" i="47" s="1"/>
  <c r="AM30" i="47" s="1"/>
  <c r="F43" i="43" s="1"/>
  <c r="N31" i="47"/>
  <c r="O31" i="47" s="1"/>
  <c r="AM31" i="47" s="1"/>
  <c r="F44" i="43" s="1"/>
  <c r="N32" i="47"/>
  <c r="O32" i="47" s="1"/>
  <c r="AM32" i="47" s="1"/>
  <c r="F45" i="43" s="1"/>
  <c r="N33" i="47"/>
  <c r="O33" i="47" s="1"/>
  <c r="AM33" i="47" s="1"/>
  <c r="F46" i="43" s="1"/>
  <c r="N21" i="47"/>
  <c r="O21" i="47" s="1"/>
  <c r="AF3" i="47"/>
  <c r="AD3" i="47"/>
  <c r="AB3" i="47"/>
  <c r="Z3" i="47"/>
  <c r="X3" i="47"/>
  <c r="V3" i="47"/>
  <c r="AF5" i="47"/>
  <c r="AF6" i="47"/>
  <c r="AG6" i="47" s="1"/>
  <c r="AV6" i="47" s="1"/>
  <c r="AF7" i="47"/>
  <c r="AV7" i="47" s="1"/>
  <c r="AF8" i="47"/>
  <c r="AG8" i="47" s="1"/>
  <c r="AV8" i="47" s="1"/>
  <c r="AF9" i="47"/>
  <c r="AV9" i="47" s="1"/>
  <c r="AF10" i="47"/>
  <c r="AG10" i="47" s="1"/>
  <c r="AV10" i="47" s="1"/>
  <c r="AF11" i="47"/>
  <c r="AG11" i="47" s="1"/>
  <c r="AV11" i="47" s="1"/>
  <c r="AF12" i="47"/>
  <c r="AG12" i="47" s="1"/>
  <c r="AV12" i="47" s="1"/>
  <c r="AF13" i="47"/>
  <c r="AG13" i="47" s="1"/>
  <c r="AV13" i="47" s="1"/>
  <c r="AF14" i="47"/>
  <c r="AG14" i="47" s="1"/>
  <c r="AV14" i="47" s="1"/>
  <c r="AF15" i="47"/>
  <c r="AG15" i="47" s="1"/>
  <c r="AV15" i="47" s="1"/>
  <c r="AF16" i="47"/>
  <c r="AG16" i="47" s="1"/>
  <c r="AV16" i="47" s="1"/>
  <c r="AF4" i="47"/>
  <c r="AG4" i="47" s="1"/>
  <c r="AV4" i="47" s="1"/>
  <c r="AD5" i="47"/>
  <c r="AE5" i="47" s="1"/>
  <c r="AU5" i="47" s="1"/>
  <c r="AD6" i="47"/>
  <c r="AE6" i="47" s="1"/>
  <c r="AU6" i="47" s="1"/>
  <c r="AD7" i="47"/>
  <c r="AU7" i="47" s="1"/>
  <c r="AD8" i="47"/>
  <c r="AE8" i="47" s="1"/>
  <c r="AU8" i="47" s="1"/>
  <c r="AD9" i="47"/>
  <c r="AE9" i="47" s="1"/>
  <c r="AU9" i="47" s="1"/>
  <c r="AD10" i="47"/>
  <c r="AE10" i="47" s="1"/>
  <c r="AU10" i="47" s="1"/>
  <c r="AD11" i="47"/>
  <c r="AE11" i="47" s="1"/>
  <c r="AU11" i="47" s="1"/>
  <c r="AD12" i="47"/>
  <c r="AE12" i="47" s="1"/>
  <c r="AU12" i="47" s="1"/>
  <c r="AD13" i="47"/>
  <c r="AE13" i="47" s="1"/>
  <c r="AU13" i="47" s="1"/>
  <c r="AD14" i="47"/>
  <c r="AE14" i="47" s="1"/>
  <c r="AU14" i="47" s="1"/>
  <c r="AD15" i="47"/>
  <c r="AE15" i="47" s="1"/>
  <c r="AU15" i="47" s="1"/>
  <c r="AD16" i="47"/>
  <c r="AE16" i="47" s="1"/>
  <c r="AU16" i="47" s="1"/>
  <c r="AD4" i="47"/>
  <c r="AB5" i="47"/>
  <c r="AC5" i="47" s="1"/>
  <c r="AT5" i="47" s="1"/>
  <c r="AB6" i="47"/>
  <c r="AC6" i="47" s="1"/>
  <c r="AT6" i="47" s="1"/>
  <c r="AB7" i="47"/>
  <c r="AT7" i="47" s="1"/>
  <c r="AB8" i="47"/>
  <c r="AC8" i="47" s="1"/>
  <c r="AT8" i="47" s="1"/>
  <c r="AB9" i="47"/>
  <c r="AC9" i="47" s="1"/>
  <c r="AT9" i="47" s="1"/>
  <c r="AB10" i="47"/>
  <c r="AC10" i="47" s="1"/>
  <c r="AT10" i="47" s="1"/>
  <c r="AB11" i="47"/>
  <c r="AC11" i="47" s="1"/>
  <c r="AT11" i="47" s="1"/>
  <c r="AB12" i="47"/>
  <c r="AC12" i="47" s="1"/>
  <c r="AT12" i="47" s="1"/>
  <c r="AB13" i="47"/>
  <c r="AC13" i="47" s="1"/>
  <c r="AT13" i="47" s="1"/>
  <c r="AB14" i="47"/>
  <c r="AC14" i="47" s="1"/>
  <c r="AT14" i="47" s="1"/>
  <c r="AB15" i="47"/>
  <c r="AC15" i="47" s="1"/>
  <c r="AT15" i="47" s="1"/>
  <c r="AB16" i="47"/>
  <c r="AC16" i="47" s="1"/>
  <c r="AT16" i="47" s="1"/>
  <c r="AB4" i="47"/>
  <c r="AC4" i="47" s="1"/>
  <c r="Z5" i="47"/>
  <c r="AA5" i="47" s="1"/>
  <c r="AS5" i="47" s="1"/>
  <c r="Z6" i="47"/>
  <c r="AA6" i="47" s="1"/>
  <c r="AS6" i="47" s="1"/>
  <c r="Z7" i="47"/>
  <c r="AS7" i="47" s="1"/>
  <c r="Z8" i="47"/>
  <c r="AA8" i="47" s="1"/>
  <c r="AS8" i="47" s="1"/>
  <c r="Z9" i="47"/>
  <c r="AA9" i="47" s="1"/>
  <c r="AS9" i="47" s="1"/>
  <c r="Z10" i="47"/>
  <c r="AA10" i="47" s="1"/>
  <c r="AS10" i="47" s="1"/>
  <c r="Z11" i="47"/>
  <c r="AA11" i="47" s="1"/>
  <c r="AS11" i="47" s="1"/>
  <c r="Z12" i="47"/>
  <c r="AA12" i="47" s="1"/>
  <c r="AS12" i="47" s="1"/>
  <c r="Z13" i="47"/>
  <c r="AA13" i="47" s="1"/>
  <c r="AS13" i="47" s="1"/>
  <c r="Z14" i="47"/>
  <c r="AA14" i="47" s="1"/>
  <c r="AS14" i="47" s="1"/>
  <c r="Z15" i="47"/>
  <c r="AA15" i="47" s="1"/>
  <c r="AS15" i="47" s="1"/>
  <c r="Z16" i="47"/>
  <c r="AA16" i="47" s="1"/>
  <c r="AS16" i="47" s="1"/>
  <c r="Z4" i="47"/>
  <c r="AA4" i="47" s="1"/>
  <c r="X5" i="47"/>
  <c r="AR5" i="47" s="1"/>
  <c r="X6" i="47"/>
  <c r="AR6" i="47" s="1"/>
  <c r="X7" i="47"/>
  <c r="AR7" i="47" s="1"/>
  <c r="X8" i="47"/>
  <c r="AR8" i="47" s="1"/>
  <c r="X9" i="47"/>
  <c r="AR9" i="47" s="1"/>
  <c r="X10" i="47"/>
  <c r="AR10" i="47" s="1"/>
  <c r="X11" i="47"/>
  <c r="AR11" i="47" s="1"/>
  <c r="X12" i="47"/>
  <c r="AR12" i="47" s="1"/>
  <c r="X13" i="47"/>
  <c r="AR13" i="47" s="1"/>
  <c r="AR17" i="47" s="1"/>
  <c r="X14" i="47"/>
  <c r="AR14" i="47" s="1"/>
  <c r="X15" i="47"/>
  <c r="AR15" i="47" s="1"/>
  <c r="X16" i="47"/>
  <c r="AR16" i="47" s="1"/>
  <c r="X4" i="47"/>
  <c r="Y4" i="47" s="1"/>
  <c r="AR4" i="47" s="1"/>
  <c r="V5" i="47"/>
  <c r="W5" i="47" s="1"/>
  <c r="AQ5" i="47" s="1"/>
  <c r="V6" i="47"/>
  <c r="W6" i="47" s="1"/>
  <c r="AQ6" i="47" s="1"/>
  <c r="V7" i="47"/>
  <c r="W7" i="47" s="1"/>
  <c r="AQ7" i="47" s="1"/>
  <c r="V8" i="47"/>
  <c r="W8" i="47" s="1"/>
  <c r="AQ8" i="47" s="1"/>
  <c r="V9" i="47"/>
  <c r="W9" i="47" s="1"/>
  <c r="AQ9" i="47" s="1"/>
  <c r="V10" i="47"/>
  <c r="W10" i="47" s="1"/>
  <c r="AQ10" i="47" s="1"/>
  <c r="V11" i="47"/>
  <c r="W11" i="47" s="1"/>
  <c r="AQ11" i="47" s="1"/>
  <c r="V12" i="47"/>
  <c r="W12" i="47" s="1"/>
  <c r="AQ12" i="47" s="1"/>
  <c r="V13" i="47"/>
  <c r="W13" i="47" s="1"/>
  <c r="AQ13" i="47" s="1"/>
  <c r="V14" i="47"/>
  <c r="W14" i="47" s="1"/>
  <c r="AQ14" i="47" s="1"/>
  <c r="V15" i="47"/>
  <c r="W15" i="47" s="1"/>
  <c r="AQ15" i="47" s="1"/>
  <c r="V16" i="47"/>
  <c r="W16" i="47" s="1"/>
  <c r="AQ16" i="47" s="1"/>
  <c r="V4" i="47"/>
  <c r="T5" i="47"/>
  <c r="U5" i="47" s="1"/>
  <c r="AP5" i="47" s="1"/>
  <c r="T6" i="47"/>
  <c r="U6" i="47" s="1"/>
  <c r="AP6" i="47" s="1"/>
  <c r="T7" i="47"/>
  <c r="U7" i="47" s="1"/>
  <c r="AP7" i="47" s="1"/>
  <c r="T8" i="47"/>
  <c r="U8" i="47" s="1"/>
  <c r="AP8" i="47" s="1"/>
  <c r="T9" i="47"/>
  <c r="U9" i="47" s="1"/>
  <c r="AP9" i="47" s="1"/>
  <c r="T10" i="47"/>
  <c r="U10" i="47" s="1"/>
  <c r="AP10" i="47" s="1"/>
  <c r="T11" i="47"/>
  <c r="U11" i="47" s="1"/>
  <c r="AP11" i="47" s="1"/>
  <c r="T12" i="47"/>
  <c r="U12" i="47" s="1"/>
  <c r="AP12" i="47" s="1"/>
  <c r="T13" i="47"/>
  <c r="U13" i="47" s="1"/>
  <c r="AP13" i="47" s="1"/>
  <c r="T14" i="47"/>
  <c r="U14" i="47" s="1"/>
  <c r="AP14" i="47" s="1"/>
  <c r="T15" i="47"/>
  <c r="U15" i="47" s="1"/>
  <c r="AP15" i="47" s="1"/>
  <c r="T16" i="47"/>
  <c r="U16" i="47" s="1"/>
  <c r="AP16" i="47" s="1"/>
  <c r="T4" i="47"/>
  <c r="U4" i="47" s="1"/>
  <c r="R5" i="47"/>
  <c r="S5" i="47" s="1"/>
  <c r="AO5" i="47" s="1"/>
  <c r="R6" i="47"/>
  <c r="S6" i="47" s="1"/>
  <c r="AO6" i="47" s="1"/>
  <c r="R7" i="47"/>
  <c r="AO7" i="47" s="1"/>
  <c r="R8" i="47"/>
  <c r="S8" i="47" s="1"/>
  <c r="AO8" i="47" s="1"/>
  <c r="R9" i="47"/>
  <c r="S9" i="47" s="1"/>
  <c r="AO9" i="47" s="1"/>
  <c r="R10" i="47"/>
  <c r="S10" i="47" s="1"/>
  <c r="AO10" i="47" s="1"/>
  <c r="R11" i="47"/>
  <c r="S11" i="47" s="1"/>
  <c r="AO11" i="47" s="1"/>
  <c r="R12" i="47"/>
  <c r="S12" i="47" s="1"/>
  <c r="AO12" i="47" s="1"/>
  <c r="R13" i="47"/>
  <c r="S13" i="47" s="1"/>
  <c r="AO13" i="47" s="1"/>
  <c r="R14" i="47"/>
  <c r="S14" i="47" s="1"/>
  <c r="AO14" i="47" s="1"/>
  <c r="R15" i="47"/>
  <c r="S15" i="47" s="1"/>
  <c r="AO15" i="47" s="1"/>
  <c r="R16" i="47"/>
  <c r="S16" i="47" s="1"/>
  <c r="AO16" i="47" s="1"/>
  <c r="R4" i="47"/>
  <c r="P5" i="47"/>
  <c r="Q5" i="47" s="1"/>
  <c r="AN5" i="47" s="1"/>
  <c r="P6" i="47"/>
  <c r="Q6" i="47" s="1"/>
  <c r="AN6" i="47" s="1"/>
  <c r="P7" i="47"/>
  <c r="AN7" i="47" s="1"/>
  <c r="P8" i="47"/>
  <c r="Q8" i="47" s="1"/>
  <c r="AN8" i="47" s="1"/>
  <c r="P9" i="47"/>
  <c r="AN9" i="47" s="1"/>
  <c r="P10" i="47"/>
  <c r="Q10" i="47" s="1"/>
  <c r="AN10" i="47" s="1"/>
  <c r="P11" i="47"/>
  <c r="Q11" i="47" s="1"/>
  <c r="AN11" i="47" s="1"/>
  <c r="P12" i="47"/>
  <c r="Q12" i="47" s="1"/>
  <c r="AN12" i="47" s="1"/>
  <c r="P13" i="47"/>
  <c r="Q13" i="47" s="1"/>
  <c r="AN13" i="47" s="1"/>
  <c r="P14" i="47"/>
  <c r="Q14" i="47" s="1"/>
  <c r="AN14" i="47" s="1"/>
  <c r="P15" i="47"/>
  <c r="Q15" i="47" s="1"/>
  <c r="AN15" i="47" s="1"/>
  <c r="P16" i="47"/>
  <c r="Q16" i="47" s="1"/>
  <c r="AN16" i="47" s="1"/>
  <c r="P4" i="47"/>
  <c r="Q4" i="47" s="1"/>
  <c r="AN4" i="47" s="1"/>
  <c r="N5" i="47"/>
  <c r="O5" i="47" s="1"/>
  <c r="AM5" i="47" s="1"/>
  <c r="N6" i="47"/>
  <c r="O6" i="47" s="1"/>
  <c r="AM6" i="47" s="1"/>
  <c r="N7" i="47"/>
  <c r="AM7" i="47" s="1"/>
  <c r="N8" i="47"/>
  <c r="O8" i="47" s="1"/>
  <c r="AM8" i="47" s="1"/>
  <c r="N9" i="47"/>
  <c r="AM9" i="47" s="1"/>
  <c r="N10" i="47"/>
  <c r="O10" i="47" s="1"/>
  <c r="AM10" i="47" s="1"/>
  <c r="N11" i="47"/>
  <c r="O11" i="47" s="1"/>
  <c r="AM11" i="47" s="1"/>
  <c r="N12" i="47"/>
  <c r="O12" i="47" s="1"/>
  <c r="AM12" i="47" s="1"/>
  <c r="N13" i="47"/>
  <c r="O13" i="47" s="1"/>
  <c r="AM13" i="47" s="1"/>
  <c r="N14" i="47"/>
  <c r="O14" i="47" s="1"/>
  <c r="AM14" i="47" s="1"/>
  <c r="N15" i="47"/>
  <c r="O15" i="47" s="1"/>
  <c r="AM15" i="47" s="1"/>
  <c r="N16" i="47"/>
  <c r="O16" i="47" s="1"/>
  <c r="AM16" i="47" s="1"/>
  <c r="N4" i="47"/>
  <c r="D51" i="47"/>
  <c r="E51" i="47"/>
  <c r="F51" i="47"/>
  <c r="G51" i="47"/>
  <c r="H51" i="47"/>
  <c r="I51" i="47"/>
  <c r="J51" i="47"/>
  <c r="K51" i="47"/>
  <c r="L51" i="47"/>
  <c r="C51" i="47"/>
  <c r="D34" i="47"/>
  <c r="E34" i="47"/>
  <c r="F34" i="47"/>
  <c r="G34" i="47"/>
  <c r="H34" i="47"/>
  <c r="I34" i="47"/>
  <c r="J34" i="47"/>
  <c r="K34" i="47"/>
  <c r="L34" i="47"/>
  <c r="C34" i="47"/>
  <c r="L17" i="47"/>
  <c r="K17" i="47"/>
  <c r="J17" i="47"/>
  <c r="I17" i="47"/>
  <c r="H17" i="47"/>
  <c r="G17" i="47"/>
  <c r="F17" i="47"/>
  <c r="E17" i="47"/>
  <c r="D17" i="47"/>
  <c r="C17" i="47"/>
  <c r="AG50" i="47"/>
  <c r="AV50" i="47" s="1"/>
  <c r="O48" i="47"/>
  <c r="AM48" i="47" s="1"/>
  <c r="F60" i="43" s="1"/>
  <c r="AA47" i="47"/>
  <c r="AS47" i="47" s="1"/>
  <c r="W46" i="47"/>
  <c r="AQ46" i="47" s="1"/>
  <c r="AG39" i="47"/>
  <c r="AV39" i="47" s="1"/>
  <c r="AA39" i="47"/>
  <c r="AS39" i="47" s="1"/>
  <c r="S25" i="47"/>
  <c r="AO25" i="47" s="1"/>
  <c r="AR24" i="47"/>
  <c r="D12" i="43" l="1"/>
  <c r="E50" i="43"/>
  <c r="B12" i="43"/>
  <c r="E17" i="43"/>
  <c r="D11" i="43"/>
  <c r="D51" i="43"/>
  <c r="B10" i="43"/>
  <c r="C17" i="43"/>
  <c r="D10" i="43"/>
  <c r="C50" i="43"/>
  <c r="B68" i="43"/>
  <c r="B50" i="43"/>
  <c r="C9" i="43"/>
  <c r="B41" i="43"/>
  <c r="B91" i="43"/>
  <c r="B71" i="43"/>
  <c r="B9" i="43"/>
  <c r="B17" i="43"/>
  <c r="B95" i="43"/>
  <c r="B67" i="43"/>
  <c r="B70" i="43"/>
  <c r="B72" i="43"/>
  <c r="B93" i="43"/>
  <c r="B90" i="43"/>
  <c r="F23" i="43"/>
  <c r="F25" i="43"/>
  <c r="F22" i="43"/>
  <c r="F29" i="43"/>
  <c r="F21" i="43"/>
  <c r="F28" i="43"/>
  <c r="F20" i="43"/>
  <c r="F24" i="43"/>
  <c r="F27" i="43"/>
  <c r="F19" i="43"/>
  <c r="F26" i="43"/>
  <c r="F18" i="43"/>
  <c r="F80" i="43"/>
  <c r="AM21" i="47"/>
  <c r="AG5" i="47"/>
  <c r="AV5" i="47" s="1"/>
  <c r="F68" i="43"/>
  <c r="AE4" i="47"/>
  <c r="AS4" i="47"/>
  <c r="F69" i="43" s="1"/>
  <c r="S4" i="47"/>
  <c r="F72" i="43"/>
  <c r="W4" i="47"/>
  <c r="O4" i="47"/>
  <c r="AP4" i="47"/>
  <c r="F66" i="43" s="1"/>
  <c r="AA21" i="47"/>
  <c r="AS38" i="47"/>
  <c r="F93" i="43" s="1"/>
  <c r="Q21" i="47"/>
  <c r="F82" i="43"/>
  <c r="U22" i="47"/>
  <c r="AP22" i="47" s="1"/>
  <c r="S21" i="47"/>
  <c r="AE21" i="47"/>
  <c r="AP21" i="47"/>
  <c r="W21" i="47"/>
  <c r="F96" i="43"/>
  <c r="AE38" i="47"/>
  <c r="D13" i="43"/>
  <c r="AO38" i="47"/>
  <c r="F97" i="43" s="1"/>
  <c r="W38" i="47"/>
  <c r="Y38" i="47"/>
  <c r="U38" i="47"/>
  <c r="AC38" i="47"/>
  <c r="D9" i="43" l="1"/>
  <c r="C13" i="43"/>
  <c r="F34" i="43"/>
  <c r="F78" i="43"/>
  <c r="AT4" i="47"/>
  <c r="F70" i="43" s="1"/>
  <c r="AN21" i="47"/>
  <c r="F84" i="43" s="1"/>
  <c r="AS21" i="47"/>
  <c r="F81" i="43" s="1"/>
  <c r="AM4" i="47"/>
  <c r="AU4" i="47"/>
  <c r="F71" i="43" s="1"/>
  <c r="AR38" i="47"/>
  <c r="F92" i="43" s="1"/>
  <c r="AQ38" i="47"/>
  <c r="F91" i="43" s="1"/>
  <c r="AU21" i="47"/>
  <c r="F83" i="43" s="1"/>
  <c r="AO21" i="47"/>
  <c r="F85" i="43" s="1"/>
  <c r="AQ4" i="47"/>
  <c r="F67" i="43" s="1"/>
  <c r="AO4" i="47"/>
  <c r="F73" i="43" s="1"/>
  <c r="AT38" i="47"/>
  <c r="F94" i="43" s="1"/>
  <c r="AU38" i="47"/>
  <c r="F95" i="43" s="1"/>
  <c r="AP38" i="47"/>
  <c r="F90" i="43" s="1"/>
  <c r="AQ21" i="47"/>
  <c r="F79" i="43" s="1"/>
  <c r="D89" i="25" l="1"/>
  <c r="D80" i="25"/>
  <c r="D85" i="25"/>
  <c r="D88" i="25"/>
  <c r="D78" i="25"/>
  <c r="D82" i="25"/>
  <c r="D86" i="25"/>
  <c r="D83" i="25"/>
  <c r="D73" i="25"/>
  <c r="D81" i="25"/>
  <c r="D90" i="25"/>
  <c r="D76" i="25"/>
  <c r="D75" i="25"/>
  <c r="D79" i="25"/>
  <c r="D91" i="25"/>
  <c r="D84" i="25"/>
  <c r="D87" i="25"/>
  <c r="D72" i="25"/>
  <c r="D77" i="25"/>
  <c r="D74" i="25"/>
  <c r="B13" i="43"/>
  <c r="F17" i="43"/>
  <c r="G78" i="25" l="1"/>
  <c r="G79" i="25"/>
  <c r="G83" i="25"/>
  <c r="G74" i="25"/>
  <c r="G80" i="25"/>
  <c r="G82" i="25"/>
  <c r="G72" i="25"/>
  <c r="G84" i="25"/>
  <c r="G73" i="25"/>
  <c r="G75" i="25"/>
  <c r="G88" i="25"/>
  <c r="G81" i="25"/>
  <c r="G90" i="25"/>
  <c r="G85" i="25"/>
  <c r="G89" i="25"/>
  <c r="G76" i="25"/>
  <c r="G86" i="25"/>
  <c r="G77" i="25"/>
  <c r="G91" i="25"/>
  <c r="G87" i="25"/>
  <c r="A19" i="31"/>
  <c r="A18" i="31"/>
  <c r="A17" i="31"/>
  <c r="A16" i="31"/>
  <c r="A15" i="31"/>
  <c r="D10" i="31" l="1"/>
  <c r="C10" i="31"/>
  <c r="B10" i="31"/>
  <c r="A62" i="43" l="1"/>
  <c r="A61" i="43"/>
  <c r="A60" i="43"/>
  <c r="A59" i="43"/>
  <c r="A58" i="43"/>
  <c r="A57" i="43"/>
  <c r="A56" i="43"/>
  <c r="A55" i="43"/>
  <c r="A54" i="43"/>
  <c r="A53" i="43"/>
  <c r="A52" i="43"/>
  <c r="A51" i="43"/>
  <c r="A50" i="43"/>
  <c r="A46" i="43"/>
  <c r="A45" i="43"/>
  <c r="A44" i="43"/>
  <c r="A43" i="43"/>
  <c r="A42" i="43"/>
  <c r="A41" i="43"/>
  <c r="A40" i="43"/>
  <c r="A39" i="43"/>
  <c r="A38" i="43"/>
  <c r="A37" i="43"/>
  <c r="A36" i="43"/>
  <c r="A35" i="43"/>
  <c r="A34" i="43"/>
  <c r="A29" i="43"/>
  <c r="A28" i="43"/>
  <c r="A27" i="43"/>
  <c r="A26" i="43"/>
  <c r="A25" i="43"/>
  <c r="A24" i="43"/>
  <c r="A23" i="43"/>
  <c r="A22" i="43"/>
  <c r="A21" i="43"/>
  <c r="A20" i="43"/>
  <c r="A19" i="43"/>
  <c r="A18" i="43"/>
  <c r="A17" i="43"/>
  <c r="B15" i="31" l="1"/>
  <c r="B16" i="31"/>
  <c r="C27" i="31" s="1"/>
  <c r="B17" i="31"/>
  <c r="D27" i="31" s="1"/>
  <c r="B18" i="31"/>
  <c r="E27" i="31" s="1"/>
  <c r="B19" i="31"/>
  <c r="F27" i="31" s="1"/>
  <c r="C19" i="31"/>
  <c r="F26" i="31" s="1"/>
  <c r="C18" i="31"/>
  <c r="E26" i="31" s="1"/>
  <c r="C17" i="31"/>
  <c r="D26" i="31" s="1"/>
  <c r="C16" i="31"/>
  <c r="C26" i="31" s="1"/>
  <c r="C15" i="31"/>
  <c r="D19" i="31"/>
  <c r="F25" i="31" s="1"/>
  <c r="D18" i="31"/>
  <c r="E25" i="31" s="1"/>
  <c r="D17" i="31"/>
  <c r="D25" i="31" s="1"/>
  <c r="D16" i="31"/>
  <c r="C25" i="31" s="1"/>
  <c r="D15" i="31"/>
  <c r="B25" i="31" l="1"/>
  <c r="B26" i="31"/>
  <c r="B27" i="31"/>
  <c r="AO19" i="23"/>
  <c r="AM19" i="23"/>
  <c r="AK19" i="23"/>
  <c r="AI19" i="23"/>
  <c r="AG19" i="23"/>
  <c r="AE19" i="23"/>
  <c r="B18" i="23"/>
  <c r="B17" i="23"/>
  <c r="B16" i="23"/>
  <c r="B15" i="23"/>
  <c r="B14" i="23"/>
  <c r="B13" i="23"/>
  <c r="B12" i="23"/>
  <c r="B11" i="23"/>
  <c r="B10" i="23"/>
  <c r="B9" i="23"/>
  <c r="B7" i="23"/>
  <c r="B6" i="23"/>
  <c r="AZ17" i="73" l="1"/>
  <c r="C64" i="25" s="1"/>
  <c r="AZ34" i="73"/>
  <c r="BB17" i="73"/>
  <c r="BB34" i="73"/>
  <c r="BD34" i="73"/>
  <c r="BD17" i="73"/>
  <c r="BF34" i="73"/>
  <c r="BF17" i="73"/>
  <c r="BH17" i="73"/>
  <c r="BH34" i="73"/>
  <c r="BJ17" i="73"/>
  <c r="BJ34" i="73"/>
  <c r="D49" i="25" l="1"/>
  <c r="D50" i="25"/>
  <c r="D51" i="25"/>
  <c r="D54" i="25"/>
  <c r="D52" i="25"/>
  <c r="D64" i="25"/>
  <c r="D68" i="25"/>
  <c r="D53" i="25"/>
  <c r="D57" i="25"/>
  <c r="D56" i="25"/>
  <c r="D61" i="25"/>
  <c r="D65" i="25"/>
  <c r="D58" i="25"/>
  <c r="D62" i="25"/>
  <c r="D66" i="25"/>
  <c r="D60" i="25"/>
  <c r="D55" i="25"/>
  <c r="D59" i="25"/>
  <c r="D63" i="25"/>
  <c r="D67" i="25"/>
  <c r="B98" i="25"/>
  <c r="B113" i="25"/>
  <c r="B121" i="25"/>
  <c r="B114" i="25"/>
  <c r="B115" i="25"/>
  <c r="B116" i="25"/>
  <c r="B117" i="25"/>
  <c r="B118" i="25"/>
  <c r="B119" i="25"/>
  <c r="B120" i="25"/>
  <c r="B122" i="25"/>
  <c r="B123" i="25"/>
  <c r="B124" i="25"/>
  <c r="B125" i="25"/>
  <c r="B96" i="25"/>
  <c r="B97" i="25"/>
  <c r="B99" i="25"/>
  <c r="B100" i="25"/>
  <c r="B101" i="25"/>
  <c r="B102" i="25"/>
  <c r="B103" i="25"/>
  <c r="B104" i="25"/>
  <c r="B105" i="25"/>
  <c r="B106" i="25"/>
  <c r="B107" i="25"/>
  <c r="B95" i="25"/>
  <c r="G68" i="25" l="1"/>
  <c r="G65" i="25"/>
  <c r="G64" i="25"/>
  <c r="G63" i="25"/>
  <c r="G66" i="25"/>
  <c r="G67" i="25"/>
  <c r="D122" i="25"/>
  <c r="D96" i="25"/>
  <c r="D95" i="25"/>
  <c r="D100" i="25"/>
  <c r="D125" i="25"/>
  <c r="D120" i="25"/>
  <c r="D121" i="25"/>
  <c r="D117" i="25"/>
  <c r="D104" i="25"/>
  <c r="D107" i="25"/>
  <c r="D103" i="25"/>
  <c r="D99" i="25"/>
  <c r="D124" i="25"/>
  <c r="D113" i="25"/>
  <c r="D106" i="25"/>
  <c r="D102" i="25"/>
  <c r="D123" i="25"/>
  <c r="D118" i="25"/>
  <c r="D105" i="25"/>
  <c r="D101" i="25"/>
  <c r="D97" i="25"/>
  <c r="D98" i="25"/>
  <c r="D116" i="25"/>
  <c r="D119" i="25"/>
  <c r="D115" i="25"/>
  <c r="D114" i="25"/>
  <c r="H95" i="25" l="1"/>
  <c r="G113" i="25"/>
  <c r="G116" i="25"/>
  <c r="G124" i="25"/>
  <c r="G118" i="25"/>
  <c r="G119" i="25"/>
  <c r="G125" i="25"/>
  <c r="G120" i="25"/>
  <c r="G121" i="25"/>
  <c r="G117" i="25"/>
  <c r="G114" i="25"/>
  <c r="G122" i="25"/>
  <c r="G115" i="25"/>
  <c r="G123" i="25"/>
  <c r="H113" i="25"/>
  <c r="G95" i="25"/>
  <c r="H125" i="25"/>
  <c r="G100" i="25"/>
  <c r="H117" i="25"/>
  <c r="H120" i="25"/>
  <c r="H121" i="25"/>
  <c r="H98" i="25"/>
  <c r="H115" i="25"/>
  <c r="H114" i="25"/>
  <c r="H118" i="25"/>
  <c r="H119" i="25"/>
  <c r="H124" i="25"/>
  <c r="G107" i="25"/>
  <c r="H122" i="25"/>
  <c r="H123" i="25"/>
  <c r="G106" i="25"/>
  <c r="H116" i="25"/>
  <c r="G97" i="25"/>
  <c r="H99" i="25"/>
  <c r="H106" i="25"/>
  <c r="H96" i="25"/>
  <c r="G96" i="25"/>
  <c r="G105" i="25"/>
  <c r="H105" i="25"/>
  <c r="G98" i="25"/>
  <c r="H103" i="25"/>
  <c r="H101" i="25"/>
  <c r="G99" i="25"/>
  <c r="H100" i="25"/>
  <c r="G104" i="25"/>
  <c r="H102" i="25"/>
  <c r="G102" i="25"/>
  <c r="H107" i="25"/>
  <c r="G101" i="25"/>
  <c r="G103" i="25"/>
  <c r="H104" i="25"/>
  <c r="H97" i="25"/>
  <c r="C36" i="25" l="1"/>
  <c r="B36" i="25"/>
  <c r="B27" i="25"/>
  <c r="B18" i="25"/>
  <c r="B9" i="25"/>
  <c r="M22" i="10"/>
  <c r="X16" i="70" l="1"/>
  <c r="Y16" i="70" s="1"/>
  <c r="AN16" i="70" s="1"/>
  <c r="X8" i="70"/>
  <c r="Y8" i="70" s="1"/>
  <c r="AN8" i="70" s="1"/>
  <c r="X24" i="70"/>
  <c r="Y24" i="70" s="1"/>
  <c r="AN24" i="70" s="1"/>
  <c r="X34" i="47"/>
  <c r="X51" i="47"/>
  <c r="X17" i="47"/>
  <c r="A62" i="25"/>
  <c r="G62" i="25" s="1"/>
  <c r="A61" i="25"/>
  <c r="G61" i="25" s="1"/>
  <c r="A60" i="25"/>
  <c r="G60" i="25" s="1"/>
  <c r="A59" i="25"/>
  <c r="G59" i="25" s="1"/>
  <c r="A58" i="25"/>
  <c r="G58" i="25" s="1"/>
  <c r="A57" i="25"/>
  <c r="G57" i="25" s="1"/>
  <c r="A56" i="25"/>
  <c r="G56" i="25" s="1"/>
  <c r="A55" i="25"/>
  <c r="G55" i="25" s="1"/>
  <c r="A54" i="25"/>
  <c r="G54" i="25" s="1"/>
  <c r="A53" i="25"/>
  <c r="G53" i="25" s="1"/>
  <c r="A52" i="25"/>
  <c r="G52" i="25" s="1"/>
  <c r="A51" i="25"/>
  <c r="G51" i="25" s="1"/>
  <c r="A50" i="25"/>
  <c r="G50" i="25" s="1"/>
  <c r="A49" i="25"/>
  <c r="G49" i="25" s="1"/>
  <c r="A45" i="25"/>
  <c r="A44" i="25"/>
  <c r="A43" i="25"/>
  <c r="A42" i="25"/>
  <c r="A41" i="25"/>
  <c r="A40" i="25"/>
  <c r="A39" i="25"/>
  <c r="E19" i="23" l="1"/>
  <c r="G19" i="23"/>
  <c r="I19" i="23"/>
  <c r="K19" i="23"/>
  <c r="M19" i="23"/>
  <c r="O19" i="23"/>
  <c r="Q19" i="23"/>
  <c r="S19" i="23"/>
  <c r="U19" i="23"/>
  <c r="W19" i="23"/>
  <c r="Y19" i="23"/>
  <c r="AA19" i="23"/>
  <c r="AC19" i="23"/>
  <c r="C19" i="23"/>
  <c r="K22" i="10"/>
  <c r="O22" i="10"/>
  <c r="Q22" i="10"/>
  <c r="S22" i="10"/>
  <c r="U22" i="10"/>
  <c r="B35" i="25"/>
  <c r="B34" i="25"/>
  <c r="B33" i="25"/>
  <c r="B32" i="25"/>
  <c r="AH17" i="73" l="1"/>
  <c r="AH34" i="73"/>
  <c r="AN34" i="73"/>
  <c r="AN17" i="73"/>
  <c r="AX17" i="73"/>
  <c r="AX34" i="73"/>
  <c r="AF17" i="73"/>
  <c r="AF34" i="73"/>
  <c r="X34" i="73"/>
  <c r="X17" i="73"/>
  <c r="AD17" i="73"/>
  <c r="AD34" i="73"/>
  <c r="AL34" i="73"/>
  <c r="AL17" i="73"/>
  <c r="AV17" i="73"/>
  <c r="AV34" i="73"/>
  <c r="AR17" i="73"/>
  <c r="AR34" i="73"/>
  <c r="AB17" i="73"/>
  <c r="AB34" i="73"/>
  <c r="AJ17" i="73"/>
  <c r="AJ34" i="73"/>
  <c r="AT17" i="73"/>
  <c r="AT34" i="73"/>
  <c r="AP34" i="73"/>
  <c r="AP17" i="73"/>
  <c r="Z34" i="73"/>
  <c r="Z17" i="73"/>
  <c r="AF24" i="70"/>
  <c r="AG24" i="70" s="1"/>
  <c r="AR24" i="70" s="1"/>
  <c r="AF16" i="70"/>
  <c r="AG16" i="70" s="1"/>
  <c r="AR16" i="70" s="1"/>
  <c r="AF8" i="70"/>
  <c r="AG8" i="70" s="1"/>
  <c r="AR8" i="70" s="1"/>
  <c r="V24" i="70"/>
  <c r="W24" i="70" s="1"/>
  <c r="AM24" i="70" s="1"/>
  <c r="V16" i="70"/>
  <c r="W16" i="70" s="1"/>
  <c r="AM16" i="70" s="1"/>
  <c r="V8" i="70"/>
  <c r="W8" i="70" s="1"/>
  <c r="AM8" i="70" s="1"/>
  <c r="AD8" i="70"/>
  <c r="AE8" i="70" s="1"/>
  <c r="AQ8" i="70" s="1"/>
  <c r="AD16" i="70"/>
  <c r="AE16" i="70" s="1"/>
  <c r="AQ16" i="70" s="1"/>
  <c r="AD24" i="70"/>
  <c r="AE24" i="70" s="1"/>
  <c r="AQ24" i="70" s="1"/>
  <c r="Z16" i="70"/>
  <c r="AA16" i="70" s="1"/>
  <c r="AO16" i="70" s="1"/>
  <c r="Z8" i="70"/>
  <c r="AA8" i="70" s="1"/>
  <c r="AO8" i="70" s="1"/>
  <c r="Z24" i="70"/>
  <c r="AA24" i="70" s="1"/>
  <c r="AO24" i="70" s="1"/>
  <c r="AB16" i="70"/>
  <c r="AC16" i="70" s="1"/>
  <c r="AP16" i="70" s="1"/>
  <c r="AB8" i="70"/>
  <c r="AC8" i="70" s="1"/>
  <c r="AP8" i="70" s="1"/>
  <c r="AB24" i="70"/>
  <c r="AC24" i="70" s="1"/>
  <c r="AP24" i="70" s="1"/>
  <c r="V34" i="47"/>
  <c r="V51" i="47"/>
  <c r="V17" i="47"/>
  <c r="AB51" i="47"/>
  <c r="AB34" i="47"/>
  <c r="AB17" i="47"/>
  <c r="AF51" i="47"/>
  <c r="AF17" i="47"/>
  <c r="AF34" i="47"/>
  <c r="Z51" i="47"/>
  <c r="Z34" i="47"/>
  <c r="Z17" i="47"/>
  <c r="AD34" i="47"/>
  <c r="AD51" i="47"/>
  <c r="AD17" i="47"/>
  <c r="C34" i="25"/>
  <c r="C33" i="25" l="1"/>
  <c r="B24" i="25"/>
  <c r="B25" i="25"/>
  <c r="B26" i="25"/>
  <c r="B17" i="25"/>
  <c r="B15" i="25"/>
  <c r="B7" i="25"/>
  <c r="C35" i="25"/>
  <c r="C32" i="25"/>
  <c r="B6" i="25" l="1"/>
  <c r="B8" i="25"/>
  <c r="B16" i="25"/>
  <c r="B14" i="25"/>
  <c r="B5" i="25"/>
  <c r="B23" i="25"/>
  <c r="B42" i="25" l="1"/>
  <c r="B44" i="25" l="1"/>
  <c r="B40" i="25"/>
  <c r="B43" i="25"/>
  <c r="B39" i="25"/>
  <c r="B45" i="25"/>
  <c r="B41" i="25"/>
  <c r="B31" i="25"/>
  <c r="C31" i="25" l="1"/>
  <c r="I22" i="10"/>
  <c r="T24" i="70" l="1"/>
  <c r="U24" i="70" s="1"/>
  <c r="AL24" i="70" s="1"/>
  <c r="T16" i="70"/>
  <c r="U16" i="70" s="1"/>
  <c r="AL16" i="70" s="1"/>
  <c r="T8" i="70"/>
  <c r="U8" i="70" s="1"/>
  <c r="AL8" i="70" s="1"/>
  <c r="T34" i="47"/>
  <c r="T51" i="47"/>
  <c r="T17" i="47"/>
  <c r="D31" i="25"/>
  <c r="D36" i="25"/>
  <c r="D34" i="25"/>
  <c r="D35" i="25"/>
  <c r="D33" i="25"/>
  <c r="D32" i="25"/>
  <c r="B13" i="25"/>
  <c r="B4" i="25"/>
  <c r="D4" i="25" s="1"/>
  <c r="C44" i="25"/>
  <c r="C22" i="10"/>
  <c r="G22" i="10"/>
  <c r="E22" i="10"/>
  <c r="N8" i="70" l="1"/>
  <c r="O8" i="70" s="1"/>
  <c r="AI8" i="70" s="1"/>
  <c r="N24" i="70"/>
  <c r="O24" i="70" s="1"/>
  <c r="AI24" i="70" s="1"/>
  <c r="N16" i="70"/>
  <c r="O16" i="70" s="1"/>
  <c r="AI16" i="70" s="1"/>
  <c r="P24" i="70"/>
  <c r="Q24" i="70" s="1"/>
  <c r="AJ24" i="70" s="1"/>
  <c r="P8" i="70"/>
  <c r="Q8" i="70" s="1"/>
  <c r="AJ8" i="70" s="1"/>
  <c r="P16" i="70"/>
  <c r="Q16" i="70" s="1"/>
  <c r="AJ16" i="70" s="1"/>
  <c r="R8" i="70"/>
  <c r="S8" i="70" s="1"/>
  <c r="AK8" i="70" s="1"/>
  <c r="R24" i="70"/>
  <c r="S24" i="70" s="1"/>
  <c r="AK24" i="70" s="1"/>
  <c r="R16" i="70"/>
  <c r="S16" i="70" s="1"/>
  <c r="AK16" i="70" s="1"/>
  <c r="N51" i="47"/>
  <c r="N17" i="47"/>
  <c r="N34" i="47"/>
  <c r="R51" i="47"/>
  <c r="R17" i="47"/>
  <c r="R34" i="47"/>
  <c r="P17" i="47"/>
  <c r="P34" i="47"/>
  <c r="P51" i="47"/>
  <c r="C43" i="25"/>
  <c r="C39" i="25"/>
  <c r="C45" i="25"/>
  <c r="C40" i="25"/>
  <c r="C42" i="25"/>
  <c r="C41" i="25"/>
  <c r="D13" i="25"/>
  <c r="D18" i="25"/>
  <c r="D17" i="25"/>
  <c r="D15" i="25"/>
  <c r="D14" i="25"/>
  <c r="D16" i="25"/>
  <c r="D9" i="25"/>
  <c r="D7" i="25"/>
  <c r="D8" i="25"/>
  <c r="D5" i="25"/>
  <c r="D6" i="25"/>
  <c r="I33" i="25"/>
  <c r="I34" i="25"/>
  <c r="H33" i="25"/>
  <c r="I31" i="25"/>
  <c r="I35" i="25"/>
  <c r="I32" i="25"/>
  <c r="I36" i="25"/>
  <c r="H35" i="25"/>
  <c r="G31" i="25"/>
  <c r="H32" i="25"/>
  <c r="G36" i="25"/>
  <c r="H34" i="25"/>
  <c r="H36" i="25"/>
  <c r="H31" i="25"/>
  <c r="G32" i="25"/>
  <c r="G35" i="25"/>
  <c r="G33" i="25"/>
  <c r="G34" i="25"/>
  <c r="B22" i="25"/>
  <c r="G13" i="25" l="1"/>
  <c r="H6" i="25"/>
  <c r="H4" i="25"/>
  <c r="G8" i="25"/>
  <c r="H8" i="25"/>
  <c r="G6" i="25"/>
  <c r="G4" i="25"/>
  <c r="G5" i="25"/>
  <c r="H5" i="25"/>
  <c r="G7" i="25"/>
  <c r="H7" i="25"/>
  <c r="G9" i="25"/>
  <c r="H9" i="25"/>
  <c r="D22" i="25"/>
  <c r="D27" i="25"/>
  <c r="D26" i="25"/>
  <c r="D25" i="25"/>
  <c r="D24" i="25"/>
  <c r="D23" i="25"/>
  <c r="H15" i="25"/>
  <c r="H13" i="25"/>
  <c r="G17" i="25"/>
  <c r="H17" i="25"/>
  <c r="G15" i="25"/>
  <c r="H16" i="25"/>
  <c r="G18" i="25"/>
  <c r="H18" i="25"/>
  <c r="G14" i="25"/>
  <c r="H14" i="25"/>
  <c r="G16" i="25"/>
  <c r="D40" i="25"/>
  <c r="D44" i="25"/>
  <c r="D41" i="25"/>
  <c r="D45" i="25"/>
  <c r="D39" i="25"/>
  <c r="D43" i="25"/>
  <c r="D42" i="25"/>
  <c r="H22" i="25" l="1"/>
  <c r="G40" i="25"/>
  <c r="G41" i="25"/>
  <c r="G39" i="25"/>
  <c r="H24" i="25"/>
  <c r="G26" i="25"/>
  <c r="H26" i="25"/>
  <c r="G24" i="25"/>
  <c r="G22" i="25"/>
  <c r="G23" i="25"/>
  <c r="H23" i="25"/>
  <c r="G25" i="25"/>
  <c r="H25" i="25"/>
  <c r="G27" i="25"/>
  <c r="H27" i="25"/>
  <c r="H39" i="25"/>
  <c r="H40" i="25"/>
  <c r="I45" i="25"/>
  <c r="H42" i="25"/>
  <c r="H43" i="25"/>
  <c r="I43" i="25"/>
  <c r="I41" i="25"/>
  <c r="G45" i="25"/>
  <c r="G42" i="25"/>
  <c r="I42" i="25"/>
  <c r="G43" i="25"/>
  <c r="I40" i="25"/>
  <c r="H41" i="25"/>
  <c r="I39" i="25"/>
  <c r="I44" i="25"/>
  <c r="H44" i="25"/>
  <c r="H45" i="25"/>
  <c r="G44" i="25"/>
  <c r="B65" i="43"/>
  <c r="B77" i="43"/>
  <c r="B49" i="43"/>
  <c r="B89" i="43"/>
  <c r="B33" i="43"/>
</calcChain>
</file>

<file path=xl/sharedStrings.xml><?xml version="1.0" encoding="utf-8"?>
<sst xmlns="http://schemas.openxmlformats.org/spreadsheetml/2006/main" count="1050" uniqueCount="292">
  <si>
    <t>Form Approved</t>
  </si>
  <si>
    <t>OMB NO: 0920-1365</t>
  </si>
  <si>
    <t>Exp. Date:7/31/2025 Public reporting burden of this collection of information is estimated at 10 hours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CDC/Information Collection Review Office, 1600 Clifton Road, NE, MS D-74, Atlanta, GA 30333; Attn: PRA (0920-1365).</t>
  </si>
  <si>
    <t>Step 1: Preparing State/Territory Data</t>
  </si>
  <si>
    <t>Step 2: Entering Data</t>
  </si>
  <si>
    <t>Step 3: Creating Special Emphasis Report</t>
  </si>
  <si>
    <t>Name</t>
  </si>
  <si>
    <t>ICD-10-CM code</t>
  </si>
  <si>
    <t>ICD-10 notes</t>
  </si>
  <si>
    <t>1a. Create Nonfatal MVT-Specific Injury Hospitalizations Data Set - The MVT-specific hospitalization indicators should be calculated based on first creating a MVT-related injury hospitalization subset. This is done using the ICD-10-CM codes for the MVT-related hospital discharge indicator in the State Injury Indicators listed below.
For hospitalizations, one of these codes should be in the primary/principal diagnosis field for the case to be in the injury subset.
*Only include cases if the 7th character of the code is A, B, C, or missing (reflects initial encounter, active treatment). T30-T32 do not have a 7th character.
Create an injury hospitalization subset using the ICD-10-CM codes below:</t>
  </si>
  <si>
    <t xml:space="preserve">Nonfatal injury hospitalization for all injuries
</t>
  </si>
  <si>
    <t>S00-S99</t>
  </si>
  <si>
    <t>T07-T34</t>
  </si>
  <si>
    <t>T36-T50</t>
  </si>
  <si>
    <t>T36-T50 with a 6th character of 1, 2, 3, or 4 Note: Include T36.9, T37.9, T39.9, T41.4, T42.7, T43.9, T45.9, T47.9, and T49.9 with 5th character of 1, 2, 3, or 4) (Intent information for these codes is included in the 5thcharacter and not the 6th)</t>
  </si>
  <si>
    <t>T51-T65</t>
  </si>
  <si>
    <t>T66-T76</t>
  </si>
  <si>
    <t xml:space="preserve"> </t>
  </si>
  <si>
    <t>T79</t>
  </si>
  <si>
    <t>O9A.2-O9A.5</t>
  </si>
  <si>
    <t xml:space="preserve">T84.04 </t>
  </si>
  <si>
    <t>T84.04 was retired and replaced by M97 in the FY2017 version of ICD-10-CM which went into effect on Oct 1, 2016.</t>
  </si>
  <si>
    <t>M97</t>
  </si>
  <si>
    <r>
      <t xml:space="preserve">1b. Select hospitalizations with any of the MVT ICD-10-CM codes in any diagnosis field listed below:
</t>
    </r>
    <r>
      <rPr>
        <b/>
        <i/>
        <sz val="11"/>
        <rFont val="Calibri"/>
        <family val="2"/>
        <scheme val="minor"/>
      </rPr>
      <t>*Only Include cases if the 7th character of the code is A or missing (reflects initial encounter, active treatment</t>
    </r>
    <r>
      <rPr>
        <b/>
        <sz val="11"/>
        <rFont val="Calibri"/>
        <family val="2"/>
        <scheme val="minor"/>
      </rPr>
      <t>)</t>
    </r>
  </si>
  <si>
    <t xml:space="preserve">Nonfatal Motor vehicle traffic hospitalization
</t>
  </si>
  <si>
    <t>V02-V04 (.1, .9), V09.2, V09.3</t>
  </si>
  <si>
    <t>MVT-Pedestrian</t>
  </si>
  <si>
    <t>V12-V14 (.3-.9), V19.4-V19.6, V19.9</t>
  </si>
  <si>
    <t>MVT-Pedal cyclist</t>
  </si>
  <si>
    <t>V20-V28 (.3-.9), V29.4-V29.9</t>
  </si>
  <si>
    <t>MVT-Motorcyclist</t>
  </si>
  <si>
    <t>V30-V79 (.4-.9), V83-V86 (.0-.3), V87.0-V87.8, V89.2</t>
  </si>
  <si>
    <t>MVT-Occupant (and unspecified)</t>
  </si>
  <si>
    <t>V80.3-V80.5, V81.1, V82.1</t>
  </si>
  <si>
    <t>MVT-Other</t>
  </si>
  <si>
    <r>
      <t xml:space="preserve">2a. Create Nonfatal MVT-Specific Injury Emergency Department (ED) Visit Data Set - These indicators should be calculated based on first creating a MVT-related injury emergency department visit subset. This is done using the instructions for ICD-10-CM codes for MVT-related emergency department indicator listed below:
</t>
    </r>
    <r>
      <rPr>
        <b/>
        <i/>
        <sz val="11"/>
        <rFont val="Calibri"/>
        <family val="2"/>
        <scheme val="minor"/>
      </rPr>
      <t>Include cases if the 7th character of the code is A, B, C, or missing (reflects initial encounter, active treatment)</t>
    </r>
  </si>
  <si>
    <t xml:space="preserve">Nonfatal Injury ED visit
</t>
  </si>
  <si>
    <t>T84.04</t>
  </si>
  <si>
    <t>V00-V99</t>
  </si>
  <si>
    <r>
      <t xml:space="preserve">For ICD10CM </t>
    </r>
    <r>
      <rPr>
        <u/>
        <sz val="11"/>
        <rFont val="Calibri"/>
        <family val="2"/>
        <scheme val="minor"/>
      </rPr>
      <t>Injury Cause Codes</t>
    </r>
    <r>
      <rPr>
        <sz val="11"/>
        <rFont val="Calibri"/>
        <family val="2"/>
        <scheme val="minor"/>
      </rPr>
      <t xml:space="preserve"> select only 7</t>
    </r>
    <r>
      <rPr>
        <vertAlign val="superscript"/>
        <sz val="11"/>
        <rFont val="Calibri"/>
        <family val="2"/>
        <scheme val="minor"/>
      </rPr>
      <t>th</t>
    </r>
    <r>
      <rPr>
        <sz val="11"/>
        <rFont val="Calibri"/>
        <family val="2"/>
        <scheme val="minor"/>
      </rPr>
      <t xml:space="preserve"> character of A or missing
**Only include cases if the 7th character is A or missing (reflects initial encounter, active treatment)</t>
    </r>
  </si>
  <si>
    <t>W00-X58</t>
  </si>
  <si>
    <t>X71-X83</t>
  </si>
  <si>
    <t>X92-Y09</t>
  </si>
  <si>
    <t>Y21-Y33</t>
  </si>
  <si>
    <t>Y35-Y38</t>
  </si>
  <si>
    <r>
      <t xml:space="preserve">2b. Select ED visits with any of the following MVT ICD-10-CM codes in any diagnosis field listed below:
</t>
    </r>
    <r>
      <rPr>
        <b/>
        <i/>
        <sz val="11"/>
        <rFont val="Calibri"/>
        <family val="2"/>
        <scheme val="minor"/>
      </rPr>
      <t>**Only Include cases if the 7th character of the code is A or missing (reflects initial encounter, active treatment)</t>
    </r>
  </si>
  <si>
    <t>Nonfatal Motor vehicle traffic ED visit</t>
  </si>
  <si>
    <t>V02.1, V02.9, V03.1, V03.9, V04.1, V04.9, V09.2, V09.3</t>
  </si>
  <si>
    <t>Pedestrian</t>
  </si>
  <si>
    <t>Pedal cyclist</t>
  </si>
  <si>
    <t>Motorcyclist</t>
  </si>
  <si>
    <t>Occupant (and unspecified)</t>
  </si>
  <si>
    <t>Other</t>
  </si>
  <si>
    <t>3a. Create MVT-specific Deaths Data Set - The MVT-specific death indicators should be calculated based on first creating a MVT-related injury death subset. Limit deaths to those with an injury underlying cause of death:</t>
  </si>
  <si>
    <t>Injury underlying cause of death</t>
  </si>
  <si>
    <t>V01-Y36</t>
  </si>
  <si>
    <t>Y85-Y87</t>
  </si>
  <si>
    <t>Y89</t>
  </si>
  <si>
    <t>U01-U03</t>
  </si>
  <si>
    <t>3b.  Then select deaths with any of the MVT ICD-10-CM codes in any field of the multiple cause of death file:</t>
  </si>
  <si>
    <t>Motor vehicle traffic fatalities</t>
  </si>
  <si>
    <t>V02-V04 (.1, .9)</t>
  </si>
  <si>
    <t>V09.2</t>
  </si>
  <si>
    <t>V12-V14(.3-.9)</t>
  </si>
  <si>
    <t>V19(.4-.6)</t>
  </si>
  <si>
    <t>V20-V28(.3-.9)</t>
  </si>
  <si>
    <t>V29(.4–.9)</t>
  </si>
  <si>
    <t>V30-V79(.4-.9)</t>
  </si>
  <si>
    <t>MVT-Occupant</t>
  </si>
  <si>
    <t>V83-V86(.0-.3)</t>
  </si>
  <si>
    <t>V80(.3-.5)</t>
  </si>
  <si>
    <t>V81.1</t>
  </si>
  <si>
    <t>V82.1</t>
  </si>
  <si>
    <t>V87(.0-.8)</t>
  </si>
  <si>
    <t>MVT-Unspecified</t>
  </si>
  <si>
    <t>V89.2</t>
  </si>
  <si>
    <r>
      <t xml:space="preserve">Instruction: </t>
    </r>
    <r>
      <rPr>
        <sz val="14"/>
        <rFont val="Calibri"/>
        <family val="2"/>
        <scheme val="minor"/>
      </rPr>
      <t>If you do not have population data for a certain year, please do not delete the rows so that formulas in other spreadsheet tabs will work.</t>
    </r>
  </si>
  <si>
    <t>MVT-Specific State Injury Indicators Report</t>
  </si>
  <si>
    <t>State/Territory Population Data</t>
  </si>
  <si>
    <t>Enter State/Territory:</t>
  </si>
  <si>
    <r>
      <rPr>
        <b/>
        <sz val="14"/>
        <rFont val="Calibri"/>
        <family val="2"/>
        <scheme val="minor"/>
      </rPr>
      <t xml:space="preserve">Optional: </t>
    </r>
    <r>
      <rPr>
        <sz val="14"/>
        <rFont val="Calibri"/>
        <family val="2"/>
        <scheme val="minor"/>
      </rPr>
      <t>Enter race/ethnicity population data. Race/ethnicity group names can be edited in the green cells below.</t>
    </r>
  </si>
  <si>
    <t>Modify year below if needed</t>
  </si>
  <si>
    <t>Age</t>
  </si>
  <si>
    <t>Total</t>
  </si>
  <si>
    <t>Male</t>
  </si>
  <si>
    <t>Female</t>
  </si>
  <si>
    <t>White-Not Hispanic</t>
  </si>
  <si>
    <t>Hispanic</t>
  </si>
  <si>
    <t>Black-Not Hispanic</t>
  </si>
  <si>
    <t>Asian</t>
  </si>
  <si>
    <t>American Indian
/Alaska Native</t>
  </si>
  <si>
    <t>Year 1</t>
  </si>
  <si>
    <t>&lt;1</t>
  </si>
  <si>
    <r>
      <rPr>
        <b/>
        <sz val="14"/>
        <rFont val="Calibri"/>
        <family val="2"/>
        <scheme val="minor"/>
      </rPr>
      <t xml:space="preserve">Instruction: </t>
    </r>
    <r>
      <rPr>
        <sz val="14"/>
        <rFont val="Calibri"/>
        <family val="2"/>
        <scheme val="minor"/>
      </rPr>
      <t>Edit age groups here if needed. Age groups will then automatically update throughout the spreadsheet.</t>
    </r>
  </si>
  <si>
    <t>1-4</t>
  </si>
  <si>
    <t>5-9</t>
  </si>
  <si>
    <t>10-14</t>
  </si>
  <si>
    <t>15-19</t>
  </si>
  <si>
    <t>20-24</t>
  </si>
  <si>
    <t>25-34</t>
  </si>
  <si>
    <t>35-44</t>
  </si>
  <si>
    <t>45-54</t>
  </si>
  <si>
    <t>55-64</t>
  </si>
  <si>
    <t>65-74</t>
  </si>
  <si>
    <t>75-84</t>
  </si>
  <si>
    <t>85+</t>
  </si>
  <si>
    <t>Year 2</t>
  </si>
  <si>
    <t>Year 3</t>
  </si>
  <si>
    <t>Year 4</t>
  </si>
  <si>
    <t>American Indian/Alaska Native</t>
  </si>
  <si>
    <t>Year 5</t>
  </si>
  <si>
    <r>
      <rPr>
        <b/>
        <sz val="14"/>
        <rFont val="Calibri"/>
        <family val="2"/>
        <scheme val="minor"/>
      </rPr>
      <t xml:space="preserve">Instruction: </t>
    </r>
    <r>
      <rPr>
        <sz val="14"/>
        <rFont val="Calibri"/>
        <family val="2"/>
        <scheme val="minor"/>
      </rPr>
      <t>Please enter 2000 standard population and weights by age group. These populations will be used in tabs Year 1 through Year 5 with age weights to calculate age-adjusted rates per 100,000</t>
    </r>
  </si>
  <si>
    <t>2000 Population</t>
  </si>
  <si>
    <t>Weight</t>
  </si>
  <si>
    <t>Health Districts/Regions Data</t>
  </si>
  <si>
    <t>Data Year</t>
  </si>
  <si>
    <r>
      <rPr>
        <b/>
        <sz val="14"/>
        <rFont val="Calibri"/>
        <family val="2"/>
        <scheme val="minor"/>
      </rPr>
      <t xml:space="preserve">Instruction: </t>
    </r>
    <r>
      <rPr>
        <sz val="14"/>
        <rFont val="Calibri"/>
        <family val="2"/>
        <scheme val="minor"/>
      </rPr>
      <t>Edit region names in the blue cells below. Region names will automatically update throughout the spreadsheet</t>
    </r>
  </si>
  <si>
    <t>Region 1</t>
  </si>
  <si>
    <t>Region 2</t>
  </si>
  <si>
    <t>Region 3</t>
  </si>
  <si>
    <t>Region 4</t>
  </si>
  <si>
    <t>Region 5</t>
  </si>
  <si>
    <t>Region 6</t>
  </si>
  <si>
    <t>Region 7</t>
  </si>
  <si>
    <t>Region 8</t>
  </si>
  <si>
    <t>Region 9</t>
  </si>
  <si>
    <t>Region 10</t>
  </si>
  <si>
    <t>Region 11</t>
  </si>
  <si>
    <t>Region 12</t>
  </si>
  <si>
    <t>Region 13</t>
  </si>
  <si>
    <t>Region 14</t>
  </si>
  <si>
    <t>Region 15</t>
  </si>
  <si>
    <t>Region 16</t>
  </si>
  <si>
    <t>Region 17</t>
  </si>
  <si>
    <t>Region 18</t>
  </si>
  <si>
    <t>Region 19</t>
  </si>
  <si>
    <t>Region 20</t>
  </si>
  <si>
    <t>TOTAL</t>
  </si>
  <si>
    <t>Year 1 - Year 5 Totals</t>
  </si>
  <si>
    <r>
      <t xml:space="preserve">Data Input Tables
</t>
    </r>
    <r>
      <rPr>
        <b/>
        <sz val="14"/>
        <color rgb="FFFF0000"/>
        <rFont val="Calibri"/>
        <family val="2"/>
        <scheme val="minor"/>
      </rPr>
      <t>Instructions:</t>
    </r>
    <r>
      <rPr>
        <b/>
        <sz val="14"/>
        <rFont val="Calibri"/>
        <family val="2"/>
        <scheme val="minor"/>
      </rPr>
      <t xml:space="preserve"> Enter your unintentional child injury-related injury data in the </t>
    </r>
    <r>
      <rPr>
        <b/>
        <sz val="14"/>
        <color rgb="FFFF0000"/>
        <rFont val="Calibri"/>
        <family val="2"/>
        <scheme val="minor"/>
      </rPr>
      <t>red cells</t>
    </r>
    <r>
      <rPr>
        <b/>
        <sz val="14"/>
        <rFont val="Calibri"/>
        <family val="2"/>
        <scheme val="minor"/>
      </rPr>
      <t xml:space="preserve"> below. The age-adjusted rates will automatically calculate in the results table.</t>
    </r>
  </si>
  <si>
    <r>
      <rPr>
        <b/>
        <sz val="14"/>
        <color rgb="FFFF0000"/>
        <rFont val="Calibri"/>
        <family val="2"/>
        <scheme val="minor"/>
      </rPr>
      <t>Please make note of your program's data supression guidelines</t>
    </r>
    <r>
      <rPr>
        <b/>
        <sz val="14"/>
        <rFont val="Calibri"/>
        <family val="2"/>
        <scheme val="minor"/>
      </rPr>
      <t>. Depending on counts, you may need to combine data years, age groups, and/or race/ethnicity groups.</t>
    </r>
  </si>
  <si>
    <t>Crude rate per 100,000 calculations</t>
  </si>
  <si>
    <t>Results Table
Rates per 100,1000. Results will calculate automatically.</t>
  </si>
  <si>
    <t>Sex Data</t>
  </si>
  <si>
    <t>Demographic Data</t>
  </si>
  <si>
    <t>Hospitalization rates per 100,000 population</t>
  </si>
  <si>
    <t>Nonfatal Hospitalizations</t>
  </si>
  <si>
    <t>Number of hospitalizations- Total</t>
  </si>
  <si>
    <t>State population - Total</t>
  </si>
  <si>
    <t>Rate</t>
  </si>
  <si>
    <t>State population - Male</t>
  </si>
  <si>
    <t>State population - Female</t>
  </si>
  <si>
    <t>ED visit rates per 100,000 population</t>
  </si>
  <si>
    <t>Nonfatal ED Visits</t>
  </si>
  <si>
    <t>Number of ED visits- Total</t>
  </si>
  <si>
    <t>Fatality rates per 100,000 population</t>
  </si>
  <si>
    <t>Deaths</t>
  </si>
  <si>
    <t>Number of deaths- Total</t>
  </si>
  <si>
    <r>
      <t xml:space="preserve">Data Input Tables
</t>
    </r>
    <r>
      <rPr>
        <b/>
        <sz val="12"/>
        <color rgb="FFFF0000"/>
        <rFont val="Calibri"/>
        <family val="2"/>
        <scheme val="minor"/>
      </rPr>
      <t>Instructions:</t>
    </r>
    <r>
      <rPr>
        <b/>
        <sz val="12"/>
        <rFont val="Calibri"/>
        <family val="2"/>
        <scheme val="minor"/>
      </rPr>
      <t xml:space="preserve"> Enter your unintentional child injury-related injury data in the </t>
    </r>
    <r>
      <rPr>
        <b/>
        <sz val="12"/>
        <color rgb="FFFF0000"/>
        <rFont val="Calibri"/>
        <family val="2"/>
        <scheme val="minor"/>
      </rPr>
      <t>red cells</t>
    </r>
    <r>
      <rPr>
        <b/>
        <sz val="12"/>
        <rFont val="Calibri"/>
        <family val="2"/>
        <scheme val="minor"/>
      </rPr>
      <t xml:space="preserve"> below. The age-adjusted rates will automatically calculate in the results table.</t>
    </r>
  </si>
  <si>
    <r>
      <rPr>
        <b/>
        <sz val="12"/>
        <color rgb="FFFF0000"/>
        <rFont val="Calibri"/>
        <family val="2"/>
        <scheme val="minor"/>
      </rPr>
      <t>Please make note of your program's data supression guidelines</t>
    </r>
    <r>
      <rPr>
        <b/>
        <sz val="12"/>
        <rFont val="Calibri"/>
        <family val="2"/>
        <scheme val="minor"/>
      </rPr>
      <t>. Depending on counts, you may need to combine data years, age groups, and/or race/ethnicity groups.</t>
    </r>
  </si>
  <si>
    <t>Population values and weights will automatically populate here based on values entered in the "Populations" tab</t>
  </si>
  <si>
    <t>Results Table
Age Adjusted Rates per 100,1000. Results will calculate automatically.</t>
  </si>
  <si>
    <t>Age-adjusted Rates per 100,000 population</t>
  </si>
  <si>
    <t>2000 Standard population - from "Populations" tab</t>
  </si>
  <si>
    <t>total</t>
  </si>
  <si>
    <t>Number of hospitalizations- Male</t>
  </si>
  <si>
    <t>Number of hospitalizations- Female</t>
  </si>
  <si>
    <t>Number of ED visits- Male</t>
  </si>
  <si>
    <t>Number of ED visits- Female</t>
  </si>
  <si>
    <t>Number of deaths- Male</t>
  </si>
  <si>
    <t>Number of deaths- Female</t>
  </si>
  <si>
    <t>2000 state population weights</t>
  </si>
  <si>
    <t>Region Data</t>
  </si>
  <si>
    <t>2000 State population - from "Populations" tab</t>
  </si>
  <si>
    <t>Rename regions in the "Health Regions" tab only</t>
  </si>
  <si>
    <t>Death</t>
  </si>
  <si>
    <t>Rate per 100k People</t>
  </si>
  <si>
    <t>No.</t>
  </si>
  <si>
    <t>Desired No.</t>
  </si>
  <si>
    <t>Cause</t>
  </si>
  <si>
    <t>Hospitalizations</t>
  </si>
  <si>
    <t>ED Visits</t>
  </si>
  <si>
    <t>Figure 2</t>
  </si>
  <si>
    <t>Count</t>
  </si>
  <si>
    <t>Demographic</t>
  </si>
  <si>
    <t>Regions</t>
  </si>
  <si>
    <t xml:space="preserve"> Hospitalizations counts</t>
  </si>
  <si>
    <t>Age-adjusted hospitalization rate per 100k people</t>
  </si>
  <si>
    <t>Hospitalizations counts</t>
  </si>
  <si>
    <t>ED visit counts</t>
  </si>
  <si>
    <t>Age-adjusted ED visit rate per 100k People</t>
  </si>
  <si>
    <t>No</t>
  </si>
  <si>
    <r>
      <rPr>
        <b/>
        <sz val="14"/>
        <color theme="0"/>
        <rFont val="Calibri"/>
        <family val="2"/>
        <scheme val="minor"/>
      </rPr>
      <t xml:space="preserve">Instruction: </t>
    </r>
    <r>
      <rPr>
        <sz val="14"/>
        <color theme="0"/>
        <rFont val="Calibri"/>
        <family val="2"/>
        <scheme val="minor"/>
      </rPr>
      <t>Data in this tab is optional and can be referenced to see trends in data to fill in text sections of the Special Emphasis Report Form
This tab will automatically fill with data from the Year 1 through Year 5 tabs. The information in this tab can be used to complete the "Burden and Overview" section of the MVT Special Emphasis report. The average annual change in MVT injury age-adjusted rates per 100,000 over 5 years (not percentage change) is shown in this tab for hospitalizations, ED visits, and deaths across race/ethnicity, sex, and age groups.</t>
    </r>
  </si>
  <si>
    <t>Years will autofill using "Populations" tab</t>
  </si>
  <si>
    <t>Year 1 - Year 5 total MVT non-fatal and fatal injury rates</t>
  </si>
  <si>
    <t>Hopitalization</t>
  </si>
  <si>
    <t>ED</t>
  </si>
  <si>
    <t>Year 1 - Year 5 hospitalization rates across age groups</t>
  </si>
  <si>
    <t>age group</t>
  </si>
  <si>
    <t>Year 1 - Year 5 ED rates across age groups</t>
  </si>
  <si>
    <t>Year 1 - Year 5 death rates across age groups</t>
  </si>
  <si>
    <t>Year 1 - Year 5 hospitalization rates across race/ethnicity and sex</t>
  </si>
  <si>
    <t>Year 1 - Year 5 ED rates across race/ethnicity and sex</t>
  </si>
  <si>
    <t>Year 1 - Year 5 death rates across race/ethnicity and sex</t>
  </si>
  <si>
    <t xml:space="preserve">Please enter ED Visits, Hospitalizations, and Fatalities for the most recent data year in row 6 to populate the pyramid </t>
  </si>
  <si>
    <t>Fatalities</t>
  </si>
  <si>
    <t>Item</t>
  </si>
  <si>
    <r>
      <rPr>
        <b/>
        <sz val="12"/>
        <color theme="0"/>
        <rFont val="Calibri"/>
        <family val="2"/>
        <scheme val="minor"/>
      </rPr>
      <t xml:space="preserve">Instruction: </t>
    </r>
    <r>
      <rPr>
        <sz val="12"/>
        <color theme="0"/>
        <rFont val="Calibri"/>
        <family val="2"/>
        <scheme val="minor"/>
      </rPr>
      <t>Years can be edited in column B given your dataset. Data for years 1-5 in prior tabs will automatically populate with years from the "Populations" tab. Figure 2 reflects MVT fatality rates over 10 years.</t>
    </r>
  </si>
  <si>
    <t xml:space="preserve">Year </t>
  </si>
  <si>
    <t>Year label - modify years in this column to reflect in graph</t>
  </si>
  <si>
    <t>Please enter fatality rates for each year to reflect in the graph. These rates can be age-adjusted if the data is available.</t>
  </si>
  <si>
    <t>data year label</t>
  </si>
  <si>
    <t>Year 6</t>
  </si>
  <si>
    <t>Year 7</t>
  </si>
  <si>
    <t>Year 8</t>
  </si>
  <si>
    <t>Year 9</t>
  </si>
  <si>
    <t>Year 10</t>
  </si>
  <si>
    <t>Year 11</t>
  </si>
  <si>
    <t>Year 12</t>
  </si>
  <si>
    <t>FIGURE 3: Percent of Unintentional MTV Injuries by Type of Person, (Years, State)</t>
  </si>
  <si>
    <r>
      <rPr>
        <b/>
        <sz val="12"/>
        <color theme="0"/>
        <rFont val="Calibri"/>
        <family val="2"/>
        <scheme val="minor"/>
      </rPr>
      <t xml:space="preserve">Instruction: </t>
    </r>
    <r>
      <rPr>
        <sz val="12"/>
        <color theme="0"/>
        <rFont val="Calibri"/>
        <family val="2"/>
        <scheme val="minor"/>
      </rPr>
      <t>The type of person type can be modified in rows A7, A8, A9, and A10 if necessary. Please enter fatality, hospitalization, and ED visit data in Rows 6 through 10.</t>
    </r>
  </si>
  <si>
    <t>Number by person type</t>
  </si>
  <si>
    <t>Occupant / Unspecified</t>
  </si>
  <si>
    <t>Percent by person type</t>
  </si>
  <si>
    <r>
      <rPr>
        <b/>
        <sz val="12"/>
        <color theme="0"/>
        <rFont val="Calibri"/>
        <family val="2"/>
        <scheme val="minor"/>
      </rPr>
      <t xml:space="preserve">Instruction: </t>
    </r>
    <r>
      <rPr>
        <sz val="12"/>
        <color theme="0"/>
        <rFont val="Calibri"/>
        <family val="2"/>
        <scheme val="minor"/>
      </rPr>
      <t>Please do not edit data in rows 27 through 29, 
they will autofill with data from rows 6 through 10</t>
    </r>
  </si>
  <si>
    <t>Values are shown as percentages</t>
  </si>
  <si>
    <t>Figure 4: Death or Non-fatal Unintentional Motor Vehicle Traffic-Occupant Injuries by Sex</t>
  </si>
  <si>
    <r>
      <rPr>
        <b/>
        <sz val="16"/>
        <color theme="0"/>
        <rFont val="Calibri"/>
        <family val="2"/>
        <scheme val="minor"/>
      </rPr>
      <t xml:space="preserve">Instruction: </t>
    </r>
    <r>
      <rPr>
        <sz val="16"/>
        <color theme="0"/>
        <rFont val="Calibri"/>
        <family val="2"/>
        <scheme val="minor"/>
      </rPr>
      <t xml:space="preserve">Enter years and data in the tables below to populate graphs for Figure 4. Select which graph they would like to include for Figure 4. </t>
    </r>
  </si>
  <si>
    <t>Death rates</t>
  </si>
  <si>
    <t>Year 13</t>
  </si>
  <si>
    <t>Year 14</t>
  </si>
  <si>
    <t>Year 15</t>
  </si>
  <si>
    <t>Year 16</t>
  </si>
  <si>
    <t>Year 17</t>
  </si>
  <si>
    <t>Year 18</t>
  </si>
  <si>
    <t>Year 19</t>
  </si>
  <si>
    <t>Year 20</t>
  </si>
  <si>
    <t>Hospitalizations rates</t>
  </si>
  <si>
    <t>ED Visits rates</t>
  </si>
  <si>
    <r>
      <rPr>
        <b/>
        <sz val="12"/>
        <color theme="0"/>
        <rFont val="Calibri"/>
        <family val="2"/>
        <scheme val="minor"/>
      </rPr>
      <t>Instruction:</t>
    </r>
    <r>
      <rPr>
        <sz val="12"/>
        <color theme="0"/>
        <rFont val="Calibri"/>
        <family val="2"/>
        <scheme val="minor"/>
      </rPr>
      <t xml:space="preserve"> Please use the populations for these age groups to calculate age-specific hospitalization rates for data years you would like to include in the Figure 5 graph. Years in row 3 can be edited to reflect the data years you would like to see in the Figure 5 graph.</t>
    </r>
  </si>
  <si>
    <t>0-14</t>
  </si>
  <si>
    <t>25-44</t>
  </si>
  <si>
    <t>45-64</t>
  </si>
  <si>
    <t>65+</t>
  </si>
  <si>
    <r>
      <rPr>
        <b/>
        <sz val="11"/>
        <color theme="0"/>
        <rFont val="Calibri"/>
        <family val="2"/>
        <scheme val="minor"/>
      </rPr>
      <t xml:space="preserve">Instruction: </t>
    </r>
    <r>
      <rPr>
        <sz val="11"/>
        <color theme="0"/>
        <rFont val="Calibri"/>
        <family val="2"/>
        <scheme val="minor"/>
      </rPr>
      <t>Modify race/ethnicity groups as needed below. Enter hospitalization rates for most recent data year. Rates can be pulled from the "Totals" tab or tabs for "Year 1" through "Year 5"</t>
    </r>
  </si>
  <si>
    <t>The links below can be used to compile information for the Quick Facts section on Page 2 of the MVT Special Emphasis Report</t>
  </si>
  <si>
    <t>MVT State Facts:</t>
  </si>
  <si>
    <t>Data Source:</t>
  </si>
  <si>
    <t>Web Link:</t>
  </si>
  <si>
    <t>Sub-category</t>
  </si>
  <si>
    <t xml:space="preserve">Table  </t>
  </si>
  <si>
    <t>Comments</t>
  </si>
  <si>
    <t>Percent of State/Region drivers wearing seat belts</t>
  </si>
  <si>
    <t>Fatal Analysis Reporting System (FARS)</t>
  </si>
  <si>
    <t>https://cdan.nhtsa.gov/stsi.htm</t>
  </si>
  <si>
    <t>State Traffic Safety Information (STSI)</t>
  </si>
  <si>
    <t>Table: Traffic Safety Performance (Core Outcome) Measures</t>
  </si>
  <si>
    <t>Website also includes county data</t>
  </si>
  <si>
    <t>Percent of State/Region driver fatalities not restrained</t>
  </si>
  <si>
    <t>https://cdan.nhtsa.gov/tsftables/tsfar.htm</t>
  </si>
  <si>
    <t>Traffic Safety Facts Annual Report Tables (TSFAR)</t>
  </si>
  <si>
    <t>Table 84: Drivers Involved in Crashes, by Vehicle Type, Restraint Use, and Crash Severity, 2017</t>
  </si>
  <si>
    <t>Located within “People – Restraints”</t>
  </si>
  <si>
    <t>Number of lives saved if 100% of drivers wore seat belts</t>
  </si>
  <si>
    <t>Table: (State) Passenger Vehicle Occupant Fatalities by Restraint Use and Lives Saved Estimates (Ages 5+)</t>
  </si>
  <si>
    <t>Percent of fatal drivers with BAC higher than .08</t>
  </si>
  <si>
    <t>Table: Alcohol-Impaired Driving Fatalities</t>
  </si>
  <si>
    <t>Percent of seat belt use among teens (see below footnotes)</t>
  </si>
  <si>
    <t>Youth Risk Behavioral Survey (YRBS)</t>
  </si>
  <si>
    <t>https://www.cdc.gov/healthyyouth/data/yrbs</t>
  </si>
  <si>
    <t>State Data can be downloaded</t>
  </si>
  <si>
    <t>Check state public health department for reports</t>
  </si>
  <si>
    <t>How many times did you ride with someone whose been drinking? (Percentage)</t>
  </si>
  <si>
    <t>How many times did you text or e-mail? (Percentage)</t>
  </si>
  <si>
    <t>Lifetime cost of MVT injuries in &lt;State/Region&gt;</t>
  </si>
  <si>
    <t>National Center for Health Statistics (NCHS)</t>
  </si>
  <si>
    <t>https://www.cdc.gov/injury/wisqars</t>
  </si>
  <si>
    <t>Cost of Injury Data</t>
  </si>
  <si>
    <t>Can also include whether your state has a primary or secondary seat belt law.</t>
  </si>
  <si>
    <t>Governors Highway Safety Administration (GHSA)</t>
  </si>
  <si>
    <t>https://www.ghsa.org/state-laws</t>
  </si>
  <si>
    <t>All states have laws governing various driver behaviors, from distracted driving to motorcyle helmet use</t>
  </si>
  <si>
    <t>Drop down menus by State and Topic</t>
  </si>
  <si>
    <r>
      <t xml:space="preserve">YRBS: </t>
    </r>
    <r>
      <rPr>
        <sz val="10"/>
        <rFont val="DejaVu Sans"/>
        <family val="2"/>
        <charset val="1"/>
      </rPr>
      <t>2017/2019 Youth Behavioral Survey provides seat belt use; driving and drinking (YRBS), rode w/driver who had been drinking (YRBS).</t>
    </r>
  </si>
  <si>
    <t>YRBS also has texting and marijuana driving questions too.</t>
  </si>
  <si>
    <t>Please use percentages to report YRBS teen data</t>
  </si>
  <si>
    <t>Q1) How often do you wear a seat belt when riding in a car driven by someone else?</t>
  </si>
  <si>
    <r>
      <rPr>
        <b/>
        <i/>
        <sz val="11"/>
        <rFont val="DejaVu Sans"/>
        <family val="2"/>
        <charset val="1"/>
      </rPr>
      <t xml:space="preserve">Options: </t>
    </r>
    <r>
      <rPr>
        <i/>
        <sz val="12"/>
        <rFont val="DejaVu Sans;Verdana"/>
        <family val="2"/>
        <charset val="1"/>
      </rPr>
      <t>Never, Rarely, Sometimes, Most of the time, Always</t>
    </r>
  </si>
  <si>
    <r>
      <rPr>
        <sz val="12"/>
        <rFont val="DejaVu Sans;Verdana"/>
        <family val="2"/>
        <charset val="128"/>
      </rPr>
      <t xml:space="preserve">Q2) </t>
    </r>
    <r>
      <rPr>
        <sz val="10"/>
        <rFont val="DejaVu Sans"/>
        <family val="2"/>
        <charset val="1"/>
      </rPr>
      <t xml:space="preserve">During the past 30 days, how many times </t>
    </r>
    <r>
      <rPr>
        <u/>
        <sz val="12"/>
        <rFont val="DejaVu Sans;Verdana"/>
        <family val="2"/>
        <charset val="128"/>
      </rPr>
      <t>did you ride</t>
    </r>
    <r>
      <rPr>
        <sz val="10"/>
        <rFont val="DejaVu Sans"/>
        <family val="2"/>
        <charset val="1"/>
      </rPr>
      <t xml:space="preserve"> in a car or other vehicle driven by someone who had been drinking alcohol (</t>
    </r>
    <r>
      <rPr>
        <sz val="12"/>
        <rFont val="DejaVu Sans;Verdana"/>
        <family val="2"/>
        <charset val="128"/>
      </rPr>
      <t>0, 1, 2 or 3, 4 or 5, 6+</t>
    </r>
    <r>
      <rPr>
        <sz val="10"/>
        <rFont val="DejaVu Sans"/>
        <family val="2"/>
        <charset val="1"/>
      </rPr>
      <t xml:space="preserve">). </t>
    </r>
  </si>
  <si>
    <r>
      <rPr>
        <b/>
        <i/>
        <sz val="11"/>
        <rFont val="DejaVu Sans"/>
        <family val="2"/>
        <charset val="1"/>
      </rPr>
      <t xml:space="preserve">Options: </t>
    </r>
    <r>
      <rPr>
        <i/>
        <sz val="12"/>
        <rFont val="DejaVu Sans;Verdana"/>
        <family val="2"/>
        <charset val="1"/>
      </rPr>
      <t>0, 1, 2 or 3, 4 or 5, 6+</t>
    </r>
  </si>
  <si>
    <t xml:space="preserve">Q3) During the past 30 days, on how many days did you text or e-mail while driving a car or other vehicle </t>
  </si>
  <si>
    <r>
      <rPr>
        <b/>
        <i/>
        <sz val="11"/>
        <rFont val="DejaVu Sans"/>
        <family val="2"/>
        <charset val="1"/>
      </rPr>
      <t>Options:</t>
    </r>
    <r>
      <rPr>
        <i/>
        <sz val="11"/>
        <rFont val="DejaVu Sans"/>
        <family val="2"/>
        <charset val="1"/>
      </rPr>
      <t xml:space="preserve"> I did not drive a car or other vehicle during the past 30 days, 0 days, 1 or 2 days, 3 to 5 days, 6 to 9 days, 10 to 19 days, 20 to 29 days, All 30 days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</si>
</sst>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Red]#,##0"/>
    <numFmt numFmtId="165" formatCode="0.0%"/>
    <numFmt numFmtId="166" formatCode="0.0"/>
    <numFmt numFmtId="167" formatCode="#,##0.0"/>
  </numFmts>
  <fonts count="81">
    <font>
      <sz val="10"/>
      <name val="Arial"/>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color indexed="12"/>
      <name val="Arial"/>
      <family val="2"/>
    </font>
    <font>
      <sz val="10"/>
      <name val="Arial"/>
      <family val="2"/>
    </font>
    <font>
      <sz val="8"/>
      <name val="Arial"/>
      <family val="2"/>
    </font>
    <font>
      <sz val="14"/>
      <name val="Arial"/>
      <family val="2"/>
    </font>
    <font>
      <sz val="10"/>
      <color theme="1"/>
      <name val="Arial"/>
      <family val="2"/>
    </font>
    <font>
      <b/>
      <sz val="10"/>
      <color theme="1"/>
      <name val="Arial"/>
      <family val="2"/>
    </font>
    <font>
      <sz val="11"/>
      <name val="Calibri"/>
      <family val="2"/>
      <scheme val="minor"/>
    </font>
    <font>
      <sz val="10"/>
      <color rgb="FFFF0000"/>
      <name val="Arial"/>
      <family val="2"/>
    </font>
    <font>
      <sz val="11"/>
      <name val="DejaVu Sans"/>
      <family val="2"/>
      <charset val="1"/>
    </font>
    <font>
      <sz val="10"/>
      <name val="DejaVu Sans"/>
      <family val="2"/>
      <charset val="1"/>
    </font>
    <font>
      <b/>
      <i/>
      <sz val="11"/>
      <name val="DejaVu Sans"/>
      <family val="2"/>
      <charset val="1"/>
    </font>
    <font>
      <i/>
      <sz val="11"/>
      <name val="DejaVu Sans"/>
      <family val="2"/>
      <charset val="1"/>
    </font>
    <font>
      <i/>
      <sz val="12"/>
      <name val="DejaVu Sans;Verdana"/>
      <family val="2"/>
      <charset val="1"/>
    </font>
    <font>
      <sz val="12"/>
      <name val="DejaVu Sans;Verdana"/>
      <family val="2"/>
      <charset val="128"/>
    </font>
    <font>
      <u/>
      <sz val="12"/>
      <name val="DejaVu Sans;Verdana"/>
      <family val="2"/>
      <charset val="128"/>
    </font>
    <font>
      <sz val="12"/>
      <name val="Arial"/>
      <family val="2"/>
    </font>
    <font>
      <sz val="10"/>
      <color rgb="FF0000FF"/>
      <name val="DejaVu Sans"/>
      <family val="2"/>
      <charset val="1"/>
    </font>
    <font>
      <sz val="10"/>
      <color rgb="FF014A87"/>
      <name val="DejaVu Sans"/>
      <family val="2"/>
      <charset val="1"/>
    </font>
    <font>
      <b/>
      <sz val="11"/>
      <name val="DejaVu Sans"/>
      <family val="2"/>
      <charset val="1"/>
    </font>
    <font>
      <sz val="11"/>
      <color indexed="8"/>
      <name val="Calibri"/>
      <family val="2"/>
    </font>
    <font>
      <sz val="11"/>
      <name val="Calibri"/>
      <family val="2"/>
    </font>
    <font>
      <b/>
      <i/>
      <sz val="11"/>
      <name val="Calibri"/>
      <family val="2"/>
    </font>
    <font>
      <sz val="11"/>
      <color indexed="8"/>
      <name val="Calibri"/>
      <family val="2"/>
      <scheme val="minor"/>
    </font>
    <font>
      <b/>
      <sz val="14"/>
      <name val="Calibri"/>
      <family val="2"/>
      <scheme val="minor"/>
    </font>
    <font>
      <i/>
      <sz val="10"/>
      <color theme="0"/>
      <name val="Arial"/>
      <family val="2"/>
    </font>
    <font>
      <b/>
      <sz val="10"/>
      <name val="DejaVu Sans"/>
    </font>
    <font>
      <b/>
      <sz val="24"/>
      <name val="Calibri"/>
      <family val="2"/>
      <scheme val="minor"/>
    </font>
    <font>
      <b/>
      <sz val="11"/>
      <color rgb="FF087673"/>
      <name val="Calibri"/>
      <family val="2"/>
      <scheme val="minor"/>
    </font>
    <font>
      <b/>
      <sz val="11"/>
      <color rgb="FFB890BB"/>
      <name val="Calibri"/>
      <family val="2"/>
      <scheme val="minor"/>
    </font>
    <font>
      <b/>
      <sz val="11"/>
      <color rgb="FF29434E"/>
      <name val="Calibri"/>
      <family val="2"/>
      <scheme val="minor"/>
    </font>
    <font>
      <i/>
      <sz val="11"/>
      <color theme="0"/>
      <name val="Calibri"/>
      <family val="2"/>
      <scheme val="minor"/>
    </font>
    <font>
      <b/>
      <sz val="11"/>
      <color indexed="8"/>
      <name val="Calibri"/>
      <family val="2"/>
      <scheme val="minor"/>
    </font>
    <font>
      <b/>
      <sz val="11"/>
      <name val="Calibri"/>
      <family val="2"/>
      <scheme val="minor"/>
    </font>
    <font>
      <b/>
      <i/>
      <sz val="11"/>
      <name val="Calibri"/>
      <family val="2"/>
      <scheme val="minor"/>
    </font>
    <font>
      <u/>
      <sz val="11"/>
      <name val="Calibri"/>
      <family val="2"/>
      <scheme val="minor"/>
    </font>
    <font>
      <vertAlign val="superscript"/>
      <sz val="11"/>
      <name val="Calibri"/>
      <family val="2"/>
      <scheme val="minor"/>
    </font>
    <font>
      <sz val="10"/>
      <name val="Calibri"/>
      <family val="2"/>
      <scheme val="minor"/>
    </font>
    <font>
      <b/>
      <sz val="10"/>
      <name val="Calibri"/>
      <family val="2"/>
      <scheme val="minor"/>
    </font>
    <font>
      <i/>
      <sz val="12"/>
      <color theme="0"/>
      <name val="Calibri"/>
      <family val="2"/>
      <scheme val="minor"/>
    </font>
    <font>
      <b/>
      <sz val="12"/>
      <name val="Calibri"/>
      <family val="2"/>
      <scheme val="minor"/>
    </font>
    <font>
      <sz val="10"/>
      <color indexed="12"/>
      <name val="Calibri"/>
      <family val="2"/>
      <scheme val="minor"/>
    </font>
    <font>
      <sz val="12"/>
      <name val="Calibri"/>
      <family val="2"/>
      <scheme val="minor"/>
    </font>
    <font>
      <b/>
      <sz val="12"/>
      <color indexed="12"/>
      <name val="Calibri"/>
      <family val="2"/>
      <scheme val="minor"/>
    </font>
    <font>
      <sz val="12"/>
      <color indexed="12"/>
      <name val="Calibri"/>
      <family val="2"/>
      <scheme val="minor"/>
    </font>
    <font>
      <sz val="12"/>
      <color rgb="FF0070C0"/>
      <name val="Calibri"/>
      <family val="2"/>
      <scheme val="minor"/>
    </font>
    <font>
      <b/>
      <sz val="12"/>
      <color rgb="FF0070C0"/>
      <name val="Calibri"/>
      <family val="2"/>
      <scheme val="minor"/>
    </font>
    <font>
      <b/>
      <sz val="12"/>
      <color theme="0"/>
      <name val="Calibri"/>
      <family val="2"/>
      <scheme val="minor"/>
    </font>
    <font>
      <sz val="12"/>
      <color indexed="10"/>
      <name val="Calibri"/>
      <family val="2"/>
      <scheme val="minor"/>
    </font>
    <font>
      <sz val="16"/>
      <name val="Calibri"/>
      <family val="2"/>
      <scheme val="minor"/>
    </font>
    <font>
      <b/>
      <sz val="16"/>
      <name val="Calibri"/>
      <family val="2"/>
      <scheme val="minor"/>
    </font>
    <font>
      <b/>
      <sz val="14"/>
      <color theme="0"/>
      <name val="Calibri"/>
      <family val="2"/>
      <scheme val="minor"/>
    </font>
    <font>
      <sz val="12"/>
      <color rgb="FFFF0000"/>
      <name val="Calibri"/>
      <family val="2"/>
      <scheme val="minor"/>
    </font>
    <font>
      <b/>
      <sz val="14"/>
      <color indexed="12"/>
      <name val="Calibri"/>
      <family val="2"/>
      <scheme val="minor"/>
    </font>
    <font>
      <sz val="14"/>
      <name val="Calibri"/>
      <family val="2"/>
      <scheme val="minor"/>
    </font>
    <font>
      <sz val="14"/>
      <color theme="0"/>
      <name val="Calibri"/>
      <family val="2"/>
      <scheme val="minor"/>
    </font>
    <font>
      <sz val="14"/>
      <color rgb="FFFF0000"/>
      <name val="Calibri"/>
      <family val="2"/>
      <scheme val="minor"/>
    </font>
    <font>
      <i/>
      <sz val="14"/>
      <color theme="0"/>
      <name val="Calibri"/>
      <family val="2"/>
      <scheme val="minor"/>
    </font>
    <font>
      <b/>
      <sz val="14"/>
      <color rgb="FFFF0000"/>
      <name val="Calibri"/>
      <family val="2"/>
      <scheme val="minor"/>
    </font>
    <font>
      <sz val="18"/>
      <name val="Calibri"/>
      <family val="2"/>
      <scheme val="minor"/>
    </font>
    <font>
      <b/>
      <sz val="18"/>
      <name val="Calibri"/>
      <family val="2"/>
      <scheme val="minor"/>
    </font>
    <font>
      <b/>
      <sz val="12"/>
      <color rgb="FFFF0000"/>
      <name val="Calibri"/>
      <family val="2"/>
      <scheme val="minor"/>
    </font>
    <font>
      <sz val="16"/>
      <name val="Arial"/>
      <family val="2"/>
    </font>
    <font>
      <sz val="14"/>
      <color rgb="FF0000FF"/>
      <name val="Calibri"/>
      <family val="2"/>
      <scheme val="minor"/>
    </font>
    <font>
      <sz val="14"/>
      <color indexed="12"/>
      <name val="Calibri"/>
      <family val="2"/>
      <scheme val="minor"/>
    </font>
    <font>
      <sz val="14"/>
      <color rgb="FF00B050"/>
      <name val="Calibri"/>
      <family val="2"/>
      <scheme val="minor"/>
    </font>
    <font>
      <sz val="14"/>
      <color rgb="FF0070C0"/>
      <name val="Calibri"/>
      <family val="2"/>
      <scheme val="minor"/>
    </font>
    <font>
      <i/>
      <sz val="12"/>
      <color theme="0" tint="-0.34998626667073579"/>
      <name val="Calibri"/>
      <family val="2"/>
      <scheme val="minor"/>
    </font>
    <font>
      <b/>
      <sz val="12"/>
      <color theme="0" tint="-0.34998626667073579"/>
      <name val="Calibri"/>
      <family val="2"/>
      <scheme val="minor"/>
    </font>
    <font>
      <sz val="12"/>
      <color theme="0" tint="-0.34998626667073579"/>
      <name val="Calibri"/>
      <family val="2"/>
      <scheme val="minor"/>
    </font>
    <font>
      <b/>
      <sz val="12"/>
      <color rgb="FFFFFFFF"/>
      <name val="Calibri"/>
      <family val="2"/>
      <scheme val="minor"/>
    </font>
    <font>
      <b/>
      <sz val="11"/>
      <color theme="0"/>
      <name val="Calibri"/>
      <family val="2"/>
      <scheme val="minor"/>
    </font>
    <font>
      <sz val="11"/>
      <color theme="0"/>
      <name val="Calibri"/>
      <family val="2"/>
      <scheme val="minor"/>
    </font>
    <font>
      <sz val="12"/>
      <color theme="0"/>
      <name val="Calibri"/>
      <family val="2"/>
      <scheme val="minor"/>
    </font>
    <font>
      <sz val="16"/>
      <color theme="0"/>
      <name val="Calibri"/>
      <family val="2"/>
      <scheme val="minor"/>
    </font>
    <font>
      <b/>
      <sz val="16"/>
      <color theme="0"/>
      <name val="Calibri"/>
      <family val="2"/>
      <scheme val="minor"/>
    </font>
    <font>
      <sz val="12"/>
      <color rgb="FF000000"/>
      <name val="Calibri"/>
      <family val="2"/>
    </font>
  </fonts>
  <fills count="35">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0" tint="-0.14999847407452621"/>
        <bgColor theme="0" tint="-0.14999847407452621"/>
      </patternFill>
    </fill>
    <fill>
      <patternFill patternType="solid">
        <fgColor theme="4" tint="0.79998168889431442"/>
        <bgColor indexed="64"/>
      </patternFill>
    </fill>
    <fill>
      <patternFill patternType="solid">
        <fgColor theme="0" tint="-0.14999847407452621"/>
        <bgColor indexed="64"/>
      </patternFill>
    </fill>
    <fill>
      <patternFill patternType="solid">
        <fgColor rgb="FF8E03A3"/>
        <bgColor rgb="FF800080"/>
      </patternFill>
    </fill>
    <fill>
      <patternFill patternType="solid">
        <fgColor rgb="FF00B0F0"/>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1" tint="0.34998626667073579"/>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14999847407452621"/>
        <bgColor indexed="42"/>
      </patternFill>
    </fill>
    <fill>
      <patternFill patternType="solid">
        <fgColor theme="4" tint="0.79998168889431442"/>
        <bgColor indexed="42"/>
      </patternFill>
    </fill>
    <fill>
      <patternFill patternType="solid">
        <fgColor theme="4" tint="0.79998168889431442"/>
        <bgColor indexed="34"/>
      </patternFill>
    </fill>
    <fill>
      <patternFill patternType="solid">
        <fgColor theme="4" tint="0.79998168889431442"/>
        <bgColor indexed="31"/>
      </patternFill>
    </fill>
    <fill>
      <patternFill patternType="solid">
        <fgColor rgb="FF7030A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rgb="FFFFFF00"/>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9" tint="0.39997558519241921"/>
        <bgColor indexed="64"/>
      </patternFill>
    </fill>
    <fill>
      <patternFill patternType="solid">
        <fgColor rgb="FF0070C0"/>
        <bgColor indexed="64"/>
      </patternFill>
    </fill>
  </fills>
  <borders count="122">
    <border>
      <left/>
      <right/>
      <top/>
      <bottom/>
      <diagonal/>
    </border>
    <border>
      <left style="thin">
        <color rgb="FFFF0000"/>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right/>
      <top/>
      <bottom style="thin">
        <color theme="4"/>
      </bottom>
      <diagonal/>
    </border>
    <border>
      <left style="thin">
        <color rgb="FF000000"/>
      </left>
      <right style="thin">
        <color rgb="FF000000"/>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theme="4"/>
      </right>
      <top style="thin">
        <color theme="4"/>
      </top>
      <bottom style="thin">
        <color indexed="64"/>
      </bottom>
      <diagonal/>
    </border>
    <border>
      <left style="thin">
        <color rgb="FFFF0000"/>
      </left>
      <right style="thin">
        <color theme="4"/>
      </right>
      <top style="thin">
        <color rgb="FFFF0000"/>
      </top>
      <bottom style="thin">
        <color rgb="FFFF0000"/>
      </bottom>
      <diagonal/>
    </border>
    <border>
      <left/>
      <right style="thin">
        <color theme="4"/>
      </right>
      <top style="thin">
        <color rgb="FFFF0000"/>
      </top>
      <bottom style="thin">
        <color theme="4"/>
      </bottom>
      <diagonal/>
    </border>
    <border>
      <left/>
      <right/>
      <top/>
      <bottom style="thin">
        <color theme="9"/>
      </bottom>
      <diagonal/>
    </border>
    <border>
      <left/>
      <right/>
      <top/>
      <bottom style="thin">
        <color theme="5" tint="0.3999755851924192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rgb="FFFF0000"/>
      </left>
      <right/>
      <top/>
      <bottom style="thin">
        <color rgb="FFFF0000"/>
      </bottom>
      <diagonal/>
    </border>
    <border>
      <left style="thin">
        <color rgb="FFFF0000"/>
      </left>
      <right/>
      <top style="thin">
        <color rgb="FFFF0000"/>
      </top>
      <bottom style="thin">
        <color rgb="FFFF0000"/>
      </bottom>
      <diagonal/>
    </border>
    <border>
      <left/>
      <right style="thin">
        <color rgb="FFFF0000"/>
      </right>
      <top/>
      <bottom/>
      <diagonal/>
    </border>
    <border>
      <left style="thin">
        <color rgb="FFFF0000"/>
      </left>
      <right style="thin">
        <color rgb="FFFF0000"/>
      </right>
      <top style="thin">
        <color rgb="FFFF0000"/>
      </top>
      <bottom style="thin">
        <color indexed="10"/>
      </bottom>
      <diagonal/>
    </border>
    <border>
      <left style="thin">
        <color rgb="FFFF0000"/>
      </left>
      <right style="thin">
        <color theme="4"/>
      </right>
      <top/>
      <bottom style="thin">
        <color rgb="FFFF0000"/>
      </bottom>
      <diagonal/>
    </border>
    <border>
      <left style="thin">
        <color theme="1" tint="0.499984740745262"/>
      </left>
      <right style="thin">
        <color theme="1" tint="0.499984740745262"/>
      </right>
      <top style="thin">
        <color theme="1" tint="0.499984740745262"/>
      </top>
      <bottom/>
      <diagonal/>
    </border>
    <border>
      <left style="thin">
        <color auto="1"/>
      </left>
      <right/>
      <top style="thin">
        <color auto="1"/>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bottom style="hair">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hair">
        <color auto="1"/>
      </left>
      <right style="hair">
        <color auto="1"/>
      </right>
      <top style="hair">
        <color auto="1"/>
      </top>
      <bottom style="hair">
        <color auto="1"/>
      </bottom>
      <diagonal/>
    </border>
    <border>
      <left style="thin">
        <color indexed="10"/>
      </left>
      <right style="thin">
        <color indexed="10"/>
      </right>
      <top/>
      <bottom style="thin">
        <color indexed="10"/>
      </bottom>
      <diagonal/>
    </border>
    <border>
      <left style="thin">
        <color indexed="10"/>
      </left>
      <right/>
      <top/>
      <bottom style="thin">
        <color indexed="10"/>
      </bottom>
      <diagonal/>
    </border>
    <border>
      <left style="thin">
        <color rgb="FFFF0000"/>
      </left>
      <right style="thin">
        <color theme="4"/>
      </right>
      <top style="thin">
        <color indexed="64"/>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diagonal/>
    </border>
    <border>
      <left/>
      <right style="hair">
        <color indexed="8"/>
      </right>
      <top style="hair">
        <color indexed="8"/>
      </top>
      <bottom style="hair">
        <color indexed="8"/>
      </bottom>
      <diagonal/>
    </border>
    <border>
      <left style="thin">
        <color indexed="64"/>
      </left>
      <right style="thin">
        <color indexed="64"/>
      </right>
      <top/>
      <bottom style="thin">
        <color indexed="64"/>
      </bottom>
      <diagonal/>
    </border>
    <border>
      <left/>
      <right/>
      <top style="medium">
        <color indexed="8"/>
      </top>
      <bottom/>
      <diagonal/>
    </border>
    <border>
      <left style="thin">
        <color indexed="8"/>
      </left>
      <right style="thin">
        <color indexed="64"/>
      </right>
      <top style="medium">
        <color indexed="8"/>
      </top>
      <bottom style="thin">
        <color indexed="8"/>
      </bottom>
      <diagonal/>
    </border>
    <border>
      <left style="thin">
        <color indexed="8"/>
      </left>
      <right style="thin">
        <color indexed="64"/>
      </right>
      <top/>
      <bottom style="medium">
        <color indexed="8"/>
      </bottom>
      <diagonal/>
    </border>
    <border>
      <left/>
      <right/>
      <top/>
      <bottom style="thin">
        <color rgb="FF0070C0"/>
      </bottom>
      <diagonal/>
    </border>
    <border>
      <left/>
      <right/>
      <top/>
      <bottom style="thin">
        <color rgb="FFF4CC4A"/>
      </bottom>
      <diagonal/>
    </border>
    <border>
      <left style="thin">
        <color theme="0"/>
      </left>
      <right/>
      <top/>
      <bottom/>
      <diagonal/>
    </border>
    <border>
      <left style="thin">
        <color rgb="FF000000"/>
      </left>
      <right style="thin">
        <color rgb="FF000000"/>
      </right>
      <top/>
      <bottom/>
      <diagonal/>
    </border>
    <border>
      <left/>
      <right/>
      <top style="thin">
        <color theme="4"/>
      </top>
      <bottom/>
      <diagonal/>
    </border>
    <border>
      <left/>
      <right/>
      <top/>
      <bottom style="medium">
        <color indexed="8"/>
      </bottom>
      <diagonal/>
    </border>
    <border>
      <left style="thin">
        <color indexed="64"/>
      </left>
      <right style="medium">
        <color indexed="64"/>
      </right>
      <top style="thin">
        <color indexed="64"/>
      </top>
      <bottom style="thick">
        <color indexed="64"/>
      </bottom>
      <diagonal/>
    </border>
    <border>
      <left/>
      <right/>
      <top style="thick">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style="thin">
        <color indexed="8"/>
      </top>
      <bottom style="medium">
        <color indexed="8"/>
      </bottom>
      <diagonal/>
    </border>
    <border>
      <left style="thin">
        <color indexed="64"/>
      </left>
      <right style="thin">
        <color indexed="64"/>
      </right>
      <top style="thin">
        <color indexed="64"/>
      </top>
      <bottom/>
      <diagonal/>
    </border>
    <border>
      <left/>
      <right style="thin">
        <color indexed="10"/>
      </right>
      <top style="thin">
        <color indexed="10"/>
      </top>
      <bottom style="thin">
        <color indexed="10"/>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10"/>
      </right>
      <top/>
      <bottom style="thin">
        <color indexed="10"/>
      </bottom>
      <diagonal/>
    </border>
    <border>
      <left style="thin">
        <color rgb="FFFF0000"/>
      </left>
      <right style="thin">
        <color rgb="FFFF0000"/>
      </right>
      <top style="thin">
        <color rgb="FFFF0000"/>
      </top>
      <bottom/>
      <diagonal/>
    </border>
    <border>
      <left/>
      <right style="thin">
        <color indexed="10"/>
      </right>
      <top style="thin">
        <color indexed="10"/>
      </top>
      <bottom/>
      <diagonal/>
    </border>
    <border>
      <left style="medium">
        <color indexed="64"/>
      </left>
      <right/>
      <top/>
      <bottom style="thin">
        <color theme="4"/>
      </bottom>
      <diagonal/>
    </border>
    <border>
      <left/>
      <right style="medium">
        <color indexed="64"/>
      </right>
      <top/>
      <bottom style="thin">
        <color theme="4"/>
      </bottom>
      <diagonal/>
    </border>
    <border>
      <left style="thin">
        <color rgb="FF000000"/>
      </left>
      <right style="medium">
        <color indexed="64"/>
      </right>
      <top/>
      <bottom/>
      <diagonal/>
    </border>
    <border>
      <left style="medium">
        <color indexed="64"/>
      </left>
      <right style="thin">
        <color rgb="FFFF0000"/>
      </right>
      <top style="thin">
        <color rgb="FFFF0000"/>
      </top>
      <bottom style="thin">
        <color rgb="FFFF0000"/>
      </bottom>
      <diagonal/>
    </border>
    <border>
      <left style="thin">
        <color rgb="FFFF0000"/>
      </left>
      <right style="medium">
        <color indexed="64"/>
      </right>
      <top style="thin">
        <color rgb="FFFF0000"/>
      </top>
      <bottom style="thin">
        <color rgb="FFFF0000"/>
      </bottom>
      <diagonal/>
    </border>
    <border>
      <left/>
      <right style="medium">
        <color indexed="64"/>
      </right>
      <top/>
      <bottom/>
      <diagonal/>
    </border>
    <border>
      <left style="medium">
        <color indexed="64"/>
      </left>
      <right/>
      <top/>
      <bottom style="thin">
        <color theme="9"/>
      </bottom>
      <diagonal/>
    </border>
    <border>
      <left/>
      <right style="medium">
        <color indexed="64"/>
      </right>
      <top/>
      <bottom style="thin">
        <color theme="9"/>
      </bottom>
      <diagonal/>
    </border>
    <border>
      <left style="medium">
        <color indexed="64"/>
      </left>
      <right/>
      <top/>
      <bottom style="thin">
        <color theme="5" tint="0.39997558519241921"/>
      </bottom>
      <diagonal/>
    </border>
    <border>
      <left/>
      <right style="medium">
        <color indexed="64"/>
      </right>
      <top/>
      <bottom style="thin">
        <color theme="5" tint="0.39997558519241921"/>
      </bottom>
      <diagonal/>
    </border>
    <border>
      <left style="medium">
        <color indexed="64"/>
      </left>
      <right style="thin">
        <color rgb="FFFF0000"/>
      </right>
      <top style="thin">
        <color rgb="FFFF0000"/>
      </top>
      <bottom style="medium">
        <color indexed="64"/>
      </bottom>
      <diagonal/>
    </border>
    <border>
      <left style="thin">
        <color rgb="FFFF0000"/>
      </left>
      <right style="thin">
        <color rgb="FFFF0000"/>
      </right>
      <top style="thin">
        <color rgb="FFFF0000"/>
      </top>
      <bottom style="medium">
        <color indexed="64"/>
      </bottom>
      <diagonal/>
    </border>
    <border>
      <left style="thin">
        <color rgb="FFFF0000"/>
      </left>
      <right style="medium">
        <color indexed="64"/>
      </right>
      <top style="thin">
        <color rgb="FFFF0000"/>
      </top>
      <bottom style="medium">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diagonal/>
    </border>
    <border>
      <left style="thin">
        <color theme="1" tint="0.499984740745262"/>
      </left>
      <right style="medium">
        <color indexed="64"/>
      </right>
      <top style="thin">
        <color theme="1" tint="0.499984740745262"/>
      </top>
      <bottom/>
      <diagonal/>
    </border>
    <border>
      <left style="medium">
        <color indexed="64"/>
      </left>
      <right/>
      <top/>
      <bottom style="thin">
        <color theme="1" tint="0.499984740745262"/>
      </bottom>
      <diagonal/>
    </border>
    <border>
      <left/>
      <right style="medium">
        <color indexed="64"/>
      </right>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rgb="FF000000"/>
      </left>
      <right style="medium">
        <color indexed="64"/>
      </right>
      <top/>
      <bottom style="thin">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rgb="FFFF0000"/>
      </left>
      <right style="medium">
        <color indexed="64"/>
      </right>
      <top style="thin">
        <color indexed="64"/>
      </top>
      <bottom style="thin">
        <color rgb="FFFF0000"/>
      </bottom>
      <diagonal/>
    </border>
    <border>
      <left style="thin">
        <color indexed="10"/>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right/>
      <top style="thin">
        <color indexed="10"/>
      </top>
      <bottom style="thin">
        <color theme="4"/>
      </bottom>
      <diagonal/>
    </border>
    <border>
      <left/>
      <right style="medium">
        <color indexed="64"/>
      </right>
      <top style="thin">
        <color indexed="10"/>
      </top>
      <bottom style="thin">
        <color theme="4"/>
      </bottom>
      <diagonal/>
    </border>
    <border>
      <left/>
      <right/>
      <top style="thin">
        <color indexed="10"/>
      </top>
      <bottom style="thin">
        <color theme="9"/>
      </bottom>
      <diagonal/>
    </border>
    <border>
      <left/>
      <right style="medium">
        <color indexed="64"/>
      </right>
      <top style="thin">
        <color indexed="10"/>
      </top>
      <bottom style="thin">
        <color theme="9"/>
      </bottom>
      <diagonal/>
    </border>
    <border>
      <left/>
      <right/>
      <top style="thin">
        <color indexed="10"/>
      </top>
      <bottom style="medium">
        <color indexed="64"/>
      </bottom>
      <diagonal/>
    </border>
    <border>
      <left/>
      <right style="medium">
        <color indexed="64"/>
      </right>
      <top style="thin">
        <color indexed="10"/>
      </top>
      <bottom style="medium">
        <color indexed="64"/>
      </bottom>
      <diagonal/>
    </border>
    <border>
      <left style="thin">
        <color rgb="FF000000"/>
      </left>
      <right style="medium">
        <color indexed="64"/>
      </right>
      <top style="thin">
        <color theme="4"/>
      </top>
      <bottom style="thin">
        <color indexed="64"/>
      </bottom>
      <diagonal/>
    </border>
    <border>
      <left style="thin">
        <color rgb="FFFF0000"/>
      </left>
      <right style="medium">
        <color indexed="64"/>
      </right>
      <top/>
      <bottom style="thin">
        <color rgb="FFFF0000"/>
      </bottom>
      <diagonal/>
    </border>
    <border>
      <left/>
      <right style="medium">
        <color indexed="64"/>
      </right>
      <top style="thin">
        <color rgb="FFFF0000"/>
      </top>
      <bottom style="thin">
        <color theme="4"/>
      </bottom>
      <diagonal/>
    </border>
    <border>
      <left/>
      <right style="thin">
        <color theme="4"/>
      </right>
      <top style="thin">
        <color rgb="FFFF0000"/>
      </top>
      <bottom style="medium">
        <color indexed="64"/>
      </bottom>
      <diagonal/>
    </border>
    <border>
      <left/>
      <right style="medium">
        <color indexed="64"/>
      </right>
      <top style="thin">
        <color rgb="FFFF0000"/>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s>
  <cellStyleXfs count="10">
    <xf numFmtId="0" fontId="0" fillId="0" borderId="0"/>
    <xf numFmtId="0" fontId="6" fillId="0" borderId="0"/>
    <xf numFmtId="9" fontId="6" fillId="0" borderId="0" applyFont="0" applyFill="0" applyBorder="0" applyAlignment="0" applyProtection="0"/>
    <xf numFmtId="0" fontId="3" fillId="0" borderId="0"/>
    <xf numFmtId="0" fontId="2" fillId="0" borderId="0"/>
    <xf numFmtId="0" fontId="2" fillId="0" borderId="0"/>
    <xf numFmtId="0" fontId="24" fillId="0" borderId="0"/>
    <xf numFmtId="0" fontId="24" fillId="0" borderId="0"/>
    <xf numFmtId="0" fontId="24" fillId="0" borderId="0"/>
    <xf numFmtId="0" fontId="1" fillId="0" borderId="0"/>
  </cellStyleXfs>
  <cellXfs count="742">
    <xf numFmtId="0" fontId="0" fillId="0" borderId="0" xfId="0"/>
    <xf numFmtId="0" fontId="4" fillId="0" borderId="0" xfId="0" applyFont="1"/>
    <xf numFmtId="0" fontId="4" fillId="0" borderId="0" xfId="0" applyFont="1" applyAlignment="1">
      <alignment wrapText="1"/>
    </xf>
    <xf numFmtId="0" fontId="6" fillId="0" borderId="0" xfId="0" applyFont="1"/>
    <xf numFmtId="3" fontId="0" fillId="0" borderId="0" xfId="0" applyNumberFormat="1"/>
    <xf numFmtId="0" fontId="10" fillId="7" borderId="18" xfId="0" applyFont="1" applyFill="1" applyBorder="1"/>
    <xf numFmtId="3" fontId="9" fillId="9" borderId="18" xfId="0" applyNumberFormat="1" applyFont="1" applyFill="1" applyBorder="1"/>
    <xf numFmtId="3" fontId="9" fillId="0" borderId="18" xfId="0" applyNumberFormat="1" applyFont="1" applyBorder="1"/>
    <xf numFmtId="0" fontId="6" fillId="0" borderId="0" xfId="1"/>
    <xf numFmtId="0" fontId="6" fillId="0" borderId="0" xfId="0" applyFont="1" applyAlignment="1">
      <alignment horizontal="center"/>
    </xf>
    <xf numFmtId="0" fontId="5" fillId="0" borderId="0" xfId="0" applyFont="1"/>
    <xf numFmtId="16" fontId="5" fillId="0" borderId="0" xfId="0" applyNumberFormat="1" applyFont="1"/>
    <xf numFmtId="0" fontId="0" fillId="0" borderId="0" xfId="0" applyAlignment="1">
      <alignment horizontal="center"/>
    </xf>
    <xf numFmtId="0" fontId="4" fillId="0" borderId="0" xfId="0" applyFont="1" applyAlignment="1">
      <alignment horizontal="center"/>
    </xf>
    <xf numFmtId="0" fontId="6" fillId="0" borderId="0" xfId="0" applyFont="1" applyAlignment="1">
      <alignment wrapText="1"/>
    </xf>
    <xf numFmtId="0" fontId="0" fillId="0" borderId="0" xfId="0" applyAlignment="1">
      <alignment wrapText="1"/>
    </xf>
    <xf numFmtId="0" fontId="13" fillId="0" borderId="0" xfId="1" applyFont="1"/>
    <xf numFmtId="0" fontId="14" fillId="0" borderId="0" xfId="1" applyFont="1"/>
    <xf numFmtId="0" fontId="15" fillId="0" borderId="0" xfId="1" applyFont="1" applyAlignment="1">
      <alignment horizontal="left" indent="4"/>
    </xf>
    <xf numFmtId="0" fontId="18" fillId="0" borderId="0" xfId="1" applyFont="1"/>
    <xf numFmtId="0" fontId="14" fillId="0" borderId="0" xfId="1" applyFont="1" applyAlignment="1">
      <alignment wrapText="1"/>
    </xf>
    <xf numFmtId="0" fontId="6" fillId="0" borderId="0" xfId="1" applyAlignment="1">
      <alignment wrapText="1"/>
    </xf>
    <xf numFmtId="0" fontId="21" fillId="0" borderId="0" xfId="1" applyFont="1"/>
    <xf numFmtId="0" fontId="20" fillId="0" borderId="0" xfId="1" applyFont="1" applyAlignment="1">
      <alignment wrapText="1"/>
    </xf>
    <xf numFmtId="0" fontId="21" fillId="0" borderId="0" xfId="1" applyFont="1" applyAlignment="1">
      <alignment wrapText="1"/>
    </xf>
    <xf numFmtId="0" fontId="22" fillId="0" borderId="0" xfId="1" applyFont="1" applyAlignment="1">
      <alignment wrapText="1"/>
    </xf>
    <xf numFmtId="0" fontId="13" fillId="0" borderId="0" xfId="1" applyFont="1" applyAlignment="1">
      <alignment wrapText="1"/>
    </xf>
    <xf numFmtId="0" fontId="13" fillId="0" borderId="0" xfId="1" applyFont="1" applyAlignment="1">
      <alignment vertical="center"/>
    </xf>
    <xf numFmtId="0" fontId="23" fillId="0" borderId="26" xfId="1" applyFont="1" applyBorder="1" applyAlignment="1">
      <alignment vertical="center"/>
    </xf>
    <xf numFmtId="0" fontId="23" fillId="0" borderId="33" xfId="1" applyFont="1" applyBorder="1" applyAlignment="1">
      <alignment vertical="center"/>
    </xf>
    <xf numFmtId="0" fontId="13" fillId="0" borderId="26" xfId="1" applyFont="1" applyBorder="1" applyAlignment="1">
      <alignment vertical="center"/>
    </xf>
    <xf numFmtId="3" fontId="0" fillId="0" borderId="37" xfId="0" applyNumberFormat="1" applyBorder="1"/>
    <xf numFmtId="1" fontId="0" fillId="0" borderId="37" xfId="0" applyNumberFormat="1" applyBorder="1"/>
    <xf numFmtId="1" fontId="9" fillId="9" borderId="37" xfId="0" applyNumberFormat="1" applyFont="1" applyFill="1" applyBorder="1"/>
    <xf numFmtId="3" fontId="9" fillId="9" borderId="37" xfId="0" applyNumberFormat="1" applyFont="1" applyFill="1" applyBorder="1"/>
    <xf numFmtId="0" fontId="4" fillId="7" borderId="37" xfId="0" applyFont="1" applyFill="1" applyBorder="1"/>
    <xf numFmtId="0" fontId="6" fillId="0" borderId="37" xfId="0" applyFont="1" applyBorder="1"/>
    <xf numFmtId="0" fontId="6" fillId="0" borderId="37" xfId="0" applyFont="1" applyBorder="1" applyAlignment="1">
      <alignment wrapText="1"/>
    </xf>
    <xf numFmtId="0" fontId="12" fillId="0" borderId="0" xfId="0" applyFont="1"/>
    <xf numFmtId="1" fontId="0" fillId="0" borderId="0" xfId="0" applyNumberFormat="1"/>
    <xf numFmtId="3" fontId="0" fillId="0" borderId="0" xfId="0" applyNumberFormat="1" applyAlignment="1">
      <alignment horizontal="center"/>
    </xf>
    <xf numFmtId="16" fontId="6" fillId="0" borderId="0" xfId="0" applyNumberFormat="1" applyFont="1" applyAlignment="1">
      <alignment wrapText="1"/>
    </xf>
    <xf numFmtId="0" fontId="4" fillId="7" borderId="37" xfId="0" applyFont="1" applyFill="1" applyBorder="1" applyAlignment="1">
      <alignment wrapText="1"/>
    </xf>
    <xf numFmtId="0" fontId="10" fillId="7" borderId="18" xfId="0" applyFont="1" applyFill="1" applyBorder="1" applyAlignment="1">
      <alignment wrapText="1"/>
    </xf>
    <xf numFmtId="0" fontId="9" fillId="9" borderId="18" xfId="0" applyFont="1" applyFill="1" applyBorder="1" applyAlignment="1">
      <alignment wrapText="1"/>
    </xf>
    <xf numFmtId="0" fontId="9" fillId="0" borderId="18" xfId="0" applyFont="1" applyBorder="1" applyAlignment="1">
      <alignment wrapText="1"/>
    </xf>
    <xf numFmtId="0" fontId="0" fillId="0" borderId="37" xfId="0" applyBorder="1" applyAlignment="1">
      <alignment wrapText="1"/>
    </xf>
    <xf numFmtId="0" fontId="9" fillId="9" borderId="37" xfId="0" applyFont="1" applyFill="1" applyBorder="1" applyAlignment="1">
      <alignment wrapText="1"/>
    </xf>
    <xf numFmtId="0" fontId="5" fillId="0" borderId="37" xfId="0" applyFont="1" applyBorder="1" applyAlignment="1">
      <alignment wrapText="1"/>
    </xf>
    <xf numFmtId="49" fontId="5" fillId="0" borderId="37" xfId="0" applyNumberFormat="1" applyFont="1" applyBorder="1" applyAlignment="1">
      <alignment wrapText="1"/>
    </xf>
    <xf numFmtId="1" fontId="9" fillId="0" borderId="0" xfId="0" applyNumberFormat="1" applyFont="1"/>
    <xf numFmtId="3" fontId="9" fillId="0" borderId="0" xfId="0" applyNumberFormat="1" applyFont="1"/>
    <xf numFmtId="0" fontId="4" fillId="0" borderId="0" xfId="0" applyFont="1" applyAlignment="1">
      <alignment horizontal="center" wrapText="1"/>
    </xf>
    <xf numFmtId="0" fontId="10" fillId="7" borderId="18" xfId="0" applyFont="1" applyFill="1" applyBorder="1" applyAlignment="1">
      <alignment horizontal="center" wrapText="1"/>
    </xf>
    <xf numFmtId="0" fontId="6" fillId="0" borderId="0" xfId="0" applyFont="1" applyAlignment="1">
      <alignment horizontal="center" wrapText="1"/>
    </xf>
    <xf numFmtId="0" fontId="10" fillId="7" borderId="18" xfId="0" applyFont="1" applyFill="1" applyBorder="1" applyAlignment="1">
      <alignment horizontal="center"/>
    </xf>
    <xf numFmtId="0" fontId="4" fillId="2" borderId="4" xfId="1" applyFont="1" applyFill="1" applyBorder="1" applyAlignment="1">
      <alignment wrapText="1"/>
    </xf>
    <xf numFmtId="0" fontId="4" fillId="3" borderId="5" xfId="1" applyFont="1" applyFill="1" applyBorder="1" applyAlignment="1">
      <alignment wrapText="1"/>
    </xf>
    <xf numFmtId="0" fontId="4" fillId="5" borderId="4" xfId="1" applyFont="1" applyFill="1" applyBorder="1" applyAlignment="1">
      <alignment wrapText="1"/>
    </xf>
    <xf numFmtId="0" fontId="4" fillId="0" borderId="0" xfId="1" applyFont="1" applyAlignment="1">
      <alignment wrapText="1"/>
    </xf>
    <xf numFmtId="164" fontId="6" fillId="2" borderId="34" xfId="1" applyNumberFormat="1" applyFill="1" applyBorder="1" applyProtection="1">
      <protection locked="0"/>
    </xf>
    <xf numFmtId="164" fontId="6" fillId="3" borderId="35" xfId="1" applyNumberFormat="1" applyFill="1" applyBorder="1" applyProtection="1">
      <protection locked="0"/>
    </xf>
    <xf numFmtId="164" fontId="6" fillId="3" borderId="1" xfId="1" applyNumberFormat="1" applyFill="1" applyBorder="1" applyProtection="1">
      <protection locked="0"/>
    </xf>
    <xf numFmtId="164" fontId="6" fillId="5" borderId="1" xfId="1" applyNumberFormat="1" applyFill="1" applyBorder="1" applyProtection="1">
      <protection locked="0"/>
    </xf>
    <xf numFmtId="164" fontId="6" fillId="5" borderId="12" xfId="1" applyNumberFormat="1" applyFill="1" applyBorder="1" applyProtection="1">
      <protection locked="0"/>
    </xf>
    <xf numFmtId="164" fontId="6" fillId="0" borderId="0" xfId="1" applyNumberFormat="1" applyProtection="1">
      <protection locked="0"/>
    </xf>
    <xf numFmtId="164" fontId="6" fillId="3" borderId="2" xfId="1" applyNumberFormat="1" applyFill="1" applyBorder="1" applyProtection="1">
      <protection locked="0"/>
    </xf>
    <xf numFmtId="164" fontId="6" fillId="5" borderId="2" xfId="1" applyNumberFormat="1" applyFill="1" applyBorder="1" applyProtection="1">
      <protection locked="0"/>
    </xf>
    <xf numFmtId="164" fontId="6" fillId="5" borderId="13" xfId="1" applyNumberFormat="1" applyFill="1" applyBorder="1" applyProtection="1">
      <protection locked="0"/>
    </xf>
    <xf numFmtId="0" fontId="6" fillId="0" borderId="9" xfId="1" applyBorder="1"/>
    <xf numFmtId="0" fontId="6" fillId="4" borderId="9" xfId="1" applyFill="1" applyBorder="1"/>
    <xf numFmtId="0" fontId="6" fillId="5" borderId="9" xfId="1" applyFill="1" applyBorder="1"/>
    <xf numFmtId="0" fontId="6" fillId="0" borderId="10" xfId="1" applyBorder="1"/>
    <xf numFmtId="0" fontId="6" fillId="4" borderId="10" xfId="1" applyFill="1" applyBorder="1"/>
    <xf numFmtId="0" fontId="6" fillId="5" borderId="10" xfId="1" applyFill="1" applyBorder="1"/>
    <xf numFmtId="16" fontId="0" fillId="0" borderId="0" xfId="0" applyNumberFormat="1"/>
    <xf numFmtId="0" fontId="24" fillId="0" borderId="0" xfId="7"/>
    <xf numFmtId="0" fontId="24" fillId="0" borderId="0" xfId="6"/>
    <xf numFmtId="0" fontId="11" fillId="23" borderId="37" xfId="6" applyFont="1" applyFill="1" applyBorder="1" applyAlignment="1">
      <alignment horizontal="left" vertical="top"/>
    </xf>
    <xf numFmtId="0" fontId="11" fillId="10" borderId="52" xfId="6" applyFont="1" applyFill="1" applyBorder="1" applyAlignment="1">
      <alignment horizontal="left" wrapText="1"/>
    </xf>
    <xf numFmtId="0" fontId="11" fillId="0" borderId="37" xfId="6" applyFont="1" applyBorder="1" applyAlignment="1">
      <alignment horizontal="left"/>
    </xf>
    <xf numFmtId="0" fontId="27" fillId="0" borderId="37" xfId="6" applyFont="1" applyBorder="1"/>
    <xf numFmtId="0" fontId="11" fillId="24" borderId="37" xfId="6" applyFont="1" applyFill="1" applyBorder="1" applyAlignment="1">
      <alignment horizontal="left"/>
    </xf>
    <xf numFmtId="0" fontId="27" fillId="23" borderId="37" xfId="6" applyFont="1" applyFill="1" applyBorder="1" applyAlignment="1">
      <alignment horizontal="center" vertical="top" wrapText="1"/>
    </xf>
    <xf numFmtId="0" fontId="0" fillId="0" borderId="54" xfId="6" applyFont="1" applyBorder="1"/>
    <xf numFmtId="0" fontId="0" fillId="0" borderId="0" xfId="7" applyFont="1"/>
    <xf numFmtId="0" fontId="26" fillId="0" borderId="0" xfId="7" applyFont="1" applyAlignment="1">
      <alignment vertical="center" wrapText="1"/>
    </xf>
    <xf numFmtId="0" fontId="25" fillId="0" borderId="0" xfId="6" applyFont="1" applyAlignment="1">
      <alignment vertical="center" wrapText="1"/>
    </xf>
    <xf numFmtId="0" fontId="11" fillId="10" borderId="57" xfId="6" applyFont="1" applyFill="1" applyBorder="1" applyAlignment="1">
      <alignment horizontal="center" vertical="center" wrapText="1"/>
    </xf>
    <xf numFmtId="0" fontId="0" fillId="0" borderId="59" xfId="0" applyBorder="1" applyAlignment="1">
      <alignment wrapText="1"/>
    </xf>
    <xf numFmtId="0" fontId="0" fillId="0" borderId="60" xfId="0" applyBorder="1" applyAlignment="1">
      <alignment wrapText="1"/>
    </xf>
    <xf numFmtId="0" fontId="30" fillId="19" borderId="0" xfId="1" applyFont="1" applyFill="1"/>
    <xf numFmtId="0" fontId="0" fillId="0" borderId="0" xfId="0" applyAlignment="1">
      <alignment horizontal="center" wrapText="1"/>
    </xf>
    <xf numFmtId="0" fontId="0" fillId="0" borderId="0" xfId="0" applyAlignment="1">
      <alignment vertical="center" wrapText="1"/>
    </xf>
    <xf numFmtId="0" fontId="29" fillId="8" borderId="0" xfId="0" applyFont="1" applyFill="1" applyAlignment="1">
      <alignment horizontal="center" vertical="center" wrapText="1"/>
    </xf>
    <xf numFmtId="0" fontId="1" fillId="0" borderId="0" xfId="9"/>
    <xf numFmtId="0" fontId="1" fillId="0" borderId="37" xfId="9" applyBorder="1" applyAlignment="1">
      <alignment horizontal="center"/>
    </xf>
    <xf numFmtId="0" fontId="32" fillId="0" borderId="37" xfId="9" applyFont="1" applyBorder="1" applyAlignment="1">
      <alignment horizontal="center"/>
    </xf>
    <xf numFmtId="0" fontId="33" fillId="0" borderId="37" xfId="9" applyFont="1" applyBorder="1" applyAlignment="1">
      <alignment horizontal="center"/>
    </xf>
    <xf numFmtId="0" fontId="34" fillId="0" borderId="37" xfId="9" applyFont="1" applyBorder="1" applyAlignment="1">
      <alignment horizontal="center"/>
    </xf>
    <xf numFmtId="0" fontId="11" fillId="10" borderId="67" xfId="6" applyFont="1" applyFill="1" applyBorder="1" applyAlignment="1">
      <alignment horizontal="left" wrapText="1"/>
    </xf>
    <xf numFmtId="0" fontId="11" fillId="10" borderId="68" xfId="6" applyFont="1" applyFill="1" applyBorder="1" applyAlignment="1">
      <alignment horizontal="center" vertical="center" wrapText="1"/>
    </xf>
    <xf numFmtId="0" fontId="11" fillId="10" borderId="67" xfId="6" applyFont="1" applyFill="1" applyBorder="1" applyAlignment="1">
      <alignment wrapText="1"/>
    </xf>
    <xf numFmtId="0" fontId="11" fillId="10" borderId="69" xfId="6" applyFont="1" applyFill="1" applyBorder="1" applyAlignment="1">
      <alignment wrapText="1"/>
    </xf>
    <xf numFmtId="0" fontId="11" fillId="10" borderId="71" xfId="6" applyFont="1" applyFill="1" applyBorder="1" applyAlignment="1">
      <alignment horizontal="center" vertical="center" wrapText="1"/>
    </xf>
    <xf numFmtId="0" fontId="10" fillId="7" borderId="72" xfId="0" applyFont="1" applyFill="1" applyBorder="1"/>
    <xf numFmtId="3" fontId="9" fillId="9" borderId="72" xfId="0" applyNumberFormat="1" applyFont="1" applyFill="1" applyBorder="1"/>
    <xf numFmtId="0" fontId="9" fillId="9" borderId="75" xfId="0" applyFont="1" applyFill="1" applyBorder="1" applyAlignment="1">
      <alignment wrapText="1"/>
    </xf>
    <xf numFmtId="3" fontId="9" fillId="9" borderId="75" xfId="0" applyNumberFormat="1" applyFont="1" applyFill="1" applyBorder="1"/>
    <xf numFmtId="0" fontId="10" fillId="7" borderId="72" xfId="0" applyFont="1" applyFill="1" applyBorder="1" applyAlignment="1">
      <alignment horizontal="center" wrapText="1"/>
    </xf>
    <xf numFmtId="1" fontId="9" fillId="9" borderId="72" xfId="0" applyNumberFormat="1" applyFont="1" applyFill="1" applyBorder="1"/>
    <xf numFmtId="3" fontId="9" fillId="0" borderId="76" xfId="0" applyNumberFormat="1" applyFont="1" applyBorder="1"/>
    <xf numFmtId="0" fontId="36" fillId="0" borderId="48" xfId="6" applyFont="1" applyBorder="1" applyAlignment="1">
      <alignment horizontal="center"/>
    </xf>
    <xf numFmtId="0" fontId="37" fillId="0" borderId="49" xfId="6" applyFont="1" applyBorder="1" applyAlignment="1">
      <alignment horizontal="center"/>
    </xf>
    <xf numFmtId="0" fontId="36" fillId="0" borderId="56" xfId="6" applyFont="1" applyBorder="1" applyAlignment="1">
      <alignment horizontal="center" wrapText="1"/>
    </xf>
    <xf numFmtId="0" fontId="11" fillId="22" borderId="52" xfId="6" applyFont="1" applyFill="1" applyBorder="1" applyAlignment="1">
      <alignment horizontal="left"/>
    </xf>
    <xf numFmtId="0" fontId="11" fillId="22" borderId="57" xfId="6" applyFont="1" applyFill="1" applyBorder="1" applyAlignment="1">
      <alignment horizontal="left" wrapText="1"/>
    </xf>
    <xf numFmtId="0" fontId="11" fillId="22" borderId="67" xfId="6" applyFont="1" applyFill="1" applyBorder="1" applyAlignment="1">
      <alignment horizontal="left"/>
    </xf>
    <xf numFmtId="0" fontId="11" fillId="22" borderId="68" xfId="6" applyFont="1" applyFill="1" applyBorder="1" applyAlignment="1">
      <alignment horizontal="left" wrapText="1"/>
    </xf>
    <xf numFmtId="0" fontId="11" fillId="22" borderId="68" xfId="6" applyFont="1" applyFill="1" applyBorder="1" applyAlignment="1">
      <alignment horizontal="center" wrapText="1"/>
    </xf>
    <xf numFmtId="0" fontId="11" fillId="22" borderId="69" xfId="6" applyFont="1" applyFill="1" applyBorder="1" applyAlignment="1">
      <alignment horizontal="left"/>
    </xf>
    <xf numFmtId="0" fontId="11" fillId="22" borderId="70" xfId="6" applyFont="1" applyFill="1" applyBorder="1" applyAlignment="1">
      <alignment horizontal="left" wrapText="1"/>
    </xf>
    <xf numFmtId="0" fontId="11" fillId="22" borderId="53" xfId="6" applyFont="1" applyFill="1" applyBorder="1" applyAlignment="1">
      <alignment horizontal="left" vertical="top" wrapText="1"/>
    </xf>
    <xf numFmtId="0" fontId="11" fillId="22" borderId="51" xfId="6" applyFont="1" applyFill="1" applyBorder="1" applyAlignment="1">
      <alignment horizontal="left"/>
    </xf>
    <xf numFmtId="0" fontId="11" fillId="22" borderId="58" xfId="6" applyFont="1" applyFill="1" applyBorder="1" applyAlignment="1">
      <alignment horizontal="left" wrapText="1"/>
    </xf>
    <xf numFmtId="0" fontId="11" fillId="22" borderId="68" xfId="6" applyFont="1" applyFill="1" applyBorder="1" applyAlignment="1">
      <alignment horizontal="center" vertical="center" wrapText="1"/>
    </xf>
    <xf numFmtId="0" fontId="11" fillId="23" borderId="67" xfId="6" applyFont="1" applyFill="1" applyBorder="1" applyAlignment="1">
      <alignment horizontal="left"/>
    </xf>
    <xf numFmtId="0" fontId="11" fillId="23" borderId="69" xfId="6" applyFont="1" applyFill="1" applyBorder="1" applyAlignment="1">
      <alignment horizontal="left"/>
    </xf>
    <xf numFmtId="0" fontId="27" fillId="22" borderId="57" xfId="6" applyFont="1" applyFill="1" applyBorder="1" applyAlignment="1">
      <alignment horizontal="left" wrapText="1"/>
    </xf>
    <xf numFmtId="0" fontId="27" fillId="22" borderId="68" xfId="6" applyFont="1" applyFill="1" applyBorder="1" applyAlignment="1">
      <alignment horizontal="left" wrapText="1"/>
    </xf>
    <xf numFmtId="0" fontId="27" fillId="22" borderId="71" xfId="6" applyFont="1" applyFill="1" applyBorder="1" applyAlignment="1">
      <alignment horizontal="left" wrapText="1"/>
    </xf>
    <xf numFmtId="0" fontId="44" fillId="17" borderId="0" xfId="0" applyFont="1" applyFill="1" applyAlignment="1">
      <alignment vertical="center" wrapText="1"/>
    </xf>
    <xf numFmtId="0" fontId="44" fillId="0" borderId="0" xfId="0" applyFont="1" applyAlignment="1">
      <alignment vertical="center" wrapText="1"/>
    </xf>
    <xf numFmtId="0" fontId="46" fillId="0" borderId="0" xfId="0" applyFont="1"/>
    <xf numFmtId="0" fontId="47" fillId="0" borderId="0" xfId="0" applyFont="1"/>
    <xf numFmtId="0" fontId="44" fillId="0" borderId="0" xfId="0" applyFont="1"/>
    <xf numFmtId="0" fontId="44" fillId="17" borderId="0" xfId="0" applyFont="1" applyFill="1" applyAlignment="1">
      <alignment wrapText="1"/>
    </xf>
    <xf numFmtId="0" fontId="46" fillId="17" borderId="0" xfId="0" applyFont="1" applyFill="1"/>
    <xf numFmtId="0" fontId="44" fillId="17" borderId="15" xfId="0" applyFont="1" applyFill="1" applyBorder="1" applyAlignment="1">
      <alignment wrapText="1"/>
    </xf>
    <xf numFmtId="0" fontId="46" fillId="17" borderId="14" xfId="0" applyFont="1" applyFill="1" applyBorder="1"/>
    <xf numFmtId="0" fontId="48" fillId="17" borderId="2" xfId="0" applyFont="1" applyFill="1" applyBorder="1"/>
    <xf numFmtId="164" fontId="46" fillId="17" borderId="73" xfId="0" applyNumberFormat="1" applyFont="1" applyFill="1" applyBorder="1" applyProtection="1">
      <protection locked="0"/>
    </xf>
    <xf numFmtId="0" fontId="48" fillId="17" borderId="0" xfId="0" applyFont="1" applyFill="1"/>
    <xf numFmtId="164" fontId="46" fillId="17" borderId="0" xfId="0" applyNumberFormat="1" applyFont="1" applyFill="1" applyProtection="1">
      <protection locked="0"/>
    </xf>
    <xf numFmtId="1" fontId="46" fillId="17" borderId="0" xfId="0" applyNumberFormat="1" applyFont="1" applyFill="1"/>
    <xf numFmtId="164" fontId="46" fillId="17" borderId="34" xfId="0" applyNumberFormat="1" applyFont="1" applyFill="1" applyBorder="1" applyProtection="1">
      <protection locked="0"/>
    </xf>
    <xf numFmtId="49" fontId="48" fillId="17" borderId="2" xfId="0" applyNumberFormat="1" applyFont="1" applyFill="1" applyBorder="1"/>
    <xf numFmtId="16" fontId="48" fillId="17" borderId="0" xfId="0" applyNumberFormat="1" applyFont="1" applyFill="1"/>
    <xf numFmtId="0" fontId="49" fillId="17" borderId="0" xfId="0" applyFont="1" applyFill="1" applyAlignment="1">
      <alignment vertical="center" wrapText="1"/>
    </xf>
    <xf numFmtId="3" fontId="46" fillId="17" borderId="0" xfId="0" applyNumberFormat="1" applyFont="1" applyFill="1"/>
    <xf numFmtId="0" fontId="47" fillId="17" borderId="0" xfId="0" applyFont="1" applyFill="1"/>
    <xf numFmtId="0" fontId="44" fillId="0" borderId="0" xfId="0" applyFont="1" applyAlignment="1">
      <alignment horizontal="center" vertical="center" wrapText="1"/>
    </xf>
    <xf numFmtId="0" fontId="50" fillId="0" borderId="0" xfId="0" applyFont="1" applyAlignment="1">
      <alignment vertical="center" wrapText="1"/>
    </xf>
    <xf numFmtId="3" fontId="46" fillId="0" borderId="0" xfId="0" applyNumberFormat="1" applyFont="1"/>
    <xf numFmtId="0" fontId="44" fillId="0" borderId="0" xfId="0" applyFont="1" applyAlignment="1">
      <alignment wrapText="1"/>
    </xf>
    <xf numFmtId="0" fontId="44" fillId="0" borderId="15" xfId="0" applyFont="1" applyBorder="1" applyAlignment="1">
      <alignment wrapText="1"/>
    </xf>
    <xf numFmtId="0" fontId="46" fillId="0" borderId="14" xfId="0" applyFont="1" applyBorder="1"/>
    <xf numFmtId="0" fontId="48" fillId="0" borderId="2" xfId="0" applyFont="1" applyBorder="1"/>
    <xf numFmtId="164" fontId="46" fillId="0" borderId="73" xfId="0" applyNumberFormat="1" applyFont="1" applyBorder="1" applyProtection="1">
      <protection locked="0"/>
    </xf>
    <xf numFmtId="0" fontId="48" fillId="0" borderId="0" xfId="0" applyFont="1"/>
    <xf numFmtId="164" fontId="46" fillId="0" borderId="0" xfId="0" applyNumberFormat="1" applyFont="1" applyProtection="1">
      <protection locked="0"/>
    </xf>
    <xf numFmtId="1" fontId="46" fillId="0" borderId="0" xfId="0" applyNumberFormat="1" applyFont="1"/>
    <xf numFmtId="164" fontId="46" fillId="0" borderId="34" xfId="0" applyNumberFormat="1" applyFont="1" applyBorder="1" applyProtection="1">
      <protection locked="0"/>
    </xf>
    <xf numFmtId="16" fontId="48" fillId="0" borderId="0" xfId="0" applyNumberFormat="1" applyFont="1"/>
    <xf numFmtId="0" fontId="57" fillId="0" borderId="0" xfId="0" applyFont="1"/>
    <xf numFmtId="0" fontId="28" fillId="0" borderId="0" xfId="0" applyFont="1"/>
    <xf numFmtId="0" fontId="44" fillId="4" borderId="15" xfId="0" applyFont="1" applyFill="1" applyBorder="1" applyAlignment="1">
      <alignment wrapText="1"/>
    </xf>
    <xf numFmtId="0" fontId="44" fillId="4" borderId="0" xfId="0" applyFont="1" applyFill="1" applyAlignment="1">
      <alignment wrapText="1"/>
    </xf>
    <xf numFmtId="0" fontId="46" fillId="4" borderId="14" xfId="0" applyFont="1" applyFill="1" applyBorder="1"/>
    <xf numFmtId="0" fontId="44" fillId="29" borderId="0" xfId="0" applyFont="1" applyFill="1" applyAlignment="1">
      <alignment horizontal="center" vertical="center" wrapText="1"/>
    </xf>
    <xf numFmtId="0" fontId="48" fillId="17" borderId="1" xfId="0" applyFont="1" applyFill="1" applyBorder="1"/>
    <xf numFmtId="164" fontId="46" fillId="17" borderId="77" xfId="0" applyNumberFormat="1" applyFont="1" applyFill="1" applyBorder="1" applyProtection="1">
      <protection locked="0"/>
    </xf>
    <xf numFmtId="0" fontId="44" fillId="17" borderId="2" xfId="0" applyFont="1" applyFill="1" applyBorder="1" applyAlignment="1">
      <alignment wrapText="1"/>
    </xf>
    <xf numFmtId="0" fontId="46" fillId="29" borderId="61" xfId="0" applyFont="1" applyFill="1" applyBorder="1" applyAlignment="1">
      <alignment horizontal="center" vertical="center" wrapText="1"/>
    </xf>
    <xf numFmtId="0" fontId="48" fillId="0" borderId="1" xfId="0" applyFont="1" applyBorder="1"/>
    <xf numFmtId="164" fontId="46" fillId="0" borderId="77" xfId="0" applyNumberFormat="1" applyFont="1" applyBorder="1" applyProtection="1">
      <protection locked="0"/>
    </xf>
    <xf numFmtId="0" fontId="44" fillId="0" borderId="2" xfId="0" applyFont="1" applyBorder="1" applyAlignment="1">
      <alignment wrapText="1"/>
    </xf>
    <xf numFmtId="0" fontId="56" fillId="29" borderId="2" xfId="0" applyFont="1" applyFill="1" applyBorder="1"/>
    <xf numFmtId="0" fontId="46" fillId="29" borderId="2" xfId="0" applyFont="1" applyFill="1" applyBorder="1"/>
    <xf numFmtId="0" fontId="44" fillId="0" borderId="2" xfId="0" applyFont="1" applyBorder="1" applyAlignment="1">
      <alignment horizontal="center" wrapText="1"/>
    </xf>
    <xf numFmtId="0" fontId="48" fillId="0" borderId="78" xfId="0" applyFont="1" applyBorder="1"/>
    <xf numFmtId="164" fontId="46" fillId="0" borderId="79" xfId="0" applyNumberFormat="1" applyFont="1" applyBorder="1" applyProtection="1">
      <protection locked="0"/>
    </xf>
    <xf numFmtId="3" fontId="46" fillId="0" borderId="2" xfId="0" applyNumberFormat="1" applyFont="1" applyBorder="1"/>
    <xf numFmtId="0" fontId="44" fillId="29" borderId="0" xfId="0" applyFont="1" applyFill="1" applyAlignment="1">
      <alignment horizontal="center"/>
    </xf>
    <xf numFmtId="0" fontId="44" fillId="0" borderId="14" xfId="0" applyFont="1" applyBorder="1" applyAlignment="1">
      <alignment wrapText="1"/>
    </xf>
    <xf numFmtId="164" fontId="46" fillId="0" borderId="0" xfId="0" applyNumberFormat="1" applyFont="1"/>
    <xf numFmtId="0" fontId="58" fillId="0" borderId="0" xfId="0" applyFont="1"/>
    <xf numFmtId="0" fontId="46" fillId="13" borderId="0" xfId="0" applyFont="1" applyFill="1"/>
    <xf numFmtId="0" fontId="58" fillId="0" borderId="0" xfId="1" applyFont="1"/>
    <xf numFmtId="0" fontId="58" fillId="0" borderId="0" xfId="1" applyFont="1" applyAlignment="1">
      <alignment vertical="center"/>
    </xf>
    <xf numFmtId="0" fontId="58" fillId="0" borderId="3" xfId="1" applyFont="1" applyBorder="1"/>
    <xf numFmtId="0" fontId="58" fillId="4" borderId="3" xfId="1" applyFont="1" applyFill="1" applyBorder="1"/>
    <xf numFmtId="0" fontId="58" fillId="5" borderId="3" xfId="1" applyFont="1" applyFill="1" applyBorder="1"/>
    <xf numFmtId="0" fontId="28" fillId="3" borderId="17" xfId="1" applyFont="1" applyFill="1" applyBorder="1" applyAlignment="1">
      <alignment wrapText="1"/>
    </xf>
    <xf numFmtId="0" fontId="28" fillId="5" borderId="62" xfId="1" applyFont="1" applyFill="1" applyBorder="1" applyAlignment="1">
      <alignment wrapText="1"/>
    </xf>
    <xf numFmtId="0" fontId="58" fillId="0" borderId="27" xfId="0" applyFont="1" applyBorder="1" applyAlignment="1">
      <alignment horizontal="center"/>
    </xf>
    <xf numFmtId="3" fontId="60" fillId="2" borderId="2" xfId="1" applyNumberFormat="1" applyFont="1" applyFill="1" applyBorder="1"/>
    <xf numFmtId="3" fontId="60" fillId="3" borderId="2" xfId="1" applyNumberFormat="1" applyFont="1" applyFill="1" applyBorder="1"/>
    <xf numFmtId="3" fontId="60" fillId="5" borderId="2" xfId="1" applyNumberFormat="1" applyFont="1" applyFill="1" applyBorder="1"/>
    <xf numFmtId="3" fontId="58" fillId="3" borderId="37" xfId="1" applyNumberFormat="1" applyFont="1" applyFill="1" applyBorder="1"/>
    <xf numFmtId="164" fontId="58" fillId="3" borderId="37" xfId="1" applyNumberFormat="1" applyFont="1" applyFill="1" applyBorder="1"/>
    <xf numFmtId="1" fontId="58" fillId="5" borderId="37" xfId="1" applyNumberFormat="1" applyFont="1" applyFill="1" applyBorder="1"/>
    <xf numFmtId="3" fontId="58" fillId="5" borderId="37" xfId="1" applyNumberFormat="1" applyFont="1" applyFill="1" applyBorder="1"/>
    <xf numFmtId="164" fontId="58" fillId="5" borderId="37" xfId="1" applyNumberFormat="1" applyFont="1" applyFill="1" applyBorder="1"/>
    <xf numFmtId="167" fontId="58" fillId="0" borderId="37" xfId="0" applyNumberFormat="1" applyFont="1" applyBorder="1"/>
    <xf numFmtId="0" fontId="60" fillId="0" borderId="9" xfId="1" applyFont="1" applyBorder="1"/>
    <xf numFmtId="0" fontId="60" fillId="5" borderId="9" xfId="1" applyFont="1" applyFill="1" applyBorder="1"/>
    <xf numFmtId="0" fontId="58" fillId="0" borderId="74" xfId="1" applyFont="1" applyBorder="1"/>
    <xf numFmtId="0" fontId="60" fillId="0" borderId="10" xfId="1" applyFont="1" applyBorder="1"/>
    <xf numFmtId="0" fontId="60" fillId="5" borderId="10" xfId="1" applyFont="1" applyFill="1" applyBorder="1"/>
    <xf numFmtId="0" fontId="28" fillId="3" borderId="11" xfId="1" applyFont="1" applyFill="1" applyBorder="1" applyAlignment="1">
      <alignment wrapText="1"/>
    </xf>
    <xf numFmtId="0" fontId="28" fillId="5" borderId="4" xfId="1" applyFont="1" applyFill="1" applyBorder="1" applyAlignment="1">
      <alignment wrapText="1"/>
    </xf>
    <xf numFmtId="0" fontId="28" fillId="29" borderId="0" xfId="1" applyFont="1" applyFill="1" applyAlignment="1">
      <alignment horizontal="center" vertical="center" wrapText="1"/>
    </xf>
    <xf numFmtId="0" fontId="28" fillId="2" borderId="62" xfId="1" applyFont="1" applyFill="1" applyBorder="1" applyAlignment="1">
      <alignment wrapText="1"/>
    </xf>
    <xf numFmtId="0" fontId="28" fillId="3" borderId="62" xfId="1" applyFont="1" applyFill="1" applyBorder="1" applyAlignment="1">
      <alignment wrapText="1"/>
    </xf>
    <xf numFmtId="3" fontId="58" fillId="2" borderId="2" xfId="1" applyNumberFormat="1" applyFont="1" applyFill="1" applyBorder="1"/>
    <xf numFmtId="3" fontId="58" fillId="3" borderId="2" xfId="1" applyNumberFormat="1" applyFont="1" applyFill="1" applyBorder="1"/>
    <xf numFmtId="3" fontId="58" fillId="5" borderId="2" xfId="1" applyNumberFormat="1" applyFont="1" applyFill="1" applyBorder="1"/>
    <xf numFmtId="0" fontId="58" fillId="4" borderId="9" xfId="1" applyFont="1" applyFill="1" applyBorder="1"/>
    <xf numFmtId="0" fontId="58" fillId="5" borderId="9" xfId="1" applyFont="1" applyFill="1" applyBorder="1"/>
    <xf numFmtId="0" fontId="58" fillId="4" borderId="10" xfId="1" applyFont="1" applyFill="1" applyBorder="1"/>
    <xf numFmtId="0" fontId="58" fillId="5" borderId="10" xfId="1" applyFont="1" applyFill="1" applyBorder="1"/>
    <xf numFmtId="0" fontId="60" fillId="0" borderId="0" xfId="1" applyFont="1"/>
    <xf numFmtId="0" fontId="28" fillId="0" borderId="0" xfId="1" applyFont="1" applyAlignment="1">
      <alignment wrapText="1"/>
    </xf>
    <xf numFmtId="0" fontId="58" fillId="0" borderId="20" xfId="1" applyFont="1" applyBorder="1"/>
    <xf numFmtId="0" fontId="58" fillId="0" borderId="21" xfId="1" applyFont="1" applyBorder="1"/>
    <xf numFmtId="0" fontId="58" fillId="0" borderId="80" xfId="1" applyFont="1" applyBorder="1"/>
    <xf numFmtId="0" fontId="58" fillId="5" borderId="81" xfId="1" applyFont="1" applyFill="1" applyBorder="1"/>
    <xf numFmtId="0" fontId="28" fillId="5" borderId="82" xfId="1" applyFont="1" applyFill="1" applyBorder="1" applyAlignment="1">
      <alignment wrapText="1"/>
    </xf>
    <xf numFmtId="0" fontId="58" fillId="0" borderId="83" xfId="1" applyFont="1" applyBorder="1" applyAlignment="1">
      <alignment horizontal="center"/>
    </xf>
    <xf numFmtId="3" fontId="60" fillId="5" borderId="84" xfId="1" applyNumberFormat="1" applyFont="1" applyFill="1" applyBorder="1"/>
    <xf numFmtId="0" fontId="58" fillId="0" borderId="23" xfId="1" applyFont="1" applyBorder="1"/>
    <xf numFmtId="0" fontId="60" fillId="0" borderId="85" xfId="1" applyFont="1" applyBorder="1"/>
    <xf numFmtId="0" fontId="58" fillId="0" borderId="86" xfId="1" applyFont="1" applyBorder="1"/>
    <xf numFmtId="0" fontId="60" fillId="5" borderId="87" xfId="1" applyFont="1" applyFill="1" applyBorder="1"/>
    <xf numFmtId="3" fontId="58" fillId="5" borderId="84" xfId="1" applyNumberFormat="1" applyFont="1" applyFill="1" applyBorder="1"/>
    <xf numFmtId="0" fontId="58" fillId="0" borderId="85" xfId="1" applyFont="1" applyBorder="1"/>
    <xf numFmtId="0" fontId="58" fillId="0" borderId="88" xfId="1" applyFont="1" applyBorder="1"/>
    <xf numFmtId="0" fontId="60" fillId="5" borderId="89" xfId="1" applyFont="1" applyFill="1" applyBorder="1"/>
    <xf numFmtId="0" fontId="58" fillId="0" borderId="90" xfId="1" applyFont="1" applyBorder="1" applyAlignment="1">
      <alignment horizontal="center"/>
    </xf>
    <xf numFmtId="3" fontId="58" fillId="2" borderId="91" xfId="1" applyNumberFormat="1" applyFont="1" applyFill="1" applyBorder="1"/>
    <xf numFmtId="3" fontId="58" fillId="3" borderId="91" xfId="1" applyNumberFormat="1" applyFont="1" applyFill="1" applyBorder="1"/>
    <xf numFmtId="3" fontId="58" fillId="5" borderId="91" xfId="1" applyNumberFormat="1" applyFont="1" applyFill="1" applyBorder="1"/>
    <xf numFmtId="3" fontId="58" fillId="5" borderId="92" xfId="1" applyNumberFormat="1" applyFont="1" applyFill="1" applyBorder="1"/>
    <xf numFmtId="0" fontId="44" fillId="17" borderId="22" xfId="0" applyFont="1" applyFill="1" applyBorder="1" applyAlignment="1">
      <alignment horizontal="left" vertical="center"/>
    </xf>
    <xf numFmtId="0" fontId="58" fillId="17" borderId="20" xfId="1" applyFont="1" applyFill="1" applyBorder="1"/>
    <xf numFmtId="0" fontId="58" fillId="17" borderId="21" xfId="1" applyFont="1" applyFill="1" applyBorder="1"/>
    <xf numFmtId="0" fontId="58" fillId="17" borderId="23" xfId="1" applyFont="1" applyFill="1" applyBorder="1"/>
    <xf numFmtId="0" fontId="58" fillId="17" borderId="0" xfId="1" applyFont="1" applyFill="1"/>
    <xf numFmtId="0" fontId="58" fillId="17" borderId="85" xfId="1" applyFont="1" applyFill="1" applyBorder="1"/>
    <xf numFmtId="0" fontId="28" fillId="17" borderId="93" xfId="1" applyFont="1" applyFill="1" applyBorder="1" applyAlignment="1">
      <alignment wrapText="1"/>
    </xf>
    <xf numFmtId="0" fontId="28" fillId="17" borderId="11" xfId="1" applyFont="1" applyFill="1" applyBorder="1" applyAlignment="1">
      <alignment wrapText="1"/>
    </xf>
    <xf numFmtId="0" fontId="28" fillId="17" borderId="94" xfId="1" applyFont="1" applyFill="1" applyBorder="1" applyAlignment="1">
      <alignment wrapText="1"/>
    </xf>
    <xf numFmtId="3" fontId="58" fillId="17" borderId="93" xfId="1" applyNumberFormat="1" applyFont="1" applyFill="1" applyBorder="1"/>
    <xf numFmtId="164" fontId="58" fillId="17" borderId="11" xfId="1" applyNumberFormat="1" applyFont="1" applyFill="1" applyBorder="1"/>
    <xf numFmtId="3" fontId="58" fillId="17" borderId="11" xfId="1" applyNumberFormat="1" applyFont="1" applyFill="1" applyBorder="1"/>
    <xf numFmtId="3" fontId="58" fillId="17" borderId="11" xfId="1" applyNumberFormat="1" applyFont="1" applyFill="1" applyBorder="1" applyAlignment="1">
      <alignment wrapText="1"/>
    </xf>
    <xf numFmtId="164" fontId="58" fillId="17" borderId="94" xfId="1" applyNumberFormat="1" applyFont="1" applyFill="1" applyBorder="1"/>
    <xf numFmtId="0" fontId="28" fillId="17" borderId="95" xfId="1" applyFont="1" applyFill="1" applyBorder="1" applyAlignment="1">
      <alignment wrapText="1"/>
    </xf>
    <xf numFmtId="0" fontId="28" fillId="17" borderId="17" xfId="1" applyFont="1" applyFill="1" applyBorder="1" applyAlignment="1">
      <alignment wrapText="1"/>
    </xf>
    <xf numFmtId="0" fontId="28" fillId="17" borderId="96" xfId="1" applyFont="1" applyFill="1" applyBorder="1" applyAlignment="1">
      <alignment wrapText="1"/>
    </xf>
    <xf numFmtId="3" fontId="58" fillId="17" borderId="39" xfId="1" applyNumberFormat="1" applyFont="1" applyFill="1" applyBorder="1"/>
    <xf numFmtId="164" fontId="58" fillId="17" borderId="37" xfId="1" applyNumberFormat="1" applyFont="1" applyFill="1" applyBorder="1"/>
    <xf numFmtId="3" fontId="58" fillId="17" borderId="37" xfId="1" applyNumberFormat="1" applyFont="1" applyFill="1" applyBorder="1"/>
    <xf numFmtId="3" fontId="58" fillId="17" borderId="37" xfId="1" applyNumberFormat="1" applyFont="1" applyFill="1" applyBorder="1" applyAlignment="1">
      <alignment wrapText="1"/>
    </xf>
    <xf numFmtId="164" fontId="58" fillId="17" borderId="38" xfId="1" applyNumberFormat="1" applyFont="1" applyFill="1" applyBorder="1"/>
    <xf numFmtId="3" fontId="58" fillId="17" borderId="40" xfId="1" applyNumberFormat="1" applyFont="1" applyFill="1" applyBorder="1"/>
    <xf numFmtId="164" fontId="58" fillId="17" borderId="41" xfId="1" applyNumberFormat="1" applyFont="1" applyFill="1" applyBorder="1"/>
    <xf numFmtId="3" fontId="58" fillId="17" borderId="41" xfId="1" applyNumberFormat="1" applyFont="1" applyFill="1" applyBorder="1"/>
    <xf numFmtId="3" fontId="58" fillId="17" borderId="41" xfId="1" applyNumberFormat="1" applyFont="1" applyFill="1" applyBorder="1" applyAlignment="1">
      <alignment wrapText="1"/>
    </xf>
    <xf numFmtId="164" fontId="58" fillId="17" borderId="42" xfId="1" applyNumberFormat="1" applyFont="1" applyFill="1" applyBorder="1"/>
    <xf numFmtId="3" fontId="46" fillId="2" borderId="93" xfId="1" applyNumberFormat="1" applyFont="1" applyFill="1" applyBorder="1"/>
    <xf numFmtId="0" fontId="46" fillId="2" borderId="94" xfId="1" applyFont="1" applyFill="1" applyBorder="1"/>
    <xf numFmtId="3" fontId="46" fillId="2" borderId="99" xfId="1" applyNumberFormat="1" applyFont="1" applyFill="1" applyBorder="1"/>
    <xf numFmtId="0" fontId="46" fillId="2" borderId="100" xfId="1" applyFont="1" applyFill="1" applyBorder="1"/>
    <xf numFmtId="0" fontId="58" fillId="0" borderId="20" xfId="1" applyFont="1" applyBorder="1" applyAlignment="1">
      <alignment vertical="center"/>
    </xf>
    <xf numFmtId="0" fontId="58" fillId="0" borderId="21" xfId="1" applyFont="1" applyBorder="1" applyAlignment="1">
      <alignment vertical="center"/>
    </xf>
    <xf numFmtId="0" fontId="28" fillId="2" borderId="95" xfId="1" applyFont="1" applyFill="1" applyBorder="1" applyAlignment="1">
      <alignment wrapText="1"/>
    </xf>
    <xf numFmtId="3" fontId="58" fillId="2" borderId="39" xfId="1" applyNumberFormat="1" applyFont="1" applyFill="1" applyBorder="1"/>
    <xf numFmtId="164" fontId="58" fillId="5" borderId="38" xfId="1" applyNumberFormat="1" applyFont="1" applyFill="1" applyBorder="1"/>
    <xf numFmtId="0" fontId="28" fillId="2" borderId="93" xfId="1" applyFont="1" applyFill="1" applyBorder="1" applyAlignment="1">
      <alignment wrapText="1"/>
    </xf>
    <xf numFmtId="0" fontId="28" fillId="5" borderId="101" xfId="1" applyFont="1" applyFill="1" applyBorder="1" applyAlignment="1">
      <alignment wrapText="1"/>
    </xf>
    <xf numFmtId="3" fontId="58" fillId="2" borderId="40" xfId="1" applyNumberFormat="1" applyFont="1" applyFill="1" applyBorder="1"/>
    <xf numFmtId="3" fontId="58" fillId="3" borderId="41" xfId="1" applyNumberFormat="1" applyFont="1" applyFill="1" applyBorder="1"/>
    <xf numFmtId="164" fontId="58" fillId="3" borderId="41" xfId="1" applyNumberFormat="1" applyFont="1" applyFill="1" applyBorder="1"/>
    <xf numFmtId="1" fontId="58" fillId="5" borderId="41" xfId="1" applyNumberFormat="1" applyFont="1" applyFill="1" applyBorder="1"/>
    <xf numFmtId="164" fontId="58" fillId="5" borderId="41" xfId="1" applyNumberFormat="1" applyFont="1" applyFill="1" applyBorder="1"/>
    <xf numFmtId="164" fontId="58" fillId="5" borderId="42" xfId="1" applyNumberFormat="1" applyFont="1" applyFill="1" applyBorder="1"/>
    <xf numFmtId="0" fontId="46" fillId="0" borderId="0" xfId="1" applyFont="1"/>
    <xf numFmtId="0" fontId="46" fillId="0" borderId="0" xfId="1" applyFont="1" applyAlignment="1">
      <alignment vertical="center"/>
    </xf>
    <xf numFmtId="0" fontId="46" fillId="0" borderId="3" xfId="1" applyFont="1" applyBorder="1"/>
    <xf numFmtId="0" fontId="46" fillId="4" borderId="3" xfId="1" applyFont="1" applyFill="1" applyBorder="1"/>
    <xf numFmtId="0" fontId="46" fillId="5" borderId="3" xfId="1" applyFont="1" applyFill="1" applyBorder="1"/>
    <xf numFmtId="0" fontId="44" fillId="2" borderId="4" xfId="1" applyFont="1" applyFill="1" applyBorder="1" applyAlignment="1">
      <alignment wrapText="1"/>
    </xf>
    <xf numFmtId="0" fontId="44" fillId="3" borderId="5" xfId="1" applyFont="1" applyFill="1" applyBorder="1" applyAlignment="1">
      <alignment wrapText="1"/>
    </xf>
    <xf numFmtId="0" fontId="44" fillId="5" borderId="4" xfId="1" applyFont="1" applyFill="1" applyBorder="1" applyAlignment="1">
      <alignment wrapText="1"/>
    </xf>
    <xf numFmtId="0" fontId="44" fillId="0" borderId="0" xfId="1" applyFont="1" applyAlignment="1">
      <alignment wrapText="1"/>
    </xf>
    <xf numFmtId="0" fontId="44" fillId="2" borderId="11" xfId="1" applyFont="1" applyFill="1" applyBorder="1" applyAlignment="1">
      <alignment wrapText="1"/>
    </xf>
    <xf numFmtId="0" fontId="44" fillId="3" borderId="11" xfId="1" applyFont="1" applyFill="1" applyBorder="1" applyAlignment="1">
      <alignment wrapText="1"/>
    </xf>
    <xf numFmtId="164" fontId="46" fillId="2" borderId="34" xfId="1" applyNumberFormat="1" applyFont="1" applyFill="1" applyBorder="1" applyProtection="1">
      <protection locked="0"/>
    </xf>
    <xf numFmtId="164" fontId="46" fillId="3" borderId="35" xfId="1" applyNumberFormat="1" applyFont="1" applyFill="1" applyBorder="1" applyProtection="1">
      <protection locked="0"/>
    </xf>
    <xf numFmtId="164" fontId="46" fillId="3" borderId="1" xfId="1" applyNumberFormat="1" applyFont="1" applyFill="1" applyBorder="1" applyProtection="1">
      <protection locked="0"/>
    </xf>
    <xf numFmtId="164" fontId="46" fillId="5" borderId="1" xfId="1" applyNumberFormat="1" applyFont="1" applyFill="1" applyBorder="1" applyProtection="1">
      <protection locked="0"/>
    </xf>
    <xf numFmtId="164" fontId="46" fillId="5" borderId="12" xfId="1" applyNumberFormat="1" applyFont="1" applyFill="1" applyBorder="1" applyProtection="1">
      <protection locked="0"/>
    </xf>
    <xf numFmtId="164" fontId="46" fillId="0" borderId="0" xfId="1" applyNumberFormat="1" applyFont="1" applyProtection="1">
      <protection locked="0"/>
    </xf>
    <xf numFmtId="3" fontId="46" fillId="0" borderId="0" xfId="1" applyNumberFormat="1" applyFont="1"/>
    <xf numFmtId="167" fontId="46" fillId="2" borderId="11" xfId="1" applyNumberFormat="1" applyFont="1" applyFill="1" applyBorder="1"/>
    <xf numFmtId="167" fontId="46" fillId="3" borderId="11" xfId="1" applyNumberFormat="1" applyFont="1" applyFill="1" applyBorder="1"/>
    <xf numFmtId="167" fontId="46" fillId="5" borderId="11" xfId="1" applyNumberFormat="1" applyFont="1" applyFill="1" applyBorder="1" applyProtection="1">
      <protection locked="0"/>
    </xf>
    <xf numFmtId="164" fontId="46" fillId="3" borderId="2" xfId="1" applyNumberFormat="1" applyFont="1" applyFill="1" applyBorder="1" applyProtection="1">
      <protection locked="0"/>
    </xf>
    <xf numFmtId="164" fontId="46" fillId="5" borderId="2" xfId="1" applyNumberFormat="1" applyFont="1" applyFill="1" applyBorder="1" applyProtection="1">
      <protection locked="0"/>
    </xf>
    <xf numFmtId="164" fontId="46" fillId="5" borderId="13" xfId="1" applyNumberFormat="1" applyFont="1" applyFill="1" applyBorder="1" applyProtection="1">
      <protection locked="0"/>
    </xf>
    <xf numFmtId="164" fontId="46" fillId="0" borderId="0" xfId="1" applyNumberFormat="1" applyFont="1"/>
    <xf numFmtId="0" fontId="46" fillId="0" borderId="9" xfId="1" applyFont="1" applyBorder="1"/>
    <xf numFmtId="0" fontId="46" fillId="4" borderId="9" xfId="1" applyFont="1" applyFill="1" applyBorder="1"/>
    <xf numFmtId="0" fontId="46" fillId="5" borderId="9" xfId="1" applyFont="1" applyFill="1" applyBorder="1"/>
    <xf numFmtId="0" fontId="46" fillId="0" borderId="10" xfId="1" applyFont="1" applyBorder="1"/>
    <xf numFmtId="0" fontId="46" fillId="4" borderId="10" xfId="1" applyFont="1" applyFill="1" applyBorder="1"/>
    <xf numFmtId="0" fontId="46" fillId="5" borderId="10" xfId="1" applyFont="1" applyFill="1" applyBorder="1"/>
    <xf numFmtId="0" fontId="58" fillId="0" borderId="0" xfId="1" applyFont="1" applyAlignment="1">
      <alignment horizontal="center"/>
    </xf>
    <xf numFmtId="0" fontId="44" fillId="29" borderId="0" xfId="1" applyFont="1" applyFill="1" applyAlignment="1">
      <alignment horizontal="center" vertical="center"/>
    </xf>
    <xf numFmtId="0" fontId="28" fillId="17" borderId="22" xfId="0" applyFont="1" applyFill="1" applyBorder="1" applyAlignment="1">
      <alignment horizontal="left" vertical="center"/>
    </xf>
    <xf numFmtId="0" fontId="44" fillId="2" borderId="93" xfId="1" applyFont="1" applyFill="1" applyBorder="1" applyAlignment="1">
      <alignment wrapText="1"/>
    </xf>
    <xf numFmtId="0" fontId="44" fillId="2" borderId="96" xfId="1" applyFont="1" applyFill="1" applyBorder="1" applyAlignment="1">
      <alignment wrapText="1"/>
    </xf>
    <xf numFmtId="0" fontId="46" fillId="2" borderId="23" xfId="1" applyFont="1" applyFill="1" applyBorder="1"/>
    <xf numFmtId="0" fontId="46" fillId="2" borderId="85" xfId="1" applyFont="1" applyFill="1" applyBorder="1"/>
    <xf numFmtId="0" fontId="44" fillId="2" borderId="94" xfId="1" applyFont="1" applyFill="1" applyBorder="1" applyAlignment="1">
      <alignment wrapText="1"/>
    </xf>
    <xf numFmtId="0" fontId="46" fillId="0" borderId="20" xfId="1" applyFont="1" applyBorder="1" applyAlignment="1">
      <alignment vertical="center"/>
    </xf>
    <xf numFmtId="0" fontId="46" fillId="0" borderId="21" xfId="1" applyFont="1" applyBorder="1" applyAlignment="1">
      <alignment vertical="center"/>
    </xf>
    <xf numFmtId="0" fontId="46" fillId="0" borderId="23" xfId="1" applyFont="1" applyBorder="1"/>
    <xf numFmtId="0" fontId="46" fillId="0" borderId="85" xfId="1" applyFont="1" applyBorder="1"/>
    <xf numFmtId="0" fontId="44" fillId="0" borderId="93" xfId="1" applyFont="1" applyBorder="1" applyAlignment="1">
      <alignment wrapText="1"/>
    </xf>
    <xf numFmtId="0" fontId="44" fillId="5" borderId="101" xfId="1" applyFont="1" applyFill="1" applyBorder="1" applyAlignment="1">
      <alignment wrapText="1"/>
    </xf>
    <xf numFmtId="0" fontId="48" fillId="0" borderId="23" xfId="1" applyFont="1" applyBorder="1"/>
    <xf numFmtId="167" fontId="46" fillId="5" borderId="94" xfId="1" applyNumberFormat="1" applyFont="1" applyFill="1" applyBorder="1" applyProtection="1">
      <protection locked="0"/>
    </xf>
    <xf numFmtId="0" fontId="48" fillId="0" borderId="24" xfId="1" applyFont="1" applyBorder="1"/>
    <xf numFmtId="167" fontId="46" fillId="2" borderId="102" xfId="1" applyNumberFormat="1" applyFont="1" applyFill="1" applyBorder="1"/>
    <xf numFmtId="0" fontId="46" fillId="0" borderId="20" xfId="1" applyFont="1" applyBorder="1"/>
    <xf numFmtId="0" fontId="46" fillId="0" borderId="21" xfId="1" applyFont="1" applyBorder="1"/>
    <xf numFmtId="0" fontId="46" fillId="17" borderId="23" xfId="1" applyFont="1" applyFill="1" applyBorder="1"/>
    <xf numFmtId="0" fontId="46" fillId="17" borderId="0" xfId="1" applyFont="1" applyFill="1"/>
    <xf numFmtId="0" fontId="46" fillId="17" borderId="85" xfId="1" applyFont="1" applyFill="1" applyBorder="1"/>
    <xf numFmtId="0" fontId="44" fillId="17" borderId="93" xfId="1" applyFont="1" applyFill="1" applyBorder="1" applyAlignment="1">
      <alignment wrapText="1"/>
    </xf>
    <xf numFmtId="0" fontId="44" fillId="17" borderId="11" xfId="1" applyFont="1" applyFill="1" applyBorder="1" applyAlignment="1">
      <alignment wrapText="1"/>
    </xf>
    <xf numFmtId="0" fontId="44" fillId="17" borderId="94" xfId="1" applyFont="1" applyFill="1" applyBorder="1" applyAlignment="1">
      <alignment wrapText="1"/>
    </xf>
    <xf numFmtId="3" fontId="46" fillId="17" borderId="93" xfId="1" applyNumberFormat="1" applyFont="1" applyFill="1" applyBorder="1"/>
    <xf numFmtId="3" fontId="46" fillId="17" borderId="11" xfId="1" applyNumberFormat="1" applyFont="1" applyFill="1" applyBorder="1"/>
    <xf numFmtId="0" fontId="46" fillId="17" borderId="11" xfId="1" applyFont="1" applyFill="1" applyBorder="1" applyAlignment="1">
      <alignment wrapText="1"/>
    </xf>
    <xf numFmtId="3" fontId="46" fillId="17" borderId="94" xfId="1" applyNumberFormat="1" applyFont="1" applyFill="1" applyBorder="1"/>
    <xf numFmtId="3" fontId="46" fillId="17" borderId="99" xfId="1" applyNumberFormat="1" applyFont="1" applyFill="1" applyBorder="1"/>
    <xf numFmtId="3" fontId="46" fillId="17" borderId="102" xfId="1" applyNumberFormat="1" applyFont="1" applyFill="1" applyBorder="1"/>
    <xf numFmtId="0" fontId="46" fillId="17" borderId="102" xfId="1" applyFont="1" applyFill="1" applyBorder="1" applyAlignment="1">
      <alignment wrapText="1"/>
    </xf>
    <xf numFmtId="0" fontId="46" fillId="0" borderId="80" xfId="1" applyFont="1" applyBorder="1"/>
    <xf numFmtId="0" fontId="46" fillId="5" borderId="81" xfId="1" applyFont="1" applyFill="1" applyBorder="1"/>
    <xf numFmtId="0" fontId="44" fillId="0" borderId="23" xfId="1" applyFont="1" applyBorder="1" applyAlignment="1">
      <alignment wrapText="1"/>
    </xf>
    <xf numFmtId="164" fontId="46" fillId="5" borderId="103" xfId="1" applyNumberFormat="1" applyFont="1" applyFill="1" applyBorder="1" applyProtection="1">
      <protection locked="0"/>
    </xf>
    <xf numFmtId="164" fontId="46" fillId="2" borderId="104" xfId="1" applyNumberFormat="1" applyFont="1" applyFill="1" applyBorder="1" applyProtection="1">
      <protection locked="0"/>
    </xf>
    <xf numFmtId="164" fontId="46" fillId="3" borderId="105" xfId="1" applyNumberFormat="1" applyFont="1" applyFill="1" applyBorder="1" applyProtection="1">
      <protection locked="0"/>
    </xf>
    <xf numFmtId="164" fontId="46" fillId="5" borderId="84" xfId="1" applyNumberFormat="1" applyFont="1" applyFill="1" applyBorder="1" applyProtection="1">
      <protection locked="0"/>
    </xf>
    <xf numFmtId="3" fontId="46" fillId="2" borderId="106" xfId="1" applyNumberFormat="1" applyFont="1" applyFill="1" applyBorder="1"/>
    <xf numFmtId="3" fontId="46" fillId="3" borderId="106" xfId="1" applyNumberFormat="1" applyFont="1" applyFill="1" applyBorder="1"/>
    <xf numFmtId="3" fontId="46" fillId="5" borderId="106" xfId="1" applyNumberFormat="1" applyFont="1" applyFill="1" applyBorder="1"/>
    <xf numFmtId="3" fontId="46" fillId="5" borderId="107" xfId="1" applyNumberFormat="1" applyFont="1" applyFill="1" applyBorder="1"/>
    <xf numFmtId="0" fontId="46" fillId="0" borderId="86" xfId="1" applyFont="1" applyBorder="1"/>
    <xf numFmtId="0" fontId="46" fillId="5" borderId="87" xfId="1" applyFont="1" applyFill="1" applyBorder="1"/>
    <xf numFmtId="3" fontId="46" fillId="2" borderId="108" xfId="1" applyNumberFormat="1" applyFont="1" applyFill="1" applyBorder="1"/>
    <xf numFmtId="3" fontId="46" fillId="3" borderId="108" xfId="1" applyNumberFormat="1" applyFont="1" applyFill="1" applyBorder="1"/>
    <xf numFmtId="3" fontId="46" fillId="5" borderId="108" xfId="1" applyNumberFormat="1" applyFont="1" applyFill="1" applyBorder="1"/>
    <xf numFmtId="3" fontId="46" fillId="5" borderId="109" xfId="1" applyNumberFormat="1" applyFont="1" applyFill="1" applyBorder="1"/>
    <xf numFmtId="0" fontId="46" fillId="0" borderId="88" xfId="1" applyFont="1" applyBorder="1"/>
    <xf numFmtId="0" fontId="46" fillId="5" borderId="89" xfId="1" applyFont="1" applyFill="1" applyBorder="1"/>
    <xf numFmtId="0" fontId="46" fillId="0" borderId="24" xfId="1" applyFont="1" applyBorder="1"/>
    <xf numFmtId="3" fontId="46" fillId="2" borderId="110" xfId="1" applyNumberFormat="1" applyFont="1" applyFill="1" applyBorder="1"/>
    <xf numFmtId="3" fontId="46" fillId="3" borderId="110" xfId="1" applyNumberFormat="1" applyFont="1" applyFill="1" applyBorder="1"/>
    <xf numFmtId="3" fontId="46" fillId="5" borderId="110" xfId="1" applyNumberFormat="1" applyFont="1" applyFill="1" applyBorder="1"/>
    <xf numFmtId="3" fontId="46" fillId="5" borderId="111" xfId="1" applyNumberFormat="1" applyFont="1" applyFill="1" applyBorder="1"/>
    <xf numFmtId="0" fontId="28" fillId="29" borderId="0" xfId="1" applyFont="1" applyFill="1" applyAlignment="1">
      <alignment horizontal="center" vertical="center"/>
    </xf>
    <xf numFmtId="0" fontId="44" fillId="0" borderId="0" xfId="1" applyFont="1"/>
    <xf numFmtId="0" fontId="44" fillId="0" borderId="3" xfId="1" applyFont="1" applyBorder="1"/>
    <xf numFmtId="0" fontId="44" fillId="4" borderId="3" xfId="1" applyFont="1" applyFill="1" applyBorder="1"/>
    <xf numFmtId="0" fontId="44" fillId="5" borderId="3" xfId="1" applyFont="1" applyFill="1" applyBorder="1"/>
    <xf numFmtId="164" fontId="44" fillId="2" borderId="34" xfId="1" applyNumberFormat="1" applyFont="1" applyFill="1" applyBorder="1" applyProtection="1">
      <protection locked="0"/>
    </xf>
    <xf numFmtId="164" fontId="44" fillId="3" borderId="35" xfId="1" applyNumberFormat="1" applyFont="1" applyFill="1" applyBorder="1" applyProtection="1">
      <protection locked="0"/>
    </xf>
    <xf numFmtId="164" fontId="44" fillId="3" borderId="1" xfId="1" applyNumberFormat="1" applyFont="1" applyFill="1" applyBorder="1" applyProtection="1">
      <protection locked="0"/>
    </xf>
    <xf numFmtId="164" fontId="44" fillId="5" borderId="1" xfId="1" applyNumberFormat="1" applyFont="1" applyFill="1" applyBorder="1" applyProtection="1">
      <protection locked="0"/>
    </xf>
    <xf numFmtId="164" fontId="44" fillId="5" borderId="12" xfId="1" applyNumberFormat="1" applyFont="1" applyFill="1" applyBorder="1" applyProtection="1">
      <protection locked="0"/>
    </xf>
    <xf numFmtId="164" fontId="44" fillId="0" borderId="0" xfId="1" applyNumberFormat="1" applyFont="1" applyProtection="1">
      <protection locked="0"/>
    </xf>
    <xf numFmtId="164" fontId="44" fillId="3" borderId="2" xfId="1" applyNumberFormat="1" applyFont="1" applyFill="1" applyBorder="1" applyProtection="1">
      <protection locked="0"/>
    </xf>
    <xf numFmtId="164" fontId="44" fillId="5" borderId="2" xfId="1" applyNumberFormat="1" applyFont="1" applyFill="1" applyBorder="1" applyProtection="1">
      <protection locked="0"/>
    </xf>
    <xf numFmtId="164" fontId="44" fillId="5" borderId="13" xfId="1" applyNumberFormat="1" applyFont="1" applyFill="1" applyBorder="1" applyProtection="1">
      <protection locked="0"/>
    </xf>
    <xf numFmtId="0" fontId="44" fillId="0" borderId="9" xfId="1" applyFont="1" applyBorder="1"/>
    <xf numFmtId="0" fontId="44" fillId="4" borderId="9" xfId="1" applyFont="1" applyFill="1" applyBorder="1"/>
    <xf numFmtId="0" fontId="44" fillId="5" borderId="9" xfId="1" applyFont="1" applyFill="1" applyBorder="1"/>
    <xf numFmtId="0" fontId="44" fillId="0" borderId="10" xfId="1" applyFont="1" applyBorder="1"/>
    <xf numFmtId="0" fontId="44" fillId="4" borderId="10" xfId="1" applyFont="1" applyFill="1" applyBorder="1"/>
    <xf numFmtId="0" fontId="44" fillId="5" borderId="10" xfId="1" applyFont="1" applyFill="1" applyBorder="1"/>
    <xf numFmtId="0" fontId="44" fillId="0" borderId="20" xfId="1" applyFont="1" applyBorder="1"/>
    <xf numFmtId="0" fontId="44" fillId="0" borderId="21" xfId="1" applyFont="1" applyBorder="1"/>
    <xf numFmtId="0" fontId="44" fillId="0" borderId="23" xfId="1" applyFont="1" applyBorder="1"/>
    <xf numFmtId="0" fontId="44" fillId="0" borderId="85" xfId="1" applyFont="1" applyBorder="1"/>
    <xf numFmtId="0" fontId="44" fillId="17" borderId="20" xfId="1" applyFont="1" applyFill="1" applyBorder="1"/>
    <xf numFmtId="0" fontId="44" fillId="17" borderId="21" xfId="1" applyFont="1" applyFill="1" applyBorder="1"/>
    <xf numFmtId="0" fontId="44" fillId="17" borderId="23" xfId="1" applyFont="1" applyFill="1" applyBorder="1"/>
    <xf numFmtId="0" fontId="44" fillId="17" borderId="0" xfId="1" applyFont="1" applyFill="1"/>
    <xf numFmtId="0" fontId="44" fillId="17" borderId="85" xfId="1" applyFont="1" applyFill="1" applyBorder="1"/>
    <xf numFmtId="0" fontId="46" fillId="0" borderId="20" xfId="0" applyFont="1" applyBorder="1"/>
    <xf numFmtId="0" fontId="44" fillId="0" borderId="80" xfId="1" applyFont="1" applyBorder="1"/>
    <xf numFmtId="0" fontId="44" fillId="5" borderId="81" xfId="1" applyFont="1" applyFill="1" applyBorder="1"/>
    <xf numFmtId="0" fontId="47" fillId="0" borderId="23" xfId="1" applyFont="1" applyBorder="1"/>
    <xf numFmtId="164" fontId="44" fillId="5" borderId="103" xfId="1" applyNumberFormat="1" applyFont="1" applyFill="1" applyBorder="1" applyProtection="1">
      <protection locked="0"/>
    </xf>
    <xf numFmtId="164" fontId="44" fillId="2" borderId="104" xfId="1" applyNumberFormat="1" applyFont="1" applyFill="1" applyBorder="1" applyProtection="1">
      <protection locked="0"/>
    </xf>
    <xf numFmtId="164" fontId="44" fillId="3" borderId="105" xfId="1" applyNumberFormat="1" applyFont="1" applyFill="1" applyBorder="1" applyProtection="1">
      <protection locked="0"/>
    </xf>
    <xf numFmtId="164" fontId="44" fillId="5" borderId="84" xfId="1" applyNumberFormat="1" applyFont="1" applyFill="1" applyBorder="1" applyProtection="1">
      <protection locked="0"/>
    </xf>
    <xf numFmtId="3" fontId="44" fillId="2" borderId="106" xfId="1" applyNumberFormat="1" applyFont="1" applyFill="1" applyBorder="1"/>
    <xf numFmtId="3" fontId="44" fillId="3" borderId="106" xfId="1" applyNumberFormat="1" applyFont="1" applyFill="1" applyBorder="1"/>
    <xf numFmtId="3" fontId="44" fillId="5" borderId="106" xfId="1" applyNumberFormat="1" applyFont="1" applyFill="1" applyBorder="1"/>
    <xf numFmtId="3" fontId="44" fillId="5" borderId="107" xfId="1" applyNumberFormat="1" applyFont="1" applyFill="1" applyBorder="1"/>
    <xf numFmtId="0" fontId="44" fillId="0" borderId="86" xfId="1" applyFont="1" applyBorder="1"/>
    <xf numFmtId="0" fontId="44" fillId="5" borderId="87" xfId="1" applyFont="1" applyFill="1" applyBorder="1"/>
    <xf numFmtId="3" fontId="44" fillId="2" borderId="108" xfId="1" applyNumberFormat="1" applyFont="1" applyFill="1" applyBorder="1"/>
    <xf numFmtId="3" fontId="44" fillId="3" borderId="108" xfId="1" applyNumberFormat="1" applyFont="1" applyFill="1" applyBorder="1"/>
    <xf numFmtId="3" fontId="44" fillId="5" borderId="108" xfId="1" applyNumberFormat="1" applyFont="1" applyFill="1" applyBorder="1"/>
    <xf numFmtId="3" fontId="44" fillId="5" borderId="109" xfId="1" applyNumberFormat="1" applyFont="1" applyFill="1" applyBorder="1"/>
    <xf numFmtId="0" fontId="44" fillId="0" borderId="88" xfId="1" applyFont="1" applyBorder="1"/>
    <xf numFmtId="0" fontId="44" fillId="5" borderId="89" xfId="1" applyFont="1" applyFill="1" applyBorder="1"/>
    <xf numFmtId="0" fontId="44" fillId="0" borderId="24" xfId="1" applyFont="1" applyBorder="1"/>
    <xf numFmtId="3" fontId="44" fillId="2" borderId="110" xfId="1" applyNumberFormat="1" applyFont="1" applyFill="1" applyBorder="1"/>
    <xf numFmtId="3" fontId="44" fillId="3" borderId="110" xfId="1" applyNumberFormat="1" applyFont="1" applyFill="1" applyBorder="1"/>
    <xf numFmtId="3" fontId="44" fillId="5" borderId="110" xfId="1" applyNumberFormat="1" applyFont="1" applyFill="1" applyBorder="1"/>
    <xf numFmtId="3" fontId="44" fillId="5" borderId="111" xfId="1" applyNumberFormat="1" applyFont="1" applyFill="1" applyBorder="1"/>
    <xf numFmtId="0" fontId="54" fillId="29" borderId="0" xfId="1" applyFont="1" applyFill="1" applyAlignment="1">
      <alignment horizontal="center" vertical="center"/>
    </xf>
    <xf numFmtId="0" fontId="4" fillId="0" borderId="23" xfId="1" applyFont="1" applyBorder="1" applyAlignment="1">
      <alignment wrapText="1"/>
    </xf>
    <xf numFmtId="0" fontId="4" fillId="5" borderId="101" xfId="1" applyFont="1" applyFill="1" applyBorder="1" applyAlignment="1">
      <alignment wrapText="1"/>
    </xf>
    <xf numFmtId="0" fontId="5" fillId="0" borderId="23" xfId="1" applyFont="1" applyBorder="1"/>
    <xf numFmtId="164" fontId="6" fillId="5" borderId="103" xfId="1" applyNumberFormat="1" applyFill="1" applyBorder="1" applyProtection="1">
      <protection locked="0"/>
    </xf>
    <xf numFmtId="164" fontId="6" fillId="2" borderId="104" xfId="1" applyNumberFormat="1" applyFill="1" applyBorder="1" applyProtection="1">
      <protection locked="0"/>
    </xf>
    <xf numFmtId="164" fontId="6" fillId="3" borderId="105" xfId="1" applyNumberFormat="1" applyFill="1" applyBorder="1" applyProtection="1">
      <protection locked="0"/>
    </xf>
    <xf numFmtId="164" fontId="6" fillId="5" borderId="84" xfId="1" applyNumberFormat="1" applyFill="1" applyBorder="1" applyProtection="1">
      <protection locked="0"/>
    </xf>
    <xf numFmtId="0" fontId="6" fillId="0" borderId="80" xfId="1" applyBorder="1"/>
    <xf numFmtId="3" fontId="6" fillId="2" borderId="106" xfId="1" applyNumberFormat="1" applyFill="1" applyBorder="1"/>
    <xf numFmtId="3" fontId="6" fillId="3" borderId="106" xfId="1" applyNumberFormat="1" applyFill="1" applyBorder="1"/>
    <xf numFmtId="3" fontId="6" fillId="5" borderId="106" xfId="1" applyNumberFormat="1" applyFill="1" applyBorder="1"/>
    <xf numFmtId="3" fontId="6" fillId="5" borderId="107" xfId="1" applyNumberFormat="1" applyFill="1" applyBorder="1"/>
    <xf numFmtId="0" fontId="6" fillId="0" borderId="23" xfId="1" applyBorder="1"/>
    <xf numFmtId="0" fontId="6" fillId="0" borderId="85" xfId="1" applyBorder="1"/>
    <xf numFmtId="0" fontId="6" fillId="0" borderId="86" xfId="1" applyBorder="1"/>
    <xf numFmtId="0" fontId="6" fillId="5" borderId="87" xfId="1" applyFill="1" applyBorder="1"/>
    <xf numFmtId="3" fontId="6" fillId="2" borderId="108" xfId="1" applyNumberFormat="1" applyFill="1" applyBorder="1"/>
    <xf numFmtId="3" fontId="6" fillId="3" borderId="108" xfId="1" applyNumberFormat="1" applyFill="1" applyBorder="1"/>
    <xf numFmtId="3" fontId="6" fillId="5" borderId="108" xfId="1" applyNumberFormat="1" applyFill="1" applyBorder="1"/>
    <xf numFmtId="3" fontId="6" fillId="5" borderId="109" xfId="1" applyNumberFormat="1" applyFill="1" applyBorder="1"/>
    <xf numFmtId="0" fontId="6" fillId="0" borderId="88" xfId="1" applyBorder="1"/>
    <xf numFmtId="0" fontId="6" fillId="5" borderId="89" xfId="1" applyFill="1" applyBorder="1"/>
    <xf numFmtId="0" fontId="6" fillId="0" borderId="24" xfId="1" applyBorder="1"/>
    <xf numFmtId="3" fontId="6" fillId="2" borderId="110" xfId="1" applyNumberFormat="1" applyFill="1" applyBorder="1"/>
    <xf numFmtId="3" fontId="6" fillId="3" borderId="110" xfId="1" applyNumberFormat="1" applyFill="1" applyBorder="1"/>
    <xf numFmtId="3" fontId="6" fillId="5" borderId="110" xfId="1" applyNumberFormat="1" applyFill="1" applyBorder="1"/>
    <xf numFmtId="3" fontId="6" fillId="5" borderId="111" xfId="1" applyNumberFormat="1" applyFill="1" applyBorder="1"/>
    <xf numFmtId="0" fontId="45" fillId="0" borderId="23" xfId="1" applyFont="1" applyBorder="1"/>
    <xf numFmtId="0" fontId="41" fillId="0" borderId="23" xfId="1" applyFont="1" applyBorder="1"/>
    <xf numFmtId="0" fontId="41" fillId="0" borderId="0" xfId="1" applyFont="1"/>
    <xf numFmtId="0" fontId="41" fillId="0" borderId="85" xfId="1" applyFont="1" applyBorder="1"/>
    <xf numFmtId="0" fontId="53" fillId="0" borderId="0" xfId="1" applyFont="1"/>
    <xf numFmtId="166" fontId="46" fillId="2" borderId="11" xfId="1" applyNumberFormat="1" applyFont="1" applyFill="1" applyBorder="1"/>
    <xf numFmtId="166" fontId="46" fillId="3" borderId="11" xfId="1" applyNumberFormat="1" applyFont="1" applyFill="1" applyBorder="1"/>
    <xf numFmtId="166" fontId="46" fillId="5" borderId="11" xfId="1" applyNumberFormat="1" applyFont="1" applyFill="1" applyBorder="1" applyProtection="1">
      <protection locked="0"/>
    </xf>
    <xf numFmtId="0" fontId="63" fillId="0" borderId="0" xfId="1" applyFont="1"/>
    <xf numFmtId="166" fontId="46" fillId="5" borderId="94" xfId="1" applyNumberFormat="1" applyFont="1" applyFill="1" applyBorder="1" applyProtection="1">
      <protection locked="0"/>
    </xf>
    <xf numFmtId="0" fontId="4" fillId="2" borderId="93" xfId="1" applyFont="1" applyFill="1" applyBorder="1" applyAlignment="1">
      <alignment wrapText="1"/>
    </xf>
    <xf numFmtId="0" fontId="4" fillId="2" borderId="96" xfId="1" applyFont="1" applyFill="1" applyBorder="1" applyAlignment="1">
      <alignment wrapText="1"/>
    </xf>
    <xf numFmtId="3" fontId="6" fillId="2" borderId="93" xfId="1" applyNumberFormat="1" applyFill="1" applyBorder="1"/>
    <xf numFmtId="0" fontId="6" fillId="2" borderId="94" xfId="1" applyFill="1" applyBorder="1"/>
    <xf numFmtId="0" fontId="6" fillId="2" borderId="23" xfId="1" applyFill="1" applyBorder="1"/>
    <xf numFmtId="0" fontId="6" fillId="2" borderId="85" xfId="1" applyFill="1" applyBorder="1"/>
    <xf numFmtId="0" fontId="4" fillId="2" borderId="94" xfId="1" applyFont="1" applyFill="1" applyBorder="1" applyAlignment="1">
      <alignment wrapText="1"/>
    </xf>
    <xf numFmtId="3" fontId="6" fillId="2" borderId="99" xfId="1" applyNumberFormat="1" applyFill="1" applyBorder="1"/>
    <xf numFmtId="0" fontId="6" fillId="2" borderId="100" xfId="1" applyFill="1" applyBorder="1"/>
    <xf numFmtId="0" fontId="4" fillId="17" borderId="93" xfId="1" applyFont="1" applyFill="1" applyBorder="1" applyAlignment="1">
      <alignment wrapText="1"/>
    </xf>
    <xf numFmtId="0" fontId="4" fillId="17" borderId="11" xfId="1" applyFont="1" applyFill="1" applyBorder="1" applyAlignment="1">
      <alignment wrapText="1"/>
    </xf>
    <xf numFmtId="0" fontId="4" fillId="17" borderId="94" xfId="1" applyFont="1" applyFill="1" applyBorder="1" applyAlignment="1">
      <alignment wrapText="1"/>
    </xf>
    <xf numFmtId="0" fontId="4" fillId="17" borderId="99" xfId="1" applyFont="1" applyFill="1" applyBorder="1" applyAlignment="1">
      <alignment wrapText="1"/>
    </xf>
    <xf numFmtId="0" fontId="4" fillId="17" borderId="102" xfId="1" applyFont="1" applyFill="1" applyBorder="1" applyAlignment="1">
      <alignment wrapText="1"/>
    </xf>
    <xf numFmtId="0" fontId="28" fillId="0" borderId="20" xfId="1" applyFont="1" applyBorder="1"/>
    <xf numFmtId="0" fontId="28" fillId="0" borderId="21" xfId="1" applyFont="1" applyBorder="1"/>
    <xf numFmtId="0" fontId="28" fillId="0" borderId="0" xfId="1" applyFont="1"/>
    <xf numFmtId="0" fontId="6" fillId="17" borderId="11" xfId="1" applyFill="1" applyBorder="1" applyAlignment="1">
      <alignment wrapText="1"/>
    </xf>
    <xf numFmtId="3" fontId="6" fillId="17" borderId="11" xfId="1" applyNumberFormat="1" applyFill="1" applyBorder="1"/>
    <xf numFmtId="3" fontId="6" fillId="17" borderId="94" xfId="1" applyNumberFormat="1" applyFill="1" applyBorder="1"/>
    <xf numFmtId="0" fontId="6" fillId="17" borderId="23" xfId="1" applyFill="1" applyBorder="1"/>
    <xf numFmtId="0" fontId="6" fillId="17" borderId="0" xfId="1" applyFill="1"/>
    <xf numFmtId="0" fontId="6" fillId="17" borderId="85" xfId="1" applyFill="1" applyBorder="1"/>
    <xf numFmtId="0" fontId="28" fillId="0" borderId="20" xfId="0" applyFont="1" applyBorder="1" applyAlignment="1">
      <alignment vertical="center" wrapText="1"/>
    </xf>
    <xf numFmtId="0" fontId="44" fillId="6" borderId="6" xfId="1" applyFont="1" applyFill="1" applyBorder="1" applyAlignment="1">
      <alignment wrapText="1"/>
    </xf>
    <xf numFmtId="164" fontId="46" fillId="6" borderId="12" xfId="1" applyNumberFormat="1" applyFont="1" applyFill="1" applyBorder="1" applyProtection="1">
      <protection locked="0"/>
    </xf>
    <xf numFmtId="164" fontId="46" fillId="6" borderId="36" xfId="1" applyNumberFormat="1" applyFont="1" applyFill="1" applyBorder="1" applyProtection="1">
      <protection locked="0"/>
    </xf>
    <xf numFmtId="164" fontId="46" fillId="6" borderId="13" xfId="1" applyNumberFormat="1" applyFont="1" applyFill="1" applyBorder="1" applyProtection="1">
      <protection locked="0"/>
    </xf>
    <xf numFmtId="164" fontId="46" fillId="6" borderId="7" xfId="1" applyNumberFormat="1" applyFont="1" applyFill="1" applyBorder="1" applyProtection="1">
      <protection locked="0"/>
    </xf>
    <xf numFmtId="164" fontId="46" fillId="6" borderId="16" xfId="1" applyNumberFormat="1" applyFont="1" applyFill="1" applyBorder="1" applyProtection="1">
      <protection locked="0"/>
    </xf>
    <xf numFmtId="3" fontId="46" fillId="6" borderId="8" xfId="1" applyNumberFormat="1" applyFont="1" applyFill="1" applyBorder="1"/>
    <xf numFmtId="0" fontId="8" fillId="0" borderId="0" xfId="1" applyFont="1"/>
    <xf numFmtId="0" fontId="66" fillId="0" borderId="0" xfId="1" applyFont="1"/>
    <xf numFmtId="0" fontId="46" fillId="6" borderId="0" xfId="1" applyFont="1" applyFill="1"/>
    <xf numFmtId="0" fontId="46" fillId="6" borderId="85" xfId="1" applyFont="1" applyFill="1" applyBorder="1"/>
    <xf numFmtId="0" fontId="44" fillId="6" borderId="112" xfId="1" applyFont="1" applyFill="1" applyBorder="1" applyAlignment="1">
      <alignment wrapText="1"/>
    </xf>
    <xf numFmtId="164" fontId="46" fillId="6" borderId="103" xfId="1" applyNumberFormat="1" applyFont="1" applyFill="1" applyBorder="1" applyProtection="1">
      <protection locked="0"/>
    </xf>
    <xf numFmtId="164" fontId="46" fillId="6" borderId="84" xfId="1" applyNumberFormat="1" applyFont="1" applyFill="1" applyBorder="1" applyProtection="1">
      <protection locked="0"/>
    </xf>
    <xf numFmtId="164" fontId="46" fillId="6" borderId="113" xfId="1" applyNumberFormat="1" applyFont="1" applyFill="1" applyBorder="1" applyProtection="1">
      <protection locked="0"/>
    </xf>
    <xf numFmtId="3" fontId="46" fillId="6" borderId="106" xfId="1" applyNumberFormat="1" applyFont="1" applyFill="1" applyBorder="1"/>
    <xf numFmtId="3" fontId="46" fillId="6" borderId="114" xfId="1" applyNumberFormat="1" applyFont="1" applyFill="1" applyBorder="1"/>
    <xf numFmtId="164" fontId="46" fillId="6" borderId="115" xfId="1" applyNumberFormat="1" applyFont="1" applyFill="1" applyBorder="1"/>
    <xf numFmtId="3" fontId="46" fillId="6" borderId="115" xfId="1" applyNumberFormat="1" applyFont="1" applyFill="1" applyBorder="1"/>
    <xf numFmtId="3" fontId="46" fillId="6" borderId="116" xfId="1" applyNumberFormat="1" applyFont="1" applyFill="1" applyBorder="1"/>
    <xf numFmtId="0" fontId="8" fillId="17" borderId="20" xfId="1" applyFont="1" applyFill="1" applyBorder="1"/>
    <xf numFmtId="0" fontId="8" fillId="17" borderId="21" xfId="1" applyFont="1" applyFill="1" applyBorder="1"/>
    <xf numFmtId="3" fontId="6" fillId="17" borderId="93" xfId="1" applyNumberFormat="1" applyFill="1" applyBorder="1"/>
    <xf numFmtId="3" fontId="6" fillId="17" borderId="102" xfId="1" applyNumberFormat="1" applyFill="1" applyBorder="1"/>
    <xf numFmtId="3" fontId="6" fillId="17" borderId="100" xfId="1" applyNumberFormat="1" applyFill="1" applyBorder="1"/>
    <xf numFmtId="0" fontId="42" fillId="0" borderId="93" xfId="1" applyFont="1" applyBorder="1" applyAlignment="1">
      <alignment wrapText="1"/>
    </xf>
    <xf numFmtId="0" fontId="42" fillId="6" borderId="11" xfId="1" applyFont="1" applyFill="1" applyBorder="1" applyAlignment="1">
      <alignment wrapText="1"/>
    </xf>
    <xf numFmtId="0" fontId="42" fillId="6" borderId="94" xfId="1" applyFont="1" applyFill="1" applyBorder="1" applyAlignment="1">
      <alignment wrapText="1"/>
    </xf>
    <xf numFmtId="166" fontId="41" fillId="6" borderId="11" xfId="1" applyNumberFormat="1" applyFont="1" applyFill="1" applyBorder="1" applyProtection="1">
      <protection locked="0"/>
    </xf>
    <xf numFmtId="166" fontId="41" fillId="6" borderId="94" xfId="1" applyNumberFormat="1" applyFont="1" applyFill="1" applyBorder="1" applyProtection="1">
      <protection locked="0"/>
    </xf>
    <xf numFmtId="164" fontId="41" fillId="6" borderId="11" xfId="1" applyNumberFormat="1" applyFont="1" applyFill="1" applyBorder="1" applyProtection="1">
      <protection locked="0"/>
    </xf>
    <xf numFmtId="164" fontId="41" fillId="6" borderId="94" xfId="1" applyNumberFormat="1" applyFont="1" applyFill="1" applyBorder="1" applyProtection="1">
      <protection locked="0"/>
    </xf>
    <xf numFmtId="0" fontId="45" fillId="0" borderId="24" xfId="1" applyFont="1" applyBorder="1"/>
    <xf numFmtId="0" fontId="58" fillId="0" borderId="0" xfId="1" applyFont="1" applyAlignment="1">
      <alignment wrapText="1"/>
    </xf>
    <xf numFmtId="0" fontId="67" fillId="0" borderId="0" xfId="1" applyFont="1"/>
    <xf numFmtId="0" fontId="61" fillId="0" borderId="23" xfId="1" applyFont="1" applyBorder="1" applyAlignment="1">
      <alignment vertical="top" wrapText="1"/>
    </xf>
    <xf numFmtId="0" fontId="61" fillId="0" borderId="0" xfId="1" applyFont="1" applyAlignment="1">
      <alignment vertical="top" wrapText="1"/>
    </xf>
    <xf numFmtId="0" fontId="58" fillId="0" borderId="37" xfId="0" applyFont="1" applyBorder="1" applyAlignment="1">
      <alignment horizontal="center"/>
    </xf>
    <xf numFmtId="0" fontId="58" fillId="0" borderId="38" xfId="0" applyFont="1" applyBorder="1" applyAlignment="1">
      <alignment horizontal="center"/>
    </xf>
    <xf numFmtId="0" fontId="58" fillId="0" borderId="39" xfId="0" applyFont="1" applyBorder="1" applyAlignment="1">
      <alignment horizontal="center"/>
    </xf>
    <xf numFmtId="167" fontId="58" fillId="0" borderId="38" xfId="0" applyNumberFormat="1" applyFont="1" applyBorder="1"/>
    <xf numFmtId="0" fontId="58" fillId="0" borderId="40" xfId="0" applyFont="1" applyBorder="1" applyAlignment="1">
      <alignment horizontal="center"/>
    </xf>
    <xf numFmtId="167" fontId="58" fillId="0" borderId="41" xfId="0" applyNumberFormat="1" applyFont="1" applyBorder="1"/>
    <xf numFmtId="167" fontId="58" fillId="0" borderId="42" xfId="0" applyNumberFormat="1" applyFont="1" applyBorder="1"/>
    <xf numFmtId="0" fontId="58" fillId="0" borderId="0" xfId="0" applyFont="1" applyAlignment="1">
      <alignment horizontal="center"/>
    </xf>
    <xf numFmtId="0" fontId="58" fillId="0" borderId="44" xfId="0" applyFont="1" applyBorder="1" applyAlignment="1">
      <alignment horizontal="center"/>
    </xf>
    <xf numFmtId="0" fontId="58" fillId="0" borderId="32" xfId="0" applyFont="1" applyBorder="1" applyAlignment="1">
      <alignment horizontal="center"/>
    </xf>
    <xf numFmtId="0" fontId="58" fillId="0" borderId="28" xfId="0" applyFont="1" applyBorder="1" applyAlignment="1">
      <alignment horizontal="center"/>
    </xf>
    <xf numFmtId="0" fontId="68" fillId="0" borderId="39" xfId="0" applyFont="1" applyBorder="1" applyAlignment="1">
      <alignment horizontal="center"/>
    </xf>
    <xf numFmtId="166" fontId="58" fillId="0" borderId="37" xfId="0" applyNumberFormat="1" applyFont="1" applyBorder="1"/>
    <xf numFmtId="166" fontId="58" fillId="0" borderId="38" xfId="0" applyNumberFormat="1" applyFont="1" applyBorder="1"/>
    <xf numFmtId="16" fontId="68" fillId="0" borderId="39" xfId="0" applyNumberFormat="1" applyFont="1" applyBorder="1" applyAlignment="1">
      <alignment horizontal="center"/>
    </xf>
    <xf numFmtId="0" fontId="68" fillId="0" borderId="40" xfId="0" applyFont="1" applyBorder="1" applyAlignment="1">
      <alignment horizontal="center"/>
    </xf>
    <xf numFmtId="166" fontId="58" fillId="0" borderId="41" xfId="0" applyNumberFormat="1" applyFont="1" applyBorder="1"/>
    <xf numFmtId="166" fontId="58" fillId="0" borderId="42" xfId="0" applyNumberFormat="1" applyFont="1" applyBorder="1"/>
    <xf numFmtId="0" fontId="68" fillId="0" borderId="0" xfId="0" applyFont="1" applyAlignment="1">
      <alignment horizontal="center"/>
    </xf>
    <xf numFmtId="0" fontId="58" fillId="0" borderId="24" xfId="0" applyFont="1" applyBorder="1" applyAlignment="1">
      <alignment horizontal="center"/>
    </xf>
    <xf numFmtId="0" fontId="58" fillId="0" borderId="25" xfId="0" applyFont="1" applyBorder="1"/>
    <xf numFmtId="0" fontId="58" fillId="0" borderId="39" xfId="0" applyFont="1" applyBorder="1" applyAlignment="1">
      <alignment horizontal="left" wrapText="1"/>
    </xf>
    <xf numFmtId="0" fontId="58" fillId="0" borderId="117" xfId="0" applyFont="1" applyBorder="1" applyAlignment="1">
      <alignment horizontal="left" wrapText="1"/>
    </xf>
    <xf numFmtId="166" fontId="58" fillId="0" borderId="72" xfId="0" applyNumberFormat="1" applyFont="1" applyBorder="1"/>
    <xf numFmtId="166" fontId="58" fillId="0" borderId="118" xfId="0" applyNumberFormat="1" applyFont="1" applyBorder="1"/>
    <xf numFmtId="0" fontId="58" fillId="0" borderId="32" xfId="0" applyFont="1" applyBorder="1" applyAlignment="1">
      <alignment horizontal="left" wrapText="1"/>
    </xf>
    <xf numFmtId="166" fontId="58" fillId="0" borderId="27" xfId="0" applyNumberFormat="1" applyFont="1" applyBorder="1"/>
    <xf numFmtId="166" fontId="58" fillId="0" borderId="28" xfId="0" applyNumberFormat="1" applyFont="1" applyBorder="1"/>
    <xf numFmtId="0" fontId="58" fillId="0" borderId="40" xfId="0" applyFont="1" applyBorder="1" applyAlignment="1">
      <alignment horizontal="left" wrapText="1"/>
    </xf>
    <xf numFmtId="0" fontId="58" fillId="0" borderId="39" xfId="1" applyFont="1" applyBorder="1" applyAlignment="1">
      <alignment horizontal="center"/>
    </xf>
    <xf numFmtId="167" fontId="58" fillId="0" borderId="37" xfId="1" applyNumberFormat="1" applyFont="1" applyBorder="1" applyAlignment="1">
      <alignment horizontal="right"/>
    </xf>
    <xf numFmtId="167" fontId="58" fillId="0" borderId="38" xfId="1" applyNumberFormat="1" applyFont="1" applyBorder="1"/>
    <xf numFmtId="0" fontId="58" fillId="0" borderId="40" xfId="1" applyFont="1" applyBorder="1" applyAlignment="1">
      <alignment horizontal="center"/>
    </xf>
    <xf numFmtId="167" fontId="58" fillId="0" borderId="42" xfId="1" applyNumberFormat="1" applyFont="1" applyBorder="1"/>
    <xf numFmtId="0" fontId="28" fillId="26" borderId="32" xfId="1" applyFont="1" applyFill="1" applyBorder="1" applyAlignment="1">
      <alignment horizontal="center" wrapText="1"/>
    </xf>
    <xf numFmtId="0" fontId="28" fillId="26" borderId="27" xfId="1" applyFont="1" applyFill="1" applyBorder="1" applyAlignment="1">
      <alignment horizontal="center"/>
    </xf>
    <xf numFmtId="0" fontId="28" fillId="26" borderId="28" xfId="1" applyFont="1" applyFill="1" applyBorder="1" applyAlignment="1">
      <alignment horizontal="center"/>
    </xf>
    <xf numFmtId="167" fontId="58" fillId="0" borderId="37" xfId="1" applyNumberFormat="1" applyFont="1" applyBorder="1"/>
    <xf numFmtId="167" fontId="58" fillId="0" borderId="41" xfId="1" applyNumberFormat="1" applyFont="1" applyBorder="1"/>
    <xf numFmtId="0" fontId="28" fillId="27" borderId="32" xfId="1" applyFont="1" applyFill="1" applyBorder="1" applyAlignment="1">
      <alignment horizontal="center"/>
    </xf>
    <xf numFmtId="0" fontId="28" fillId="27" borderId="27" xfId="1" applyFont="1" applyFill="1" applyBorder="1" applyAlignment="1">
      <alignment horizontal="center"/>
    </xf>
    <xf numFmtId="0" fontId="28" fillId="27" borderId="28" xfId="1" applyFont="1" applyFill="1" applyBorder="1" applyAlignment="1">
      <alignment horizontal="center"/>
    </xf>
    <xf numFmtId="167" fontId="58" fillId="0" borderId="72" xfId="1" applyNumberFormat="1" applyFont="1" applyBorder="1"/>
    <xf numFmtId="167" fontId="58" fillId="0" borderId="65" xfId="1" applyNumberFormat="1" applyFont="1" applyBorder="1"/>
    <xf numFmtId="0" fontId="58" fillId="0" borderId="66" xfId="1" applyFont="1" applyBorder="1" applyAlignment="1">
      <alignment horizontal="center"/>
    </xf>
    <xf numFmtId="0" fontId="58" fillId="0" borderId="66" xfId="1" applyFont="1" applyBorder="1"/>
    <xf numFmtId="0" fontId="28" fillId="28" borderId="44" xfId="1" applyFont="1" applyFill="1" applyBorder="1" applyAlignment="1">
      <alignment horizontal="center"/>
    </xf>
    <xf numFmtId="0" fontId="28" fillId="28" borderId="45" xfId="1" applyFont="1" applyFill="1" applyBorder="1" applyAlignment="1">
      <alignment horizontal="center"/>
    </xf>
    <xf numFmtId="0" fontId="28" fillId="28" borderId="46" xfId="1" applyFont="1" applyFill="1" applyBorder="1" applyAlignment="1">
      <alignment horizontal="center"/>
    </xf>
    <xf numFmtId="167" fontId="58" fillId="0" borderId="27" xfId="1" applyNumberFormat="1" applyFont="1" applyBorder="1" applyAlignment="1">
      <alignment horizontal="right"/>
    </xf>
    <xf numFmtId="167" fontId="58" fillId="0" borderId="28" xfId="1" applyNumberFormat="1" applyFont="1" applyBorder="1" applyAlignment="1">
      <alignment horizontal="right"/>
    </xf>
    <xf numFmtId="0" fontId="58" fillId="0" borderId="32" xfId="1" applyFont="1" applyBorder="1" applyAlignment="1">
      <alignment horizontal="center"/>
    </xf>
    <xf numFmtId="167" fontId="58" fillId="0" borderId="41" xfId="1" applyNumberFormat="1" applyFont="1" applyBorder="1" applyAlignment="1">
      <alignment horizontal="right"/>
    </xf>
    <xf numFmtId="0" fontId="46" fillId="13" borderId="2" xfId="0" applyFont="1" applyFill="1" applyBorder="1" applyAlignment="1">
      <alignment wrapText="1"/>
    </xf>
    <xf numFmtId="0" fontId="46" fillId="13" borderId="0" xfId="0" applyFont="1" applyFill="1" applyAlignment="1">
      <alignment wrapText="1"/>
    </xf>
    <xf numFmtId="0" fontId="71" fillId="15" borderId="0" xfId="0" applyFont="1" applyFill="1" applyAlignment="1">
      <alignment horizontal="center" vertical="center" wrapText="1"/>
    </xf>
    <xf numFmtId="0" fontId="44" fillId="0" borderId="37" xfId="0" applyFont="1" applyBorder="1" applyAlignment="1">
      <alignment horizontal="center" wrapText="1"/>
    </xf>
    <xf numFmtId="0" fontId="72" fillId="15" borderId="0" xfId="0" applyFont="1" applyFill="1" applyAlignment="1">
      <alignment horizontal="center" wrapText="1"/>
    </xf>
    <xf numFmtId="0" fontId="73" fillId="15" borderId="0" xfId="0" applyFont="1" applyFill="1" applyAlignment="1">
      <alignment horizontal="center"/>
    </xf>
    <xf numFmtId="165" fontId="46" fillId="0" borderId="0" xfId="1" applyNumberFormat="1" applyFont="1" applyAlignment="1">
      <alignment horizontal="right"/>
    </xf>
    <xf numFmtId="0" fontId="46" fillId="0" borderId="37" xfId="1" applyFont="1" applyBorder="1" applyAlignment="1">
      <alignment horizontal="center" wrapText="1"/>
    </xf>
    <xf numFmtId="0" fontId="46" fillId="0" borderId="37" xfId="1" applyFont="1" applyBorder="1" applyAlignment="1">
      <alignment horizontal="center"/>
    </xf>
    <xf numFmtId="0" fontId="46" fillId="0" borderId="37" xfId="1" applyFont="1" applyBorder="1"/>
    <xf numFmtId="166" fontId="46" fillId="0" borderId="37" xfId="1" applyNumberFormat="1" applyFont="1" applyBorder="1" applyAlignment="1">
      <alignment horizontal="center"/>
    </xf>
    <xf numFmtId="0" fontId="46" fillId="12" borderId="37" xfId="1" applyFont="1" applyFill="1" applyBorder="1" applyAlignment="1">
      <alignment vertical="center"/>
    </xf>
    <xf numFmtId="166" fontId="46" fillId="0" borderId="37" xfId="1" applyNumberFormat="1" applyFont="1" applyBorder="1"/>
    <xf numFmtId="0" fontId="51" fillId="25" borderId="39" xfId="1" applyFont="1" applyFill="1" applyBorder="1" applyAlignment="1">
      <alignment wrapText="1"/>
    </xf>
    <xf numFmtId="0" fontId="46" fillId="0" borderId="38" xfId="1" applyFont="1" applyBorder="1" applyAlignment="1">
      <alignment horizontal="center"/>
    </xf>
    <xf numFmtId="0" fontId="46" fillId="0" borderId="39" xfId="1" applyFont="1" applyBorder="1"/>
    <xf numFmtId="166" fontId="46" fillId="0" borderId="38" xfId="1" applyNumberFormat="1" applyFont="1" applyBorder="1" applyAlignment="1">
      <alignment horizontal="center"/>
    </xf>
    <xf numFmtId="0" fontId="46" fillId="0" borderId="40" xfId="1" applyFont="1" applyBorder="1"/>
    <xf numFmtId="166" fontId="46" fillId="0" borderId="41" xfId="1" applyNumberFormat="1" applyFont="1" applyBorder="1" applyAlignment="1">
      <alignment horizontal="center"/>
    </xf>
    <xf numFmtId="166" fontId="46" fillId="0" borderId="42" xfId="1" applyNumberFormat="1" applyFont="1" applyBorder="1" applyAlignment="1">
      <alignment horizontal="center"/>
    </xf>
    <xf numFmtId="0" fontId="74" fillId="12" borderId="32" xfId="1" applyFont="1" applyFill="1" applyBorder="1" applyAlignment="1">
      <alignment vertical="center"/>
    </xf>
    <xf numFmtId="0" fontId="46" fillId="12" borderId="27" xfId="1" applyFont="1" applyFill="1" applyBorder="1" applyAlignment="1">
      <alignment vertical="center"/>
    </xf>
    <xf numFmtId="0" fontId="46" fillId="12" borderId="28" xfId="1" applyFont="1" applyFill="1" applyBorder="1" applyAlignment="1">
      <alignment vertical="center"/>
    </xf>
    <xf numFmtId="166" fontId="46" fillId="0" borderId="38" xfId="1" applyNumberFormat="1" applyFont="1" applyBorder="1" applyAlignment="1">
      <alignment horizontal="right"/>
    </xf>
    <xf numFmtId="165" fontId="46" fillId="0" borderId="41" xfId="1" applyNumberFormat="1" applyFont="1" applyBorder="1"/>
    <xf numFmtId="165" fontId="46" fillId="0" borderId="42" xfId="1" applyNumberFormat="1" applyFont="1" applyBorder="1"/>
    <xf numFmtId="0" fontId="46" fillId="0" borderId="39" xfId="1" applyFont="1" applyBorder="1" applyAlignment="1">
      <alignment wrapText="1"/>
    </xf>
    <xf numFmtId="0" fontId="46" fillId="0" borderId="40" xfId="1" applyFont="1" applyBorder="1" applyAlignment="1">
      <alignment wrapText="1"/>
    </xf>
    <xf numFmtId="0" fontId="46" fillId="16" borderId="39" xfId="1" applyFont="1" applyFill="1" applyBorder="1"/>
    <xf numFmtId="0" fontId="46" fillId="0" borderId="38" xfId="1" applyFont="1" applyBorder="1"/>
    <xf numFmtId="0" fontId="46" fillId="3" borderId="39" xfId="1" applyFont="1" applyFill="1" applyBorder="1"/>
    <xf numFmtId="0" fontId="46" fillId="20" borderId="39" xfId="1" applyFont="1" applyFill="1" applyBorder="1"/>
    <xf numFmtId="0" fontId="46" fillId="19" borderId="39" xfId="1" applyFont="1" applyFill="1" applyBorder="1"/>
    <xf numFmtId="0" fontId="46" fillId="14" borderId="39" xfId="1" applyFont="1" applyFill="1" applyBorder="1"/>
    <xf numFmtId="1" fontId="46" fillId="0" borderId="41" xfId="1" applyNumberFormat="1" applyFont="1" applyBorder="1" applyAlignment="1">
      <alignment horizontal="right"/>
    </xf>
    <xf numFmtId="1" fontId="46" fillId="0" borderId="42" xfId="1" applyNumberFormat="1" applyFont="1" applyBorder="1" applyAlignment="1">
      <alignment horizontal="right"/>
    </xf>
    <xf numFmtId="0" fontId="74" fillId="12" borderId="39" xfId="1" applyFont="1" applyFill="1" applyBorder="1" applyAlignment="1">
      <alignment vertical="center"/>
    </xf>
    <xf numFmtId="0" fontId="46" fillId="12" borderId="38" xfId="1" applyFont="1" applyFill="1" applyBorder="1" applyAlignment="1">
      <alignment vertical="center"/>
    </xf>
    <xf numFmtId="0" fontId="46" fillId="0" borderId="32" xfId="0" applyFont="1" applyBorder="1" applyAlignment="1">
      <alignment horizontal="center"/>
    </xf>
    <xf numFmtId="0" fontId="46" fillId="0" borderId="27" xfId="0" applyFont="1" applyBorder="1" applyAlignment="1">
      <alignment horizontal="center"/>
    </xf>
    <xf numFmtId="0" fontId="46" fillId="0" borderId="28" xfId="0" applyFont="1" applyBorder="1" applyAlignment="1">
      <alignment horizontal="center"/>
    </xf>
    <xf numFmtId="0" fontId="48" fillId="0" borderId="39" xfId="0" applyFont="1" applyBorder="1" applyAlignment="1">
      <alignment horizontal="center"/>
    </xf>
    <xf numFmtId="0" fontId="46" fillId="0" borderId="37" xfId="0" applyFont="1" applyBorder="1"/>
    <xf numFmtId="0" fontId="46" fillId="0" borderId="38" xfId="0" applyFont="1" applyBorder="1"/>
    <xf numFmtId="16" fontId="48" fillId="0" borderId="39" xfId="0" applyNumberFormat="1" applyFont="1" applyBorder="1" applyAlignment="1">
      <alignment horizontal="center"/>
    </xf>
    <xf numFmtId="0" fontId="35" fillId="11" borderId="0" xfId="0" applyFont="1" applyFill="1" applyAlignment="1">
      <alignment horizontal="center" vertical="center" wrapText="1"/>
    </xf>
    <xf numFmtId="0" fontId="11" fillId="0" borderId="15" xfId="0" applyFont="1" applyBorder="1" applyAlignment="1">
      <alignment wrapText="1"/>
    </xf>
    <xf numFmtId="0" fontId="11" fillId="0" borderId="37" xfId="0" applyFont="1" applyBorder="1" applyAlignment="1">
      <alignment horizontal="center" wrapText="1"/>
    </xf>
    <xf numFmtId="167" fontId="11" fillId="0" borderId="37" xfId="0" applyNumberFormat="1" applyFont="1" applyBorder="1"/>
    <xf numFmtId="0" fontId="11" fillId="0" borderId="37" xfId="0" applyFont="1" applyBorder="1" applyAlignment="1">
      <alignment wrapText="1"/>
    </xf>
    <xf numFmtId="0" fontId="11" fillId="0" borderId="72" xfId="0" applyFont="1" applyBorder="1" applyAlignment="1">
      <alignment wrapText="1"/>
    </xf>
    <xf numFmtId="0" fontId="11" fillId="0" borderId="72" xfId="0" applyFont="1" applyBorder="1" applyAlignment="1">
      <alignment horizontal="center" wrapText="1"/>
    </xf>
    <xf numFmtId="167" fontId="11" fillId="0" borderId="72" xfId="0" applyNumberFormat="1" applyFont="1" applyBorder="1"/>
    <xf numFmtId="0" fontId="35" fillId="11" borderId="37" xfId="0" applyFont="1" applyFill="1" applyBorder="1" applyAlignment="1">
      <alignment horizontal="center" vertical="center" wrapText="1"/>
    </xf>
    <xf numFmtId="0" fontId="46" fillId="0" borderId="37" xfId="0" applyFont="1" applyBorder="1" applyAlignment="1">
      <alignment horizontal="center"/>
    </xf>
    <xf numFmtId="3" fontId="46" fillId="0" borderId="37" xfId="0" applyNumberFormat="1" applyFont="1" applyBorder="1" applyAlignment="1">
      <alignment horizontal="center"/>
    </xf>
    <xf numFmtId="0" fontId="6" fillId="0" borderId="0" xfId="0" applyFont="1" applyAlignment="1">
      <alignment vertical="top" wrapText="1"/>
    </xf>
    <xf numFmtId="3" fontId="46" fillId="17" borderId="100" xfId="1" applyNumberFormat="1" applyFont="1" applyFill="1" applyBorder="1"/>
    <xf numFmtId="164" fontId="41" fillId="6" borderId="102" xfId="1" applyNumberFormat="1" applyFont="1" applyFill="1" applyBorder="1" applyProtection="1">
      <protection locked="0"/>
    </xf>
    <xf numFmtId="164" fontId="41" fillId="6" borderId="100" xfId="1" applyNumberFormat="1" applyFont="1" applyFill="1" applyBorder="1" applyProtection="1">
      <protection locked="0"/>
    </xf>
    <xf numFmtId="166" fontId="46" fillId="2" borderId="94" xfId="1" applyNumberFormat="1" applyFont="1" applyFill="1" applyBorder="1"/>
    <xf numFmtId="167" fontId="46" fillId="2" borderId="100" xfId="1" applyNumberFormat="1" applyFont="1" applyFill="1" applyBorder="1"/>
    <xf numFmtId="164" fontId="46" fillId="17" borderId="104" xfId="0" applyNumberFormat="1" applyFont="1" applyFill="1" applyBorder="1" applyProtection="1">
      <protection locked="0"/>
    </xf>
    <xf numFmtId="2" fontId="46" fillId="17" borderId="104" xfId="0" applyNumberFormat="1" applyFont="1" applyFill="1" applyBorder="1" applyProtection="1">
      <protection locked="0"/>
    </xf>
    <xf numFmtId="164" fontId="46" fillId="0" borderId="104" xfId="0" applyNumberFormat="1" applyFont="1" applyBorder="1" applyProtection="1">
      <protection locked="0"/>
    </xf>
    <xf numFmtId="2" fontId="46" fillId="0" borderId="104" xfId="0" applyNumberFormat="1" applyFont="1" applyBorder="1" applyProtection="1">
      <protection locked="0"/>
    </xf>
    <xf numFmtId="1" fontId="46" fillId="0" borderId="104" xfId="0" applyNumberFormat="1" applyFont="1" applyBorder="1" applyProtection="1">
      <protection locked="0"/>
    </xf>
    <xf numFmtId="0" fontId="58" fillId="0" borderId="117" xfId="1" applyFont="1" applyBorder="1" applyAlignment="1">
      <alignment horizontal="center"/>
    </xf>
    <xf numFmtId="0" fontId="11" fillId="22" borderId="51" xfId="6" applyFont="1" applyFill="1" applyBorder="1" applyAlignment="1">
      <alignment horizontal="left" vertical="top" wrapText="1"/>
    </xf>
    <xf numFmtId="0" fontId="80" fillId="0" borderId="0" xfId="0" applyFont="1" applyAlignment="1">
      <alignment horizontal="left" vertical="center"/>
    </xf>
    <xf numFmtId="0" fontId="11" fillId="23" borderId="68" xfId="6" applyFont="1" applyFill="1" applyBorder="1" applyAlignment="1">
      <alignment horizontal="center" vertical="center" wrapText="1"/>
    </xf>
    <xf numFmtId="0" fontId="11" fillId="23" borderId="71" xfId="6" applyFont="1" applyFill="1" applyBorder="1" applyAlignment="1">
      <alignment horizontal="center" vertical="center" wrapText="1"/>
    </xf>
    <xf numFmtId="0" fontId="11" fillId="0" borderId="37" xfId="6" applyFont="1" applyBorder="1" applyAlignment="1">
      <alignment horizontal="center" vertical="center"/>
    </xf>
    <xf numFmtId="0" fontId="11" fillId="24" borderId="37" xfId="6" applyFont="1" applyFill="1" applyBorder="1" applyAlignment="1">
      <alignment horizontal="center" vertical="center"/>
    </xf>
    <xf numFmtId="0" fontId="11" fillId="10" borderId="72" xfId="6" applyFont="1" applyFill="1" applyBorder="1" applyAlignment="1">
      <alignment horizontal="left" vertical="top" wrapText="1"/>
    </xf>
    <xf numFmtId="0" fontId="11" fillId="10" borderId="19" xfId="6" applyFont="1" applyFill="1" applyBorder="1" applyAlignment="1">
      <alignment horizontal="left" vertical="top" wrapText="1"/>
    </xf>
    <xf numFmtId="0" fontId="11" fillId="10" borderId="55" xfId="6" applyFont="1" applyFill="1" applyBorder="1" applyAlignment="1">
      <alignment horizontal="left" vertical="top" wrapText="1"/>
    </xf>
    <xf numFmtId="0" fontId="11" fillId="22" borderId="51" xfId="6" applyFont="1" applyFill="1" applyBorder="1" applyAlignment="1">
      <alignment horizontal="left" vertical="top" wrapText="1"/>
    </xf>
    <xf numFmtId="0" fontId="37" fillId="21" borderId="48" xfId="8" applyFont="1" applyFill="1" applyBorder="1" applyAlignment="1">
      <alignment horizontal="left" vertical="center"/>
    </xf>
    <xf numFmtId="0" fontId="11" fillId="0" borderId="37" xfId="6" applyFont="1" applyBorder="1" applyAlignment="1">
      <alignment horizontal="center" vertical="center" wrapText="1"/>
    </xf>
    <xf numFmtId="0" fontId="11" fillId="24" borderId="37" xfId="6" applyFont="1" applyFill="1" applyBorder="1" applyAlignment="1">
      <alignment horizontal="center" vertical="center" wrapText="1"/>
    </xf>
    <xf numFmtId="0" fontId="31" fillId="30" borderId="0" xfId="3" applyFont="1" applyFill="1" applyAlignment="1">
      <alignment horizontal="left" vertical="center"/>
    </xf>
    <xf numFmtId="0" fontId="31" fillId="30" borderId="64" xfId="3" applyFont="1" applyFill="1" applyBorder="1" applyAlignment="1">
      <alignment horizontal="left" vertical="center"/>
    </xf>
    <xf numFmtId="0" fontId="31" fillId="31" borderId="0" xfId="3" applyFont="1" applyFill="1" applyAlignment="1">
      <alignment horizontal="left" vertical="center"/>
    </xf>
    <xf numFmtId="0" fontId="31" fillId="32" borderId="0" xfId="3" applyFont="1" applyFill="1" applyAlignment="1">
      <alignment horizontal="left" vertical="center" wrapText="1"/>
    </xf>
    <xf numFmtId="0" fontId="6" fillId="0" borderId="0" xfId="7" applyFont="1" applyAlignment="1">
      <alignment horizontal="center" vertical="center" wrapText="1"/>
    </xf>
    <xf numFmtId="0" fontId="0" fillId="0" borderId="0" xfId="7" applyFont="1" applyAlignment="1">
      <alignment horizontal="center" vertical="center" wrapText="1"/>
    </xf>
    <xf numFmtId="0" fontId="37" fillId="21" borderId="50" xfId="8" applyFont="1" applyFill="1" applyBorder="1" applyAlignment="1">
      <alignment horizontal="left" vertical="center" wrapText="1"/>
    </xf>
    <xf numFmtId="0" fontId="11" fillId="10" borderId="51" xfId="6" applyFont="1" applyFill="1" applyBorder="1" applyAlignment="1">
      <alignment horizontal="left" vertical="top" wrapText="1"/>
    </xf>
    <xf numFmtId="0" fontId="36" fillId="21" borderId="50" xfId="6" applyFont="1" applyFill="1" applyBorder="1" applyAlignment="1">
      <alignment horizontal="left" vertical="center" wrapText="1"/>
    </xf>
    <xf numFmtId="0" fontId="37" fillId="11" borderId="50" xfId="8" applyFont="1" applyFill="1" applyBorder="1" applyAlignment="1">
      <alignment horizontal="left" vertical="center" wrapText="1"/>
    </xf>
    <xf numFmtId="0" fontId="24" fillId="0" borderId="0" xfId="7" applyAlignment="1">
      <alignment horizontal="center" vertical="center" wrapText="1"/>
    </xf>
    <xf numFmtId="0" fontId="25" fillId="0" borderId="0" xfId="6" applyFont="1" applyAlignment="1">
      <alignment horizontal="center" vertical="center" wrapText="1"/>
    </xf>
    <xf numFmtId="0" fontId="58" fillId="4" borderId="0" xfId="0" applyFont="1" applyFill="1" applyAlignment="1">
      <alignment horizontal="center" vertical="center" wrapText="1"/>
    </xf>
    <xf numFmtId="0" fontId="52" fillId="29" borderId="2" xfId="0" applyFont="1" applyFill="1" applyBorder="1" applyAlignment="1" applyProtection="1">
      <alignment horizontal="center"/>
      <protection locked="0"/>
    </xf>
    <xf numFmtId="0" fontId="58" fillId="13" borderId="61" xfId="0" applyFont="1" applyFill="1" applyBorder="1" applyAlignment="1">
      <alignment horizontal="center" vertical="center" wrapText="1"/>
    </xf>
    <xf numFmtId="0" fontId="46" fillId="13" borderId="0" xfId="0" applyFont="1" applyFill="1" applyAlignment="1">
      <alignment horizontal="center" vertical="center" wrapText="1"/>
    </xf>
    <xf numFmtId="0" fontId="58" fillId="13" borderId="14" xfId="0" applyFont="1" applyFill="1" applyBorder="1" applyAlignment="1">
      <alignment horizontal="center" vertical="center" wrapText="1"/>
    </xf>
    <xf numFmtId="0" fontId="28" fillId="13" borderId="0" xfId="0" applyFont="1" applyFill="1" applyAlignment="1">
      <alignment horizontal="center" vertical="center" wrapText="1"/>
    </xf>
    <xf numFmtId="0" fontId="58" fillId="13" borderId="0" xfId="0" applyFont="1" applyFill="1" applyAlignment="1">
      <alignment horizontal="center" wrapText="1"/>
    </xf>
    <xf numFmtId="0" fontId="28" fillId="0" borderId="22" xfId="1" applyFont="1" applyBorder="1" applyAlignment="1">
      <alignment horizontal="center" vertical="center" wrapText="1"/>
    </xf>
    <xf numFmtId="0" fontId="28" fillId="0" borderId="20" xfId="1" applyFont="1" applyBorder="1" applyAlignment="1">
      <alignment horizontal="center" vertical="center"/>
    </xf>
    <xf numFmtId="0" fontId="64" fillId="13" borderId="0" xfId="1" applyFont="1" applyFill="1" applyAlignment="1">
      <alignment horizontal="center" vertical="center" textRotation="90" wrapText="1"/>
    </xf>
    <xf numFmtId="0" fontId="64" fillId="33" borderId="0" xfId="1" applyFont="1" applyFill="1" applyAlignment="1">
      <alignment horizontal="center" vertical="center" textRotation="90" wrapText="1"/>
    </xf>
    <xf numFmtId="0" fontId="64" fillId="27" borderId="0" xfId="1" applyFont="1" applyFill="1" applyAlignment="1">
      <alignment horizontal="center" vertical="center" textRotation="90" wrapText="1"/>
    </xf>
    <xf numFmtId="0" fontId="28" fillId="0" borderId="20"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0" xfId="0" applyFont="1" applyBorder="1" applyAlignment="1">
      <alignment horizontal="center" vertical="center"/>
    </xf>
    <xf numFmtId="0" fontId="44" fillId="0" borderId="22" xfId="0" applyFont="1" applyBorder="1" applyAlignment="1">
      <alignment horizontal="center" vertical="center" wrapText="1"/>
    </xf>
    <xf numFmtId="0" fontId="44" fillId="0" borderId="20" xfId="0" applyFont="1" applyBorder="1" applyAlignment="1">
      <alignment horizontal="center" vertical="center"/>
    </xf>
    <xf numFmtId="0" fontId="44" fillId="0" borderId="22" xfId="1" applyFont="1" applyBorder="1" applyAlignment="1">
      <alignment horizontal="center" vertical="center" wrapText="1"/>
    </xf>
    <xf numFmtId="0" fontId="44" fillId="0" borderId="20" xfId="1" applyFont="1" applyBorder="1" applyAlignment="1">
      <alignment horizontal="center" vertical="center"/>
    </xf>
    <xf numFmtId="0" fontId="44" fillId="0" borderId="20" xfId="0" applyFont="1" applyBorder="1" applyAlignment="1">
      <alignment horizontal="center" vertical="center" wrapText="1"/>
    </xf>
    <xf numFmtId="0" fontId="44" fillId="2" borderId="22" xfId="0" applyFont="1" applyFill="1" applyBorder="1" applyAlignment="1">
      <alignment horizontal="center" vertical="center" wrapText="1"/>
    </xf>
    <xf numFmtId="0" fontId="44" fillId="2" borderId="21" xfId="0" applyFont="1" applyFill="1" applyBorder="1" applyAlignment="1">
      <alignment horizontal="center" vertical="center" wrapText="1"/>
    </xf>
    <xf numFmtId="0" fontId="44" fillId="2" borderId="97" xfId="0" applyFont="1" applyFill="1" applyBorder="1" applyAlignment="1">
      <alignment horizontal="center" vertical="center" wrapText="1"/>
    </xf>
    <xf numFmtId="0" fontId="44" fillId="2" borderId="98" xfId="0" applyFont="1" applyFill="1" applyBorder="1" applyAlignment="1">
      <alignment horizontal="center" vertical="center" wrapText="1"/>
    </xf>
    <xf numFmtId="0" fontId="54" fillId="13" borderId="0" xfId="1" applyFont="1" applyFill="1" applyAlignment="1">
      <alignment horizontal="center" vertical="center" textRotation="90" wrapText="1"/>
    </xf>
    <xf numFmtId="0" fontId="54" fillId="33" borderId="0" xfId="1" applyFont="1" applyFill="1" applyAlignment="1">
      <alignment horizontal="center" vertical="center" textRotation="90" wrapText="1"/>
    </xf>
    <xf numFmtId="0" fontId="54" fillId="27" borderId="0" xfId="1" applyFont="1" applyFill="1" applyAlignment="1">
      <alignment horizontal="center" vertical="center" textRotation="90" wrapText="1"/>
    </xf>
    <xf numFmtId="0" fontId="54" fillId="0" borderId="22" xfId="1" applyFont="1" applyBorder="1" applyAlignment="1">
      <alignment horizontal="center" vertical="center" wrapText="1"/>
    </xf>
    <xf numFmtId="0" fontId="54" fillId="0" borderId="20" xfId="1" applyFont="1" applyBorder="1" applyAlignment="1">
      <alignment horizontal="center" vertical="center" wrapText="1"/>
    </xf>
    <xf numFmtId="0" fontId="43" fillId="8" borderId="63" xfId="1" applyFont="1" applyFill="1" applyBorder="1" applyAlignment="1">
      <alignment horizontal="center" vertical="center" wrapText="1"/>
    </xf>
    <xf numFmtId="0" fontId="59" fillId="34" borderId="0" xfId="1" applyFont="1" applyFill="1" applyAlignment="1">
      <alignment horizontal="center" vertical="center" wrapText="1"/>
    </xf>
    <xf numFmtId="0" fontId="67" fillId="0" borderId="119" xfId="1" applyFont="1" applyBorder="1" applyAlignment="1">
      <alignment horizontal="center" wrapText="1"/>
    </xf>
    <xf numFmtId="0" fontId="67" fillId="0" borderId="120" xfId="1" applyFont="1" applyBorder="1" applyAlignment="1">
      <alignment horizontal="center" wrapText="1"/>
    </xf>
    <xf numFmtId="0" fontId="60" fillId="0" borderId="27" xfId="0" applyFont="1" applyBorder="1" applyAlignment="1">
      <alignment horizontal="center"/>
    </xf>
    <xf numFmtId="0" fontId="60" fillId="0" borderId="28" xfId="0" applyFont="1" applyBorder="1" applyAlignment="1">
      <alignment horizontal="center"/>
    </xf>
    <xf numFmtId="0" fontId="69" fillId="0" borderId="29" xfId="0" applyFont="1" applyBorder="1" applyAlignment="1">
      <alignment horizontal="center"/>
    </xf>
    <xf numFmtId="0" fontId="69" fillId="0" borderId="30" xfId="0" applyFont="1" applyBorder="1" applyAlignment="1">
      <alignment horizontal="center"/>
    </xf>
    <xf numFmtId="0" fontId="69" fillId="0" borderId="31" xfId="0" applyFont="1" applyBorder="1" applyAlignment="1">
      <alignment horizontal="center"/>
    </xf>
    <xf numFmtId="0" fontId="70" fillId="0" borderId="29" xfId="0" applyFont="1" applyBorder="1" applyAlignment="1">
      <alignment horizontal="center"/>
    </xf>
    <xf numFmtId="0" fontId="70" fillId="0" borderId="30" xfId="0" applyFont="1" applyBorder="1" applyAlignment="1">
      <alignment horizontal="center"/>
    </xf>
    <xf numFmtId="0" fontId="70" fillId="0" borderId="31" xfId="0" applyFont="1" applyBorder="1" applyAlignment="1">
      <alignment horizontal="center"/>
    </xf>
    <xf numFmtId="0" fontId="58" fillId="0" borderId="29" xfId="0" applyFont="1" applyBorder="1" applyAlignment="1">
      <alignment horizontal="center" wrapText="1"/>
    </xf>
    <xf numFmtId="0" fontId="58" fillId="0" borderId="30" xfId="0" applyFont="1" applyBorder="1" applyAlignment="1">
      <alignment horizontal="center" wrapText="1"/>
    </xf>
    <xf numFmtId="0" fontId="58" fillId="0" borderId="31" xfId="0" applyFont="1" applyBorder="1" applyAlignment="1">
      <alignment horizontal="center" wrapText="1"/>
    </xf>
    <xf numFmtId="0" fontId="60" fillId="0" borderId="45" xfId="0" applyFont="1" applyBorder="1" applyAlignment="1">
      <alignment horizontal="center"/>
    </xf>
    <xf numFmtId="0" fontId="60" fillId="0" borderId="46" xfId="0" applyFont="1" applyBorder="1" applyAlignment="1">
      <alignment horizontal="center"/>
    </xf>
    <xf numFmtId="0" fontId="69" fillId="0" borderId="47" xfId="0" applyFont="1" applyBorder="1" applyAlignment="1">
      <alignment horizontal="center"/>
    </xf>
    <xf numFmtId="0" fontId="69" fillId="0" borderId="20" xfId="0" applyFont="1" applyBorder="1" applyAlignment="1">
      <alignment horizontal="center"/>
    </xf>
    <xf numFmtId="0" fontId="69" fillId="0" borderId="21" xfId="0" applyFont="1" applyBorder="1" applyAlignment="1">
      <alignment horizontal="center"/>
    </xf>
    <xf numFmtId="0" fontId="70" fillId="0" borderId="47" xfId="0" applyFont="1" applyBorder="1" applyAlignment="1">
      <alignment horizontal="center"/>
    </xf>
    <xf numFmtId="0" fontId="70" fillId="0" borderId="20" xfId="0" applyFont="1" applyBorder="1" applyAlignment="1">
      <alignment horizontal="center"/>
    </xf>
    <xf numFmtId="0" fontId="70" fillId="0" borderId="21" xfId="0" applyFont="1" applyBorder="1" applyAlignment="1">
      <alignment horizontal="center"/>
    </xf>
    <xf numFmtId="0" fontId="35" fillId="18" borderId="0" xfId="9" applyFont="1" applyFill="1" applyAlignment="1">
      <alignment horizontal="center" vertical="center" wrapText="1"/>
    </xf>
    <xf numFmtId="0" fontId="77" fillId="34" borderId="43" xfId="0" applyFont="1" applyFill="1" applyBorder="1" applyAlignment="1">
      <alignment horizontal="center" vertical="center" wrapText="1"/>
    </xf>
    <xf numFmtId="0" fontId="77" fillId="34" borderId="121" xfId="0" applyFont="1" applyFill="1" applyBorder="1" applyAlignment="1">
      <alignment horizontal="center" vertical="center" wrapText="1"/>
    </xf>
    <xf numFmtId="0" fontId="43" fillId="34" borderId="30" xfId="0" applyFont="1" applyFill="1" applyBorder="1" applyAlignment="1">
      <alignment horizontal="center" vertical="center" wrapText="1"/>
    </xf>
    <xf numFmtId="0" fontId="43" fillId="34" borderId="31" xfId="0" applyFont="1" applyFill="1" applyBorder="1" applyAlignment="1">
      <alignment horizontal="center" vertical="center" wrapText="1"/>
    </xf>
    <xf numFmtId="0" fontId="77" fillId="34" borderId="32" xfId="0" applyFont="1" applyFill="1" applyBorder="1" applyAlignment="1">
      <alignment horizontal="center" vertical="center" wrapText="1"/>
    </xf>
    <xf numFmtId="0" fontId="77" fillId="34" borderId="27" xfId="0" applyFont="1" applyFill="1" applyBorder="1" applyAlignment="1">
      <alignment horizontal="center" vertical="center" wrapText="1"/>
    </xf>
    <xf numFmtId="0" fontId="77" fillId="34" borderId="28" xfId="0" applyFont="1" applyFill="1" applyBorder="1" applyAlignment="1">
      <alignment horizontal="center" vertical="center" wrapText="1"/>
    </xf>
    <xf numFmtId="0" fontId="54" fillId="0" borderId="0" xfId="1" applyFont="1" applyAlignment="1">
      <alignment horizontal="center" vertical="center" wrapText="1"/>
    </xf>
    <xf numFmtId="0" fontId="78" fillId="34" borderId="0" xfId="1" applyFont="1" applyFill="1" applyAlignment="1">
      <alignment horizontal="center" vertical="center" wrapText="1"/>
    </xf>
    <xf numFmtId="0" fontId="78" fillId="34" borderId="25" xfId="1" applyFont="1" applyFill="1" applyBorder="1" applyAlignment="1">
      <alignment horizontal="center" vertical="center" wrapText="1"/>
    </xf>
    <xf numFmtId="0" fontId="77" fillId="34" borderId="0" xfId="0" applyFont="1" applyFill="1" applyAlignment="1">
      <alignment horizontal="center" vertical="center" wrapText="1"/>
    </xf>
    <xf numFmtId="0" fontId="76" fillId="34" borderId="0" xfId="0" applyFont="1" applyFill="1" applyAlignment="1">
      <alignment horizontal="center" vertical="center" wrapText="1"/>
    </xf>
    <xf numFmtId="0" fontId="14" fillId="0" borderId="0" xfId="1" applyFont="1" applyAlignment="1">
      <alignment horizontal="left" vertical="center" wrapText="1"/>
    </xf>
    <xf numFmtId="0" fontId="80" fillId="0" borderId="0" xfId="0" applyFont="1" applyAlignment="1">
      <alignment horizontal="left" vertical="center" wrapText="1"/>
    </xf>
  </cellXfs>
  <cellStyles count="10">
    <cellStyle name="Normal" xfId="0" builtinId="0"/>
    <cellStyle name="Normal 2" xfId="1" xr:uid="{7F552557-01E9-4582-A399-B89D5C58A3E3}"/>
    <cellStyle name="Normal 2 2" xfId="3" xr:uid="{D103F048-F66E-4DB1-8F98-1607C5E6327E}"/>
    <cellStyle name="Normal 2 2 2" xfId="8" xr:uid="{E0CBE303-E473-404E-AB12-F6C38E899DA8}"/>
    <cellStyle name="Normal 2 3" xfId="5" xr:uid="{E602E989-AB27-414F-B607-DD67B4DE4B5E}"/>
    <cellStyle name="Normal 2 3 2" xfId="6" xr:uid="{21B394EA-D8EE-42CB-B608-B76F2869B1BB}"/>
    <cellStyle name="Normal 3" xfId="4" xr:uid="{40771E13-002D-4AD8-9A55-43BF1E732DB8}"/>
    <cellStyle name="Normal 3 2" xfId="7" xr:uid="{F5D8EFF9-C2FE-4AA6-AAB5-2FE7567A3F7F}"/>
    <cellStyle name="Normal 4" xfId="9" xr:uid="{5D4728FF-F08E-4B83-9195-D9BE9E8C2737}"/>
    <cellStyle name="Percent 2" xfId="2" xr:uid="{8341FAD8-0F7D-4D8A-B83A-F24539C4DCBD}"/>
  </cellStyles>
  <dxfs count="0"/>
  <tableStyles count="0" defaultTableStyle="TableStyleMedium9" defaultPivotStyle="PivotStyleLight16"/>
  <colors>
    <mruColors>
      <color rgb="FF29434E"/>
      <color rgb="FF087673"/>
      <color rgb="FFB890BB"/>
      <color rgb="FFCCCC00"/>
      <color rgb="FFF4CC4A"/>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2.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3.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4.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5.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6.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7.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Annual age-adjusted rates per 100,000 of non-fatal and fatal MVT injuries (Years 1-5)</a:t>
            </a:r>
            <a:endParaRPr lang="en-US" b="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2111699167662575E-2"/>
          <c:y val="0.26029109997613936"/>
          <c:w val="0.88733279629804929"/>
          <c:h val="0.52640635463089103"/>
        </c:manualLayout>
      </c:layout>
      <c:lineChart>
        <c:grouping val="standard"/>
        <c:varyColors val="0"/>
        <c:ser>
          <c:idx val="0"/>
          <c:order val="0"/>
          <c:tx>
            <c:strRef>
              <c:f>'Optional Year 1-5 Rates'!$B$8</c:f>
              <c:strCache>
                <c:ptCount val="1"/>
                <c:pt idx="0">
                  <c:v>Hopitalization</c:v>
                </c:pt>
              </c:strCache>
            </c:strRef>
          </c:tx>
          <c:spPr>
            <a:ln w="28575" cap="rnd">
              <a:solidFill>
                <a:schemeClr val="accent1"/>
              </a:solidFill>
              <a:round/>
            </a:ln>
            <a:effectLst/>
          </c:spPr>
          <c:marker>
            <c:symbol val="none"/>
          </c:marker>
          <c:cat>
            <c:strRef>
              <c:f>'Optional Year 1-5 Rates'!$A$9:$A$13</c:f>
              <c:strCache>
                <c:ptCount val="5"/>
                <c:pt idx="0">
                  <c:v>Year 5</c:v>
                </c:pt>
                <c:pt idx="1">
                  <c:v>Year 4</c:v>
                </c:pt>
                <c:pt idx="2">
                  <c:v>Year 3</c:v>
                </c:pt>
                <c:pt idx="3">
                  <c:v>Year 2</c:v>
                </c:pt>
                <c:pt idx="4">
                  <c:v>Year 1</c:v>
                </c:pt>
              </c:strCache>
            </c:strRef>
          </c:cat>
          <c:val>
            <c:numRef>
              <c:f>'Optional Year 1-5 Rates'!$B$9:$B$13</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E325-4FA5-A0F5-672A01238CF0}"/>
            </c:ext>
          </c:extLst>
        </c:ser>
        <c:ser>
          <c:idx val="1"/>
          <c:order val="1"/>
          <c:tx>
            <c:strRef>
              <c:f>'Optional Year 1-5 Rates'!$C$8</c:f>
              <c:strCache>
                <c:ptCount val="1"/>
                <c:pt idx="0">
                  <c:v>ED</c:v>
                </c:pt>
              </c:strCache>
            </c:strRef>
          </c:tx>
          <c:spPr>
            <a:ln w="28575" cap="rnd">
              <a:solidFill>
                <a:schemeClr val="accent2"/>
              </a:solidFill>
              <a:round/>
            </a:ln>
            <a:effectLst/>
          </c:spPr>
          <c:marker>
            <c:symbol val="none"/>
          </c:marker>
          <c:cat>
            <c:strRef>
              <c:f>'Optional Year 1-5 Rates'!$A$9:$A$13</c:f>
              <c:strCache>
                <c:ptCount val="5"/>
                <c:pt idx="0">
                  <c:v>Year 5</c:v>
                </c:pt>
                <c:pt idx="1">
                  <c:v>Year 4</c:v>
                </c:pt>
                <c:pt idx="2">
                  <c:v>Year 3</c:v>
                </c:pt>
                <c:pt idx="3">
                  <c:v>Year 2</c:v>
                </c:pt>
                <c:pt idx="4">
                  <c:v>Year 1</c:v>
                </c:pt>
              </c:strCache>
            </c:strRef>
          </c:cat>
          <c:val>
            <c:numRef>
              <c:f>'Optional Year 1-5 Rates'!$C$9:$C$13</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325-4FA5-A0F5-672A01238CF0}"/>
            </c:ext>
          </c:extLst>
        </c:ser>
        <c:ser>
          <c:idx val="2"/>
          <c:order val="2"/>
          <c:tx>
            <c:strRef>
              <c:f>'Optional Year 1-5 Rates'!$D$8</c:f>
              <c:strCache>
                <c:ptCount val="1"/>
                <c:pt idx="0">
                  <c:v>Death</c:v>
                </c:pt>
              </c:strCache>
            </c:strRef>
          </c:tx>
          <c:spPr>
            <a:ln w="28575" cap="rnd">
              <a:solidFill>
                <a:schemeClr val="accent3"/>
              </a:solidFill>
              <a:round/>
            </a:ln>
            <a:effectLst/>
          </c:spPr>
          <c:marker>
            <c:symbol val="none"/>
          </c:marker>
          <c:cat>
            <c:strRef>
              <c:f>'Optional Year 1-5 Rates'!$A$9:$A$13</c:f>
              <c:strCache>
                <c:ptCount val="5"/>
                <c:pt idx="0">
                  <c:v>Year 5</c:v>
                </c:pt>
                <c:pt idx="1">
                  <c:v>Year 4</c:v>
                </c:pt>
                <c:pt idx="2">
                  <c:v>Year 3</c:v>
                </c:pt>
                <c:pt idx="3">
                  <c:v>Year 2</c:v>
                </c:pt>
                <c:pt idx="4">
                  <c:v>Year 1</c:v>
                </c:pt>
              </c:strCache>
            </c:strRef>
          </c:cat>
          <c:val>
            <c:numRef>
              <c:f>'Optional Year 1-5 Rates'!$D$9:$D$13</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E325-4FA5-A0F5-672A01238CF0}"/>
            </c:ext>
          </c:extLst>
        </c:ser>
        <c:dLbls>
          <c:showLegendKey val="0"/>
          <c:showVal val="0"/>
          <c:showCatName val="0"/>
          <c:showSerName val="0"/>
          <c:showPercent val="0"/>
          <c:showBubbleSize val="0"/>
        </c:dLbls>
        <c:smooth val="0"/>
        <c:axId val="712512400"/>
        <c:axId val="724782192"/>
      </c:lineChart>
      <c:catAx>
        <c:axId val="712512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4782192"/>
        <c:crosses val="autoZero"/>
        <c:auto val="1"/>
        <c:lblAlgn val="ctr"/>
        <c:lblOffset val="100"/>
        <c:noMultiLvlLbl val="0"/>
      </c:catAx>
      <c:valAx>
        <c:axId val="7247821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2512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0"/>
      <c:rotY val="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'Figure 1'!$C$5</c:f>
              <c:strCache>
                <c:ptCount val="1"/>
                <c:pt idx="0">
                  <c:v>ED Visits</c:v>
                </c:pt>
              </c:strCache>
            </c:strRef>
          </c:tx>
          <c:spPr>
            <a:solidFill>
              <a:srgbClr val="087673"/>
            </a:solidFill>
            <a:ln>
              <a:noFill/>
            </a:ln>
            <a:effectLst/>
            <a:sp3d/>
          </c:spPr>
          <c:invertIfNegative val="0"/>
          <c:dLbls>
            <c:numFmt formatCode="#,##0" sourceLinked="0"/>
            <c:spPr>
              <a:noFill/>
              <a:ln>
                <a:noFill/>
              </a:ln>
              <a:effectLst/>
            </c:spPr>
            <c:txPr>
              <a:bodyPr rot="0" spcFirstLastPara="1" vertOverflow="overflow" horzOverflow="overflow" vert="horz" wrap="square" lIns="0" tIns="0" rIns="0" bIns="91440" anchor="ctr" anchorCtr="1"/>
              <a:lstStyle/>
              <a:p>
                <a:pPr>
                  <a:defRPr sz="900" b="1" i="0" u="none" strike="noStrike" kern="1200" baseline="0">
                    <a:solidFill>
                      <a:schemeClr val="bg1"/>
                    </a:solidFill>
                    <a:latin typeface="Arial Narrow" panose="020B0606020202030204" pitchFamily="34" charset="0"/>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'Figure 1'!$B$6</c:f>
              <c:strCache>
                <c:ptCount val="1"/>
                <c:pt idx="0">
                  <c:v>Item</c:v>
                </c:pt>
              </c:strCache>
            </c:strRef>
          </c:cat>
          <c:val>
            <c:numRef>
              <c:f>'Figure 1'!$C$6</c:f>
              <c:numCache>
                <c:formatCode>General</c:formatCode>
                <c:ptCount val="1"/>
                <c:pt idx="0">
                  <c:v>58000</c:v>
                </c:pt>
              </c:numCache>
            </c:numRef>
          </c:val>
          <c:extLst>
            <c:ext xmlns:c16="http://schemas.microsoft.com/office/drawing/2014/chart" uri="{C3380CC4-5D6E-409C-BE32-E72D297353CC}">
              <c16:uniqueId val="{00000000-106F-4CAF-B1A2-4BAFBFF5558A}"/>
            </c:ext>
          </c:extLst>
        </c:ser>
        <c:ser>
          <c:idx val="1"/>
          <c:order val="1"/>
          <c:tx>
            <c:strRef>
              <c:f>'Figure 1'!$D$5</c:f>
              <c:strCache>
                <c:ptCount val="1"/>
                <c:pt idx="0">
                  <c:v>Hospitalizations</c:v>
                </c:pt>
              </c:strCache>
            </c:strRef>
          </c:tx>
          <c:spPr>
            <a:solidFill>
              <a:srgbClr val="B890BB"/>
            </a:solidFill>
            <a:ln>
              <a:noFill/>
            </a:ln>
            <a:effectLst/>
            <a:sp3d/>
          </c:spPr>
          <c:invertIfNegative val="0"/>
          <c:dLbls>
            <c:numFmt formatCode="#,##0" sourceLinked="0"/>
            <c:spPr>
              <a:noFill/>
              <a:ln>
                <a:noFill/>
              </a:ln>
              <a:effectLst/>
            </c:spPr>
            <c:txPr>
              <a:bodyPr rot="0" spcFirstLastPara="1" vertOverflow="clip" horzOverflow="clip" vert="horz" wrap="square" lIns="0" tIns="0" rIns="0" bIns="0" anchor="ctr" anchorCtr="1">
                <a:spAutoFit/>
              </a:bodyPr>
              <a:lstStyle/>
              <a:p>
                <a:pPr>
                  <a:defRPr sz="900" b="1" i="0" u="none" strike="noStrike" kern="1200" baseline="0">
                    <a:solidFill>
                      <a:schemeClr val="bg1"/>
                    </a:solidFill>
                    <a:latin typeface="Arial Narrow" panose="020B0606020202030204" pitchFamily="34" charset="0"/>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'Figure 1'!$B$6</c:f>
              <c:strCache>
                <c:ptCount val="1"/>
                <c:pt idx="0">
                  <c:v>Item</c:v>
                </c:pt>
              </c:strCache>
            </c:strRef>
          </c:cat>
          <c:val>
            <c:numRef>
              <c:f>'Figure 1'!$D$6</c:f>
              <c:numCache>
                <c:formatCode>General</c:formatCode>
                <c:ptCount val="1"/>
                <c:pt idx="0">
                  <c:v>22315</c:v>
                </c:pt>
              </c:numCache>
            </c:numRef>
          </c:val>
          <c:extLst>
            <c:ext xmlns:c16="http://schemas.microsoft.com/office/drawing/2014/chart" uri="{C3380CC4-5D6E-409C-BE32-E72D297353CC}">
              <c16:uniqueId val="{00000001-106F-4CAF-B1A2-4BAFBFF5558A}"/>
            </c:ext>
          </c:extLst>
        </c:ser>
        <c:ser>
          <c:idx val="2"/>
          <c:order val="2"/>
          <c:tx>
            <c:strRef>
              <c:f>'Figure 1'!$E$5</c:f>
              <c:strCache>
                <c:ptCount val="1"/>
                <c:pt idx="0">
                  <c:v>Fatalities</c:v>
                </c:pt>
              </c:strCache>
            </c:strRef>
          </c:tx>
          <c:spPr>
            <a:solidFill>
              <a:srgbClr val="29434E"/>
            </a:solidFill>
            <a:ln>
              <a:noFill/>
            </a:ln>
            <a:effectLst/>
            <a:sp3d/>
          </c:spPr>
          <c:invertIfNegative val="0"/>
          <c:dLbls>
            <c:numFmt formatCode="#,##0" sourceLinked="0"/>
            <c:spPr>
              <a:noFill/>
              <a:ln>
                <a:noFill/>
              </a:ln>
              <a:effectLst/>
            </c:spPr>
            <c:txPr>
              <a:bodyPr rot="0" spcFirstLastPara="1" vertOverflow="clip" horzOverflow="clip" vert="horz" wrap="square" lIns="0" tIns="0" rIns="0" bIns="0" anchor="ctr" anchorCtr="1">
                <a:spAutoFit/>
              </a:bodyPr>
              <a:lstStyle/>
              <a:p>
                <a:pPr>
                  <a:defRPr sz="900" b="1" i="0" u="none" strike="noStrike" kern="1200" baseline="0">
                    <a:solidFill>
                      <a:schemeClr val="bg1"/>
                    </a:solidFill>
                    <a:latin typeface="Arial Narrow" panose="020B0606020202030204" pitchFamily="34" charset="0"/>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'Figure 1'!$B$6</c:f>
              <c:strCache>
                <c:ptCount val="1"/>
                <c:pt idx="0">
                  <c:v>Item</c:v>
                </c:pt>
              </c:strCache>
            </c:strRef>
          </c:cat>
          <c:val>
            <c:numRef>
              <c:f>'Figure 1'!$E$6</c:f>
              <c:numCache>
                <c:formatCode>General</c:formatCode>
                <c:ptCount val="1"/>
                <c:pt idx="0">
                  <c:v>32000</c:v>
                </c:pt>
              </c:numCache>
            </c:numRef>
          </c:val>
          <c:extLst>
            <c:ext xmlns:c16="http://schemas.microsoft.com/office/drawing/2014/chart" uri="{C3380CC4-5D6E-409C-BE32-E72D297353CC}">
              <c16:uniqueId val="{00000002-106F-4CAF-B1A2-4BAFBFF5558A}"/>
            </c:ext>
          </c:extLst>
        </c:ser>
        <c:dLbls>
          <c:showLegendKey val="0"/>
          <c:showVal val="1"/>
          <c:showCatName val="0"/>
          <c:showSerName val="0"/>
          <c:showPercent val="0"/>
          <c:showBubbleSize val="0"/>
        </c:dLbls>
        <c:gapWidth val="0"/>
        <c:gapDepth val="0"/>
        <c:shape val="pyramid"/>
        <c:axId val="254258520"/>
        <c:axId val="254261144"/>
        <c:axId val="0"/>
      </c:bar3DChart>
      <c:catAx>
        <c:axId val="254258520"/>
        <c:scaling>
          <c:orientation val="minMax"/>
        </c:scaling>
        <c:delete val="1"/>
        <c:axPos val="b"/>
        <c:numFmt formatCode="General" sourceLinked="1"/>
        <c:majorTickMark val="none"/>
        <c:minorTickMark val="none"/>
        <c:tickLblPos val="nextTo"/>
        <c:crossAx val="254261144"/>
        <c:crosses val="autoZero"/>
        <c:auto val="1"/>
        <c:lblAlgn val="ctr"/>
        <c:lblOffset val="100"/>
        <c:noMultiLvlLbl val="0"/>
      </c:catAx>
      <c:valAx>
        <c:axId val="254261144"/>
        <c:scaling>
          <c:orientation val="minMax"/>
        </c:scaling>
        <c:delete val="1"/>
        <c:axPos val="l"/>
        <c:numFmt formatCode="General" sourceLinked="1"/>
        <c:majorTickMark val="none"/>
        <c:minorTickMark val="none"/>
        <c:tickLblPos val="nextTo"/>
        <c:crossAx val="254258520"/>
        <c:crosses val="autoZero"/>
        <c:crossBetween val="between"/>
      </c:valAx>
      <c:spPr>
        <a:noFill/>
        <a:ln>
          <a:noFill/>
        </a:ln>
        <a:effectLst/>
      </c:spPr>
    </c:plotArea>
    <c:legend>
      <c:legendPos val="r"/>
      <c:layout>
        <c:manualLayout>
          <c:xMode val="edge"/>
          <c:yMode val="edge"/>
          <c:x val="0.693067550755332"/>
          <c:y val="0.21364119195514303"/>
          <c:w val="0.28640626546185316"/>
          <c:h val="0.4691903097523260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rgbClr val="FF0000"/>
      </a:solidFill>
      <a:round/>
    </a:ln>
    <a:effectLst/>
  </c:spPr>
  <c:txPr>
    <a:bodyPr/>
    <a:lstStyle/>
    <a:p>
      <a:pPr>
        <a:defRPr sz="900" b="1">
          <a:latin typeface="Arial Narrow" panose="020B060602020203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775337586058182E-2"/>
          <c:y val="0.13201840585822283"/>
          <c:w val="0.88266907261592298"/>
          <c:h val="0.69491659205620704"/>
        </c:manualLayout>
      </c:layout>
      <c:barChart>
        <c:barDir val="col"/>
        <c:grouping val="stacked"/>
        <c:varyColors val="0"/>
        <c:ser>
          <c:idx val="0"/>
          <c:order val="0"/>
          <c:tx>
            <c:v>ED</c:v>
          </c:tx>
          <c:spPr>
            <a:solidFill>
              <a:srgbClr val="29434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3'!$B$24:$F$24</c:f>
              <c:strCache>
                <c:ptCount val="5"/>
                <c:pt idx="0">
                  <c:v>Occupant / Unspecified</c:v>
                </c:pt>
                <c:pt idx="1">
                  <c:v>Motorcyclist</c:v>
                </c:pt>
                <c:pt idx="2">
                  <c:v>Pedestrian</c:v>
                </c:pt>
                <c:pt idx="3">
                  <c:v>Pedal cyclist</c:v>
                </c:pt>
                <c:pt idx="4">
                  <c:v>Other</c:v>
                </c:pt>
              </c:strCache>
            </c:strRef>
          </c:cat>
          <c:val>
            <c:numRef>
              <c:f>'Figure 3'!$B$25:$F$25</c:f>
              <c:numCache>
                <c:formatCode>0.0</c:formatCode>
                <c:ptCount val="5"/>
                <c:pt idx="0">
                  <c:v>10.204081632653061</c:v>
                </c:pt>
                <c:pt idx="1">
                  <c:v>30.612244897959183</c:v>
                </c:pt>
                <c:pt idx="2">
                  <c:v>26.530612244897959</c:v>
                </c:pt>
                <c:pt idx="3">
                  <c:v>14.285714285714285</c:v>
                </c:pt>
                <c:pt idx="4">
                  <c:v>18.367346938775512</c:v>
                </c:pt>
              </c:numCache>
            </c:numRef>
          </c:val>
          <c:extLst>
            <c:ext xmlns:c16="http://schemas.microsoft.com/office/drawing/2014/chart" uri="{C3380CC4-5D6E-409C-BE32-E72D297353CC}">
              <c16:uniqueId val="{00000000-803C-4D16-B1FE-B3E4ED661265}"/>
            </c:ext>
          </c:extLst>
        </c:ser>
        <c:ser>
          <c:idx val="1"/>
          <c:order val="1"/>
          <c:tx>
            <c:v>Hospitalizations</c:v>
          </c:tx>
          <c:spPr>
            <a:solidFill>
              <a:srgbClr val="B890B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3'!$B$24:$F$24</c:f>
              <c:strCache>
                <c:ptCount val="5"/>
                <c:pt idx="0">
                  <c:v>Occupant / Unspecified</c:v>
                </c:pt>
                <c:pt idx="1">
                  <c:v>Motorcyclist</c:v>
                </c:pt>
                <c:pt idx="2">
                  <c:v>Pedestrian</c:v>
                </c:pt>
                <c:pt idx="3">
                  <c:v>Pedal cyclist</c:v>
                </c:pt>
                <c:pt idx="4">
                  <c:v>Other</c:v>
                </c:pt>
              </c:strCache>
            </c:strRef>
          </c:cat>
          <c:val>
            <c:numRef>
              <c:f>'Figure 3'!$B$26:$F$26</c:f>
              <c:numCache>
                <c:formatCode>0.0</c:formatCode>
                <c:ptCount val="5"/>
                <c:pt idx="0">
                  <c:v>12.5</c:v>
                </c:pt>
                <c:pt idx="1">
                  <c:v>18.75</c:v>
                </c:pt>
                <c:pt idx="2">
                  <c:v>29.166666666666668</c:v>
                </c:pt>
                <c:pt idx="3">
                  <c:v>12.5</c:v>
                </c:pt>
                <c:pt idx="4">
                  <c:v>27.083333333333332</c:v>
                </c:pt>
              </c:numCache>
            </c:numRef>
          </c:val>
          <c:extLst>
            <c:ext xmlns:c16="http://schemas.microsoft.com/office/drawing/2014/chart" uri="{C3380CC4-5D6E-409C-BE32-E72D297353CC}">
              <c16:uniqueId val="{00000001-803C-4D16-B1FE-B3E4ED661265}"/>
            </c:ext>
          </c:extLst>
        </c:ser>
        <c:ser>
          <c:idx val="2"/>
          <c:order val="2"/>
          <c:tx>
            <c:v>Fatalities</c:v>
          </c:tx>
          <c:spPr>
            <a:solidFill>
              <a:srgbClr val="08767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3'!$B$24:$F$24</c:f>
              <c:strCache>
                <c:ptCount val="5"/>
                <c:pt idx="0">
                  <c:v>Occupant / Unspecified</c:v>
                </c:pt>
                <c:pt idx="1">
                  <c:v>Motorcyclist</c:v>
                </c:pt>
                <c:pt idx="2">
                  <c:v>Pedestrian</c:v>
                </c:pt>
                <c:pt idx="3">
                  <c:v>Pedal cyclist</c:v>
                </c:pt>
                <c:pt idx="4">
                  <c:v>Other</c:v>
                </c:pt>
              </c:strCache>
            </c:strRef>
          </c:cat>
          <c:val>
            <c:numRef>
              <c:f>'Figure 3'!$B$27:$F$27</c:f>
              <c:numCache>
                <c:formatCode>0.0</c:formatCode>
                <c:ptCount val="5"/>
                <c:pt idx="0">
                  <c:v>6.0606060606060606</c:v>
                </c:pt>
                <c:pt idx="1">
                  <c:v>9.0909090909090917</c:v>
                </c:pt>
                <c:pt idx="2">
                  <c:v>36.363636363636367</c:v>
                </c:pt>
                <c:pt idx="3">
                  <c:v>15.151515151515152</c:v>
                </c:pt>
                <c:pt idx="4">
                  <c:v>33.333333333333329</c:v>
                </c:pt>
              </c:numCache>
            </c:numRef>
          </c:val>
          <c:extLst>
            <c:ext xmlns:c16="http://schemas.microsoft.com/office/drawing/2014/chart" uri="{C3380CC4-5D6E-409C-BE32-E72D297353CC}">
              <c16:uniqueId val="{00000002-803C-4D16-B1FE-B3E4ED661265}"/>
            </c:ext>
          </c:extLst>
        </c:ser>
        <c:dLbls>
          <c:showLegendKey val="0"/>
          <c:showVal val="0"/>
          <c:showCatName val="0"/>
          <c:showSerName val="0"/>
          <c:showPercent val="0"/>
          <c:showBubbleSize val="0"/>
        </c:dLbls>
        <c:gapWidth val="219"/>
        <c:overlap val="100"/>
        <c:axId val="297359311"/>
        <c:axId val="302731599"/>
      </c:barChart>
      <c:catAx>
        <c:axId val="29735931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2731599"/>
        <c:crosses val="autoZero"/>
        <c:auto val="1"/>
        <c:lblAlgn val="ctr"/>
        <c:lblOffset val="100"/>
        <c:noMultiLvlLbl val="0"/>
      </c:catAx>
      <c:valAx>
        <c:axId val="30273159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59311"/>
        <c:crosses val="autoZero"/>
        <c:crossBetween val="between"/>
      </c:valAx>
      <c:spPr>
        <a:noFill/>
        <a:ln w="25400">
          <a:noFill/>
        </a:ln>
        <a:effectLst/>
      </c:spPr>
    </c:plotArea>
    <c:legend>
      <c:legendPos val="r"/>
      <c:layout>
        <c:manualLayout>
          <c:xMode val="edge"/>
          <c:yMode val="edge"/>
          <c:x val="0.5820390638256947"/>
          <c:y val="0.13324993254509901"/>
          <c:w val="0.36958024931557876"/>
          <c:h val="7.81195456066135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rgbClr val="00B050"/>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5'!$A$4</c:f>
              <c:strCache>
                <c:ptCount val="1"/>
                <c:pt idx="0">
                  <c:v>0-14</c:v>
                </c:pt>
              </c:strCache>
            </c:strRef>
          </c:tx>
          <c:spPr>
            <a:ln w="28575" cap="rnd">
              <a:solidFill>
                <a:schemeClr val="accent1"/>
              </a:solidFill>
              <a:round/>
            </a:ln>
            <a:effectLst/>
          </c:spPr>
          <c:marker>
            <c:symbol val="none"/>
          </c:marker>
          <c:cat>
            <c:strRef>
              <c:f>'Figure 5'!$B$3:$F$3</c:f>
              <c:strCache>
                <c:ptCount val="5"/>
                <c:pt idx="0">
                  <c:v>Year 5</c:v>
                </c:pt>
                <c:pt idx="1">
                  <c:v>Year 4</c:v>
                </c:pt>
                <c:pt idx="2">
                  <c:v>Year 3</c:v>
                </c:pt>
                <c:pt idx="3">
                  <c:v>Year 2</c:v>
                </c:pt>
                <c:pt idx="4">
                  <c:v>Year 1</c:v>
                </c:pt>
              </c:strCache>
            </c:strRef>
          </c:cat>
          <c:val>
            <c:numRef>
              <c:f>'Figure 5'!$B$4:$F$4</c:f>
              <c:numCache>
                <c:formatCode>General</c:formatCode>
                <c:ptCount val="5"/>
              </c:numCache>
            </c:numRef>
          </c:val>
          <c:smooth val="0"/>
          <c:extLst>
            <c:ext xmlns:c16="http://schemas.microsoft.com/office/drawing/2014/chart" uri="{C3380CC4-5D6E-409C-BE32-E72D297353CC}">
              <c16:uniqueId val="{00000000-C5AF-4410-9414-5C0E22F7CA1A}"/>
            </c:ext>
          </c:extLst>
        </c:ser>
        <c:ser>
          <c:idx val="1"/>
          <c:order val="1"/>
          <c:tx>
            <c:strRef>
              <c:f>'Figure 5'!$A$5</c:f>
              <c:strCache>
                <c:ptCount val="1"/>
                <c:pt idx="0">
                  <c:v>15-19</c:v>
                </c:pt>
              </c:strCache>
            </c:strRef>
          </c:tx>
          <c:spPr>
            <a:ln w="28575" cap="rnd">
              <a:solidFill>
                <a:schemeClr val="accent2"/>
              </a:solidFill>
              <a:round/>
            </a:ln>
            <a:effectLst/>
          </c:spPr>
          <c:marker>
            <c:symbol val="none"/>
          </c:marker>
          <c:cat>
            <c:strRef>
              <c:f>'Figure 5'!$B$3:$F$3</c:f>
              <c:strCache>
                <c:ptCount val="5"/>
                <c:pt idx="0">
                  <c:v>Year 5</c:v>
                </c:pt>
                <c:pt idx="1">
                  <c:v>Year 4</c:v>
                </c:pt>
                <c:pt idx="2">
                  <c:v>Year 3</c:v>
                </c:pt>
                <c:pt idx="3">
                  <c:v>Year 2</c:v>
                </c:pt>
                <c:pt idx="4">
                  <c:v>Year 1</c:v>
                </c:pt>
              </c:strCache>
            </c:strRef>
          </c:cat>
          <c:val>
            <c:numRef>
              <c:f>'Figure 5'!$B$5:$F$5</c:f>
              <c:numCache>
                <c:formatCode>General</c:formatCode>
                <c:ptCount val="5"/>
              </c:numCache>
            </c:numRef>
          </c:val>
          <c:smooth val="0"/>
          <c:extLst>
            <c:ext xmlns:c16="http://schemas.microsoft.com/office/drawing/2014/chart" uri="{C3380CC4-5D6E-409C-BE32-E72D297353CC}">
              <c16:uniqueId val="{00000001-C5AF-4410-9414-5C0E22F7CA1A}"/>
            </c:ext>
          </c:extLst>
        </c:ser>
        <c:ser>
          <c:idx val="2"/>
          <c:order val="2"/>
          <c:tx>
            <c:strRef>
              <c:f>'Figure 5'!$A$6</c:f>
              <c:strCache>
                <c:ptCount val="1"/>
                <c:pt idx="0">
                  <c:v>20-24</c:v>
                </c:pt>
              </c:strCache>
            </c:strRef>
          </c:tx>
          <c:spPr>
            <a:ln w="28575" cap="rnd">
              <a:solidFill>
                <a:schemeClr val="accent3"/>
              </a:solidFill>
              <a:round/>
            </a:ln>
            <a:effectLst/>
          </c:spPr>
          <c:marker>
            <c:symbol val="none"/>
          </c:marker>
          <c:cat>
            <c:strRef>
              <c:f>'Figure 5'!$B$3:$F$3</c:f>
              <c:strCache>
                <c:ptCount val="5"/>
                <c:pt idx="0">
                  <c:v>Year 5</c:v>
                </c:pt>
                <c:pt idx="1">
                  <c:v>Year 4</c:v>
                </c:pt>
                <c:pt idx="2">
                  <c:v>Year 3</c:v>
                </c:pt>
                <c:pt idx="3">
                  <c:v>Year 2</c:v>
                </c:pt>
                <c:pt idx="4">
                  <c:v>Year 1</c:v>
                </c:pt>
              </c:strCache>
            </c:strRef>
          </c:cat>
          <c:val>
            <c:numRef>
              <c:f>'Figure 5'!$B$6:$F$6</c:f>
              <c:numCache>
                <c:formatCode>General</c:formatCode>
                <c:ptCount val="5"/>
              </c:numCache>
            </c:numRef>
          </c:val>
          <c:smooth val="0"/>
          <c:extLst>
            <c:ext xmlns:c16="http://schemas.microsoft.com/office/drawing/2014/chart" uri="{C3380CC4-5D6E-409C-BE32-E72D297353CC}">
              <c16:uniqueId val="{00000002-C5AF-4410-9414-5C0E22F7CA1A}"/>
            </c:ext>
          </c:extLst>
        </c:ser>
        <c:ser>
          <c:idx val="3"/>
          <c:order val="3"/>
          <c:tx>
            <c:strRef>
              <c:f>'Figure 5'!$A$7</c:f>
              <c:strCache>
                <c:ptCount val="1"/>
                <c:pt idx="0">
                  <c:v>25-44</c:v>
                </c:pt>
              </c:strCache>
            </c:strRef>
          </c:tx>
          <c:spPr>
            <a:ln w="28575" cap="rnd">
              <a:solidFill>
                <a:schemeClr val="accent4"/>
              </a:solidFill>
              <a:round/>
            </a:ln>
            <a:effectLst/>
          </c:spPr>
          <c:marker>
            <c:symbol val="none"/>
          </c:marker>
          <c:cat>
            <c:strRef>
              <c:f>'Figure 5'!$B$3:$F$3</c:f>
              <c:strCache>
                <c:ptCount val="5"/>
                <c:pt idx="0">
                  <c:v>Year 5</c:v>
                </c:pt>
                <c:pt idx="1">
                  <c:v>Year 4</c:v>
                </c:pt>
                <c:pt idx="2">
                  <c:v>Year 3</c:v>
                </c:pt>
                <c:pt idx="3">
                  <c:v>Year 2</c:v>
                </c:pt>
                <c:pt idx="4">
                  <c:v>Year 1</c:v>
                </c:pt>
              </c:strCache>
            </c:strRef>
          </c:cat>
          <c:val>
            <c:numRef>
              <c:f>'Figure 5'!$B$7:$F$7</c:f>
              <c:numCache>
                <c:formatCode>General</c:formatCode>
                <c:ptCount val="5"/>
              </c:numCache>
            </c:numRef>
          </c:val>
          <c:smooth val="0"/>
          <c:extLst>
            <c:ext xmlns:c16="http://schemas.microsoft.com/office/drawing/2014/chart" uri="{C3380CC4-5D6E-409C-BE32-E72D297353CC}">
              <c16:uniqueId val="{00000003-C5AF-4410-9414-5C0E22F7CA1A}"/>
            </c:ext>
          </c:extLst>
        </c:ser>
        <c:ser>
          <c:idx val="4"/>
          <c:order val="4"/>
          <c:tx>
            <c:strRef>
              <c:f>'Figure 5'!$A$8</c:f>
              <c:strCache>
                <c:ptCount val="1"/>
                <c:pt idx="0">
                  <c:v>45-64</c:v>
                </c:pt>
              </c:strCache>
            </c:strRef>
          </c:tx>
          <c:spPr>
            <a:ln w="28575" cap="rnd">
              <a:solidFill>
                <a:schemeClr val="accent5"/>
              </a:solidFill>
              <a:round/>
            </a:ln>
            <a:effectLst/>
          </c:spPr>
          <c:marker>
            <c:symbol val="none"/>
          </c:marker>
          <c:cat>
            <c:strRef>
              <c:f>'Figure 5'!$B$3:$F$3</c:f>
              <c:strCache>
                <c:ptCount val="5"/>
                <c:pt idx="0">
                  <c:v>Year 5</c:v>
                </c:pt>
                <c:pt idx="1">
                  <c:v>Year 4</c:v>
                </c:pt>
                <c:pt idx="2">
                  <c:v>Year 3</c:v>
                </c:pt>
                <c:pt idx="3">
                  <c:v>Year 2</c:v>
                </c:pt>
                <c:pt idx="4">
                  <c:v>Year 1</c:v>
                </c:pt>
              </c:strCache>
            </c:strRef>
          </c:cat>
          <c:val>
            <c:numRef>
              <c:f>'Figure 5'!$B$8</c:f>
              <c:numCache>
                <c:formatCode>General</c:formatCode>
                <c:ptCount val="1"/>
              </c:numCache>
            </c:numRef>
          </c:val>
          <c:smooth val="0"/>
          <c:extLst>
            <c:ext xmlns:c16="http://schemas.microsoft.com/office/drawing/2014/chart" uri="{C3380CC4-5D6E-409C-BE32-E72D297353CC}">
              <c16:uniqueId val="{00000004-C5AF-4410-9414-5C0E22F7CA1A}"/>
            </c:ext>
          </c:extLst>
        </c:ser>
        <c:ser>
          <c:idx val="5"/>
          <c:order val="5"/>
          <c:tx>
            <c:strRef>
              <c:f>'Figure 5'!$A$9</c:f>
              <c:strCache>
                <c:ptCount val="1"/>
                <c:pt idx="0">
                  <c:v>65+</c:v>
                </c:pt>
              </c:strCache>
            </c:strRef>
          </c:tx>
          <c:spPr>
            <a:ln w="28575" cap="rnd">
              <a:solidFill>
                <a:schemeClr val="accent6"/>
              </a:solidFill>
              <a:round/>
            </a:ln>
            <a:effectLst/>
          </c:spPr>
          <c:marker>
            <c:symbol val="none"/>
          </c:marker>
          <c:cat>
            <c:strRef>
              <c:f>'Figure 5'!$B$3:$F$3</c:f>
              <c:strCache>
                <c:ptCount val="5"/>
                <c:pt idx="0">
                  <c:v>Year 5</c:v>
                </c:pt>
                <c:pt idx="1">
                  <c:v>Year 4</c:v>
                </c:pt>
                <c:pt idx="2">
                  <c:v>Year 3</c:v>
                </c:pt>
                <c:pt idx="3">
                  <c:v>Year 2</c:v>
                </c:pt>
                <c:pt idx="4">
                  <c:v>Year 1</c:v>
                </c:pt>
              </c:strCache>
            </c:strRef>
          </c:cat>
          <c:val>
            <c:numRef>
              <c:f>'Figure 5'!$B$9:$F$9</c:f>
              <c:numCache>
                <c:formatCode>General</c:formatCode>
                <c:ptCount val="5"/>
              </c:numCache>
            </c:numRef>
          </c:val>
          <c:smooth val="0"/>
          <c:extLst>
            <c:ext xmlns:c16="http://schemas.microsoft.com/office/drawing/2014/chart" uri="{C3380CC4-5D6E-409C-BE32-E72D297353CC}">
              <c16:uniqueId val="{00000005-C5AF-4410-9414-5C0E22F7CA1A}"/>
            </c:ext>
          </c:extLst>
        </c:ser>
        <c:dLbls>
          <c:showLegendKey val="0"/>
          <c:showVal val="0"/>
          <c:showCatName val="0"/>
          <c:showSerName val="0"/>
          <c:showPercent val="0"/>
          <c:showBubbleSize val="0"/>
        </c:dLbls>
        <c:smooth val="0"/>
        <c:axId val="1312677359"/>
        <c:axId val="1338900623"/>
      </c:lineChart>
      <c:catAx>
        <c:axId val="131267735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8900623"/>
        <c:crosses val="autoZero"/>
        <c:auto val="1"/>
        <c:lblAlgn val="ctr"/>
        <c:lblOffset val="100"/>
        <c:noMultiLvlLbl val="0"/>
      </c:catAx>
      <c:valAx>
        <c:axId val="13389006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Rates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1267735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rgbClr val="00B0F0"/>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MVT Hosptializations by Sex &lt;Data</a:t>
            </a:r>
            <a:r>
              <a:rPr lang="en-US" baseline="0"/>
              <a:t> Period&gt;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0877361194873441E-2"/>
          <c:y val="0.24721879384437193"/>
          <c:w val="0.9001723287068335"/>
          <c:h val="0.59115019714344896"/>
        </c:manualLayout>
      </c:layout>
      <c:lineChart>
        <c:grouping val="standard"/>
        <c:varyColors val="0"/>
        <c:ser>
          <c:idx val="0"/>
          <c:order val="0"/>
          <c:tx>
            <c:v>total hospitalizations</c:v>
          </c:tx>
          <c:spPr>
            <a:ln w="28575" cap="rnd">
              <a:solidFill>
                <a:srgbClr val="087673"/>
              </a:solidFill>
              <a:prstDash val="dash"/>
              <a:round/>
            </a:ln>
            <a:effectLst/>
          </c:spPr>
          <c:marker>
            <c:symbol val="none"/>
          </c:marker>
          <c:cat>
            <c:strRef>
              <c:f>'Figure 4'!$A$30:$A$34</c:f>
              <c:strCache>
                <c:ptCount val="5"/>
                <c:pt idx="0">
                  <c:v>Year 5</c:v>
                </c:pt>
                <c:pt idx="1">
                  <c:v>Year 4</c:v>
                </c:pt>
                <c:pt idx="2">
                  <c:v>Year 3</c:v>
                </c:pt>
                <c:pt idx="3">
                  <c:v>Year 2</c:v>
                </c:pt>
                <c:pt idx="4">
                  <c:v>Year 1</c:v>
                </c:pt>
              </c:strCache>
            </c:strRef>
          </c:cat>
          <c:val>
            <c:numRef>
              <c:f>'Figure 4'!$B$30:$B$34</c:f>
              <c:numCache>
                <c:formatCode>#,##0.0</c:formatCode>
                <c:ptCount val="5"/>
              </c:numCache>
            </c:numRef>
          </c:val>
          <c:smooth val="0"/>
          <c:extLst>
            <c:ext xmlns:c16="http://schemas.microsoft.com/office/drawing/2014/chart" uri="{C3380CC4-5D6E-409C-BE32-E72D297353CC}">
              <c16:uniqueId val="{00000000-AB6D-4C52-ADF4-ABA484E3BDBE}"/>
            </c:ext>
          </c:extLst>
        </c:ser>
        <c:ser>
          <c:idx val="1"/>
          <c:order val="1"/>
          <c:tx>
            <c:v>male hospitalizations</c:v>
          </c:tx>
          <c:spPr>
            <a:ln w="28575" cap="rnd">
              <a:solidFill>
                <a:srgbClr val="29434E"/>
              </a:solidFill>
              <a:round/>
            </a:ln>
            <a:effectLst/>
          </c:spPr>
          <c:marker>
            <c:symbol val="none"/>
          </c:marker>
          <c:cat>
            <c:strRef>
              <c:f>'Figure 4'!$A$30:$A$34</c:f>
              <c:strCache>
                <c:ptCount val="5"/>
                <c:pt idx="0">
                  <c:v>Year 5</c:v>
                </c:pt>
                <c:pt idx="1">
                  <c:v>Year 4</c:v>
                </c:pt>
                <c:pt idx="2">
                  <c:v>Year 3</c:v>
                </c:pt>
                <c:pt idx="3">
                  <c:v>Year 2</c:v>
                </c:pt>
                <c:pt idx="4">
                  <c:v>Year 1</c:v>
                </c:pt>
              </c:strCache>
            </c:strRef>
          </c:cat>
          <c:val>
            <c:numRef>
              <c:f>'Figure 4'!$C$30:$C$34</c:f>
              <c:numCache>
                <c:formatCode>#,##0.0</c:formatCode>
                <c:ptCount val="5"/>
              </c:numCache>
            </c:numRef>
          </c:val>
          <c:smooth val="0"/>
          <c:extLst>
            <c:ext xmlns:c16="http://schemas.microsoft.com/office/drawing/2014/chart" uri="{C3380CC4-5D6E-409C-BE32-E72D297353CC}">
              <c16:uniqueId val="{00000001-AB6D-4C52-ADF4-ABA484E3BDBE}"/>
            </c:ext>
          </c:extLst>
        </c:ser>
        <c:ser>
          <c:idx val="2"/>
          <c:order val="2"/>
          <c:tx>
            <c:v>female hospitalizations</c:v>
          </c:tx>
          <c:spPr>
            <a:ln w="28575" cap="rnd">
              <a:solidFill>
                <a:srgbClr val="B890BB"/>
              </a:solidFill>
              <a:round/>
            </a:ln>
            <a:effectLst/>
          </c:spPr>
          <c:marker>
            <c:symbol val="none"/>
          </c:marker>
          <c:cat>
            <c:strRef>
              <c:f>'Figure 4'!$A$30:$A$34</c:f>
              <c:strCache>
                <c:ptCount val="5"/>
                <c:pt idx="0">
                  <c:v>Year 5</c:v>
                </c:pt>
                <c:pt idx="1">
                  <c:v>Year 4</c:v>
                </c:pt>
                <c:pt idx="2">
                  <c:v>Year 3</c:v>
                </c:pt>
                <c:pt idx="3">
                  <c:v>Year 2</c:v>
                </c:pt>
                <c:pt idx="4">
                  <c:v>Year 1</c:v>
                </c:pt>
              </c:strCache>
            </c:strRef>
          </c:cat>
          <c:val>
            <c:numRef>
              <c:f>'Figure 4'!$D$30:$D$34</c:f>
              <c:numCache>
                <c:formatCode>#,##0.0</c:formatCode>
                <c:ptCount val="5"/>
              </c:numCache>
            </c:numRef>
          </c:val>
          <c:smooth val="0"/>
          <c:extLst>
            <c:ext xmlns:c16="http://schemas.microsoft.com/office/drawing/2014/chart" uri="{C3380CC4-5D6E-409C-BE32-E72D297353CC}">
              <c16:uniqueId val="{00000002-AB6D-4C52-ADF4-ABA484E3BDBE}"/>
            </c:ext>
          </c:extLst>
        </c:ser>
        <c:dLbls>
          <c:showLegendKey val="0"/>
          <c:showVal val="0"/>
          <c:showCatName val="0"/>
          <c:showSerName val="0"/>
          <c:showPercent val="0"/>
          <c:showBubbleSize val="0"/>
        </c:dLbls>
        <c:smooth val="0"/>
        <c:axId val="1081706879"/>
        <c:axId val="1135647631"/>
      </c:lineChart>
      <c:catAx>
        <c:axId val="108170687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layout>
            <c:manualLayout>
              <c:xMode val="edge"/>
              <c:yMode val="edge"/>
              <c:x val="0.50614109318171363"/>
              <c:y val="0.9125777715161639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5647631"/>
        <c:crosses val="autoZero"/>
        <c:auto val="1"/>
        <c:lblAlgn val="ctr"/>
        <c:lblOffset val="100"/>
        <c:noMultiLvlLbl val="0"/>
      </c:catAx>
      <c:valAx>
        <c:axId val="11356476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Rates</a:t>
                </a:r>
              </a:p>
            </c:rich>
          </c:tx>
          <c:layout>
            <c:manualLayout>
              <c:xMode val="edge"/>
              <c:yMode val="edge"/>
              <c:x val="2.0138197721159431E-2"/>
              <c:y val="0.4763648990440784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170687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19050" cap="flat" cmpd="sng" algn="ctr">
      <a:solidFill>
        <a:srgbClr val="FF0000"/>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MVT Emergency</a:t>
            </a:r>
            <a:r>
              <a:rPr lang="en-US" baseline="0"/>
              <a:t> Department Visits by Sex </a:t>
            </a:r>
          </a:p>
          <a:p>
            <a:pPr>
              <a:defRPr/>
            </a:pPr>
            <a:r>
              <a:rPr lang="en-US" baseline="0"/>
              <a:t>&lt;Data Period&gt;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7982267087075669E-2"/>
          <c:y val="0.30463660271352577"/>
          <c:w val="0.88818849151690948"/>
          <c:h val="0.54827366365827901"/>
        </c:manualLayout>
      </c:layout>
      <c:lineChart>
        <c:grouping val="standard"/>
        <c:varyColors val="0"/>
        <c:ser>
          <c:idx val="0"/>
          <c:order val="0"/>
          <c:tx>
            <c:v>total ED visits</c:v>
          </c:tx>
          <c:spPr>
            <a:ln w="28575" cap="rnd">
              <a:solidFill>
                <a:srgbClr val="087673"/>
              </a:solidFill>
              <a:prstDash val="dash"/>
              <a:round/>
            </a:ln>
            <a:effectLst/>
          </c:spPr>
          <c:marker>
            <c:symbol val="none"/>
          </c:marker>
          <c:cat>
            <c:strRef>
              <c:f>'Figure 4'!$A$37:$A$41</c:f>
              <c:strCache>
                <c:ptCount val="5"/>
                <c:pt idx="0">
                  <c:v>Year 5</c:v>
                </c:pt>
                <c:pt idx="1">
                  <c:v>Year 4</c:v>
                </c:pt>
                <c:pt idx="2">
                  <c:v>Year 3</c:v>
                </c:pt>
                <c:pt idx="3">
                  <c:v>Year 2</c:v>
                </c:pt>
                <c:pt idx="4">
                  <c:v>Year 1</c:v>
                </c:pt>
              </c:strCache>
            </c:strRef>
          </c:cat>
          <c:val>
            <c:numRef>
              <c:f>'Figure 4'!$B$37:$B$41</c:f>
              <c:numCache>
                <c:formatCode>#,##0.0</c:formatCode>
                <c:ptCount val="5"/>
              </c:numCache>
            </c:numRef>
          </c:val>
          <c:smooth val="0"/>
          <c:extLst>
            <c:ext xmlns:c16="http://schemas.microsoft.com/office/drawing/2014/chart" uri="{C3380CC4-5D6E-409C-BE32-E72D297353CC}">
              <c16:uniqueId val="{00000000-40C3-4BA8-9022-7E6D19DE2561}"/>
            </c:ext>
          </c:extLst>
        </c:ser>
        <c:ser>
          <c:idx val="1"/>
          <c:order val="1"/>
          <c:tx>
            <c:v>male ED visits</c:v>
          </c:tx>
          <c:spPr>
            <a:ln w="28575" cap="rnd">
              <a:solidFill>
                <a:srgbClr val="29434E"/>
              </a:solidFill>
              <a:round/>
            </a:ln>
            <a:effectLst/>
          </c:spPr>
          <c:marker>
            <c:symbol val="none"/>
          </c:marker>
          <c:cat>
            <c:strRef>
              <c:f>'Figure 4'!$A$37:$A$41</c:f>
              <c:strCache>
                <c:ptCount val="5"/>
                <c:pt idx="0">
                  <c:v>Year 5</c:v>
                </c:pt>
                <c:pt idx="1">
                  <c:v>Year 4</c:v>
                </c:pt>
                <c:pt idx="2">
                  <c:v>Year 3</c:v>
                </c:pt>
                <c:pt idx="3">
                  <c:v>Year 2</c:v>
                </c:pt>
                <c:pt idx="4">
                  <c:v>Year 1</c:v>
                </c:pt>
              </c:strCache>
            </c:strRef>
          </c:cat>
          <c:val>
            <c:numRef>
              <c:f>'Figure 4'!$C$37:$C$41</c:f>
              <c:numCache>
                <c:formatCode>#,##0.0</c:formatCode>
                <c:ptCount val="5"/>
              </c:numCache>
            </c:numRef>
          </c:val>
          <c:smooth val="0"/>
          <c:extLst>
            <c:ext xmlns:c16="http://schemas.microsoft.com/office/drawing/2014/chart" uri="{C3380CC4-5D6E-409C-BE32-E72D297353CC}">
              <c16:uniqueId val="{00000001-40C3-4BA8-9022-7E6D19DE2561}"/>
            </c:ext>
          </c:extLst>
        </c:ser>
        <c:ser>
          <c:idx val="2"/>
          <c:order val="2"/>
          <c:tx>
            <c:v>female ED visits</c:v>
          </c:tx>
          <c:spPr>
            <a:ln w="28575" cap="rnd">
              <a:solidFill>
                <a:srgbClr val="B890BB"/>
              </a:solidFill>
              <a:round/>
            </a:ln>
            <a:effectLst/>
          </c:spPr>
          <c:marker>
            <c:symbol val="none"/>
          </c:marker>
          <c:cat>
            <c:strRef>
              <c:f>'Figure 4'!$A$37:$A$41</c:f>
              <c:strCache>
                <c:ptCount val="5"/>
                <c:pt idx="0">
                  <c:v>Year 5</c:v>
                </c:pt>
                <c:pt idx="1">
                  <c:v>Year 4</c:v>
                </c:pt>
                <c:pt idx="2">
                  <c:v>Year 3</c:v>
                </c:pt>
                <c:pt idx="3">
                  <c:v>Year 2</c:v>
                </c:pt>
                <c:pt idx="4">
                  <c:v>Year 1</c:v>
                </c:pt>
              </c:strCache>
            </c:strRef>
          </c:cat>
          <c:val>
            <c:numRef>
              <c:f>'Figure 4'!$D$37:$D$41</c:f>
              <c:numCache>
                <c:formatCode>#,##0.0</c:formatCode>
                <c:ptCount val="5"/>
              </c:numCache>
            </c:numRef>
          </c:val>
          <c:smooth val="0"/>
          <c:extLst>
            <c:ext xmlns:c16="http://schemas.microsoft.com/office/drawing/2014/chart" uri="{C3380CC4-5D6E-409C-BE32-E72D297353CC}">
              <c16:uniqueId val="{00000002-40C3-4BA8-9022-7E6D19DE2561}"/>
            </c:ext>
          </c:extLst>
        </c:ser>
        <c:dLbls>
          <c:showLegendKey val="0"/>
          <c:showVal val="0"/>
          <c:showCatName val="0"/>
          <c:showSerName val="0"/>
          <c:showPercent val="0"/>
          <c:showBubbleSize val="0"/>
        </c:dLbls>
        <c:smooth val="0"/>
        <c:axId val="1278307279"/>
        <c:axId val="1135654703"/>
      </c:lineChart>
      <c:catAx>
        <c:axId val="127830727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layout>
            <c:manualLayout>
              <c:xMode val="edge"/>
              <c:yMode val="edge"/>
              <c:x val="0.50594562600372361"/>
              <c:y val="0.9082591197975813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5654703"/>
        <c:crosses val="autoZero"/>
        <c:auto val="1"/>
        <c:lblAlgn val="ctr"/>
        <c:lblOffset val="100"/>
        <c:noMultiLvlLbl val="0"/>
      </c:catAx>
      <c:valAx>
        <c:axId val="1135654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Rates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830727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9050" cap="flat" cmpd="sng" algn="ctr">
      <a:solidFill>
        <a:srgbClr val="FF0000"/>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hospitalization rates</c:v>
          </c:tx>
          <c:spPr>
            <a:solidFill>
              <a:srgbClr val="08767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6'!$A$2:$A$8</c:f>
              <c:strCache>
                <c:ptCount val="7"/>
                <c:pt idx="0">
                  <c:v>White-Not Hispanic</c:v>
                </c:pt>
                <c:pt idx="1">
                  <c:v>Hispanic</c:v>
                </c:pt>
                <c:pt idx="2">
                  <c:v>Black-Not Hispanic</c:v>
                </c:pt>
                <c:pt idx="3">
                  <c:v>Asian</c:v>
                </c:pt>
                <c:pt idx="4">
                  <c:v>American Indian/Alaska Native</c:v>
                </c:pt>
                <c:pt idx="5">
                  <c:v>Other</c:v>
                </c:pt>
                <c:pt idx="6">
                  <c:v>Other</c:v>
                </c:pt>
              </c:strCache>
            </c:strRef>
          </c:cat>
          <c:val>
            <c:numRef>
              <c:f>'Figure 6'!$D$2:$D$8</c:f>
              <c:numCache>
                <c:formatCode>#,##0.0</c:formatCode>
                <c:ptCount val="7"/>
              </c:numCache>
            </c:numRef>
          </c:val>
          <c:extLst>
            <c:ext xmlns:c16="http://schemas.microsoft.com/office/drawing/2014/chart" uri="{C3380CC4-5D6E-409C-BE32-E72D297353CC}">
              <c16:uniqueId val="{00000000-F675-4D2F-B44D-CBFF2B3D6458}"/>
            </c:ext>
          </c:extLst>
        </c:ser>
        <c:dLbls>
          <c:dLblPos val="outEnd"/>
          <c:showLegendKey val="0"/>
          <c:showVal val="1"/>
          <c:showCatName val="0"/>
          <c:showSerName val="0"/>
          <c:showPercent val="0"/>
          <c:showBubbleSize val="0"/>
        </c:dLbls>
        <c:gapWidth val="219"/>
        <c:overlap val="-27"/>
        <c:axId val="877763056"/>
        <c:axId val="883040368"/>
      </c:barChart>
      <c:catAx>
        <c:axId val="87776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3040368"/>
        <c:crosses val="autoZero"/>
        <c:auto val="1"/>
        <c:lblAlgn val="ctr"/>
        <c:lblOffset val="100"/>
        <c:noMultiLvlLbl val="0"/>
      </c:catAx>
      <c:valAx>
        <c:axId val="8830403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77630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9050" cap="flat" cmpd="sng" algn="ctr">
      <a:solidFill>
        <a:schemeClr val="accent6"/>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0"/>
          <c:order val="0"/>
          <c:tx>
            <c:v>rates</c:v>
          </c:tx>
          <c:spPr>
            <a:ln w="28575" cap="rnd">
              <a:solidFill>
                <a:srgbClr val="29434E"/>
              </a:solidFill>
              <a:round/>
            </a:ln>
            <a:effectLst/>
          </c:spPr>
          <c:marker>
            <c:symbol val="none"/>
          </c:marker>
          <c:cat>
            <c:strRef>
              <c:f>'Figure 2'!$B$3:$B$14</c:f>
              <c:strCache>
                <c:ptCount val="12"/>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strCache>
            </c:strRef>
          </c:cat>
          <c:val>
            <c:numRef>
              <c:f>'Figure 2'!$C$3:$C$14</c:f>
              <c:numCache>
                <c:formatCode>General</c:formatCode>
                <c:ptCount val="12"/>
                <c:pt idx="0">
                  <c:v>1</c:v>
                </c:pt>
                <c:pt idx="1">
                  <c:v>2</c:v>
                </c:pt>
                <c:pt idx="2">
                  <c:v>3</c:v>
                </c:pt>
                <c:pt idx="3">
                  <c:v>4</c:v>
                </c:pt>
              </c:numCache>
            </c:numRef>
          </c:val>
          <c:smooth val="0"/>
          <c:extLst>
            <c:ext xmlns:c16="http://schemas.microsoft.com/office/drawing/2014/chart" uri="{C3380CC4-5D6E-409C-BE32-E72D297353CC}">
              <c16:uniqueId val="{00000000-2F8D-4E50-A4AE-4EAF54E90AA7}"/>
            </c:ext>
          </c:extLst>
        </c:ser>
        <c:dLbls>
          <c:showLegendKey val="0"/>
          <c:showVal val="0"/>
          <c:showCatName val="0"/>
          <c:showSerName val="0"/>
          <c:showPercent val="0"/>
          <c:showBubbleSize val="0"/>
        </c:dLbls>
        <c:smooth val="0"/>
        <c:axId val="1884976591"/>
        <c:axId val="1884972015"/>
      </c:lineChart>
      <c:catAx>
        <c:axId val="188497659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4972015"/>
        <c:crosses val="autoZero"/>
        <c:auto val="1"/>
        <c:lblAlgn val="ctr"/>
        <c:lblOffset val="100"/>
        <c:noMultiLvlLbl val="0"/>
      </c:catAx>
      <c:valAx>
        <c:axId val="188497201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Age-Adjusted Fatality Rate per 100,000</a:t>
                </a:r>
                <a:endParaRPr lang="en-US" sz="1000">
                  <a:effectLst/>
                </a:endParaRPr>
              </a:p>
            </c:rich>
          </c:tx>
          <c:layout>
            <c:manualLayout>
              <c:xMode val="edge"/>
              <c:yMode val="edge"/>
              <c:x val="1.3888888888888888E-2"/>
              <c:y val="9.3009259259259264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4976591"/>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19050" cap="flat" cmpd="sng" algn="ctr">
      <a:solidFill>
        <a:srgbClr val="7030A0"/>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MVT</a:t>
            </a:r>
            <a:r>
              <a:rPr lang="en-US" sz="1800" baseline="0"/>
              <a:t> Deaths by Sex &lt;Data Period&gt; </a:t>
            </a:r>
            <a:endParaRPr lang="en-US" sz="1800"/>
          </a:p>
        </c:rich>
      </c:tx>
      <c:layout>
        <c:manualLayout>
          <c:xMode val="edge"/>
          <c:yMode val="edge"/>
          <c:x val="0.29607085458082533"/>
          <c:y val="4.1693200408716477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1967002839059999E-2"/>
          <c:y val="0.27434667478024405"/>
          <c:w val="0.88282578820977986"/>
          <c:h val="0.57314330586058737"/>
        </c:manualLayout>
      </c:layout>
      <c:lineChart>
        <c:grouping val="standard"/>
        <c:varyColors val="0"/>
        <c:ser>
          <c:idx val="0"/>
          <c:order val="0"/>
          <c:tx>
            <c:v>total deaths</c:v>
          </c:tx>
          <c:spPr>
            <a:ln w="28575" cap="rnd">
              <a:solidFill>
                <a:srgbClr val="087673"/>
              </a:solidFill>
              <a:prstDash val="dash"/>
              <a:round/>
            </a:ln>
            <a:effectLst/>
          </c:spPr>
          <c:marker>
            <c:symbol val="none"/>
          </c:marker>
          <c:cat>
            <c:strRef>
              <c:f>'Figure 4'!$A$8:$A$27</c:f>
              <c:strCache>
                <c:ptCount val="2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strCache>
            </c:strRef>
          </c:cat>
          <c:val>
            <c:numRef>
              <c:f>'Figure 4'!$B$8:$B$27</c:f>
              <c:numCache>
                <c:formatCode>#,##0.0</c:formatCode>
                <c:ptCount val="20"/>
              </c:numCache>
            </c:numRef>
          </c:val>
          <c:smooth val="0"/>
          <c:extLst>
            <c:ext xmlns:c16="http://schemas.microsoft.com/office/drawing/2014/chart" uri="{C3380CC4-5D6E-409C-BE32-E72D297353CC}">
              <c16:uniqueId val="{00000000-0FE3-431C-94F1-4DFD70912043}"/>
            </c:ext>
          </c:extLst>
        </c:ser>
        <c:ser>
          <c:idx val="1"/>
          <c:order val="1"/>
          <c:tx>
            <c:v>male deaths</c:v>
          </c:tx>
          <c:spPr>
            <a:ln w="28575" cap="rnd">
              <a:solidFill>
                <a:srgbClr val="29434E"/>
              </a:solidFill>
              <a:round/>
            </a:ln>
            <a:effectLst/>
          </c:spPr>
          <c:marker>
            <c:symbol val="none"/>
          </c:marker>
          <c:cat>
            <c:strRef>
              <c:f>'Figure 4'!$A$8:$A$27</c:f>
              <c:strCache>
                <c:ptCount val="2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strCache>
            </c:strRef>
          </c:cat>
          <c:val>
            <c:numRef>
              <c:f>'Figure 4'!$C$8:$C$27</c:f>
              <c:numCache>
                <c:formatCode>#,##0.0</c:formatCode>
                <c:ptCount val="20"/>
              </c:numCache>
            </c:numRef>
          </c:val>
          <c:smooth val="0"/>
          <c:extLst>
            <c:ext xmlns:c16="http://schemas.microsoft.com/office/drawing/2014/chart" uri="{C3380CC4-5D6E-409C-BE32-E72D297353CC}">
              <c16:uniqueId val="{00000001-0FE3-431C-94F1-4DFD70912043}"/>
            </c:ext>
          </c:extLst>
        </c:ser>
        <c:ser>
          <c:idx val="2"/>
          <c:order val="2"/>
          <c:tx>
            <c:v>female deaths</c:v>
          </c:tx>
          <c:spPr>
            <a:ln w="28575" cap="rnd">
              <a:solidFill>
                <a:srgbClr val="B890BB"/>
              </a:solidFill>
              <a:round/>
            </a:ln>
            <a:effectLst/>
          </c:spPr>
          <c:marker>
            <c:symbol val="none"/>
          </c:marker>
          <c:cat>
            <c:strRef>
              <c:f>'Figure 4'!$A$8:$A$27</c:f>
              <c:strCache>
                <c:ptCount val="2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strCache>
            </c:strRef>
          </c:cat>
          <c:val>
            <c:numRef>
              <c:f>'Figure 4'!$D$8:$D$27</c:f>
              <c:numCache>
                <c:formatCode>#,##0.0</c:formatCode>
                <c:ptCount val="20"/>
              </c:numCache>
            </c:numRef>
          </c:val>
          <c:smooth val="0"/>
          <c:extLst>
            <c:ext xmlns:c16="http://schemas.microsoft.com/office/drawing/2014/chart" uri="{C3380CC4-5D6E-409C-BE32-E72D297353CC}">
              <c16:uniqueId val="{00000002-0FE3-431C-94F1-4DFD70912043}"/>
            </c:ext>
          </c:extLst>
        </c:ser>
        <c:dLbls>
          <c:showLegendKey val="0"/>
          <c:showVal val="0"/>
          <c:showCatName val="0"/>
          <c:showSerName val="0"/>
          <c:showPercent val="0"/>
          <c:showBubbleSize val="0"/>
        </c:dLbls>
        <c:smooth val="0"/>
        <c:axId val="1081457135"/>
        <c:axId val="1135638479"/>
      </c:lineChart>
      <c:dateAx>
        <c:axId val="1081457135"/>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b="0"/>
                  <a:t>Year</a:t>
                </a:r>
              </a:p>
            </c:rich>
          </c:tx>
          <c:layout>
            <c:manualLayout>
              <c:xMode val="edge"/>
              <c:yMode val="edge"/>
              <c:x val="0.48767478552636018"/>
              <c:y val="0.9439362676338508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35638479"/>
        <c:crosses val="autoZero"/>
        <c:auto val="0"/>
        <c:lblOffset val="100"/>
        <c:baseTimeUnit val="days"/>
        <c:majorUnit val="1"/>
      </c:dateAx>
      <c:valAx>
        <c:axId val="11356384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Rates</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081457135"/>
        <c:crosses val="autoZero"/>
        <c:crossBetween val="between"/>
      </c:valAx>
      <c:spPr>
        <a:noFill/>
        <a:ln>
          <a:noFill/>
        </a:ln>
        <a:effectLst/>
      </c:spPr>
    </c:plotArea>
    <c:legend>
      <c:legendPos val="r"/>
      <c:layout>
        <c:manualLayout>
          <c:xMode val="edge"/>
          <c:yMode val="edge"/>
          <c:x val="0.38590840801626847"/>
          <c:y val="0.14722686670935081"/>
          <c:w val="0.56911804935226584"/>
          <c:h val="0.103298266906282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28575" cap="flat" cmpd="sng" algn="ctr">
      <a:solidFill>
        <a:srgbClr val="FF0000"/>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0"/>
      <c:rotY val="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'Figure 1'!$C$5</c:f>
              <c:strCache>
                <c:ptCount val="1"/>
                <c:pt idx="0">
                  <c:v>ED Visits</c:v>
                </c:pt>
              </c:strCache>
            </c:strRef>
          </c:tx>
          <c:spPr>
            <a:solidFill>
              <a:srgbClr val="087673"/>
            </a:solidFill>
            <a:ln>
              <a:noFill/>
            </a:ln>
            <a:effectLst/>
            <a:sp3d/>
          </c:spPr>
          <c:invertIfNegative val="0"/>
          <c:dLbls>
            <c:numFmt formatCode="#,##0" sourceLinked="0"/>
            <c:spPr>
              <a:noFill/>
              <a:ln>
                <a:noFill/>
              </a:ln>
              <a:effectLst/>
            </c:spPr>
            <c:txPr>
              <a:bodyPr rot="0" spcFirstLastPara="1" vertOverflow="overflow" horzOverflow="overflow" vert="horz" wrap="square" lIns="0" tIns="0" rIns="0" bIns="91440" anchor="ctr" anchorCtr="1"/>
              <a:lstStyle/>
              <a:p>
                <a:pPr>
                  <a:defRPr sz="900" b="1" i="0" u="none" strike="noStrike" kern="1200" baseline="0">
                    <a:solidFill>
                      <a:schemeClr val="bg1"/>
                    </a:solidFill>
                    <a:latin typeface="Arial Narrow" panose="020B0606020202030204" pitchFamily="34" charset="0"/>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'Figure 1'!$B$6</c:f>
              <c:strCache>
                <c:ptCount val="1"/>
                <c:pt idx="0">
                  <c:v>Item</c:v>
                </c:pt>
              </c:strCache>
            </c:strRef>
          </c:cat>
          <c:val>
            <c:numRef>
              <c:f>'Figure 1'!$C$6</c:f>
              <c:numCache>
                <c:formatCode>General</c:formatCode>
                <c:ptCount val="1"/>
                <c:pt idx="0">
                  <c:v>58000</c:v>
                </c:pt>
              </c:numCache>
            </c:numRef>
          </c:val>
          <c:extLst>
            <c:ext xmlns:c16="http://schemas.microsoft.com/office/drawing/2014/chart" uri="{C3380CC4-5D6E-409C-BE32-E72D297353CC}">
              <c16:uniqueId val="{00000000-D10E-490E-A85D-0A4719ECD318}"/>
            </c:ext>
          </c:extLst>
        </c:ser>
        <c:ser>
          <c:idx val="1"/>
          <c:order val="1"/>
          <c:tx>
            <c:strRef>
              <c:f>'Figure 1'!$D$5</c:f>
              <c:strCache>
                <c:ptCount val="1"/>
                <c:pt idx="0">
                  <c:v>Hospitalizations</c:v>
                </c:pt>
              </c:strCache>
            </c:strRef>
          </c:tx>
          <c:spPr>
            <a:solidFill>
              <a:srgbClr val="B890BB"/>
            </a:solidFill>
            <a:ln>
              <a:noFill/>
            </a:ln>
            <a:effectLst/>
            <a:sp3d/>
          </c:spPr>
          <c:invertIfNegative val="0"/>
          <c:dLbls>
            <c:numFmt formatCode="#,##0" sourceLinked="0"/>
            <c:spPr>
              <a:noFill/>
              <a:ln>
                <a:noFill/>
              </a:ln>
              <a:effectLst/>
            </c:spPr>
            <c:txPr>
              <a:bodyPr rot="0" spcFirstLastPara="1" vertOverflow="clip" horzOverflow="clip" vert="horz" wrap="square" lIns="0" tIns="0" rIns="0" bIns="0" anchor="ctr" anchorCtr="1">
                <a:spAutoFit/>
              </a:bodyPr>
              <a:lstStyle/>
              <a:p>
                <a:pPr>
                  <a:defRPr sz="900" b="1" i="0" u="none" strike="noStrike" kern="1200" baseline="0">
                    <a:solidFill>
                      <a:schemeClr val="bg1"/>
                    </a:solidFill>
                    <a:latin typeface="Arial Narrow" panose="020B0606020202030204" pitchFamily="34" charset="0"/>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'Figure 1'!$B$6</c:f>
              <c:strCache>
                <c:ptCount val="1"/>
                <c:pt idx="0">
                  <c:v>Item</c:v>
                </c:pt>
              </c:strCache>
            </c:strRef>
          </c:cat>
          <c:val>
            <c:numRef>
              <c:f>'Figure 1'!$D$6</c:f>
              <c:numCache>
                <c:formatCode>General</c:formatCode>
                <c:ptCount val="1"/>
                <c:pt idx="0">
                  <c:v>22315</c:v>
                </c:pt>
              </c:numCache>
            </c:numRef>
          </c:val>
          <c:extLst>
            <c:ext xmlns:c16="http://schemas.microsoft.com/office/drawing/2014/chart" uri="{C3380CC4-5D6E-409C-BE32-E72D297353CC}">
              <c16:uniqueId val="{00000001-D10E-490E-A85D-0A4719ECD318}"/>
            </c:ext>
          </c:extLst>
        </c:ser>
        <c:ser>
          <c:idx val="2"/>
          <c:order val="2"/>
          <c:tx>
            <c:strRef>
              <c:f>'Figure 1'!$E$5</c:f>
              <c:strCache>
                <c:ptCount val="1"/>
                <c:pt idx="0">
                  <c:v>Fatalities</c:v>
                </c:pt>
              </c:strCache>
            </c:strRef>
          </c:tx>
          <c:spPr>
            <a:solidFill>
              <a:srgbClr val="29434E"/>
            </a:solidFill>
            <a:ln>
              <a:noFill/>
            </a:ln>
            <a:effectLst/>
            <a:sp3d/>
          </c:spPr>
          <c:invertIfNegative val="0"/>
          <c:dLbls>
            <c:numFmt formatCode="#,##0" sourceLinked="0"/>
            <c:spPr>
              <a:noFill/>
              <a:ln>
                <a:noFill/>
              </a:ln>
              <a:effectLst/>
            </c:spPr>
            <c:txPr>
              <a:bodyPr rot="0" spcFirstLastPara="1" vertOverflow="clip" horzOverflow="clip" vert="horz" wrap="square" lIns="0" tIns="0" rIns="0" bIns="0" anchor="ctr" anchorCtr="1">
                <a:spAutoFit/>
              </a:bodyPr>
              <a:lstStyle/>
              <a:p>
                <a:pPr>
                  <a:defRPr sz="900" b="1" i="0" u="none" strike="noStrike" kern="1200" baseline="0">
                    <a:solidFill>
                      <a:schemeClr val="bg1"/>
                    </a:solidFill>
                    <a:latin typeface="Arial Narrow" panose="020B0606020202030204" pitchFamily="34" charset="0"/>
                    <a:ea typeface="+mn-ea"/>
                    <a:cs typeface="+mn-cs"/>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'Figure 1'!$B$6</c:f>
              <c:strCache>
                <c:ptCount val="1"/>
                <c:pt idx="0">
                  <c:v>Item</c:v>
                </c:pt>
              </c:strCache>
            </c:strRef>
          </c:cat>
          <c:val>
            <c:numRef>
              <c:f>'Figure 1'!$E$6</c:f>
              <c:numCache>
                <c:formatCode>General</c:formatCode>
                <c:ptCount val="1"/>
                <c:pt idx="0">
                  <c:v>32000</c:v>
                </c:pt>
              </c:numCache>
            </c:numRef>
          </c:val>
          <c:extLst>
            <c:ext xmlns:c16="http://schemas.microsoft.com/office/drawing/2014/chart" uri="{C3380CC4-5D6E-409C-BE32-E72D297353CC}">
              <c16:uniqueId val="{00000002-D10E-490E-A85D-0A4719ECD318}"/>
            </c:ext>
          </c:extLst>
        </c:ser>
        <c:dLbls>
          <c:showLegendKey val="0"/>
          <c:showVal val="1"/>
          <c:showCatName val="0"/>
          <c:showSerName val="0"/>
          <c:showPercent val="0"/>
          <c:showBubbleSize val="0"/>
        </c:dLbls>
        <c:gapWidth val="0"/>
        <c:gapDepth val="0"/>
        <c:shape val="pyramid"/>
        <c:axId val="254258520"/>
        <c:axId val="254261144"/>
        <c:axId val="0"/>
      </c:bar3DChart>
      <c:catAx>
        <c:axId val="254258520"/>
        <c:scaling>
          <c:orientation val="minMax"/>
        </c:scaling>
        <c:delete val="1"/>
        <c:axPos val="b"/>
        <c:numFmt formatCode="General" sourceLinked="1"/>
        <c:majorTickMark val="none"/>
        <c:minorTickMark val="none"/>
        <c:tickLblPos val="nextTo"/>
        <c:crossAx val="254261144"/>
        <c:crosses val="autoZero"/>
        <c:auto val="1"/>
        <c:lblAlgn val="ctr"/>
        <c:lblOffset val="100"/>
        <c:noMultiLvlLbl val="0"/>
      </c:catAx>
      <c:valAx>
        <c:axId val="254261144"/>
        <c:scaling>
          <c:orientation val="minMax"/>
        </c:scaling>
        <c:delete val="1"/>
        <c:axPos val="l"/>
        <c:numFmt formatCode="General" sourceLinked="1"/>
        <c:majorTickMark val="none"/>
        <c:minorTickMark val="none"/>
        <c:tickLblPos val="nextTo"/>
        <c:crossAx val="254258520"/>
        <c:crosses val="autoZero"/>
        <c:crossBetween val="between"/>
      </c:valAx>
      <c:spPr>
        <a:noFill/>
        <a:ln>
          <a:noFill/>
        </a:ln>
        <a:effectLst/>
      </c:spPr>
    </c:plotArea>
    <c:legend>
      <c:legendPos val="r"/>
      <c:layout>
        <c:manualLayout>
          <c:xMode val="edge"/>
          <c:yMode val="edge"/>
          <c:x val="0.70887565325537416"/>
          <c:y val="0.317168028343567"/>
          <c:w val="0.27059836993574721"/>
          <c:h val="0.36566394331286595"/>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b="1">
          <a:latin typeface="Arial Narrow" panose="020B060602020203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00927731921933"/>
          <c:y val="3.6864642374705735E-2"/>
          <c:w val="0.85312962243837465"/>
          <c:h val="0.79776933289247054"/>
        </c:manualLayout>
      </c:layout>
      <c:lineChart>
        <c:grouping val="stacked"/>
        <c:varyColors val="0"/>
        <c:ser>
          <c:idx val="0"/>
          <c:order val="0"/>
          <c:tx>
            <c:v>rates</c:v>
          </c:tx>
          <c:spPr>
            <a:ln w="28575" cap="rnd">
              <a:solidFill>
                <a:srgbClr val="29434E"/>
              </a:solidFill>
              <a:round/>
            </a:ln>
            <a:effectLst/>
          </c:spPr>
          <c:marker>
            <c:symbol val="none"/>
          </c:marker>
          <c:cat>
            <c:strRef>
              <c:f>'Figure 2'!$B$3:$B$14</c:f>
              <c:strCache>
                <c:ptCount val="12"/>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strCache>
            </c:strRef>
          </c:cat>
          <c:val>
            <c:numRef>
              <c:f>'Figure 2'!$C$3:$C$14</c:f>
              <c:numCache>
                <c:formatCode>General</c:formatCode>
                <c:ptCount val="12"/>
                <c:pt idx="0">
                  <c:v>1</c:v>
                </c:pt>
                <c:pt idx="1">
                  <c:v>2</c:v>
                </c:pt>
                <c:pt idx="2">
                  <c:v>3</c:v>
                </c:pt>
                <c:pt idx="3">
                  <c:v>4</c:v>
                </c:pt>
              </c:numCache>
            </c:numRef>
          </c:val>
          <c:smooth val="0"/>
          <c:extLst>
            <c:ext xmlns:c16="http://schemas.microsoft.com/office/drawing/2014/chart" uri="{C3380CC4-5D6E-409C-BE32-E72D297353CC}">
              <c16:uniqueId val="{00000000-2066-4FC9-824A-B51B1BD10DDE}"/>
            </c:ext>
          </c:extLst>
        </c:ser>
        <c:dLbls>
          <c:showLegendKey val="0"/>
          <c:showVal val="0"/>
          <c:showCatName val="0"/>
          <c:showSerName val="0"/>
          <c:showPercent val="0"/>
          <c:showBubbleSize val="0"/>
        </c:dLbls>
        <c:smooth val="0"/>
        <c:axId val="1884976591"/>
        <c:axId val="1884972015"/>
      </c:lineChart>
      <c:catAx>
        <c:axId val="1884976591"/>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Year</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884972015"/>
        <c:crosses val="autoZero"/>
        <c:auto val="1"/>
        <c:lblAlgn val="ctr"/>
        <c:lblOffset val="100"/>
        <c:noMultiLvlLbl val="0"/>
      </c:catAx>
      <c:valAx>
        <c:axId val="188497201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b="0" i="0" baseline="0">
                    <a:effectLst/>
                  </a:rPr>
                  <a:t>Age-Adjusted Fatality Rate per 100,000</a:t>
                </a:r>
                <a:endParaRPr lang="en-US" sz="1100">
                  <a:effectLst/>
                </a:endParaRPr>
              </a:p>
            </c:rich>
          </c:tx>
          <c:layout>
            <c:manualLayout>
              <c:xMode val="edge"/>
              <c:yMode val="edge"/>
              <c:x val="1.8045377565716662E-2"/>
              <c:y val="0.14327916931320669"/>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884976591"/>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775337586058182E-2"/>
          <c:y val="0.13201840585822283"/>
          <c:w val="0.88266907261592298"/>
          <c:h val="0.69491659205620704"/>
        </c:manualLayout>
      </c:layout>
      <c:barChart>
        <c:barDir val="col"/>
        <c:grouping val="stacked"/>
        <c:varyColors val="0"/>
        <c:ser>
          <c:idx val="0"/>
          <c:order val="0"/>
          <c:tx>
            <c:v>ED</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3'!$B$24:$F$24</c:f>
              <c:strCache>
                <c:ptCount val="5"/>
                <c:pt idx="0">
                  <c:v>Occupant / Unspecified</c:v>
                </c:pt>
                <c:pt idx="1">
                  <c:v>Motorcyclist</c:v>
                </c:pt>
                <c:pt idx="2">
                  <c:v>Pedestrian</c:v>
                </c:pt>
                <c:pt idx="3">
                  <c:v>Pedal cyclist</c:v>
                </c:pt>
                <c:pt idx="4">
                  <c:v>Other</c:v>
                </c:pt>
              </c:strCache>
            </c:strRef>
          </c:cat>
          <c:val>
            <c:numRef>
              <c:f>'Figure 3'!$B$25:$F$25</c:f>
              <c:numCache>
                <c:formatCode>0.0</c:formatCode>
                <c:ptCount val="5"/>
                <c:pt idx="0">
                  <c:v>10.204081632653061</c:v>
                </c:pt>
                <c:pt idx="1">
                  <c:v>30.612244897959183</c:v>
                </c:pt>
                <c:pt idx="2">
                  <c:v>26.530612244897959</c:v>
                </c:pt>
                <c:pt idx="3">
                  <c:v>14.285714285714285</c:v>
                </c:pt>
                <c:pt idx="4">
                  <c:v>18.367346938775512</c:v>
                </c:pt>
              </c:numCache>
            </c:numRef>
          </c:val>
          <c:extLst>
            <c:ext xmlns:c16="http://schemas.microsoft.com/office/drawing/2014/chart" uri="{C3380CC4-5D6E-409C-BE32-E72D297353CC}">
              <c16:uniqueId val="{00000005-F3AF-47B0-8721-880B996605DA}"/>
            </c:ext>
          </c:extLst>
        </c:ser>
        <c:ser>
          <c:idx val="1"/>
          <c:order val="1"/>
          <c:tx>
            <c:v>Hospitalizations</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3'!$B$24:$F$24</c:f>
              <c:strCache>
                <c:ptCount val="5"/>
                <c:pt idx="0">
                  <c:v>Occupant / Unspecified</c:v>
                </c:pt>
                <c:pt idx="1">
                  <c:v>Motorcyclist</c:v>
                </c:pt>
                <c:pt idx="2">
                  <c:v>Pedestrian</c:v>
                </c:pt>
                <c:pt idx="3">
                  <c:v>Pedal cyclist</c:v>
                </c:pt>
                <c:pt idx="4">
                  <c:v>Other</c:v>
                </c:pt>
              </c:strCache>
            </c:strRef>
          </c:cat>
          <c:val>
            <c:numRef>
              <c:f>'Figure 3'!$B$26:$F$26</c:f>
              <c:numCache>
                <c:formatCode>0.0</c:formatCode>
                <c:ptCount val="5"/>
                <c:pt idx="0">
                  <c:v>12.5</c:v>
                </c:pt>
                <c:pt idx="1">
                  <c:v>18.75</c:v>
                </c:pt>
                <c:pt idx="2">
                  <c:v>29.166666666666668</c:v>
                </c:pt>
                <c:pt idx="3">
                  <c:v>12.5</c:v>
                </c:pt>
                <c:pt idx="4">
                  <c:v>27.083333333333332</c:v>
                </c:pt>
              </c:numCache>
            </c:numRef>
          </c:val>
          <c:extLst>
            <c:ext xmlns:c16="http://schemas.microsoft.com/office/drawing/2014/chart" uri="{C3380CC4-5D6E-409C-BE32-E72D297353CC}">
              <c16:uniqueId val="{00000006-F3AF-47B0-8721-880B996605DA}"/>
            </c:ext>
          </c:extLst>
        </c:ser>
        <c:ser>
          <c:idx val="2"/>
          <c:order val="2"/>
          <c:tx>
            <c:v>Fatalities</c:v>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3'!$B$24:$F$24</c:f>
              <c:strCache>
                <c:ptCount val="5"/>
                <c:pt idx="0">
                  <c:v>Occupant / Unspecified</c:v>
                </c:pt>
                <c:pt idx="1">
                  <c:v>Motorcyclist</c:v>
                </c:pt>
                <c:pt idx="2">
                  <c:v>Pedestrian</c:v>
                </c:pt>
                <c:pt idx="3">
                  <c:v>Pedal cyclist</c:v>
                </c:pt>
                <c:pt idx="4">
                  <c:v>Other</c:v>
                </c:pt>
              </c:strCache>
            </c:strRef>
          </c:cat>
          <c:val>
            <c:numRef>
              <c:f>'Figure 3'!$B$27:$F$27</c:f>
              <c:numCache>
                <c:formatCode>0.0</c:formatCode>
                <c:ptCount val="5"/>
                <c:pt idx="0">
                  <c:v>6.0606060606060606</c:v>
                </c:pt>
                <c:pt idx="1">
                  <c:v>9.0909090909090917</c:v>
                </c:pt>
                <c:pt idx="2">
                  <c:v>36.363636363636367</c:v>
                </c:pt>
                <c:pt idx="3">
                  <c:v>15.151515151515152</c:v>
                </c:pt>
                <c:pt idx="4">
                  <c:v>33.333333333333329</c:v>
                </c:pt>
              </c:numCache>
            </c:numRef>
          </c:val>
          <c:extLst>
            <c:ext xmlns:c16="http://schemas.microsoft.com/office/drawing/2014/chart" uri="{C3380CC4-5D6E-409C-BE32-E72D297353CC}">
              <c16:uniqueId val="{00000007-F3AF-47B0-8721-880B996605DA}"/>
            </c:ext>
          </c:extLst>
        </c:ser>
        <c:dLbls>
          <c:showLegendKey val="0"/>
          <c:showVal val="0"/>
          <c:showCatName val="0"/>
          <c:showSerName val="0"/>
          <c:showPercent val="0"/>
          <c:showBubbleSize val="0"/>
        </c:dLbls>
        <c:gapWidth val="219"/>
        <c:overlap val="100"/>
        <c:axId val="297359311"/>
        <c:axId val="302731599"/>
      </c:barChart>
      <c:catAx>
        <c:axId val="29735931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2731599"/>
        <c:crosses val="autoZero"/>
        <c:auto val="1"/>
        <c:lblAlgn val="ctr"/>
        <c:lblOffset val="100"/>
        <c:noMultiLvlLbl val="0"/>
      </c:catAx>
      <c:valAx>
        <c:axId val="30273159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7359311"/>
        <c:crosses val="autoZero"/>
        <c:crossBetween val="between"/>
      </c:valAx>
      <c:spPr>
        <a:noFill/>
        <a:ln w="25400">
          <a:noFill/>
        </a:ln>
        <a:effectLst/>
      </c:spPr>
    </c:plotArea>
    <c:legend>
      <c:legendPos val="r"/>
      <c:layout>
        <c:manualLayout>
          <c:xMode val="edge"/>
          <c:yMode val="edge"/>
          <c:x val="0.5820390638256947"/>
          <c:y val="0.13324993254509901"/>
          <c:w val="0.36958024931557876"/>
          <c:h val="7.81195456066135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MVT</a:t>
            </a:r>
            <a:r>
              <a:rPr lang="en-US" sz="1800" baseline="0"/>
              <a:t> Deaths by Sex &lt;Data Period&gt; </a:t>
            </a:r>
            <a:endParaRPr lang="en-US" sz="1800"/>
          </a:p>
        </c:rich>
      </c:tx>
      <c:layout>
        <c:manualLayout>
          <c:xMode val="edge"/>
          <c:yMode val="edge"/>
          <c:x val="0.29607085458082533"/>
          <c:y val="4.1693200408716477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1967002839059999E-2"/>
          <c:y val="0.27434667478024405"/>
          <c:w val="0.88282578820977986"/>
          <c:h val="0.57314330586058737"/>
        </c:manualLayout>
      </c:layout>
      <c:lineChart>
        <c:grouping val="standard"/>
        <c:varyColors val="0"/>
        <c:ser>
          <c:idx val="0"/>
          <c:order val="0"/>
          <c:tx>
            <c:v>total deaths</c:v>
          </c:tx>
          <c:spPr>
            <a:ln w="28575" cap="rnd">
              <a:solidFill>
                <a:srgbClr val="087673"/>
              </a:solidFill>
              <a:prstDash val="dash"/>
              <a:round/>
            </a:ln>
            <a:effectLst/>
          </c:spPr>
          <c:marker>
            <c:symbol val="none"/>
          </c:marker>
          <c:cat>
            <c:strRef>
              <c:f>'Figure 4'!$A$8:$A$27</c:f>
              <c:strCache>
                <c:ptCount val="2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strCache>
            </c:strRef>
          </c:cat>
          <c:val>
            <c:numRef>
              <c:f>'Figure 4'!$B$8:$B$27</c:f>
              <c:numCache>
                <c:formatCode>#,##0.0</c:formatCode>
                <c:ptCount val="20"/>
              </c:numCache>
            </c:numRef>
          </c:val>
          <c:smooth val="0"/>
          <c:extLst>
            <c:ext xmlns:c16="http://schemas.microsoft.com/office/drawing/2014/chart" uri="{C3380CC4-5D6E-409C-BE32-E72D297353CC}">
              <c16:uniqueId val="{00000000-D640-4EBF-85F7-21057A154992}"/>
            </c:ext>
          </c:extLst>
        </c:ser>
        <c:ser>
          <c:idx val="1"/>
          <c:order val="1"/>
          <c:tx>
            <c:v>male deaths</c:v>
          </c:tx>
          <c:spPr>
            <a:ln w="28575" cap="rnd">
              <a:solidFill>
                <a:srgbClr val="29434E"/>
              </a:solidFill>
              <a:round/>
            </a:ln>
            <a:effectLst/>
          </c:spPr>
          <c:marker>
            <c:symbol val="none"/>
          </c:marker>
          <c:cat>
            <c:strRef>
              <c:f>'Figure 4'!$A$8:$A$27</c:f>
              <c:strCache>
                <c:ptCount val="2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strCache>
            </c:strRef>
          </c:cat>
          <c:val>
            <c:numRef>
              <c:f>'Figure 4'!$C$8:$C$27</c:f>
              <c:numCache>
                <c:formatCode>#,##0.0</c:formatCode>
                <c:ptCount val="20"/>
              </c:numCache>
            </c:numRef>
          </c:val>
          <c:smooth val="0"/>
          <c:extLst>
            <c:ext xmlns:c16="http://schemas.microsoft.com/office/drawing/2014/chart" uri="{C3380CC4-5D6E-409C-BE32-E72D297353CC}">
              <c16:uniqueId val="{00000001-D640-4EBF-85F7-21057A154992}"/>
            </c:ext>
          </c:extLst>
        </c:ser>
        <c:ser>
          <c:idx val="2"/>
          <c:order val="2"/>
          <c:tx>
            <c:v>female deaths</c:v>
          </c:tx>
          <c:spPr>
            <a:ln w="28575" cap="rnd">
              <a:solidFill>
                <a:srgbClr val="B890BB"/>
              </a:solidFill>
              <a:round/>
            </a:ln>
            <a:effectLst/>
          </c:spPr>
          <c:marker>
            <c:symbol val="none"/>
          </c:marker>
          <c:cat>
            <c:strRef>
              <c:f>'Figure 4'!$A$8:$A$27</c:f>
              <c:strCache>
                <c:ptCount val="2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strCache>
            </c:strRef>
          </c:cat>
          <c:val>
            <c:numRef>
              <c:f>'Figure 4'!$D$8:$D$27</c:f>
              <c:numCache>
                <c:formatCode>#,##0.0</c:formatCode>
                <c:ptCount val="20"/>
              </c:numCache>
            </c:numRef>
          </c:val>
          <c:smooth val="0"/>
          <c:extLst>
            <c:ext xmlns:c16="http://schemas.microsoft.com/office/drawing/2014/chart" uri="{C3380CC4-5D6E-409C-BE32-E72D297353CC}">
              <c16:uniqueId val="{00000002-D640-4EBF-85F7-21057A154992}"/>
            </c:ext>
          </c:extLst>
        </c:ser>
        <c:dLbls>
          <c:showLegendKey val="0"/>
          <c:showVal val="0"/>
          <c:showCatName val="0"/>
          <c:showSerName val="0"/>
          <c:showPercent val="0"/>
          <c:showBubbleSize val="0"/>
        </c:dLbls>
        <c:smooth val="0"/>
        <c:axId val="1081457135"/>
        <c:axId val="1135638479"/>
      </c:lineChart>
      <c:dateAx>
        <c:axId val="1081457135"/>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b="0"/>
                  <a:t>Year</a:t>
                </a:r>
              </a:p>
            </c:rich>
          </c:tx>
          <c:layout>
            <c:manualLayout>
              <c:xMode val="edge"/>
              <c:yMode val="edge"/>
              <c:x val="0.48767478552636018"/>
              <c:y val="0.9439362676338508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35638479"/>
        <c:crosses val="autoZero"/>
        <c:auto val="0"/>
        <c:lblOffset val="100"/>
        <c:baseTimeUnit val="days"/>
        <c:majorUnit val="1"/>
      </c:dateAx>
      <c:valAx>
        <c:axId val="11356384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Rates</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081457135"/>
        <c:crosses val="autoZero"/>
        <c:crossBetween val="between"/>
      </c:valAx>
      <c:spPr>
        <a:noFill/>
        <a:ln>
          <a:noFill/>
        </a:ln>
        <a:effectLst/>
      </c:spPr>
    </c:plotArea>
    <c:legend>
      <c:legendPos val="r"/>
      <c:layout>
        <c:manualLayout>
          <c:xMode val="edge"/>
          <c:yMode val="edge"/>
          <c:x val="0.38590840801626847"/>
          <c:y val="0.14722686670935081"/>
          <c:w val="0.56911804935226584"/>
          <c:h val="0.103298266906282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MVT Hosptializations by Sex &lt;Data</a:t>
            </a:r>
            <a:r>
              <a:rPr lang="en-US" baseline="0"/>
              <a:t> Period&gt;</a:t>
            </a:r>
            <a:endParaRPr lang="en-US"/>
          </a:p>
        </c:rich>
      </c:tx>
      <c:layout>
        <c:manualLayout>
          <c:xMode val="edge"/>
          <c:yMode val="edge"/>
          <c:x val="0.26933667793799215"/>
          <c:y val="6.846278513941395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370259659714449"/>
          <c:y val="0.24721879384437193"/>
          <c:w val="0.8873471521711499"/>
          <c:h val="0.59115019714344896"/>
        </c:manualLayout>
      </c:layout>
      <c:lineChart>
        <c:grouping val="standard"/>
        <c:varyColors val="0"/>
        <c:ser>
          <c:idx val="0"/>
          <c:order val="0"/>
          <c:tx>
            <c:v>total hospitalizations</c:v>
          </c:tx>
          <c:spPr>
            <a:ln w="28575" cap="rnd">
              <a:solidFill>
                <a:srgbClr val="087673"/>
              </a:solidFill>
              <a:prstDash val="dash"/>
              <a:round/>
            </a:ln>
            <a:effectLst/>
          </c:spPr>
          <c:marker>
            <c:symbol val="none"/>
          </c:marker>
          <c:cat>
            <c:strRef>
              <c:f>'Figure 4'!$A$30:$A$34</c:f>
              <c:strCache>
                <c:ptCount val="5"/>
                <c:pt idx="0">
                  <c:v>Year 5</c:v>
                </c:pt>
                <c:pt idx="1">
                  <c:v>Year 4</c:v>
                </c:pt>
                <c:pt idx="2">
                  <c:v>Year 3</c:v>
                </c:pt>
                <c:pt idx="3">
                  <c:v>Year 2</c:v>
                </c:pt>
                <c:pt idx="4">
                  <c:v>Year 1</c:v>
                </c:pt>
              </c:strCache>
            </c:strRef>
          </c:cat>
          <c:val>
            <c:numRef>
              <c:f>'Figure 4'!$B$30:$B$34</c:f>
              <c:numCache>
                <c:formatCode>#,##0.0</c:formatCode>
                <c:ptCount val="5"/>
              </c:numCache>
            </c:numRef>
          </c:val>
          <c:smooth val="0"/>
          <c:extLst>
            <c:ext xmlns:c16="http://schemas.microsoft.com/office/drawing/2014/chart" uri="{C3380CC4-5D6E-409C-BE32-E72D297353CC}">
              <c16:uniqueId val="{00000000-BA19-470A-A4AF-83A4645849E0}"/>
            </c:ext>
          </c:extLst>
        </c:ser>
        <c:ser>
          <c:idx val="1"/>
          <c:order val="1"/>
          <c:tx>
            <c:v>male hospitalizations</c:v>
          </c:tx>
          <c:spPr>
            <a:ln w="28575" cap="rnd">
              <a:solidFill>
                <a:srgbClr val="29434E"/>
              </a:solidFill>
              <a:round/>
            </a:ln>
            <a:effectLst/>
          </c:spPr>
          <c:marker>
            <c:symbol val="none"/>
          </c:marker>
          <c:cat>
            <c:strRef>
              <c:f>'Figure 4'!$A$30:$A$34</c:f>
              <c:strCache>
                <c:ptCount val="5"/>
                <c:pt idx="0">
                  <c:v>Year 5</c:v>
                </c:pt>
                <c:pt idx="1">
                  <c:v>Year 4</c:v>
                </c:pt>
                <c:pt idx="2">
                  <c:v>Year 3</c:v>
                </c:pt>
                <c:pt idx="3">
                  <c:v>Year 2</c:v>
                </c:pt>
                <c:pt idx="4">
                  <c:v>Year 1</c:v>
                </c:pt>
              </c:strCache>
            </c:strRef>
          </c:cat>
          <c:val>
            <c:numRef>
              <c:f>'Figure 4'!$C$30:$C$34</c:f>
              <c:numCache>
                <c:formatCode>#,##0.0</c:formatCode>
                <c:ptCount val="5"/>
              </c:numCache>
            </c:numRef>
          </c:val>
          <c:smooth val="0"/>
          <c:extLst>
            <c:ext xmlns:c16="http://schemas.microsoft.com/office/drawing/2014/chart" uri="{C3380CC4-5D6E-409C-BE32-E72D297353CC}">
              <c16:uniqueId val="{00000001-BA19-470A-A4AF-83A4645849E0}"/>
            </c:ext>
          </c:extLst>
        </c:ser>
        <c:ser>
          <c:idx val="2"/>
          <c:order val="2"/>
          <c:tx>
            <c:v>female hospitalizations</c:v>
          </c:tx>
          <c:spPr>
            <a:ln w="28575" cap="rnd">
              <a:solidFill>
                <a:srgbClr val="B890BB"/>
              </a:solidFill>
              <a:round/>
            </a:ln>
            <a:effectLst/>
          </c:spPr>
          <c:marker>
            <c:symbol val="none"/>
          </c:marker>
          <c:cat>
            <c:strRef>
              <c:f>'Figure 4'!$A$30:$A$34</c:f>
              <c:strCache>
                <c:ptCount val="5"/>
                <c:pt idx="0">
                  <c:v>Year 5</c:v>
                </c:pt>
                <c:pt idx="1">
                  <c:v>Year 4</c:v>
                </c:pt>
                <c:pt idx="2">
                  <c:v>Year 3</c:v>
                </c:pt>
                <c:pt idx="3">
                  <c:v>Year 2</c:v>
                </c:pt>
                <c:pt idx="4">
                  <c:v>Year 1</c:v>
                </c:pt>
              </c:strCache>
            </c:strRef>
          </c:cat>
          <c:val>
            <c:numRef>
              <c:f>'Figure 4'!$D$30:$D$34</c:f>
              <c:numCache>
                <c:formatCode>#,##0.0</c:formatCode>
                <c:ptCount val="5"/>
              </c:numCache>
            </c:numRef>
          </c:val>
          <c:smooth val="0"/>
          <c:extLst>
            <c:ext xmlns:c16="http://schemas.microsoft.com/office/drawing/2014/chart" uri="{C3380CC4-5D6E-409C-BE32-E72D297353CC}">
              <c16:uniqueId val="{00000002-BA19-470A-A4AF-83A4645849E0}"/>
            </c:ext>
          </c:extLst>
        </c:ser>
        <c:dLbls>
          <c:showLegendKey val="0"/>
          <c:showVal val="0"/>
          <c:showCatName val="0"/>
          <c:showSerName val="0"/>
          <c:showPercent val="0"/>
          <c:showBubbleSize val="0"/>
        </c:dLbls>
        <c:smooth val="0"/>
        <c:axId val="1081706879"/>
        <c:axId val="1135647631"/>
      </c:lineChart>
      <c:catAx>
        <c:axId val="1081706879"/>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Year</a:t>
                </a:r>
              </a:p>
            </c:rich>
          </c:tx>
          <c:layout>
            <c:manualLayout>
              <c:xMode val="edge"/>
              <c:yMode val="edge"/>
              <c:x val="0.50614109318171363"/>
              <c:y val="0.9125777715161639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35647631"/>
        <c:crosses val="autoZero"/>
        <c:auto val="1"/>
        <c:lblAlgn val="ctr"/>
        <c:lblOffset val="100"/>
        <c:noMultiLvlLbl val="0"/>
      </c:catAx>
      <c:valAx>
        <c:axId val="11356476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Rates</a:t>
                </a:r>
              </a:p>
            </c:rich>
          </c:tx>
          <c:layout>
            <c:manualLayout>
              <c:xMode val="edge"/>
              <c:yMode val="edge"/>
              <c:x val="1.2711417761599259E-2"/>
              <c:y val="0.47636492152331961"/>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081706879"/>
        <c:crosses val="autoZero"/>
        <c:crossBetween val="between"/>
      </c:valAx>
      <c:spPr>
        <a:noFill/>
        <a:ln>
          <a:noFill/>
        </a:ln>
        <a:effectLst/>
      </c:spPr>
    </c:plotArea>
    <c:legend>
      <c:legendPos val="t"/>
      <c:layout>
        <c:manualLayout>
          <c:xMode val="edge"/>
          <c:yMode val="edge"/>
          <c:x val="0.23527855193315975"/>
          <c:y val="0.17003417317224848"/>
          <c:w val="0.74110736569839697"/>
          <c:h val="4.6212703415333421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a:t>MVT Emergency</a:t>
            </a:r>
            <a:r>
              <a:rPr lang="en-US" sz="1800" baseline="0"/>
              <a:t> Department Visits by Sex </a:t>
            </a:r>
          </a:p>
          <a:p>
            <a:pPr>
              <a:defRPr/>
            </a:pPr>
            <a:r>
              <a:rPr lang="en-US" sz="1800" baseline="0"/>
              <a:t>&lt;Data Period&gt;</a:t>
            </a:r>
            <a:endParaRPr lang="en-US" sz="1800"/>
          </a:p>
        </c:rich>
      </c:tx>
      <c:layout>
        <c:manualLayout>
          <c:xMode val="edge"/>
          <c:yMode val="edge"/>
          <c:x val="0.23370525892786745"/>
          <c:y val="6.6547436595633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7982267087075669E-2"/>
          <c:y val="0.30463660271352577"/>
          <c:w val="0.88818849151690948"/>
          <c:h val="0.54670228453942027"/>
        </c:manualLayout>
      </c:layout>
      <c:lineChart>
        <c:grouping val="standard"/>
        <c:varyColors val="0"/>
        <c:ser>
          <c:idx val="0"/>
          <c:order val="0"/>
          <c:tx>
            <c:v>total ED visits</c:v>
          </c:tx>
          <c:spPr>
            <a:ln w="28575" cap="rnd">
              <a:solidFill>
                <a:srgbClr val="087673"/>
              </a:solidFill>
              <a:prstDash val="dash"/>
              <a:round/>
            </a:ln>
            <a:effectLst/>
          </c:spPr>
          <c:marker>
            <c:symbol val="none"/>
          </c:marker>
          <c:cat>
            <c:strRef>
              <c:f>'Figure 4'!$A$37:$A$41</c:f>
              <c:strCache>
                <c:ptCount val="5"/>
                <c:pt idx="0">
                  <c:v>Year 5</c:v>
                </c:pt>
                <c:pt idx="1">
                  <c:v>Year 4</c:v>
                </c:pt>
                <c:pt idx="2">
                  <c:v>Year 3</c:v>
                </c:pt>
                <c:pt idx="3">
                  <c:v>Year 2</c:v>
                </c:pt>
                <c:pt idx="4">
                  <c:v>Year 1</c:v>
                </c:pt>
              </c:strCache>
            </c:strRef>
          </c:cat>
          <c:val>
            <c:numRef>
              <c:f>'Figure 4'!$B$37:$B$41</c:f>
              <c:numCache>
                <c:formatCode>#,##0.0</c:formatCode>
                <c:ptCount val="5"/>
              </c:numCache>
            </c:numRef>
          </c:val>
          <c:smooth val="0"/>
          <c:extLst>
            <c:ext xmlns:c16="http://schemas.microsoft.com/office/drawing/2014/chart" uri="{C3380CC4-5D6E-409C-BE32-E72D297353CC}">
              <c16:uniqueId val="{00000000-4095-4FAD-9299-EC723AC8279A}"/>
            </c:ext>
          </c:extLst>
        </c:ser>
        <c:ser>
          <c:idx val="1"/>
          <c:order val="1"/>
          <c:tx>
            <c:v>male ED visits</c:v>
          </c:tx>
          <c:spPr>
            <a:ln w="28575" cap="rnd">
              <a:solidFill>
                <a:srgbClr val="29434E"/>
              </a:solidFill>
              <a:round/>
            </a:ln>
            <a:effectLst/>
          </c:spPr>
          <c:marker>
            <c:symbol val="none"/>
          </c:marker>
          <c:cat>
            <c:strRef>
              <c:f>'Figure 4'!$A$37:$A$41</c:f>
              <c:strCache>
                <c:ptCount val="5"/>
                <c:pt idx="0">
                  <c:v>Year 5</c:v>
                </c:pt>
                <c:pt idx="1">
                  <c:v>Year 4</c:v>
                </c:pt>
                <c:pt idx="2">
                  <c:v>Year 3</c:v>
                </c:pt>
                <c:pt idx="3">
                  <c:v>Year 2</c:v>
                </c:pt>
                <c:pt idx="4">
                  <c:v>Year 1</c:v>
                </c:pt>
              </c:strCache>
            </c:strRef>
          </c:cat>
          <c:val>
            <c:numRef>
              <c:f>'Figure 4'!$C$37:$C$41</c:f>
              <c:numCache>
                <c:formatCode>#,##0.0</c:formatCode>
                <c:ptCount val="5"/>
              </c:numCache>
            </c:numRef>
          </c:val>
          <c:smooth val="0"/>
          <c:extLst>
            <c:ext xmlns:c16="http://schemas.microsoft.com/office/drawing/2014/chart" uri="{C3380CC4-5D6E-409C-BE32-E72D297353CC}">
              <c16:uniqueId val="{00000001-4095-4FAD-9299-EC723AC8279A}"/>
            </c:ext>
          </c:extLst>
        </c:ser>
        <c:ser>
          <c:idx val="2"/>
          <c:order val="2"/>
          <c:tx>
            <c:v>female ED visits</c:v>
          </c:tx>
          <c:spPr>
            <a:ln w="28575" cap="rnd">
              <a:solidFill>
                <a:srgbClr val="B890BB"/>
              </a:solidFill>
              <a:round/>
            </a:ln>
            <a:effectLst/>
          </c:spPr>
          <c:marker>
            <c:symbol val="none"/>
          </c:marker>
          <c:cat>
            <c:strRef>
              <c:f>'Figure 4'!$A$37:$A$41</c:f>
              <c:strCache>
                <c:ptCount val="5"/>
                <c:pt idx="0">
                  <c:v>Year 5</c:v>
                </c:pt>
                <c:pt idx="1">
                  <c:v>Year 4</c:v>
                </c:pt>
                <c:pt idx="2">
                  <c:v>Year 3</c:v>
                </c:pt>
                <c:pt idx="3">
                  <c:v>Year 2</c:v>
                </c:pt>
                <c:pt idx="4">
                  <c:v>Year 1</c:v>
                </c:pt>
              </c:strCache>
            </c:strRef>
          </c:cat>
          <c:val>
            <c:numRef>
              <c:f>'Figure 4'!$D$37:$D$41</c:f>
              <c:numCache>
                <c:formatCode>#,##0.0</c:formatCode>
                <c:ptCount val="5"/>
              </c:numCache>
            </c:numRef>
          </c:val>
          <c:smooth val="0"/>
          <c:extLst>
            <c:ext xmlns:c16="http://schemas.microsoft.com/office/drawing/2014/chart" uri="{C3380CC4-5D6E-409C-BE32-E72D297353CC}">
              <c16:uniqueId val="{00000002-4095-4FAD-9299-EC723AC8279A}"/>
            </c:ext>
          </c:extLst>
        </c:ser>
        <c:dLbls>
          <c:showLegendKey val="0"/>
          <c:showVal val="0"/>
          <c:showCatName val="0"/>
          <c:showSerName val="0"/>
          <c:showPercent val="0"/>
          <c:showBubbleSize val="0"/>
        </c:dLbls>
        <c:smooth val="0"/>
        <c:axId val="1278307279"/>
        <c:axId val="1135654703"/>
      </c:lineChart>
      <c:catAx>
        <c:axId val="1278307279"/>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Year</a:t>
                </a:r>
              </a:p>
            </c:rich>
          </c:tx>
          <c:layout>
            <c:manualLayout>
              <c:xMode val="edge"/>
              <c:yMode val="edge"/>
              <c:x val="0.50594564504211414"/>
              <c:y val="0.9197432487408853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35654703"/>
        <c:crosses val="autoZero"/>
        <c:auto val="1"/>
        <c:lblAlgn val="ctr"/>
        <c:lblOffset val="100"/>
        <c:noMultiLvlLbl val="0"/>
      </c:catAx>
      <c:valAx>
        <c:axId val="1135654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US" sz="1100"/>
                  <a:t>Rates</a:t>
                </a:r>
              </a:p>
            </c:rich>
          </c:tx>
          <c:layout>
            <c:manualLayout>
              <c:xMode val="edge"/>
              <c:yMode val="edge"/>
              <c:x val="1.0056942081406282E-2"/>
              <c:y val="0.53235173893178456"/>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278307279"/>
        <c:crosses val="autoZero"/>
        <c:crossBetween val="between"/>
      </c:valAx>
      <c:spPr>
        <a:noFill/>
        <a:ln>
          <a:noFill/>
        </a:ln>
        <a:effectLst/>
      </c:spPr>
    </c:plotArea>
    <c:legend>
      <c:legendPos val="t"/>
      <c:layout>
        <c:manualLayout>
          <c:xMode val="edge"/>
          <c:yMode val="edge"/>
          <c:x val="0.45234827420910872"/>
          <c:y val="0.21152905880639591"/>
          <c:w val="0.51351393318779004"/>
          <c:h val="3.87239949132678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5'!$A$4</c:f>
              <c:strCache>
                <c:ptCount val="1"/>
                <c:pt idx="0">
                  <c:v>0-14</c:v>
                </c:pt>
              </c:strCache>
            </c:strRef>
          </c:tx>
          <c:spPr>
            <a:ln w="28575" cap="rnd">
              <a:solidFill>
                <a:schemeClr val="accent1"/>
              </a:solidFill>
              <a:round/>
            </a:ln>
            <a:effectLst/>
          </c:spPr>
          <c:marker>
            <c:symbol val="none"/>
          </c:marker>
          <c:cat>
            <c:strRef>
              <c:f>'Figure 5'!$B$3:$F$3</c:f>
              <c:strCache>
                <c:ptCount val="5"/>
                <c:pt idx="0">
                  <c:v>Year 5</c:v>
                </c:pt>
                <c:pt idx="1">
                  <c:v>Year 4</c:v>
                </c:pt>
                <c:pt idx="2">
                  <c:v>Year 3</c:v>
                </c:pt>
                <c:pt idx="3">
                  <c:v>Year 2</c:v>
                </c:pt>
                <c:pt idx="4">
                  <c:v>Year 1</c:v>
                </c:pt>
              </c:strCache>
            </c:strRef>
          </c:cat>
          <c:val>
            <c:numRef>
              <c:f>'Figure 5'!$B$4:$F$4</c:f>
              <c:numCache>
                <c:formatCode>General</c:formatCode>
                <c:ptCount val="5"/>
              </c:numCache>
            </c:numRef>
          </c:val>
          <c:smooth val="0"/>
          <c:extLst>
            <c:ext xmlns:c16="http://schemas.microsoft.com/office/drawing/2014/chart" uri="{C3380CC4-5D6E-409C-BE32-E72D297353CC}">
              <c16:uniqueId val="{00000004-0016-46D3-907D-E0939BCF84E8}"/>
            </c:ext>
          </c:extLst>
        </c:ser>
        <c:ser>
          <c:idx val="1"/>
          <c:order val="1"/>
          <c:tx>
            <c:strRef>
              <c:f>'Figure 5'!$A$5</c:f>
              <c:strCache>
                <c:ptCount val="1"/>
                <c:pt idx="0">
                  <c:v>15-19</c:v>
                </c:pt>
              </c:strCache>
            </c:strRef>
          </c:tx>
          <c:spPr>
            <a:ln w="28575" cap="rnd">
              <a:solidFill>
                <a:schemeClr val="accent2"/>
              </a:solidFill>
              <a:round/>
            </a:ln>
            <a:effectLst/>
          </c:spPr>
          <c:marker>
            <c:symbol val="none"/>
          </c:marker>
          <c:cat>
            <c:strRef>
              <c:f>'Figure 5'!$B$3:$F$3</c:f>
              <c:strCache>
                <c:ptCount val="5"/>
                <c:pt idx="0">
                  <c:v>Year 5</c:v>
                </c:pt>
                <c:pt idx="1">
                  <c:v>Year 4</c:v>
                </c:pt>
                <c:pt idx="2">
                  <c:v>Year 3</c:v>
                </c:pt>
                <c:pt idx="3">
                  <c:v>Year 2</c:v>
                </c:pt>
                <c:pt idx="4">
                  <c:v>Year 1</c:v>
                </c:pt>
              </c:strCache>
            </c:strRef>
          </c:cat>
          <c:val>
            <c:numRef>
              <c:f>'Figure 5'!$B$5:$F$5</c:f>
              <c:numCache>
                <c:formatCode>General</c:formatCode>
                <c:ptCount val="5"/>
              </c:numCache>
            </c:numRef>
          </c:val>
          <c:smooth val="0"/>
          <c:extLst>
            <c:ext xmlns:c16="http://schemas.microsoft.com/office/drawing/2014/chart" uri="{C3380CC4-5D6E-409C-BE32-E72D297353CC}">
              <c16:uniqueId val="{00000005-0016-46D3-907D-E0939BCF84E8}"/>
            </c:ext>
          </c:extLst>
        </c:ser>
        <c:ser>
          <c:idx val="2"/>
          <c:order val="2"/>
          <c:tx>
            <c:strRef>
              <c:f>'Figure 5'!$A$6</c:f>
              <c:strCache>
                <c:ptCount val="1"/>
                <c:pt idx="0">
                  <c:v>20-24</c:v>
                </c:pt>
              </c:strCache>
            </c:strRef>
          </c:tx>
          <c:spPr>
            <a:ln w="28575" cap="rnd">
              <a:solidFill>
                <a:schemeClr val="accent3"/>
              </a:solidFill>
              <a:round/>
            </a:ln>
            <a:effectLst/>
          </c:spPr>
          <c:marker>
            <c:symbol val="none"/>
          </c:marker>
          <c:cat>
            <c:strRef>
              <c:f>'Figure 5'!$B$3:$F$3</c:f>
              <c:strCache>
                <c:ptCount val="5"/>
                <c:pt idx="0">
                  <c:v>Year 5</c:v>
                </c:pt>
                <c:pt idx="1">
                  <c:v>Year 4</c:v>
                </c:pt>
                <c:pt idx="2">
                  <c:v>Year 3</c:v>
                </c:pt>
                <c:pt idx="3">
                  <c:v>Year 2</c:v>
                </c:pt>
                <c:pt idx="4">
                  <c:v>Year 1</c:v>
                </c:pt>
              </c:strCache>
            </c:strRef>
          </c:cat>
          <c:val>
            <c:numRef>
              <c:f>'Figure 5'!$B$6:$F$6</c:f>
              <c:numCache>
                <c:formatCode>General</c:formatCode>
                <c:ptCount val="5"/>
              </c:numCache>
            </c:numRef>
          </c:val>
          <c:smooth val="0"/>
          <c:extLst>
            <c:ext xmlns:c16="http://schemas.microsoft.com/office/drawing/2014/chart" uri="{C3380CC4-5D6E-409C-BE32-E72D297353CC}">
              <c16:uniqueId val="{00000006-0016-46D3-907D-E0939BCF84E8}"/>
            </c:ext>
          </c:extLst>
        </c:ser>
        <c:ser>
          <c:idx val="3"/>
          <c:order val="3"/>
          <c:tx>
            <c:strRef>
              <c:f>'Figure 5'!$A$7</c:f>
              <c:strCache>
                <c:ptCount val="1"/>
                <c:pt idx="0">
                  <c:v>25-44</c:v>
                </c:pt>
              </c:strCache>
            </c:strRef>
          </c:tx>
          <c:spPr>
            <a:ln w="28575" cap="rnd">
              <a:solidFill>
                <a:schemeClr val="accent4"/>
              </a:solidFill>
              <a:round/>
            </a:ln>
            <a:effectLst/>
          </c:spPr>
          <c:marker>
            <c:symbol val="none"/>
          </c:marker>
          <c:cat>
            <c:strRef>
              <c:f>'Figure 5'!$B$3:$F$3</c:f>
              <c:strCache>
                <c:ptCount val="5"/>
                <c:pt idx="0">
                  <c:v>Year 5</c:v>
                </c:pt>
                <c:pt idx="1">
                  <c:v>Year 4</c:v>
                </c:pt>
                <c:pt idx="2">
                  <c:v>Year 3</c:v>
                </c:pt>
                <c:pt idx="3">
                  <c:v>Year 2</c:v>
                </c:pt>
                <c:pt idx="4">
                  <c:v>Year 1</c:v>
                </c:pt>
              </c:strCache>
            </c:strRef>
          </c:cat>
          <c:val>
            <c:numRef>
              <c:f>'Figure 5'!$B$7:$F$7</c:f>
              <c:numCache>
                <c:formatCode>General</c:formatCode>
                <c:ptCount val="5"/>
              </c:numCache>
            </c:numRef>
          </c:val>
          <c:smooth val="0"/>
          <c:extLst>
            <c:ext xmlns:c16="http://schemas.microsoft.com/office/drawing/2014/chart" uri="{C3380CC4-5D6E-409C-BE32-E72D297353CC}">
              <c16:uniqueId val="{00000007-0016-46D3-907D-E0939BCF84E8}"/>
            </c:ext>
          </c:extLst>
        </c:ser>
        <c:ser>
          <c:idx val="4"/>
          <c:order val="4"/>
          <c:tx>
            <c:strRef>
              <c:f>'Figure 5'!$A$8</c:f>
              <c:strCache>
                <c:ptCount val="1"/>
                <c:pt idx="0">
                  <c:v>45-64</c:v>
                </c:pt>
              </c:strCache>
            </c:strRef>
          </c:tx>
          <c:spPr>
            <a:ln w="28575" cap="rnd">
              <a:solidFill>
                <a:schemeClr val="accent5"/>
              </a:solidFill>
              <a:round/>
            </a:ln>
            <a:effectLst/>
          </c:spPr>
          <c:marker>
            <c:symbol val="none"/>
          </c:marker>
          <c:cat>
            <c:strRef>
              <c:f>'Figure 5'!$B$3:$F$3</c:f>
              <c:strCache>
                <c:ptCount val="5"/>
                <c:pt idx="0">
                  <c:v>Year 5</c:v>
                </c:pt>
                <c:pt idx="1">
                  <c:v>Year 4</c:v>
                </c:pt>
                <c:pt idx="2">
                  <c:v>Year 3</c:v>
                </c:pt>
                <c:pt idx="3">
                  <c:v>Year 2</c:v>
                </c:pt>
                <c:pt idx="4">
                  <c:v>Year 1</c:v>
                </c:pt>
              </c:strCache>
            </c:strRef>
          </c:cat>
          <c:val>
            <c:numRef>
              <c:f>'Figure 5'!$B$8</c:f>
              <c:numCache>
                <c:formatCode>General</c:formatCode>
                <c:ptCount val="1"/>
              </c:numCache>
            </c:numRef>
          </c:val>
          <c:smooth val="0"/>
          <c:extLst>
            <c:ext xmlns:c16="http://schemas.microsoft.com/office/drawing/2014/chart" uri="{C3380CC4-5D6E-409C-BE32-E72D297353CC}">
              <c16:uniqueId val="{00000008-0016-46D3-907D-E0939BCF84E8}"/>
            </c:ext>
          </c:extLst>
        </c:ser>
        <c:ser>
          <c:idx val="5"/>
          <c:order val="5"/>
          <c:tx>
            <c:strRef>
              <c:f>'Figure 5'!$A$9</c:f>
              <c:strCache>
                <c:ptCount val="1"/>
                <c:pt idx="0">
                  <c:v>65+</c:v>
                </c:pt>
              </c:strCache>
            </c:strRef>
          </c:tx>
          <c:spPr>
            <a:ln w="28575" cap="rnd">
              <a:solidFill>
                <a:schemeClr val="accent6"/>
              </a:solidFill>
              <a:round/>
            </a:ln>
            <a:effectLst/>
          </c:spPr>
          <c:marker>
            <c:symbol val="none"/>
          </c:marker>
          <c:cat>
            <c:strRef>
              <c:f>'Figure 5'!$B$3:$F$3</c:f>
              <c:strCache>
                <c:ptCount val="5"/>
                <c:pt idx="0">
                  <c:v>Year 5</c:v>
                </c:pt>
                <c:pt idx="1">
                  <c:v>Year 4</c:v>
                </c:pt>
                <c:pt idx="2">
                  <c:v>Year 3</c:v>
                </c:pt>
                <c:pt idx="3">
                  <c:v>Year 2</c:v>
                </c:pt>
                <c:pt idx="4">
                  <c:v>Year 1</c:v>
                </c:pt>
              </c:strCache>
            </c:strRef>
          </c:cat>
          <c:val>
            <c:numRef>
              <c:f>'Figure 5'!$B$9:$F$9</c:f>
              <c:numCache>
                <c:formatCode>General</c:formatCode>
                <c:ptCount val="5"/>
              </c:numCache>
            </c:numRef>
          </c:val>
          <c:smooth val="0"/>
          <c:extLst>
            <c:ext xmlns:c16="http://schemas.microsoft.com/office/drawing/2014/chart" uri="{C3380CC4-5D6E-409C-BE32-E72D297353CC}">
              <c16:uniqueId val="{00000009-0016-46D3-907D-E0939BCF84E8}"/>
            </c:ext>
          </c:extLst>
        </c:ser>
        <c:dLbls>
          <c:showLegendKey val="0"/>
          <c:showVal val="0"/>
          <c:showCatName val="0"/>
          <c:showSerName val="0"/>
          <c:showPercent val="0"/>
          <c:showBubbleSize val="0"/>
        </c:dLbls>
        <c:smooth val="0"/>
        <c:axId val="1312677359"/>
        <c:axId val="1338900623"/>
      </c:lineChart>
      <c:catAx>
        <c:axId val="131267735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8900623"/>
        <c:crosses val="autoZero"/>
        <c:auto val="1"/>
        <c:lblAlgn val="ctr"/>
        <c:lblOffset val="100"/>
        <c:noMultiLvlLbl val="0"/>
      </c:catAx>
      <c:valAx>
        <c:axId val="13389006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Rates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1267735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hospitalization rates</c:v>
          </c:tx>
          <c:spPr>
            <a:solidFill>
              <a:srgbClr val="08767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6'!$A$2:$A$8</c:f>
              <c:strCache>
                <c:ptCount val="7"/>
                <c:pt idx="0">
                  <c:v>White-Not Hispanic</c:v>
                </c:pt>
                <c:pt idx="1">
                  <c:v>Hispanic</c:v>
                </c:pt>
                <c:pt idx="2">
                  <c:v>Black-Not Hispanic</c:v>
                </c:pt>
                <c:pt idx="3">
                  <c:v>Asian</c:v>
                </c:pt>
                <c:pt idx="4">
                  <c:v>American Indian/Alaska Native</c:v>
                </c:pt>
                <c:pt idx="5">
                  <c:v>Other</c:v>
                </c:pt>
                <c:pt idx="6">
                  <c:v>Other</c:v>
                </c:pt>
              </c:strCache>
            </c:strRef>
          </c:cat>
          <c:val>
            <c:numRef>
              <c:f>'Figure 6'!$D$2:$D$8</c:f>
              <c:numCache>
                <c:formatCode>#,##0.0</c:formatCode>
                <c:ptCount val="7"/>
              </c:numCache>
            </c:numRef>
          </c:val>
          <c:extLst>
            <c:ext xmlns:c16="http://schemas.microsoft.com/office/drawing/2014/chart" uri="{C3380CC4-5D6E-409C-BE32-E72D297353CC}">
              <c16:uniqueId val="{00000000-289A-4475-A385-42D67D01F699}"/>
            </c:ext>
          </c:extLst>
        </c:ser>
        <c:dLbls>
          <c:dLblPos val="outEnd"/>
          <c:showLegendKey val="0"/>
          <c:showVal val="1"/>
          <c:showCatName val="0"/>
          <c:showSerName val="0"/>
          <c:showPercent val="0"/>
          <c:showBubbleSize val="0"/>
        </c:dLbls>
        <c:gapWidth val="219"/>
        <c:overlap val="-27"/>
        <c:axId val="877763056"/>
        <c:axId val="883040368"/>
      </c:barChart>
      <c:catAx>
        <c:axId val="87776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3040368"/>
        <c:crosses val="autoZero"/>
        <c:auto val="1"/>
        <c:lblAlgn val="ctr"/>
        <c:lblOffset val="100"/>
        <c:noMultiLvlLbl val="0"/>
      </c:catAx>
      <c:valAx>
        <c:axId val="8830403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77630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8" Type="http://schemas.openxmlformats.org/officeDocument/2006/relationships/chart" Target="../charts/chart15.xml"/><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13.xml"/><Relationship Id="rId5" Type="http://schemas.openxmlformats.org/officeDocument/2006/relationships/chart" Target="../charts/chart12.xml"/><Relationship Id="rId10" Type="http://schemas.openxmlformats.org/officeDocument/2006/relationships/chart" Target="../charts/chart17.xml"/><Relationship Id="rId4" Type="http://schemas.openxmlformats.org/officeDocument/2006/relationships/chart" Target="../charts/chart11.xml"/><Relationship Id="rId9" Type="http://schemas.openxmlformats.org/officeDocument/2006/relationships/chart" Target="../charts/chart1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64046</xdr:colOff>
      <xdr:row>3</xdr:row>
      <xdr:rowOff>140905</xdr:rowOff>
    </xdr:from>
    <xdr:to>
      <xdr:col>7</xdr:col>
      <xdr:colOff>176893</xdr:colOff>
      <xdr:row>13</xdr:row>
      <xdr:rowOff>30389</xdr:rowOff>
    </xdr:to>
    <xdr:sp macro="" textlink="">
      <xdr:nvSpPr>
        <xdr:cNvPr id="3" name="TextBox 2">
          <a:extLst>
            <a:ext uri="{FF2B5EF4-FFF2-40B4-BE49-F238E27FC236}">
              <a16:creationId xmlns:a16="http://schemas.microsoft.com/office/drawing/2014/main" id="{31126D2C-317C-4C51-BEE7-C2769A230D27}"/>
            </a:ext>
          </a:extLst>
        </xdr:cNvPr>
        <xdr:cNvSpPr txBox="1"/>
      </xdr:nvSpPr>
      <xdr:spPr>
        <a:xfrm>
          <a:off x="64046" y="140905"/>
          <a:ext cx="11134633" cy="16584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t>Preparing</a:t>
          </a:r>
          <a:r>
            <a:rPr lang="en-US" sz="2400" b="1" baseline="0"/>
            <a:t> the MVT Special Emphasis Report is a three step process:</a:t>
          </a:r>
        </a:p>
        <a:p>
          <a:r>
            <a:rPr lang="en-US" sz="2400" b="1" baseline="0">
              <a:solidFill>
                <a:schemeClr val="accent6"/>
              </a:solidFill>
            </a:rPr>
            <a:t>Step 1</a:t>
          </a:r>
          <a:r>
            <a:rPr lang="en-US" sz="2400" b="0" baseline="0"/>
            <a:t> is to prepare your state/territory data on MVT</a:t>
          </a:r>
        </a:p>
        <a:p>
          <a:r>
            <a:rPr lang="en-US" sz="2400" b="1" baseline="0">
              <a:solidFill>
                <a:schemeClr val="accent5"/>
              </a:solidFill>
            </a:rPr>
            <a:t>Step 2</a:t>
          </a:r>
          <a:r>
            <a:rPr lang="en-US" sz="2400" b="0" baseline="0">
              <a:solidFill>
                <a:schemeClr val="accent5"/>
              </a:solidFill>
            </a:rPr>
            <a:t> </a:t>
          </a:r>
          <a:r>
            <a:rPr lang="en-US" sz="2400" b="0" baseline="0"/>
            <a:t>is to enter the data in this spreadsheet in tabs A through L</a:t>
          </a:r>
        </a:p>
        <a:p>
          <a:r>
            <a:rPr lang="en-US" sz="2400" b="1" baseline="0">
              <a:solidFill>
                <a:schemeClr val="accent3"/>
              </a:solidFill>
            </a:rPr>
            <a:t>Step 3</a:t>
          </a:r>
          <a:r>
            <a:rPr lang="en-US" sz="2400" b="0" baseline="0"/>
            <a:t> is to create the SER by populating the PDF form with the appropriate data</a:t>
          </a:r>
          <a:endParaRPr lang="en-US" sz="2400" b="0"/>
        </a:p>
      </xdr:txBody>
    </xdr:sp>
    <xdr:clientData/>
  </xdr:twoCellAnchor>
  <xdr:twoCellAnchor>
    <xdr:from>
      <xdr:col>24</xdr:col>
      <xdr:colOff>15874</xdr:colOff>
      <xdr:row>18</xdr:row>
      <xdr:rowOff>174624</xdr:rowOff>
    </xdr:from>
    <xdr:to>
      <xdr:col>32</xdr:col>
      <xdr:colOff>190499</xdr:colOff>
      <xdr:row>20</xdr:row>
      <xdr:rowOff>685800</xdr:rowOff>
    </xdr:to>
    <xdr:sp macro="" textlink="">
      <xdr:nvSpPr>
        <xdr:cNvPr id="4" name="TextBox 3">
          <a:extLst>
            <a:ext uri="{FF2B5EF4-FFF2-40B4-BE49-F238E27FC236}">
              <a16:creationId xmlns:a16="http://schemas.microsoft.com/office/drawing/2014/main" id="{6DDE56DA-9D1C-47EA-A19E-542289D1DFAE}"/>
            </a:ext>
          </a:extLst>
        </xdr:cNvPr>
        <xdr:cNvSpPr txBox="1"/>
      </xdr:nvSpPr>
      <xdr:spPr>
        <a:xfrm>
          <a:off x="21415374" y="3171824"/>
          <a:ext cx="5051425" cy="357187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baseline="0"/>
            <a:t>1. Open the PDF SER form</a:t>
          </a:r>
        </a:p>
        <a:p>
          <a:r>
            <a:rPr lang="en-US" sz="1400" b="1" baseline="0"/>
            <a:t>2. Open the "Report" tab</a:t>
          </a:r>
          <a:endParaRPr lang="en-US" sz="1400" b="0" baseline="0"/>
        </a:p>
        <a:p>
          <a:r>
            <a:rPr lang="en-US" sz="1400" b="0" baseline="0"/>
            <a:t>2.1 - The PDF SER form includes fields that will be populated according to the data you have entered in the spreadsheet. Follow the instructions in the "Report" tab and populate the PDF SER form with the appropriate data. You will need to copy and paste some of the graphs and charts from the report tab into your SER - instructions for how to do this are embedded in the tab.</a:t>
          </a:r>
        </a:p>
        <a:p>
          <a:r>
            <a:rPr lang="en-US" sz="1400" b="1">
              <a:solidFill>
                <a:schemeClr val="dk1"/>
              </a:solidFill>
              <a:effectLst/>
              <a:latin typeface="+mn-lt"/>
              <a:ea typeface="+mn-ea"/>
              <a:cs typeface="+mn-cs"/>
            </a:rPr>
            <a:t>3. Finalize the PDF SER form</a:t>
          </a:r>
        </a:p>
        <a:p>
          <a:r>
            <a:rPr lang="en-US" sz="1400">
              <a:solidFill>
                <a:schemeClr val="dk1"/>
              </a:solidFill>
              <a:effectLst/>
              <a:latin typeface="+mn-lt"/>
              <a:ea typeface="+mn-ea"/>
              <a:cs typeface="+mn-cs"/>
            </a:rPr>
            <a:t>3.1 - Once you have copied and entered all the data into the form, remove the blue shading, which is on by default in the document so all the fillable fields can be easily distinguished. Turn it off within Acrobat Reader by going to Edit &gt; Preferences &gt; Forms &gt; and deselecting “show border hover color for fields”</a:t>
          </a:r>
        </a:p>
        <a:p>
          <a:endParaRPr lang="en-US" sz="1400" b="1" baseline="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687920</xdr:colOff>
      <xdr:row>4</xdr:row>
      <xdr:rowOff>279931</xdr:rowOff>
    </xdr:from>
    <xdr:to>
      <xdr:col>16</xdr:col>
      <xdr:colOff>9212</xdr:colOff>
      <xdr:row>4</xdr:row>
      <xdr:rowOff>486833</xdr:rowOff>
    </xdr:to>
    <xdr:sp macro="" textlink="">
      <xdr:nvSpPr>
        <xdr:cNvPr id="9" name="Isosceles Triangle 8">
          <a:extLst>
            <a:ext uri="{FF2B5EF4-FFF2-40B4-BE49-F238E27FC236}">
              <a16:creationId xmlns:a16="http://schemas.microsoft.com/office/drawing/2014/main" id="{804F9D4B-BC28-40FF-AA0B-A9BFD703C6AE}"/>
            </a:ext>
          </a:extLst>
        </xdr:cNvPr>
        <xdr:cNvSpPr/>
      </xdr:nvSpPr>
      <xdr:spPr>
        <a:xfrm rot="16200000">
          <a:off x="13402315" y="3211936"/>
          <a:ext cx="206902" cy="146792"/>
        </a:xfrm>
        <a:prstGeom prst="triangle">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645584</xdr:colOff>
      <xdr:row>4</xdr:row>
      <xdr:rowOff>269347</xdr:rowOff>
    </xdr:from>
    <xdr:to>
      <xdr:col>18</xdr:col>
      <xdr:colOff>16831</xdr:colOff>
      <xdr:row>4</xdr:row>
      <xdr:rowOff>465666</xdr:rowOff>
    </xdr:to>
    <xdr:sp macro="" textlink="">
      <xdr:nvSpPr>
        <xdr:cNvPr id="12" name="Isosceles Triangle 11">
          <a:extLst>
            <a:ext uri="{FF2B5EF4-FFF2-40B4-BE49-F238E27FC236}">
              <a16:creationId xmlns:a16="http://schemas.microsoft.com/office/drawing/2014/main" id="{1E6D1A29-CDB7-43A6-A95F-4B7B0D1EF24B}"/>
            </a:ext>
          </a:extLst>
        </xdr:cNvPr>
        <xdr:cNvSpPr/>
      </xdr:nvSpPr>
      <xdr:spPr>
        <a:xfrm rot="16200000">
          <a:off x="14857098" y="3171083"/>
          <a:ext cx="196319" cy="196747"/>
        </a:xfrm>
        <a:prstGeom prst="triangle">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38100</xdr:colOff>
      <xdr:row>0</xdr:row>
      <xdr:rowOff>311150</xdr:rowOff>
    </xdr:from>
    <xdr:to>
      <xdr:col>14</xdr:col>
      <xdr:colOff>266699</xdr:colOff>
      <xdr:row>10</xdr:row>
      <xdr:rowOff>95250</xdr:rowOff>
    </xdr:to>
    <xdr:graphicFrame macro="">
      <xdr:nvGraphicFramePr>
        <xdr:cNvPr id="14" name="Chart 13">
          <a:extLst>
            <a:ext uri="{FF2B5EF4-FFF2-40B4-BE49-F238E27FC236}">
              <a16:creationId xmlns:a16="http://schemas.microsoft.com/office/drawing/2014/main" id="{62EA66BE-A9FA-4A3C-9105-CF8ED7C25A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183243</xdr:colOff>
      <xdr:row>38</xdr:row>
      <xdr:rowOff>78467</xdr:rowOff>
    </xdr:from>
    <xdr:to>
      <xdr:col>18</xdr:col>
      <xdr:colOff>1039483</xdr:colOff>
      <xdr:row>92</xdr:row>
      <xdr:rowOff>84816</xdr:rowOff>
    </xdr:to>
    <xdr:pic>
      <xdr:nvPicPr>
        <xdr:cNvPr id="61" name="Picture 60">
          <a:extLst>
            <a:ext uri="{FF2B5EF4-FFF2-40B4-BE49-F238E27FC236}">
              <a16:creationId xmlns:a16="http://schemas.microsoft.com/office/drawing/2014/main" id="{D9B8BB74-9CFE-3C18-E563-4FC710D20BB4}"/>
            </a:ext>
          </a:extLst>
        </xdr:cNvPr>
        <xdr:cNvPicPr>
          <a:picLocks noChangeAspect="1"/>
        </xdr:cNvPicPr>
      </xdr:nvPicPr>
      <xdr:blipFill>
        <a:blip xmlns:r="http://schemas.openxmlformats.org/officeDocument/2006/relationships" r:embed="rId1"/>
        <a:stretch>
          <a:fillRect/>
        </a:stretch>
      </xdr:blipFill>
      <xdr:spPr>
        <a:xfrm>
          <a:off x="6172087" y="9412967"/>
          <a:ext cx="7544377" cy="9010649"/>
        </a:xfrm>
        <a:prstGeom prst="rect">
          <a:avLst/>
        </a:prstGeom>
      </xdr:spPr>
    </xdr:pic>
    <xdr:clientData/>
  </xdr:twoCellAnchor>
  <xdr:twoCellAnchor editAs="oneCell">
    <xdr:from>
      <xdr:col>7</xdr:col>
      <xdr:colOff>391432</xdr:colOff>
      <xdr:row>8</xdr:row>
      <xdr:rowOff>64861</xdr:rowOff>
    </xdr:from>
    <xdr:to>
      <xdr:col>16</xdr:col>
      <xdr:colOff>373936</xdr:colOff>
      <xdr:row>39</xdr:row>
      <xdr:rowOff>2207</xdr:rowOff>
    </xdr:to>
    <xdr:pic>
      <xdr:nvPicPr>
        <xdr:cNvPr id="3" name="Picture 2">
          <a:extLst>
            <a:ext uri="{FF2B5EF4-FFF2-40B4-BE49-F238E27FC236}">
              <a16:creationId xmlns:a16="http://schemas.microsoft.com/office/drawing/2014/main" id="{C8829345-6FD1-514B-1B84-2D002D655699}"/>
            </a:ext>
          </a:extLst>
        </xdr:cNvPr>
        <xdr:cNvPicPr>
          <a:picLocks noChangeAspect="1"/>
        </xdr:cNvPicPr>
      </xdr:nvPicPr>
      <xdr:blipFill>
        <a:blip xmlns:r="http://schemas.openxmlformats.org/officeDocument/2006/relationships" r:embed="rId2"/>
        <a:stretch>
          <a:fillRect/>
        </a:stretch>
      </xdr:blipFill>
      <xdr:spPr>
        <a:xfrm>
          <a:off x="5792107" y="1360261"/>
          <a:ext cx="5687979" cy="7716096"/>
        </a:xfrm>
        <a:prstGeom prst="rect">
          <a:avLst/>
        </a:prstGeom>
      </xdr:spPr>
    </xdr:pic>
    <xdr:clientData/>
  </xdr:twoCellAnchor>
  <xdr:twoCellAnchor>
    <xdr:from>
      <xdr:col>0</xdr:col>
      <xdr:colOff>85725</xdr:colOff>
      <xdr:row>23</xdr:row>
      <xdr:rowOff>73479</xdr:rowOff>
    </xdr:from>
    <xdr:to>
      <xdr:col>3</xdr:col>
      <xdr:colOff>330654</xdr:colOff>
      <xdr:row>23</xdr:row>
      <xdr:rowOff>1665062</xdr:rowOff>
    </xdr:to>
    <xdr:graphicFrame macro="">
      <xdr:nvGraphicFramePr>
        <xdr:cNvPr id="41" name="Chart 40">
          <a:extLst>
            <a:ext uri="{FF2B5EF4-FFF2-40B4-BE49-F238E27FC236}">
              <a16:creationId xmlns:a16="http://schemas.microsoft.com/office/drawing/2014/main" id="{36334205-4721-40BD-8A3C-7ABB2E3A0F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333829</xdr:colOff>
      <xdr:row>23</xdr:row>
      <xdr:rowOff>870858</xdr:rowOff>
    </xdr:from>
    <xdr:to>
      <xdr:col>7</xdr:col>
      <xdr:colOff>416822</xdr:colOff>
      <xdr:row>26</xdr:row>
      <xdr:rowOff>69453</xdr:rowOff>
    </xdr:to>
    <xdr:cxnSp macro="">
      <xdr:nvCxnSpPr>
        <xdr:cNvPr id="21" name="Connector: Elbow 20">
          <a:extLst>
            <a:ext uri="{FF2B5EF4-FFF2-40B4-BE49-F238E27FC236}">
              <a16:creationId xmlns:a16="http://schemas.microsoft.com/office/drawing/2014/main" id="{2DDD7803-32AC-452B-9FE3-5B1A1FA5DC8F}"/>
            </a:ext>
          </a:extLst>
        </xdr:cNvPr>
        <xdr:cNvCxnSpPr>
          <a:stCxn id="41" idx="3"/>
          <a:endCxn id="23" idx="1"/>
        </xdr:cNvCxnSpPr>
      </xdr:nvCxnSpPr>
      <xdr:spPr>
        <a:xfrm>
          <a:off x="3286579" y="4823733"/>
          <a:ext cx="2511868" cy="1472689"/>
        </a:xfrm>
        <a:prstGeom prst="bentConnector3">
          <a:avLst>
            <a:gd name="adj1" fmla="val 50000"/>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425450</xdr:colOff>
      <xdr:row>32</xdr:row>
      <xdr:rowOff>673844</xdr:rowOff>
    </xdr:from>
    <xdr:to>
      <xdr:col>7</xdr:col>
      <xdr:colOff>333492</xdr:colOff>
      <xdr:row>33</xdr:row>
      <xdr:rowOff>18653</xdr:rowOff>
    </xdr:to>
    <xdr:cxnSp macro="">
      <xdr:nvCxnSpPr>
        <xdr:cNvPr id="64" name="Connector: Elbow 63">
          <a:extLst>
            <a:ext uri="{FF2B5EF4-FFF2-40B4-BE49-F238E27FC236}">
              <a16:creationId xmlns:a16="http://schemas.microsoft.com/office/drawing/2014/main" id="{400E3975-E98A-45C7-B0D7-0A766E80BCB2}"/>
            </a:ext>
          </a:extLst>
        </xdr:cNvPr>
        <xdr:cNvCxnSpPr>
          <a:cxnSpLocks/>
          <a:stCxn id="58" idx="3"/>
          <a:endCxn id="45" idx="1"/>
        </xdr:cNvCxnSpPr>
      </xdr:nvCxnSpPr>
      <xdr:spPr>
        <a:xfrm flipV="1">
          <a:off x="5199856" y="7900938"/>
          <a:ext cx="515261" cy="333028"/>
        </a:xfrm>
        <a:prstGeom prst="bentConnector3">
          <a:avLst/>
        </a:prstGeom>
        <a:ln w="28575">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393167</xdr:colOff>
      <xdr:row>46</xdr:row>
      <xdr:rowOff>30369</xdr:rowOff>
    </xdr:from>
    <xdr:to>
      <xdr:col>18</xdr:col>
      <xdr:colOff>845344</xdr:colOff>
      <xdr:row>63</xdr:row>
      <xdr:rowOff>107156</xdr:rowOff>
    </xdr:to>
    <xdr:sp macro="" textlink="">
      <xdr:nvSpPr>
        <xdr:cNvPr id="17" name="Rectangle 16">
          <a:extLst>
            <a:ext uri="{FF2B5EF4-FFF2-40B4-BE49-F238E27FC236}">
              <a16:creationId xmlns:a16="http://schemas.microsoft.com/office/drawing/2014/main" id="{73015DEC-61BD-4B7E-A2A9-5FAB91D65C4E}"/>
            </a:ext>
          </a:extLst>
        </xdr:cNvPr>
        <xdr:cNvSpPr/>
      </xdr:nvSpPr>
      <xdr:spPr>
        <a:xfrm>
          <a:off x="10025323" y="10698369"/>
          <a:ext cx="3500177" cy="2910475"/>
        </a:xfrm>
        <a:prstGeom prst="rect">
          <a:avLst/>
        </a:prstGeom>
        <a:no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881064</xdr:colOff>
      <xdr:row>73</xdr:row>
      <xdr:rowOff>116340</xdr:rowOff>
    </xdr:from>
    <xdr:to>
      <xdr:col>20</xdr:col>
      <xdr:colOff>54430</xdr:colOff>
      <xdr:row>81</xdr:row>
      <xdr:rowOff>80677</xdr:rowOff>
    </xdr:to>
    <xdr:cxnSp macro="">
      <xdr:nvCxnSpPr>
        <xdr:cNvPr id="26" name="Connector: Elbow 25">
          <a:extLst>
            <a:ext uri="{FF2B5EF4-FFF2-40B4-BE49-F238E27FC236}">
              <a16:creationId xmlns:a16="http://schemas.microsoft.com/office/drawing/2014/main" id="{23595F1A-74E6-4D7D-B33A-AC2702FA2AF9}"/>
            </a:ext>
          </a:extLst>
        </xdr:cNvPr>
        <xdr:cNvCxnSpPr>
          <a:cxnSpLocks/>
          <a:stCxn id="55" idx="1"/>
          <a:endCxn id="27" idx="3"/>
        </xdr:cNvCxnSpPr>
      </xdr:nvCxnSpPr>
      <xdr:spPr>
        <a:xfrm rot="10800000" flipV="1">
          <a:off x="13561220" y="15284903"/>
          <a:ext cx="1661773" cy="1297837"/>
        </a:xfrm>
        <a:prstGeom prst="bentConnector3">
          <a:avLst/>
        </a:prstGeom>
        <a:ln w="28575">
          <a:solidFill>
            <a:schemeClr val="accent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444763</xdr:colOff>
      <xdr:row>72</xdr:row>
      <xdr:rowOff>78013</xdr:rowOff>
    </xdr:from>
    <xdr:to>
      <xdr:col>18</xdr:col>
      <xdr:colOff>881063</xdr:colOff>
      <xdr:row>90</xdr:row>
      <xdr:rowOff>83344</xdr:rowOff>
    </xdr:to>
    <xdr:sp macro="" textlink="">
      <xdr:nvSpPr>
        <xdr:cNvPr id="27" name="Rectangle 26">
          <a:extLst>
            <a:ext uri="{FF2B5EF4-FFF2-40B4-BE49-F238E27FC236}">
              <a16:creationId xmlns:a16="http://schemas.microsoft.com/office/drawing/2014/main" id="{05C558FC-AB6A-4102-A790-AF388842E0A1}"/>
            </a:ext>
          </a:extLst>
        </xdr:cNvPr>
        <xdr:cNvSpPr/>
      </xdr:nvSpPr>
      <xdr:spPr>
        <a:xfrm>
          <a:off x="10076919" y="15079888"/>
          <a:ext cx="3484300" cy="3005706"/>
        </a:xfrm>
        <a:prstGeom prst="rect">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234950</xdr:colOff>
      <xdr:row>23</xdr:row>
      <xdr:rowOff>1146184</xdr:rowOff>
    </xdr:from>
    <xdr:to>
      <xdr:col>17</xdr:col>
      <xdr:colOff>545193</xdr:colOff>
      <xdr:row>26</xdr:row>
      <xdr:rowOff>152796</xdr:rowOff>
    </xdr:to>
    <xdr:cxnSp macro="">
      <xdr:nvCxnSpPr>
        <xdr:cNvPr id="39" name="Connector: Elbow 38">
          <a:extLst>
            <a:ext uri="{FF2B5EF4-FFF2-40B4-BE49-F238E27FC236}">
              <a16:creationId xmlns:a16="http://schemas.microsoft.com/office/drawing/2014/main" id="{4084C51F-6FD0-43FE-91F4-A3C52BD2D21C}"/>
            </a:ext>
          </a:extLst>
        </xdr:cNvPr>
        <xdr:cNvCxnSpPr>
          <a:cxnSpLocks/>
          <a:stCxn id="44" idx="1"/>
          <a:endCxn id="43" idx="3"/>
        </xdr:cNvCxnSpPr>
      </xdr:nvCxnSpPr>
      <xdr:spPr>
        <a:xfrm rot="10800000" flipV="1">
          <a:off x="11307763" y="5099059"/>
          <a:ext cx="1060336" cy="1280706"/>
        </a:xfrm>
        <a:prstGeom prst="bentConnector3">
          <a:avLst/>
        </a:prstGeom>
        <a:ln w="28575">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848519</xdr:colOff>
      <xdr:row>50</xdr:row>
      <xdr:rowOff>51196</xdr:rowOff>
    </xdr:from>
    <xdr:to>
      <xdr:col>19</xdr:col>
      <xdr:colOff>227693</xdr:colOff>
      <xdr:row>54</xdr:row>
      <xdr:rowOff>148932</xdr:rowOff>
    </xdr:to>
    <xdr:cxnSp macro="">
      <xdr:nvCxnSpPr>
        <xdr:cNvPr id="22" name="Connector: Elbow 21">
          <a:extLst>
            <a:ext uri="{FF2B5EF4-FFF2-40B4-BE49-F238E27FC236}">
              <a16:creationId xmlns:a16="http://schemas.microsoft.com/office/drawing/2014/main" id="{98E16CB0-ACAE-461F-980B-3EECB30DE6CE}"/>
            </a:ext>
          </a:extLst>
        </xdr:cNvPr>
        <xdr:cNvCxnSpPr>
          <a:cxnSpLocks/>
          <a:stCxn id="47" idx="1"/>
          <a:endCxn id="17" idx="3"/>
        </xdr:cNvCxnSpPr>
      </xdr:nvCxnSpPr>
      <xdr:spPr>
        <a:xfrm rot="10800000" flipV="1">
          <a:off x="13528675" y="11385946"/>
          <a:ext cx="891268" cy="764486"/>
        </a:xfrm>
        <a:prstGeom prst="bentConnector3">
          <a:avLst>
            <a:gd name="adj1" fmla="val 50000"/>
          </a:avLst>
        </a:prstGeom>
        <a:ln w="28575">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330317</xdr:colOff>
      <xdr:row>30</xdr:row>
      <xdr:rowOff>161825</xdr:rowOff>
    </xdr:from>
    <xdr:to>
      <xdr:col>12</xdr:col>
      <xdr:colOff>6350</xdr:colOff>
      <xdr:row>36</xdr:row>
      <xdr:rowOff>30957</xdr:rowOff>
    </xdr:to>
    <xdr:sp macro="" textlink="">
      <xdr:nvSpPr>
        <xdr:cNvPr id="45" name="Rectangle 44">
          <a:extLst>
            <a:ext uri="{FF2B5EF4-FFF2-40B4-BE49-F238E27FC236}">
              <a16:creationId xmlns:a16="http://schemas.microsoft.com/office/drawing/2014/main" id="{32D3580F-E31C-4680-A9C0-575FE2E9AE78}"/>
            </a:ext>
          </a:extLst>
        </xdr:cNvPr>
        <xdr:cNvSpPr/>
      </xdr:nvSpPr>
      <xdr:spPr>
        <a:xfrm>
          <a:off x="5711942" y="7055544"/>
          <a:ext cx="2712127" cy="1690788"/>
        </a:xfrm>
        <a:prstGeom prst="rect">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523875</xdr:colOff>
      <xdr:row>73</xdr:row>
      <xdr:rowOff>17972</xdr:rowOff>
    </xdr:from>
    <xdr:to>
      <xdr:col>8</xdr:col>
      <xdr:colOff>297656</xdr:colOff>
      <xdr:row>79</xdr:row>
      <xdr:rowOff>74612</xdr:rowOff>
    </xdr:to>
    <xdr:cxnSp macro="">
      <xdr:nvCxnSpPr>
        <xdr:cNvPr id="46" name="Connector: Elbow 45">
          <a:extLst>
            <a:ext uri="{FF2B5EF4-FFF2-40B4-BE49-F238E27FC236}">
              <a16:creationId xmlns:a16="http://schemas.microsoft.com/office/drawing/2014/main" id="{35412C73-8384-4096-A3A7-81C189DD32EE}"/>
            </a:ext>
          </a:extLst>
        </xdr:cNvPr>
        <xdr:cNvCxnSpPr>
          <a:cxnSpLocks/>
          <a:stCxn id="80" idx="3"/>
          <a:endCxn id="76" idx="1"/>
        </xdr:cNvCxnSpPr>
      </xdr:nvCxnSpPr>
      <xdr:spPr>
        <a:xfrm flipV="1">
          <a:off x="5905500" y="14900785"/>
          <a:ext cx="381000" cy="1056765"/>
        </a:xfrm>
        <a:prstGeom prst="bentConnector3">
          <a:avLst>
            <a:gd name="adj1" fmla="val 50000"/>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511970</xdr:colOff>
      <xdr:row>73</xdr:row>
      <xdr:rowOff>17972</xdr:rowOff>
    </xdr:from>
    <xdr:to>
      <xdr:col>8</xdr:col>
      <xdr:colOff>297656</xdr:colOff>
      <xdr:row>102</xdr:row>
      <xdr:rowOff>93521</xdr:rowOff>
    </xdr:to>
    <xdr:cxnSp macro="">
      <xdr:nvCxnSpPr>
        <xdr:cNvPr id="51" name="Connector: Elbow 50">
          <a:extLst>
            <a:ext uri="{FF2B5EF4-FFF2-40B4-BE49-F238E27FC236}">
              <a16:creationId xmlns:a16="http://schemas.microsoft.com/office/drawing/2014/main" id="{D2D5D333-AF65-42B9-AE12-AA83C78D66D4}"/>
            </a:ext>
          </a:extLst>
        </xdr:cNvPr>
        <xdr:cNvCxnSpPr>
          <a:cxnSpLocks/>
          <a:stCxn id="52" idx="3"/>
          <a:endCxn id="76" idx="1"/>
        </xdr:cNvCxnSpPr>
      </xdr:nvCxnSpPr>
      <xdr:spPr>
        <a:xfrm flipV="1">
          <a:off x="5893595" y="14900785"/>
          <a:ext cx="392905" cy="4909486"/>
        </a:xfrm>
        <a:prstGeom prst="bentConnector3">
          <a:avLst>
            <a:gd name="adj1" fmla="val 50000"/>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155549</xdr:colOff>
      <xdr:row>57</xdr:row>
      <xdr:rowOff>6822</xdr:rowOff>
    </xdr:from>
    <xdr:to>
      <xdr:col>8</xdr:col>
      <xdr:colOff>297656</xdr:colOff>
      <xdr:row>73</xdr:row>
      <xdr:rowOff>17972</xdr:rowOff>
    </xdr:to>
    <xdr:cxnSp macro="">
      <xdr:nvCxnSpPr>
        <xdr:cNvPr id="60" name="Connector: Elbow 59">
          <a:extLst>
            <a:ext uri="{FF2B5EF4-FFF2-40B4-BE49-F238E27FC236}">
              <a16:creationId xmlns:a16="http://schemas.microsoft.com/office/drawing/2014/main" id="{D2FD4683-2A59-4DCE-A7E7-1A854C91DE56}"/>
            </a:ext>
          </a:extLst>
        </xdr:cNvPr>
        <xdr:cNvCxnSpPr>
          <a:cxnSpLocks/>
          <a:stCxn id="50" idx="3"/>
          <a:endCxn id="76" idx="1"/>
        </xdr:cNvCxnSpPr>
      </xdr:nvCxnSpPr>
      <xdr:spPr>
        <a:xfrm>
          <a:off x="6144393" y="12222635"/>
          <a:ext cx="142107" cy="2678150"/>
        </a:xfrm>
        <a:prstGeom prst="bentConnector3">
          <a:avLst>
            <a:gd name="adj1" fmla="val 50000"/>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221560</xdr:colOff>
      <xdr:row>23</xdr:row>
      <xdr:rowOff>1258093</xdr:rowOff>
    </xdr:from>
    <xdr:to>
      <xdr:col>16</xdr:col>
      <xdr:colOff>238125</xdr:colOff>
      <xdr:row>32</xdr:row>
      <xdr:rowOff>321468</xdr:rowOff>
    </xdr:to>
    <xdr:sp macro="" textlink="">
      <xdr:nvSpPr>
        <xdr:cNvPr id="43" name="Rectangle 42">
          <a:extLst>
            <a:ext uri="{FF2B5EF4-FFF2-40B4-BE49-F238E27FC236}">
              <a16:creationId xmlns:a16="http://schemas.microsoft.com/office/drawing/2014/main" id="{3915654E-4319-4B75-A7CE-AFA484CB0923}"/>
            </a:ext>
          </a:extLst>
        </xdr:cNvPr>
        <xdr:cNvSpPr/>
      </xdr:nvSpPr>
      <xdr:spPr>
        <a:xfrm>
          <a:off x="8639279" y="5210968"/>
          <a:ext cx="2671659" cy="2337594"/>
        </a:xfrm>
        <a:prstGeom prst="rect">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297656</xdr:colOff>
      <xdr:row>65</xdr:row>
      <xdr:rowOff>47851</xdr:rowOff>
    </xdr:from>
    <xdr:to>
      <xdr:col>14</xdr:col>
      <xdr:colOff>83344</xdr:colOff>
      <xdr:row>80</xdr:row>
      <xdr:rowOff>154781</xdr:rowOff>
    </xdr:to>
    <xdr:sp macro="" textlink="">
      <xdr:nvSpPr>
        <xdr:cNvPr id="76" name="Rectangle 75">
          <a:extLst>
            <a:ext uri="{FF2B5EF4-FFF2-40B4-BE49-F238E27FC236}">
              <a16:creationId xmlns:a16="http://schemas.microsoft.com/office/drawing/2014/main" id="{07E40085-5DFE-4ADE-984B-614E680DBB0F}"/>
            </a:ext>
          </a:extLst>
        </xdr:cNvPr>
        <xdr:cNvSpPr/>
      </xdr:nvSpPr>
      <xdr:spPr>
        <a:xfrm>
          <a:off x="6286500" y="13597164"/>
          <a:ext cx="3429000" cy="260724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542018</xdr:colOff>
      <xdr:row>19</xdr:row>
      <xdr:rowOff>161018</xdr:rowOff>
    </xdr:from>
    <xdr:to>
      <xdr:col>22</xdr:col>
      <xdr:colOff>130318</xdr:colOff>
      <xdr:row>29</xdr:row>
      <xdr:rowOff>20770</xdr:rowOff>
    </xdr:to>
    <xdr:graphicFrame macro="">
      <xdr:nvGraphicFramePr>
        <xdr:cNvPr id="44" name="Chart 43">
          <a:extLst>
            <a:ext uri="{FF2B5EF4-FFF2-40B4-BE49-F238E27FC236}">
              <a16:creationId xmlns:a16="http://schemas.microsoft.com/office/drawing/2014/main" id="{88909EFB-28DB-4A37-998B-3B831867FB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227693</xdr:colOff>
      <xdr:row>41</xdr:row>
      <xdr:rowOff>71437</xdr:rowOff>
    </xdr:from>
    <xdr:to>
      <xdr:col>23</xdr:col>
      <xdr:colOff>218168</xdr:colOff>
      <xdr:row>59</xdr:row>
      <xdr:rowOff>30955</xdr:rowOff>
    </xdr:to>
    <xdr:graphicFrame macro="">
      <xdr:nvGraphicFramePr>
        <xdr:cNvPr id="47" name="Chart 46">
          <a:extLst>
            <a:ext uri="{FF2B5EF4-FFF2-40B4-BE49-F238E27FC236}">
              <a16:creationId xmlns:a16="http://schemas.microsoft.com/office/drawing/2014/main" id="{FD523092-58AE-44CF-BAD8-EFAB747326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87539</xdr:colOff>
      <xdr:row>0</xdr:row>
      <xdr:rowOff>84818</xdr:rowOff>
    </xdr:from>
    <xdr:to>
      <xdr:col>7</xdr:col>
      <xdr:colOff>216353</xdr:colOff>
      <xdr:row>13</xdr:row>
      <xdr:rowOff>166687</xdr:rowOff>
    </xdr:to>
    <xdr:sp macro="" textlink="">
      <xdr:nvSpPr>
        <xdr:cNvPr id="49" name="TextBox 48">
          <a:extLst>
            <a:ext uri="{FF2B5EF4-FFF2-40B4-BE49-F238E27FC236}">
              <a16:creationId xmlns:a16="http://schemas.microsoft.com/office/drawing/2014/main" id="{D64484A0-A828-42D0-B4EF-76C4E052EC38}"/>
            </a:ext>
          </a:extLst>
        </xdr:cNvPr>
        <xdr:cNvSpPr txBox="1"/>
      </xdr:nvSpPr>
      <xdr:spPr>
        <a:xfrm>
          <a:off x="87539" y="84818"/>
          <a:ext cx="5510439" cy="2129744"/>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a:solidFill>
                <a:schemeClr val="bg1">
                  <a:lumMod val="95000"/>
                </a:schemeClr>
              </a:solidFill>
            </a:rPr>
            <a:t>ADDING</a:t>
          </a:r>
          <a:r>
            <a:rPr lang="en-US" sz="1400" b="1" i="0" baseline="0">
              <a:solidFill>
                <a:schemeClr val="bg1">
                  <a:lumMod val="95000"/>
                </a:schemeClr>
              </a:solidFill>
            </a:rPr>
            <a:t> GRAPHS TO PDF FORM:</a:t>
          </a:r>
          <a:endParaRPr lang="en-US" sz="1400" b="1" i="0">
            <a:solidFill>
              <a:schemeClr val="bg1">
                <a:lumMod val="95000"/>
              </a:schemeClr>
            </a:solidFill>
          </a:endParaRPr>
        </a:p>
        <a:p>
          <a:r>
            <a:rPr lang="en-US" sz="1400" i="0">
              <a:solidFill>
                <a:schemeClr val="bg1">
                  <a:lumMod val="95000"/>
                </a:schemeClr>
              </a:solidFill>
            </a:rPr>
            <a:t>Select and copy the Excel graph, then open Word and choose Paste &gt; Paste Special and insert the graph into the document as a .png file. Next, right click on that image and select "Save as Picture." Choose a convenient location to save the file, such as your desktop. Return to the PDF form, click on the button to insert the image, and follow the prompts to select your image file.</a:t>
          </a:r>
          <a:r>
            <a:rPr lang="en-US" sz="1400" i="0" baseline="0">
              <a:solidFill>
                <a:schemeClr val="bg1">
                  <a:lumMod val="95000"/>
                </a:schemeClr>
              </a:solidFill>
            </a:rPr>
            <a:t> </a:t>
          </a:r>
          <a:r>
            <a:rPr lang="en-US" sz="1400" i="0">
              <a:solidFill>
                <a:schemeClr val="bg1">
                  <a:lumMod val="95000"/>
                </a:schemeClr>
              </a:solidFill>
            </a:rPr>
            <a:t>Please</a:t>
          </a:r>
          <a:r>
            <a:rPr lang="en-US" sz="1400" i="0" baseline="0">
              <a:solidFill>
                <a:schemeClr val="bg1">
                  <a:lumMod val="95000"/>
                </a:schemeClr>
              </a:solidFill>
            </a:rPr>
            <a:t> ensure your PDF editor is up to date to fill out the SER form. Refer to the demo recording from CSTE for additional guidance on filling in the SER form.</a:t>
          </a:r>
          <a:endParaRPr lang="en-US" sz="1400" i="0">
            <a:solidFill>
              <a:schemeClr val="bg1">
                <a:lumMod val="95000"/>
              </a:schemeClr>
            </a:solidFill>
          </a:endParaRPr>
        </a:p>
        <a:p>
          <a:endParaRPr lang="en-US" sz="1400" i="1" baseline="0">
            <a:solidFill>
              <a:schemeClr val="bg1">
                <a:lumMod val="95000"/>
              </a:schemeClr>
            </a:solidFill>
          </a:endParaRPr>
        </a:p>
        <a:p>
          <a:endParaRPr lang="en-US" sz="1400" i="1" baseline="0">
            <a:solidFill>
              <a:schemeClr val="bg1">
                <a:lumMod val="95000"/>
              </a:schemeClr>
            </a:solidFill>
          </a:endParaRPr>
        </a:p>
      </xdr:txBody>
    </xdr:sp>
    <xdr:clientData/>
  </xdr:twoCellAnchor>
  <xdr:twoCellAnchor>
    <xdr:from>
      <xdr:col>0</xdr:col>
      <xdr:colOff>335643</xdr:colOff>
      <xdr:row>46</xdr:row>
      <xdr:rowOff>163285</xdr:rowOff>
    </xdr:from>
    <xdr:to>
      <xdr:col>8</xdr:col>
      <xdr:colOff>155549</xdr:colOff>
      <xdr:row>67</xdr:row>
      <xdr:rowOff>20223</xdr:rowOff>
    </xdr:to>
    <xdr:graphicFrame macro="">
      <xdr:nvGraphicFramePr>
        <xdr:cNvPr id="50" name="Chart 49">
          <a:extLst>
            <a:ext uri="{FF2B5EF4-FFF2-40B4-BE49-F238E27FC236}">
              <a16:creationId xmlns:a16="http://schemas.microsoft.com/office/drawing/2014/main" id="{F16813F3-366B-4884-BFFC-497ECA945C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392341</xdr:colOff>
      <xdr:row>92</xdr:row>
      <xdr:rowOff>11112</xdr:rowOff>
    </xdr:from>
    <xdr:to>
      <xdr:col>7</xdr:col>
      <xdr:colOff>511970</xdr:colOff>
      <xdr:row>113</xdr:row>
      <xdr:rowOff>9242</xdr:rowOff>
    </xdr:to>
    <xdr:graphicFrame macro="">
      <xdr:nvGraphicFramePr>
        <xdr:cNvPr id="52" name="Chart 51">
          <a:extLst>
            <a:ext uri="{FF2B5EF4-FFF2-40B4-BE49-F238E27FC236}">
              <a16:creationId xmlns:a16="http://schemas.microsoft.com/office/drawing/2014/main" id="{A1892A34-B14A-44DD-A6EE-37E2069391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20</xdr:col>
      <xdr:colOff>54429</xdr:colOff>
      <xdr:row>65</xdr:row>
      <xdr:rowOff>90714</xdr:rowOff>
    </xdr:from>
    <xdr:to>
      <xdr:col>25</xdr:col>
      <xdr:colOff>417285</xdr:colOff>
      <xdr:row>81</xdr:row>
      <xdr:rowOff>148318</xdr:rowOff>
    </xdr:to>
    <xdr:graphicFrame macro="">
      <xdr:nvGraphicFramePr>
        <xdr:cNvPr id="55" name="Chart 54">
          <a:extLst>
            <a:ext uri="{FF2B5EF4-FFF2-40B4-BE49-F238E27FC236}">
              <a16:creationId xmlns:a16="http://schemas.microsoft.com/office/drawing/2014/main" id="{D05304D2-058C-42BD-AA07-87E301A98B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564014</xdr:colOff>
      <xdr:row>16</xdr:row>
      <xdr:rowOff>42862</xdr:rowOff>
    </xdr:from>
    <xdr:to>
      <xdr:col>22</xdr:col>
      <xdr:colOff>95250</xdr:colOff>
      <xdr:row>19</xdr:row>
      <xdr:rowOff>115888</xdr:rowOff>
    </xdr:to>
    <xdr:sp macro="" textlink="">
      <xdr:nvSpPr>
        <xdr:cNvPr id="13" name="TextBox 12">
          <a:extLst>
            <a:ext uri="{FF2B5EF4-FFF2-40B4-BE49-F238E27FC236}">
              <a16:creationId xmlns:a16="http://schemas.microsoft.com/office/drawing/2014/main" id="{5D4324AA-0367-4D97-8880-777985CFC4DB}"/>
            </a:ext>
          </a:extLst>
        </xdr:cNvPr>
        <xdr:cNvSpPr txBox="1"/>
      </xdr:nvSpPr>
      <xdr:spPr>
        <a:xfrm>
          <a:off x="12386920" y="2828925"/>
          <a:ext cx="5341486" cy="573088"/>
        </a:xfrm>
        <a:prstGeom prst="rect">
          <a:avLst/>
        </a:prstGeom>
        <a:solidFill>
          <a:schemeClr val="lt1"/>
        </a:solidFill>
        <a:ln w="1905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0" i="0" u="none" strike="noStrike">
              <a:solidFill>
                <a:schemeClr val="dk1"/>
              </a:solidFill>
              <a:effectLst/>
              <a:latin typeface="+mn-lt"/>
              <a:ea typeface="+mn-ea"/>
              <a:cs typeface="+mn-cs"/>
            </a:rPr>
            <a:t>Note that the Figure 3 graph was updated to use stacked bars instead of individual bars for Fatalities, Hospitalizations, and ED Visits</a:t>
          </a:r>
          <a:r>
            <a:rPr lang="en-US" sz="1400" b="0"/>
            <a:t> </a:t>
          </a:r>
        </a:p>
      </xdr:txBody>
    </xdr:sp>
    <xdr:clientData/>
  </xdr:twoCellAnchor>
  <xdr:twoCellAnchor>
    <xdr:from>
      <xdr:col>3</xdr:col>
      <xdr:colOff>492579</xdr:colOff>
      <xdr:row>22</xdr:row>
      <xdr:rowOff>58058</xdr:rowOff>
    </xdr:from>
    <xdr:to>
      <xdr:col>7</xdr:col>
      <xdr:colOff>103868</xdr:colOff>
      <xdr:row>23</xdr:row>
      <xdr:rowOff>656319</xdr:rowOff>
    </xdr:to>
    <xdr:sp macro="" textlink="">
      <xdr:nvSpPr>
        <xdr:cNvPr id="57" name="TextBox 56">
          <a:extLst>
            <a:ext uri="{FF2B5EF4-FFF2-40B4-BE49-F238E27FC236}">
              <a16:creationId xmlns:a16="http://schemas.microsoft.com/office/drawing/2014/main" id="{B63B4F15-78F2-4739-9DC0-7479DE27219C}"/>
            </a:ext>
          </a:extLst>
        </xdr:cNvPr>
        <xdr:cNvSpPr txBox="1"/>
      </xdr:nvSpPr>
      <xdr:spPr>
        <a:xfrm>
          <a:off x="3454854" y="4058558"/>
          <a:ext cx="2049689" cy="76018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0" i="0" u="none" strike="noStrike">
              <a:solidFill>
                <a:schemeClr val="dk1"/>
              </a:solidFill>
              <a:effectLst/>
              <a:latin typeface="+mn-lt"/>
              <a:ea typeface="+mn-ea"/>
              <a:cs typeface="+mn-cs"/>
            </a:rPr>
            <a:t>Labels</a:t>
          </a:r>
          <a:r>
            <a:rPr lang="en-US" sz="1400" b="0" i="0" u="none" strike="noStrike" baseline="0">
              <a:solidFill>
                <a:schemeClr val="dk1"/>
              </a:solidFill>
              <a:effectLst/>
              <a:latin typeface="+mn-lt"/>
              <a:ea typeface="+mn-ea"/>
              <a:cs typeface="+mn-cs"/>
            </a:rPr>
            <a:t> for Figure 1 can be added manually using text boxes</a:t>
          </a:r>
          <a:endParaRPr lang="en-US" sz="1400" b="0"/>
        </a:p>
      </xdr:txBody>
    </xdr:sp>
    <xdr:clientData/>
  </xdr:twoCellAnchor>
  <xdr:twoCellAnchor>
    <xdr:from>
      <xdr:col>0</xdr:col>
      <xdr:colOff>217716</xdr:colOff>
      <xdr:row>28</xdr:row>
      <xdr:rowOff>19050</xdr:rowOff>
    </xdr:from>
    <xdr:to>
      <xdr:col>6</xdr:col>
      <xdr:colOff>428625</xdr:colOff>
      <xdr:row>43</xdr:row>
      <xdr:rowOff>9525</xdr:rowOff>
    </xdr:to>
    <xdr:graphicFrame macro="">
      <xdr:nvGraphicFramePr>
        <xdr:cNvPr id="58" name="Chart 57">
          <a:extLst>
            <a:ext uri="{FF2B5EF4-FFF2-40B4-BE49-F238E27FC236}">
              <a16:creationId xmlns:a16="http://schemas.microsoft.com/office/drawing/2014/main" id="{16AD9A2E-4D81-4CC5-A2C0-74F7436BAC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416822</xdr:colOff>
      <xdr:row>23</xdr:row>
      <xdr:rowOff>1595438</xdr:rowOff>
    </xdr:from>
    <xdr:to>
      <xdr:col>11</xdr:col>
      <xdr:colOff>580231</xdr:colOff>
      <xdr:row>30</xdr:row>
      <xdr:rowOff>150812</xdr:rowOff>
    </xdr:to>
    <xdr:sp macro="" textlink="">
      <xdr:nvSpPr>
        <xdr:cNvPr id="23" name="Rectangle 22">
          <a:extLst>
            <a:ext uri="{FF2B5EF4-FFF2-40B4-BE49-F238E27FC236}">
              <a16:creationId xmlns:a16="http://schemas.microsoft.com/office/drawing/2014/main" id="{7E7C77EC-2C07-4929-AB5E-EBA3C45451B9}"/>
            </a:ext>
          </a:extLst>
        </xdr:cNvPr>
        <xdr:cNvSpPr/>
      </xdr:nvSpPr>
      <xdr:spPr>
        <a:xfrm>
          <a:off x="5798447" y="5548313"/>
          <a:ext cx="2592284" cy="149621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312738</xdr:colOff>
      <xdr:row>68</xdr:row>
      <xdr:rowOff>30163</xdr:rowOff>
    </xdr:from>
    <xdr:to>
      <xdr:col>7</xdr:col>
      <xdr:colOff>520700</xdr:colOff>
      <xdr:row>90</xdr:row>
      <xdr:rowOff>125412</xdr:rowOff>
    </xdr:to>
    <xdr:graphicFrame macro="">
      <xdr:nvGraphicFramePr>
        <xdr:cNvPr id="80" name="Chart 79">
          <a:extLst>
            <a:ext uri="{FF2B5EF4-FFF2-40B4-BE49-F238E27FC236}">
              <a16:creationId xmlns:a16="http://schemas.microsoft.com/office/drawing/2014/main" id="{91A3D253-BE7F-44CF-9F5D-CC4CD4365F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644913</xdr:colOff>
      <xdr:row>24</xdr:row>
      <xdr:rowOff>172968</xdr:rowOff>
    </xdr:from>
    <xdr:to>
      <xdr:col>0</xdr:col>
      <xdr:colOff>8290</xdr:colOff>
      <xdr:row>24</xdr:row>
      <xdr:rowOff>362409</xdr:rowOff>
    </xdr:to>
    <xdr:sp macro="" textlink="">
      <xdr:nvSpPr>
        <xdr:cNvPr id="133" name="Isosceles Triangle 132">
          <a:extLst>
            <a:ext uri="{FF2B5EF4-FFF2-40B4-BE49-F238E27FC236}">
              <a16:creationId xmlns:a16="http://schemas.microsoft.com/office/drawing/2014/main" id="{A968D00F-DE95-492F-9B8C-99C23785B8DD}"/>
            </a:ext>
          </a:extLst>
        </xdr:cNvPr>
        <xdr:cNvSpPr/>
      </xdr:nvSpPr>
      <xdr:spPr>
        <a:xfrm rot="16200000">
          <a:off x="1496589" y="633626"/>
          <a:ext cx="189441" cy="262960"/>
        </a:xfrm>
        <a:prstGeom prst="triangle">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644913</xdr:colOff>
      <xdr:row>42</xdr:row>
      <xdr:rowOff>172968</xdr:rowOff>
    </xdr:from>
    <xdr:to>
      <xdr:col>0</xdr:col>
      <xdr:colOff>8290</xdr:colOff>
      <xdr:row>42</xdr:row>
      <xdr:rowOff>362409</xdr:rowOff>
    </xdr:to>
    <xdr:sp macro="" textlink="">
      <xdr:nvSpPr>
        <xdr:cNvPr id="135" name="Isosceles Triangle 134">
          <a:extLst>
            <a:ext uri="{FF2B5EF4-FFF2-40B4-BE49-F238E27FC236}">
              <a16:creationId xmlns:a16="http://schemas.microsoft.com/office/drawing/2014/main" id="{F8D1AE0B-F8E9-45E5-AB48-3196515D689B}"/>
            </a:ext>
          </a:extLst>
        </xdr:cNvPr>
        <xdr:cNvSpPr/>
      </xdr:nvSpPr>
      <xdr:spPr>
        <a:xfrm rot="16200000">
          <a:off x="231882" y="6872499"/>
          <a:ext cx="189439" cy="0"/>
        </a:xfrm>
        <a:prstGeom prst="triangle">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644913</xdr:colOff>
      <xdr:row>59</xdr:row>
      <xdr:rowOff>172968</xdr:rowOff>
    </xdr:from>
    <xdr:to>
      <xdr:col>0</xdr:col>
      <xdr:colOff>8290</xdr:colOff>
      <xdr:row>59</xdr:row>
      <xdr:rowOff>362409</xdr:rowOff>
    </xdr:to>
    <xdr:sp macro="" textlink="">
      <xdr:nvSpPr>
        <xdr:cNvPr id="137" name="Isosceles Triangle 136">
          <a:extLst>
            <a:ext uri="{FF2B5EF4-FFF2-40B4-BE49-F238E27FC236}">
              <a16:creationId xmlns:a16="http://schemas.microsoft.com/office/drawing/2014/main" id="{4DA7CDBF-E99E-4811-BC58-FBA88538B0AA}"/>
            </a:ext>
          </a:extLst>
        </xdr:cNvPr>
        <xdr:cNvSpPr/>
      </xdr:nvSpPr>
      <xdr:spPr>
        <a:xfrm rot="16200000">
          <a:off x="231882" y="6872499"/>
          <a:ext cx="189439" cy="0"/>
        </a:xfrm>
        <a:prstGeom prst="triangle">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644913</xdr:colOff>
      <xdr:row>76</xdr:row>
      <xdr:rowOff>172968</xdr:rowOff>
    </xdr:from>
    <xdr:to>
      <xdr:col>0</xdr:col>
      <xdr:colOff>8290</xdr:colOff>
      <xdr:row>76</xdr:row>
      <xdr:rowOff>362409</xdr:rowOff>
    </xdr:to>
    <xdr:sp macro="" textlink="">
      <xdr:nvSpPr>
        <xdr:cNvPr id="139" name="Isosceles Triangle 138">
          <a:extLst>
            <a:ext uri="{FF2B5EF4-FFF2-40B4-BE49-F238E27FC236}">
              <a16:creationId xmlns:a16="http://schemas.microsoft.com/office/drawing/2014/main" id="{CA8315A3-771D-4302-81B1-721926E4BA36}"/>
            </a:ext>
          </a:extLst>
        </xdr:cNvPr>
        <xdr:cNvSpPr/>
      </xdr:nvSpPr>
      <xdr:spPr>
        <a:xfrm rot="16200000">
          <a:off x="231882" y="6872499"/>
          <a:ext cx="189439" cy="0"/>
        </a:xfrm>
        <a:prstGeom prst="triangle">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644913</xdr:colOff>
      <xdr:row>7</xdr:row>
      <xdr:rowOff>172968</xdr:rowOff>
    </xdr:from>
    <xdr:to>
      <xdr:col>0</xdr:col>
      <xdr:colOff>8290</xdr:colOff>
      <xdr:row>7</xdr:row>
      <xdr:rowOff>362409</xdr:rowOff>
    </xdr:to>
    <xdr:sp macro="" textlink="">
      <xdr:nvSpPr>
        <xdr:cNvPr id="141" name="Isosceles Triangle 140">
          <a:extLst>
            <a:ext uri="{FF2B5EF4-FFF2-40B4-BE49-F238E27FC236}">
              <a16:creationId xmlns:a16="http://schemas.microsoft.com/office/drawing/2014/main" id="{7ADE7182-439F-4F0A-88D3-D14F65A20319}"/>
            </a:ext>
          </a:extLst>
        </xdr:cNvPr>
        <xdr:cNvSpPr/>
      </xdr:nvSpPr>
      <xdr:spPr>
        <a:xfrm rot="16200000">
          <a:off x="231882" y="7634499"/>
          <a:ext cx="189439" cy="0"/>
        </a:xfrm>
        <a:prstGeom prst="triangle">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644913</xdr:colOff>
      <xdr:row>93</xdr:row>
      <xdr:rowOff>172968</xdr:rowOff>
    </xdr:from>
    <xdr:to>
      <xdr:col>0</xdr:col>
      <xdr:colOff>8290</xdr:colOff>
      <xdr:row>93</xdr:row>
      <xdr:rowOff>362409</xdr:rowOff>
    </xdr:to>
    <xdr:sp macro="" textlink="">
      <xdr:nvSpPr>
        <xdr:cNvPr id="143" name="Isosceles Triangle 142">
          <a:extLst>
            <a:ext uri="{FF2B5EF4-FFF2-40B4-BE49-F238E27FC236}">
              <a16:creationId xmlns:a16="http://schemas.microsoft.com/office/drawing/2014/main" id="{BF087687-87DB-4B41-BE41-FAFBF9D3B0F6}"/>
            </a:ext>
          </a:extLst>
        </xdr:cNvPr>
        <xdr:cNvSpPr/>
      </xdr:nvSpPr>
      <xdr:spPr>
        <a:xfrm rot="16200000">
          <a:off x="231882" y="20189356"/>
          <a:ext cx="189439" cy="0"/>
        </a:xfrm>
        <a:prstGeom prst="triangle">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644913</xdr:colOff>
      <xdr:row>42</xdr:row>
      <xdr:rowOff>172968</xdr:rowOff>
    </xdr:from>
    <xdr:to>
      <xdr:col>0</xdr:col>
      <xdr:colOff>8290</xdr:colOff>
      <xdr:row>42</xdr:row>
      <xdr:rowOff>362409</xdr:rowOff>
    </xdr:to>
    <xdr:sp macro="" textlink="">
      <xdr:nvSpPr>
        <xdr:cNvPr id="18" name="Isosceles Triangle 17">
          <a:extLst>
            <a:ext uri="{FF2B5EF4-FFF2-40B4-BE49-F238E27FC236}">
              <a16:creationId xmlns:a16="http://schemas.microsoft.com/office/drawing/2014/main" id="{D7853D10-7DA3-40FD-897D-FC3887F39A0F}"/>
            </a:ext>
          </a:extLst>
        </xdr:cNvPr>
        <xdr:cNvSpPr/>
      </xdr:nvSpPr>
      <xdr:spPr>
        <a:xfrm rot="16200000">
          <a:off x="233468" y="6299413"/>
          <a:ext cx="189441" cy="0"/>
        </a:xfrm>
        <a:prstGeom prst="triangle">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644913</xdr:colOff>
      <xdr:row>59</xdr:row>
      <xdr:rowOff>172968</xdr:rowOff>
    </xdr:from>
    <xdr:to>
      <xdr:col>0</xdr:col>
      <xdr:colOff>8290</xdr:colOff>
      <xdr:row>59</xdr:row>
      <xdr:rowOff>362409</xdr:rowOff>
    </xdr:to>
    <xdr:sp macro="" textlink="">
      <xdr:nvSpPr>
        <xdr:cNvPr id="19" name="Isosceles Triangle 18">
          <a:extLst>
            <a:ext uri="{FF2B5EF4-FFF2-40B4-BE49-F238E27FC236}">
              <a16:creationId xmlns:a16="http://schemas.microsoft.com/office/drawing/2014/main" id="{CC4ABC10-165C-46DD-8EFC-1B1A9347777F}"/>
            </a:ext>
          </a:extLst>
        </xdr:cNvPr>
        <xdr:cNvSpPr/>
      </xdr:nvSpPr>
      <xdr:spPr>
        <a:xfrm rot="16200000">
          <a:off x="233468" y="9680788"/>
          <a:ext cx="189441" cy="0"/>
        </a:xfrm>
        <a:prstGeom prst="triangle">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644913</xdr:colOff>
      <xdr:row>59</xdr:row>
      <xdr:rowOff>172968</xdr:rowOff>
    </xdr:from>
    <xdr:to>
      <xdr:col>0</xdr:col>
      <xdr:colOff>8290</xdr:colOff>
      <xdr:row>59</xdr:row>
      <xdr:rowOff>362409</xdr:rowOff>
    </xdr:to>
    <xdr:sp macro="" textlink="">
      <xdr:nvSpPr>
        <xdr:cNvPr id="20" name="Isosceles Triangle 19">
          <a:extLst>
            <a:ext uri="{FF2B5EF4-FFF2-40B4-BE49-F238E27FC236}">
              <a16:creationId xmlns:a16="http://schemas.microsoft.com/office/drawing/2014/main" id="{4841DC5A-8C6A-4E7E-A24B-E60BCFF2D4E0}"/>
            </a:ext>
          </a:extLst>
        </xdr:cNvPr>
        <xdr:cNvSpPr/>
      </xdr:nvSpPr>
      <xdr:spPr>
        <a:xfrm rot="16200000">
          <a:off x="233468" y="9680788"/>
          <a:ext cx="189441" cy="0"/>
        </a:xfrm>
        <a:prstGeom prst="triangle">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644913</xdr:colOff>
      <xdr:row>76</xdr:row>
      <xdr:rowOff>172968</xdr:rowOff>
    </xdr:from>
    <xdr:to>
      <xdr:col>0</xdr:col>
      <xdr:colOff>8290</xdr:colOff>
      <xdr:row>76</xdr:row>
      <xdr:rowOff>362409</xdr:rowOff>
    </xdr:to>
    <xdr:sp macro="" textlink="">
      <xdr:nvSpPr>
        <xdr:cNvPr id="21" name="Isosceles Triangle 20">
          <a:extLst>
            <a:ext uri="{FF2B5EF4-FFF2-40B4-BE49-F238E27FC236}">
              <a16:creationId xmlns:a16="http://schemas.microsoft.com/office/drawing/2014/main" id="{5B207352-AE7A-4E43-A579-8F7040A3D36D}"/>
            </a:ext>
          </a:extLst>
        </xdr:cNvPr>
        <xdr:cNvSpPr/>
      </xdr:nvSpPr>
      <xdr:spPr>
        <a:xfrm rot="16200000">
          <a:off x="233468" y="12938338"/>
          <a:ext cx="189441" cy="0"/>
        </a:xfrm>
        <a:prstGeom prst="triangle">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644913</xdr:colOff>
      <xdr:row>76</xdr:row>
      <xdr:rowOff>172968</xdr:rowOff>
    </xdr:from>
    <xdr:to>
      <xdr:col>0</xdr:col>
      <xdr:colOff>8290</xdr:colOff>
      <xdr:row>76</xdr:row>
      <xdr:rowOff>362409</xdr:rowOff>
    </xdr:to>
    <xdr:sp macro="" textlink="">
      <xdr:nvSpPr>
        <xdr:cNvPr id="22" name="Isosceles Triangle 21">
          <a:extLst>
            <a:ext uri="{FF2B5EF4-FFF2-40B4-BE49-F238E27FC236}">
              <a16:creationId xmlns:a16="http://schemas.microsoft.com/office/drawing/2014/main" id="{6E1A1B9F-8621-4484-919C-88CF232CD7B5}"/>
            </a:ext>
          </a:extLst>
        </xdr:cNvPr>
        <xdr:cNvSpPr/>
      </xdr:nvSpPr>
      <xdr:spPr>
        <a:xfrm rot="16200000">
          <a:off x="233468" y="12938338"/>
          <a:ext cx="189441" cy="0"/>
        </a:xfrm>
        <a:prstGeom prst="triangle">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644913</xdr:colOff>
      <xdr:row>76</xdr:row>
      <xdr:rowOff>172968</xdr:rowOff>
    </xdr:from>
    <xdr:to>
      <xdr:col>0</xdr:col>
      <xdr:colOff>8290</xdr:colOff>
      <xdr:row>76</xdr:row>
      <xdr:rowOff>362409</xdr:rowOff>
    </xdr:to>
    <xdr:sp macro="" textlink="">
      <xdr:nvSpPr>
        <xdr:cNvPr id="23" name="Isosceles Triangle 22">
          <a:extLst>
            <a:ext uri="{FF2B5EF4-FFF2-40B4-BE49-F238E27FC236}">
              <a16:creationId xmlns:a16="http://schemas.microsoft.com/office/drawing/2014/main" id="{107DBE2B-7622-4279-9471-EA57D5BA71AB}"/>
            </a:ext>
          </a:extLst>
        </xdr:cNvPr>
        <xdr:cNvSpPr/>
      </xdr:nvSpPr>
      <xdr:spPr>
        <a:xfrm rot="16200000">
          <a:off x="233468" y="12938338"/>
          <a:ext cx="189441" cy="0"/>
        </a:xfrm>
        <a:prstGeom prst="triangle">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644913</xdr:colOff>
      <xdr:row>7</xdr:row>
      <xdr:rowOff>172968</xdr:rowOff>
    </xdr:from>
    <xdr:to>
      <xdr:col>0</xdr:col>
      <xdr:colOff>8290</xdr:colOff>
      <xdr:row>7</xdr:row>
      <xdr:rowOff>362409</xdr:rowOff>
    </xdr:to>
    <xdr:sp macro="" textlink="">
      <xdr:nvSpPr>
        <xdr:cNvPr id="24" name="Isosceles Triangle 23">
          <a:extLst>
            <a:ext uri="{FF2B5EF4-FFF2-40B4-BE49-F238E27FC236}">
              <a16:creationId xmlns:a16="http://schemas.microsoft.com/office/drawing/2014/main" id="{17F9FE2F-37FF-4B2B-8AC0-115EA82428A1}"/>
            </a:ext>
          </a:extLst>
        </xdr:cNvPr>
        <xdr:cNvSpPr/>
      </xdr:nvSpPr>
      <xdr:spPr>
        <a:xfrm rot="16200000">
          <a:off x="233468" y="6299413"/>
          <a:ext cx="189441" cy="0"/>
        </a:xfrm>
        <a:prstGeom prst="triangle">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644913</xdr:colOff>
      <xdr:row>7</xdr:row>
      <xdr:rowOff>172968</xdr:rowOff>
    </xdr:from>
    <xdr:to>
      <xdr:col>0</xdr:col>
      <xdr:colOff>8290</xdr:colOff>
      <xdr:row>7</xdr:row>
      <xdr:rowOff>362409</xdr:rowOff>
    </xdr:to>
    <xdr:sp macro="" textlink="">
      <xdr:nvSpPr>
        <xdr:cNvPr id="3" name="Isosceles Triangle 2">
          <a:extLst>
            <a:ext uri="{FF2B5EF4-FFF2-40B4-BE49-F238E27FC236}">
              <a16:creationId xmlns:a16="http://schemas.microsoft.com/office/drawing/2014/main" id="{D9308983-BA03-49D2-BB22-21695FC86FB9}"/>
            </a:ext>
          </a:extLst>
        </xdr:cNvPr>
        <xdr:cNvSpPr/>
      </xdr:nvSpPr>
      <xdr:spPr>
        <a:xfrm rot="16200000">
          <a:off x="1486006" y="627275"/>
          <a:ext cx="189441" cy="258727"/>
        </a:xfrm>
        <a:prstGeom prst="triangle">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521441</xdr:colOff>
      <xdr:row>0</xdr:row>
      <xdr:rowOff>116523</xdr:rowOff>
    </xdr:from>
    <xdr:to>
      <xdr:col>0</xdr:col>
      <xdr:colOff>4763</xdr:colOff>
      <xdr:row>0</xdr:row>
      <xdr:rowOff>305964</xdr:rowOff>
    </xdr:to>
    <xdr:sp macro="" textlink="">
      <xdr:nvSpPr>
        <xdr:cNvPr id="4" name="Isosceles Triangle 3">
          <a:extLst>
            <a:ext uri="{FF2B5EF4-FFF2-40B4-BE49-F238E27FC236}">
              <a16:creationId xmlns:a16="http://schemas.microsoft.com/office/drawing/2014/main" id="{7CC56639-5990-48BD-A847-12785AD4A268}"/>
            </a:ext>
          </a:extLst>
        </xdr:cNvPr>
        <xdr:cNvSpPr/>
      </xdr:nvSpPr>
      <xdr:spPr>
        <a:xfrm rot="16200000">
          <a:off x="3378306" y="568008"/>
          <a:ext cx="189441" cy="264372"/>
        </a:xfrm>
        <a:prstGeom prst="triangle">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521441</xdr:colOff>
      <xdr:row>0</xdr:row>
      <xdr:rowOff>116523</xdr:rowOff>
    </xdr:from>
    <xdr:to>
      <xdr:col>0</xdr:col>
      <xdr:colOff>4763</xdr:colOff>
      <xdr:row>0</xdr:row>
      <xdr:rowOff>305964</xdr:rowOff>
    </xdr:to>
    <xdr:sp macro="" textlink="">
      <xdr:nvSpPr>
        <xdr:cNvPr id="2" name="Isosceles Triangle 1">
          <a:extLst>
            <a:ext uri="{FF2B5EF4-FFF2-40B4-BE49-F238E27FC236}">
              <a16:creationId xmlns:a16="http://schemas.microsoft.com/office/drawing/2014/main" id="{E3AAEF68-3352-493B-8F5E-C8D4E6F2C477}"/>
            </a:ext>
          </a:extLst>
        </xdr:cNvPr>
        <xdr:cNvSpPr/>
      </xdr:nvSpPr>
      <xdr:spPr>
        <a:xfrm rot="16200000">
          <a:off x="242994" y="398145"/>
          <a:ext cx="46566" cy="0"/>
        </a:xfrm>
        <a:prstGeom prst="triangle">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521441</xdr:colOff>
      <xdr:row>0</xdr:row>
      <xdr:rowOff>116523</xdr:rowOff>
    </xdr:from>
    <xdr:to>
      <xdr:col>0</xdr:col>
      <xdr:colOff>4763</xdr:colOff>
      <xdr:row>0</xdr:row>
      <xdr:rowOff>305964</xdr:rowOff>
    </xdr:to>
    <xdr:sp macro="" textlink="">
      <xdr:nvSpPr>
        <xdr:cNvPr id="5" name="Isosceles Triangle 4">
          <a:extLst>
            <a:ext uri="{FF2B5EF4-FFF2-40B4-BE49-F238E27FC236}">
              <a16:creationId xmlns:a16="http://schemas.microsoft.com/office/drawing/2014/main" id="{160BB239-94C5-4D9D-88E5-A96AFBBB0D23}"/>
            </a:ext>
          </a:extLst>
        </xdr:cNvPr>
        <xdr:cNvSpPr/>
      </xdr:nvSpPr>
      <xdr:spPr>
        <a:xfrm rot="16200000">
          <a:off x="242994" y="398145"/>
          <a:ext cx="46566" cy="0"/>
        </a:xfrm>
        <a:prstGeom prst="triangle">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521441</xdr:colOff>
      <xdr:row>0</xdr:row>
      <xdr:rowOff>116523</xdr:rowOff>
    </xdr:from>
    <xdr:to>
      <xdr:col>0</xdr:col>
      <xdr:colOff>4763</xdr:colOff>
      <xdr:row>0</xdr:row>
      <xdr:rowOff>305964</xdr:rowOff>
    </xdr:to>
    <xdr:sp macro="" textlink="">
      <xdr:nvSpPr>
        <xdr:cNvPr id="6" name="Isosceles Triangle 5">
          <a:extLst>
            <a:ext uri="{FF2B5EF4-FFF2-40B4-BE49-F238E27FC236}">
              <a16:creationId xmlns:a16="http://schemas.microsoft.com/office/drawing/2014/main" id="{2E4FFE6C-A258-456A-AB4F-A76FC2300C15}"/>
            </a:ext>
          </a:extLst>
        </xdr:cNvPr>
        <xdr:cNvSpPr/>
      </xdr:nvSpPr>
      <xdr:spPr>
        <a:xfrm rot="16200000">
          <a:off x="242994" y="398145"/>
          <a:ext cx="46566" cy="0"/>
        </a:xfrm>
        <a:prstGeom prst="triangle">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145595</xdr:colOff>
      <xdr:row>1</xdr:row>
      <xdr:rowOff>389769</xdr:rowOff>
    </xdr:from>
    <xdr:to>
      <xdr:col>12</xdr:col>
      <xdr:colOff>10584</xdr:colOff>
      <xdr:row>10</xdr:row>
      <xdr:rowOff>135315</xdr:rowOff>
    </xdr:to>
    <xdr:graphicFrame macro="">
      <xdr:nvGraphicFramePr>
        <xdr:cNvPr id="3" name="Chart 2">
          <a:extLst>
            <a:ext uri="{FF2B5EF4-FFF2-40B4-BE49-F238E27FC236}">
              <a16:creationId xmlns:a16="http://schemas.microsoft.com/office/drawing/2014/main" id="{441A99DE-A202-4351-BDBA-F3FE7B1588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369095</xdr:colOff>
      <xdr:row>6</xdr:row>
      <xdr:rowOff>154781</xdr:rowOff>
    </xdr:from>
    <xdr:to>
      <xdr:col>5</xdr:col>
      <xdr:colOff>374650</xdr:colOff>
      <xdr:row>16</xdr:row>
      <xdr:rowOff>120650</xdr:rowOff>
    </xdr:to>
    <xdr:graphicFrame macro="">
      <xdr:nvGraphicFramePr>
        <xdr:cNvPr id="2" name="Chart 1">
          <a:extLst>
            <a:ext uri="{FF2B5EF4-FFF2-40B4-BE49-F238E27FC236}">
              <a16:creationId xmlns:a16="http://schemas.microsoft.com/office/drawing/2014/main" id="{A183C674-ABA0-4E51-BDDB-D15190EB1E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264584</xdr:colOff>
      <xdr:row>0</xdr:row>
      <xdr:rowOff>627944</xdr:rowOff>
    </xdr:from>
    <xdr:to>
      <xdr:col>14</xdr:col>
      <xdr:colOff>240243</xdr:colOff>
      <xdr:row>15</xdr:row>
      <xdr:rowOff>49741</xdr:rowOff>
    </xdr:to>
    <xdr:graphicFrame macro="">
      <xdr:nvGraphicFramePr>
        <xdr:cNvPr id="3" name="Chart 2">
          <a:extLst>
            <a:ext uri="{FF2B5EF4-FFF2-40B4-BE49-F238E27FC236}">
              <a16:creationId xmlns:a16="http://schemas.microsoft.com/office/drawing/2014/main" id="{FD4EA8C4-2ADA-43AA-A8DA-BE141BD9AC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507831</xdr:colOff>
      <xdr:row>1</xdr:row>
      <xdr:rowOff>491290</xdr:rowOff>
    </xdr:from>
    <xdr:to>
      <xdr:col>12</xdr:col>
      <xdr:colOff>180306</xdr:colOff>
      <xdr:row>17</xdr:row>
      <xdr:rowOff>53639</xdr:rowOff>
    </xdr:to>
    <xdr:graphicFrame macro="">
      <xdr:nvGraphicFramePr>
        <xdr:cNvPr id="3" name="Chart 2">
          <a:extLst>
            <a:ext uri="{FF2B5EF4-FFF2-40B4-BE49-F238E27FC236}">
              <a16:creationId xmlns:a16="http://schemas.microsoft.com/office/drawing/2014/main" id="{7D567AD4-F299-489B-8398-0001BF4DD3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334868</xdr:colOff>
      <xdr:row>4</xdr:row>
      <xdr:rowOff>130359</xdr:rowOff>
    </xdr:from>
    <xdr:to>
      <xdr:col>11</xdr:col>
      <xdr:colOff>237067</xdr:colOff>
      <xdr:row>20</xdr:row>
      <xdr:rowOff>105833</xdr:rowOff>
    </xdr:to>
    <xdr:graphicFrame macro="">
      <xdr:nvGraphicFramePr>
        <xdr:cNvPr id="7" name="Chart 6">
          <a:extLst>
            <a:ext uri="{FF2B5EF4-FFF2-40B4-BE49-F238E27FC236}">
              <a16:creationId xmlns:a16="http://schemas.microsoft.com/office/drawing/2014/main" id="{8005519E-329D-41D6-8FC4-299C8801FC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426508</xdr:colOff>
      <xdr:row>23</xdr:row>
      <xdr:rowOff>100042</xdr:rowOff>
    </xdr:from>
    <xdr:to>
      <xdr:col>10</xdr:col>
      <xdr:colOff>535082</xdr:colOff>
      <xdr:row>37</xdr:row>
      <xdr:rowOff>59765</xdr:rowOff>
    </xdr:to>
    <xdr:graphicFrame macro="">
      <xdr:nvGraphicFramePr>
        <xdr:cNvPr id="8" name="Chart 7">
          <a:extLst>
            <a:ext uri="{FF2B5EF4-FFF2-40B4-BE49-F238E27FC236}">
              <a16:creationId xmlns:a16="http://schemas.microsoft.com/office/drawing/2014/main" id="{56F207FB-5AC6-46E9-8AC5-E55716F594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692711</xdr:colOff>
      <xdr:row>4</xdr:row>
      <xdr:rowOff>104213</xdr:rowOff>
    </xdr:from>
    <xdr:to>
      <xdr:col>19</xdr:col>
      <xdr:colOff>154081</xdr:colOff>
      <xdr:row>21</xdr:row>
      <xdr:rowOff>84667</xdr:rowOff>
    </xdr:to>
    <xdr:graphicFrame macro="">
      <xdr:nvGraphicFramePr>
        <xdr:cNvPr id="9" name="Chart 8">
          <a:extLst>
            <a:ext uri="{FF2B5EF4-FFF2-40B4-BE49-F238E27FC236}">
              <a16:creationId xmlns:a16="http://schemas.microsoft.com/office/drawing/2014/main" id="{EDC07C78-7FF1-409F-B9D7-656C2E84D8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244475</xdr:colOff>
      <xdr:row>0</xdr:row>
      <xdr:rowOff>76200</xdr:rowOff>
    </xdr:from>
    <xdr:to>
      <xdr:col>13</xdr:col>
      <xdr:colOff>549275</xdr:colOff>
      <xdr:row>13</xdr:row>
      <xdr:rowOff>123825</xdr:rowOff>
    </xdr:to>
    <xdr:graphicFrame macro="">
      <xdr:nvGraphicFramePr>
        <xdr:cNvPr id="3" name="Chart 2">
          <a:extLst>
            <a:ext uri="{FF2B5EF4-FFF2-40B4-BE49-F238E27FC236}">
              <a16:creationId xmlns:a16="http://schemas.microsoft.com/office/drawing/2014/main" id="{E496E0D3-E852-4E4E-8277-959C39BC34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6">
    <wetp:webextensionref xmlns:r="http://schemas.openxmlformats.org/officeDocument/2006/relationships" r:id="rId1"/>
  </wetp:taskpane>
  <wetp:taskpane dockstate="right" visibility="0" width="525" row="7">
    <wetp:webextensionref xmlns:r="http://schemas.openxmlformats.org/officeDocument/2006/relationships" r:id="rId2"/>
  </wetp:taskpane>
</wetp:taskpanes>
</file>

<file path=xl/webextensions/webextension1.xml><?xml version="1.0" encoding="utf-8"?>
<we:webextension xmlns:we="http://schemas.microsoft.com/office/webextensions/webextension/2010/11" id="{AAEDE7ED-B118-47C8-A107-EBBC3C72022E}">
  <we:reference id="wa104380404" version="3.0.0.0" store="en-US" storeType="OMEX"/>
  <we:alternateReferences>
    <we:reference id="wa104380404" version="3.0.0.0" store="WA104380404"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ebextensions/webextension2.xml><?xml version="1.0" encoding="utf-8"?>
<we:webextension xmlns:we="http://schemas.microsoft.com/office/webextensions/webextension/2010/11" id="{207211CC-933D-4060-9935-DDC428FD71F6}">
  <we:reference id="wa104379190" version="1.0.0.0" store="en-US" storeType="OMEX"/>
  <we:alternateReferences>
    <we:reference id="WA104379190" version="1.0.0.0" store="WA104379190" storeType="OMEX"/>
  </we:alternateReferences>
  <we:properties/>
  <we:bindings>
    <we:binding id="RangeSelect" type="matrix" appref="{A52F3B8B-934F-49C3-A5FF-B39229F13BF5}"/>
    <we:binding id="Input" type="matrix" appref="{68F9B829-D5D5-489C-9164-A00D8780744C}"/>
    <we:binding id="Output" type="matrix" appref="{ED12F5ED-1FDC-40EB-AD15-4572AFECB31E}"/>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9.xml.rels><?xml version="1.0" encoding="UTF-8" standalone="yes"?>
<Relationships xmlns="http://schemas.openxmlformats.org/package/2006/relationships"><Relationship Id="rId8" Type="http://schemas.openxmlformats.org/officeDocument/2006/relationships/hyperlink" Target="https://www.cdc.gov/injury/wisqars" TargetMode="External"/><Relationship Id="rId3" Type="http://schemas.openxmlformats.org/officeDocument/2006/relationships/hyperlink" Target="https://cdan.nhtsa.gov/stsi.htm" TargetMode="External"/><Relationship Id="rId7" Type="http://schemas.openxmlformats.org/officeDocument/2006/relationships/hyperlink" Target="https://www.cdc.gov/healthyyouth/data/yrbs" TargetMode="External"/><Relationship Id="rId2" Type="http://schemas.openxmlformats.org/officeDocument/2006/relationships/hyperlink" Target="https://cdan.nhtsa.gov/tsftables/tsfar.htm" TargetMode="External"/><Relationship Id="rId1" Type="http://schemas.openxmlformats.org/officeDocument/2006/relationships/hyperlink" Target="https://cdan.nhtsa.gov/stsi.htm" TargetMode="External"/><Relationship Id="rId6" Type="http://schemas.openxmlformats.org/officeDocument/2006/relationships/hyperlink" Target="https://www.cdc.gov/healthyyouth/data/yrbs" TargetMode="External"/><Relationship Id="rId5" Type="http://schemas.openxmlformats.org/officeDocument/2006/relationships/hyperlink" Target="https://www.cdc.gov/healthyyouth/data/yrbs" TargetMode="External"/><Relationship Id="rId10" Type="http://schemas.openxmlformats.org/officeDocument/2006/relationships/printerSettings" Target="../printerSettings/printerSettings14.bin"/><Relationship Id="rId4" Type="http://schemas.openxmlformats.org/officeDocument/2006/relationships/hyperlink" Target="https://cdan.nhtsa.gov/stsi.htm" TargetMode="External"/><Relationship Id="rId9" Type="http://schemas.openxmlformats.org/officeDocument/2006/relationships/hyperlink" Target="https://www.ghsa.org/state-law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E5567-14EA-4342-A202-F865F12F2494}">
  <dimension ref="A1:BL87"/>
  <sheetViews>
    <sheetView tabSelected="1" zoomScale="70" zoomScaleNormal="70" workbookViewId="0">
      <selection activeCell="B3" sqref="B3"/>
    </sheetView>
  </sheetViews>
  <sheetFormatPr defaultRowHeight="15"/>
  <cols>
    <col min="1" max="1" width="37.85546875" style="76" customWidth="1"/>
    <col min="2" max="2" width="36" style="76" customWidth="1"/>
    <col min="3" max="3" width="53.140625" style="76" customWidth="1"/>
    <col min="4" max="4" width="10.28515625" style="76" customWidth="1"/>
    <col min="5" max="5" width="3" style="76" customWidth="1"/>
    <col min="6" max="64" width="8.7109375" style="76"/>
    <col min="65" max="256" width="8.7109375" style="77"/>
    <col min="257" max="257" width="37.85546875" style="77" customWidth="1"/>
    <col min="258" max="258" width="36" style="77" customWidth="1"/>
    <col min="259" max="259" width="37.85546875" style="77" customWidth="1"/>
    <col min="260" max="260" width="30.5703125" style="77" customWidth="1"/>
    <col min="261" max="261" width="3" style="77" customWidth="1"/>
    <col min="262" max="512" width="8.7109375" style="77"/>
    <col min="513" max="513" width="37.85546875" style="77" customWidth="1"/>
    <col min="514" max="514" width="36" style="77" customWidth="1"/>
    <col min="515" max="515" width="37.85546875" style="77" customWidth="1"/>
    <col min="516" max="516" width="30.5703125" style="77" customWidth="1"/>
    <col min="517" max="517" width="3" style="77" customWidth="1"/>
    <col min="518" max="768" width="8.7109375" style="77"/>
    <col min="769" max="769" width="37.85546875" style="77" customWidth="1"/>
    <col min="770" max="770" width="36" style="77" customWidth="1"/>
    <col min="771" max="771" width="37.85546875" style="77" customWidth="1"/>
    <col min="772" max="772" width="30.5703125" style="77" customWidth="1"/>
    <col min="773" max="773" width="3" style="77" customWidth="1"/>
    <col min="774" max="1024" width="8.7109375" style="77"/>
    <col min="1025" max="1025" width="37.85546875" style="77" customWidth="1"/>
    <col min="1026" max="1026" width="36" style="77" customWidth="1"/>
    <col min="1027" max="1027" width="37.85546875" style="77" customWidth="1"/>
    <col min="1028" max="1028" width="30.5703125" style="77" customWidth="1"/>
    <col min="1029" max="1029" width="3" style="77" customWidth="1"/>
    <col min="1030" max="1280" width="8.7109375" style="77"/>
    <col min="1281" max="1281" width="37.85546875" style="77" customWidth="1"/>
    <col min="1282" max="1282" width="36" style="77" customWidth="1"/>
    <col min="1283" max="1283" width="37.85546875" style="77" customWidth="1"/>
    <col min="1284" max="1284" width="30.5703125" style="77" customWidth="1"/>
    <col min="1285" max="1285" width="3" style="77" customWidth="1"/>
    <col min="1286" max="1536" width="8.7109375" style="77"/>
    <col min="1537" max="1537" width="37.85546875" style="77" customWidth="1"/>
    <col min="1538" max="1538" width="36" style="77" customWidth="1"/>
    <col min="1539" max="1539" width="37.85546875" style="77" customWidth="1"/>
    <col min="1540" max="1540" width="30.5703125" style="77" customWidth="1"/>
    <col min="1541" max="1541" width="3" style="77" customWidth="1"/>
    <col min="1542" max="1792" width="8.7109375" style="77"/>
    <col min="1793" max="1793" width="37.85546875" style="77" customWidth="1"/>
    <col min="1794" max="1794" width="36" style="77" customWidth="1"/>
    <col min="1795" max="1795" width="37.85546875" style="77" customWidth="1"/>
    <col min="1796" max="1796" width="30.5703125" style="77" customWidth="1"/>
    <col min="1797" max="1797" width="3" style="77" customWidth="1"/>
    <col min="1798" max="2048" width="8.7109375" style="77"/>
    <col min="2049" max="2049" width="37.85546875" style="77" customWidth="1"/>
    <col min="2050" max="2050" width="36" style="77" customWidth="1"/>
    <col min="2051" max="2051" width="37.85546875" style="77" customWidth="1"/>
    <col min="2052" max="2052" width="30.5703125" style="77" customWidth="1"/>
    <col min="2053" max="2053" width="3" style="77" customWidth="1"/>
    <col min="2054" max="2304" width="8.7109375" style="77"/>
    <col min="2305" max="2305" width="37.85546875" style="77" customWidth="1"/>
    <col min="2306" max="2306" width="36" style="77" customWidth="1"/>
    <col min="2307" max="2307" width="37.85546875" style="77" customWidth="1"/>
    <col min="2308" max="2308" width="30.5703125" style="77" customWidth="1"/>
    <col min="2309" max="2309" width="3" style="77" customWidth="1"/>
    <col min="2310" max="2560" width="8.7109375" style="77"/>
    <col min="2561" max="2561" width="37.85546875" style="77" customWidth="1"/>
    <col min="2562" max="2562" width="36" style="77" customWidth="1"/>
    <col min="2563" max="2563" width="37.85546875" style="77" customWidth="1"/>
    <col min="2564" max="2564" width="30.5703125" style="77" customWidth="1"/>
    <col min="2565" max="2565" width="3" style="77" customWidth="1"/>
    <col min="2566" max="2816" width="8.7109375" style="77"/>
    <col min="2817" max="2817" width="37.85546875" style="77" customWidth="1"/>
    <col min="2818" max="2818" width="36" style="77" customWidth="1"/>
    <col min="2819" max="2819" width="37.85546875" style="77" customWidth="1"/>
    <col min="2820" max="2820" width="30.5703125" style="77" customWidth="1"/>
    <col min="2821" max="2821" width="3" style="77" customWidth="1"/>
    <col min="2822" max="3072" width="8.7109375" style="77"/>
    <col min="3073" max="3073" width="37.85546875" style="77" customWidth="1"/>
    <col min="3074" max="3074" width="36" style="77" customWidth="1"/>
    <col min="3075" max="3075" width="37.85546875" style="77" customWidth="1"/>
    <col min="3076" max="3076" width="30.5703125" style="77" customWidth="1"/>
    <col min="3077" max="3077" width="3" style="77" customWidth="1"/>
    <col min="3078" max="3328" width="8.7109375" style="77"/>
    <col min="3329" max="3329" width="37.85546875" style="77" customWidth="1"/>
    <col min="3330" max="3330" width="36" style="77" customWidth="1"/>
    <col min="3331" max="3331" width="37.85546875" style="77" customWidth="1"/>
    <col min="3332" max="3332" width="30.5703125" style="77" customWidth="1"/>
    <col min="3333" max="3333" width="3" style="77" customWidth="1"/>
    <col min="3334" max="3584" width="8.7109375" style="77"/>
    <col min="3585" max="3585" width="37.85546875" style="77" customWidth="1"/>
    <col min="3586" max="3586" width="36" style="77" customWidth="1"/>
    <col min="3587" max="3587" width="37.85546875" style="77" customWidth="1"/>
    <col min="3588" max="3588" width="30.5703125" style="77" customWidth="1"/>
    <col min="3589" max="3589" width="3" style="77" customWidth="1"/>
    <col min="3590" max="3840" width="8.7109375" style="77"/>
    <col min="3841" max="3841" width="37.85546875" style="77" customWidth="1"/>
    <col min="3842" max="3842" width="36" style="77" customWidth="1"/>
    <col min="3843" max="3843" width="37.85546875" style="77" customWidth="1"/>
    <col min="3844" max="3844" width="30.5703125" style="77" customWidth="1"/>
    <col min="3845" max="3845" width="3" style="77" customWidth="1"/>
    <col min="3846" max="4096" width="8.7109375" style="77"/>
    <col min="4097" max="4097" width="37.85546875" style="77" customWidth="1"/>
    <col min="4098" max="4098" width="36" style="77" customWidth="1"/>
    <col min="4099" max="4099" width="37.85546875" style="77" customWidth="1"/>
    <col min="4100" max="4100" width="30.5703125" style="77" customWidth="1"/>
    <col min="4101" max="4101" width="3" style="77" customWidth="1"/>
    <col min="4102" max="4352" width="8.7109375" style="77"/>
    <col min="4353" max="4353" width="37.85546875" style="77" customWidth="1"/>
    <col min="4354" max="4354" width="36" style="77" customWidth="1"/>
    <col min="4355" max="4355" width="37.85546875" style="77" customWidth="1"/>
    <col min="4356" max="4356" width="30.5703125" style="77" customWidth="1"/>
    <col min="4357" max="4357" width="3" style="77" customWidth="1"/>
    <col min="4358" max="4608" width="8.7109375" style="77"/>
    <col min="4609" max="4609" width="37.85546875" style="77" customWidth="1"/>
    <col min="4610" max="4610" width="36" style="77" customWidth="1"/>
    <col min="4611" max="4611" width="37.85546875" style="77" customWidth="1"/>
    <col min="4612" max="4612" width="30.5703125" style="77" customWidth="1"/>
    <col min="4613" max="4613" width="3" style="77" customWidth="1"/>
    <col min="4614" max="4864" width="8.7109375" style="77"/>
    <col min="4865" max="4865" width="37.85546875" style="77" customWidth="1"/>
    <col min="4866" max="4866" width="36" style="77" customWidth="1"/>
    <col min="4867" max="4867" width="37.85546875" style="77" customWidth="1"/>
    <col min="4868" max="4868" width="30.5703125" style="77" customWidth="1"/>
    <col min="4869" max="4869" width="3" style="77" customWidth="1"/>
    <col min="4870" max="5120" width="8.7109375" style="77"/>
    <col min="5121" max="5121" width="37.85546875" style="77" customWidth="1"/>
    <col min="5122" max="5122" width="36" style="77" customWidth="1"/>
    <col min="5123" max="5123" width="37.85546875" style="77" customWidth="1"/>
    <col min="5124" max="5124" width="30.5703125" style="77" customWidth="1"/>
    <col min="5125" max="5125" width="3" style="77" customWidth="1"/>
    <col min="5126" max="5376" width="8.7109375" style="77"/>
    <col min="5377" max="5377" width="37.85546875" style="77" customWidth="1"/>
    <col min="5378" max="5378" width="36" style="77" customWidth="1"/>
    <col min="5379" max="5379" width="37.85546875" style="77" customWidth="1"/>
    <col min="5380" max="5380" width="30.5703125" style="77" customWidth="1"/>
    <col min="5381" max="5381" width="3" style="77" customWidth="1"/>
    <col min="5382" max="5632" width="8.7109375" style="77"/>
    <col min="5633" max="5633" width="37.85546875" style="77" customWidth="1"/>
    <col min="5634" max="5634" width="36" style="77" customWidth="1"/>
    <col min="5635" max="5635" width="37.85546875" style="77" customWidth="1"/>
    <col min="5636" max="5636" width="30.5703125" style="77" customWidth="1"/>
    <col min="5637" max="5637" width="3" style="77" customWidth="1"/>
    <col min="5638" max="5888" width="8.7109375" style="77"/>
    <col min="5889" max="5889" width="37.85546875" style="77" customWidth="1"/>
    <col min="5890" max="5890" width="36" style="77" customWidth="1"/>
    <col min="5891" max="5891" width="37.85546875" style="77" customWidth="1"/>
    <col min="5892" max="5892" width="30.5703125" style="77" customWidth="1"/>
    <col min="5893" max="5893" width="3" style="77" customWidth="1"/>
    <col min="5894" max="6144" width="8.7109375" style="77"/>
    <col min="6145" max="6145" width="37.85546875" style="77" customWidth="1"/>
    <col min="6146" max="6146" width="36" style="77" customWidth="1"/>
    <col min="6147" max="6147" width="37.85546875" style="77" customWidth="1"/>
    <col min="6148" max="6148" width="30.5703125" style="77" customWidth="1"/>
    <col min="6149" max="6149" width="3" style="77" customWidth="1"/>
    <col min="6150" max="6400" width="8.7109375" style="77"/>
    <col min="6401" max="6401" width="37.85546875" style="77" customWidth="1"/>
    <col min="6402" max="6402" width="36" style="77" customWidth="1"/>
    <col min="6403" max="6403" width="37.85546875" style="77" customWidth="1"/>
    <col min="6404" max="6404" width="30.5703125" style="77" customWidth="1"/>
    <col min="6405" max="6405" width="3" style="77" customWidth="1"/>
    <col min="6406" max="6656" width="8.7109375" style="77"/>
    <col min="6657" max="6657" width="37.85546875" style="77" customWidth="1"/>
    <col min="6658" max="6658" width="36" style="77" customWidth="1"/>
    <col min="6659" max="6659" width="37.85546875" style="77" customWidth="1"/>
    <col min="6660" max="6660" width="30.5703125" style="77" customWidth="1"/>
    <col min="6661" max="6661" width="3" style="77" customWidth="1"/>
    <col min="6662" max="6912" width="8.7109375" style="77"/>
    <col min="6913" max="6913" width="37.85546875" style="77" customWidth="1"/>
    <col min="6914" max="6914" width="36" style="77" customWidth="1"/>
    <col min="6915" max="6915" width="37.85546875" style="77" customWidth="1"/>
    <col min="6916" max="6916" width="30.5703125" style="77" customWidth="1"/>
    <col min="6917" max="6917" width="3" style="77" customWidth="1"/>
    <col min="6918" max="7168" width="8.7109375" style="77"/>
    <col min="7169" max="7169" width="37.85546875" style="77" customWidth="1"/>
    <col min="7170" max="7170" width="36" style="77" customWidth="1"/>
    <col min="7171" max="7171" width="37.85546875" style="77" customWidth="1"/>
    <col min="7172" max="7172" width="30.5703125" style="77" customWidth="1"/>
    <col min="7173" max="7173" width="3" style="77" customWidth="1"/>
    <col min="7174" max="7424" width="8.7109375" style="77"/>
    <col min="7425" max="7425" width="37.85546875" style="77" customWidth="1"/>
    <col min="7426" max="7426" width="36" style="77" customWidth="1"/>
    <col min="7427" max="7427" width="37.85546875" style="77" customWidth="1"/>
    <col min="7428" max="7428" width="30.5703125" style="77" customWidth="1"/>
    <col min="7429" max="7429" width="3" style="77" customWidth="1"/>
    <col min="7430" max="7680" width="8.7109375" style="77"/>
    <col min="7681" max="7681" width="37.85546875" style="77" customWidth="1"/>
    <col min="7682" max="7682" width="36" style="77" customWidth="1"/>
    <col min="7683" max="7683" width="37.85546875" style="77" customWidth="1"/>
    <col min="7684" max="7684" width="30.5703125" style="77" customWidth="1"/>
    <col min="7685" max="7685" width="3" style="77" customWidth="1"/>
    <col min="7686" max="7936" width="8.7109375" style="77"/>
    <col min="7937" max="7937" width="37.85546875" style="77" customWidth="1"/>
    <col min="7938" max="7938" width="36" style="77" customWidth="1"/>
    <col min="7939" max="7939" width="37.85546875" style="77" customWidth="1"/>
    <col min="7940" max="7940" width="30.5703125" style="77" customWidth="1"/>
    <col min="7941" max="7941" width="3" style="77" customWidth="1"/>
    <col min="7942" max="8192" width="8.7109375" style="77"/>
    <col min="8193" max="8193" width="37.85546875" style="77" customWidth="1"/>
    <col min="8194" max="8194" width="36" style="77" customWidth="1"/>
    <col min="8195" max="8195" width="37.85546875" style="77" customWidth="1"/>
    <col min="8196" max="8196" width="30.5703125" style="77" customWidth="1"/>
    <col min="8197" max="8197" width="3" style="77" customWidth="1"/>
    <col min="8198" max="8448" width="8.7109375" style="77"/>
    <col min="8449" max="8449" width="37.85546875" style="77" customWidth="1"/>
    <col min="8450" max="8450" width="36" style="77" customWidth="1"/>
    <col min="8451" max="8451" width="37.85546875" style="77" customWidth="1"/>
    <col min="8452" max="8452" width="30.5703125" style="77" customWidth="1"/>
    <col min="8453" max="8453" width="3" style="77" customWidth="1"/>
    <col min="8454" max="8704" width="8.7109375" style="77"/>
    <col min="8705" max="8705" width="37.85546875" style="77" customWidth="1"/>
    <col min="8706" max="8706" width="36" style="77" customWidth="1"/>
    <col min="8707" max="8707" width="37.85546875" style="77" customWidth="1"/>
    <col min="8708" max="8708" width="30.5703125" style="77" customWidth="1"/>
    <col min="8709" max="8709" width="3" style="77" customWidth="1"/>
    <col min="8710" max="8960" width="8.7109375" style="77"/>
    <col min="8961" max="8961" width="37.85546875" style="77" customWidth="1"/>
    <col min="8962" max="8962" width="36" style="77" customWidth="1"/>
    <col min="8963" max="8963" width="37.85546875" style="77" customWidth="1"/>
    <col min="8964" max="8964" width="30.5703125" style="77" customWidth="1"/>
    <col min="8965" max="8965" width="3" style="77" customWidth="1"/>
    <col min="8966" max="9216" width="8.7109375" style="77"/>
    <col min="9217" max="9217" width="37.85546875" style="77" customWidth="1"/>
    <col min="9218" max="9218" width="36" style="77" customWidth="1"/>
    <col min="9219" max="9219" width="37.85546875" style="77" customWidth="1"/>
    <col min="9220" max="9220" width="30.5703125" style="77" customWidth="1"/>
    <col min="9221" max="9221" width="3" style="77" customWidth="1"/>
    <col min="9222" max="9472" width="8.7109375" style="77"/>
    <col min="9473" max="9473" width="37.85546875" style="77" customWidth="1"/>
    <col min="9474" max="9474" width="36" style="77" customWidth="1"/>
    <col min="9475" max="9475" width="37.85546875" style="77" customWidth="1"/>
    <col min="9476" max="9476" width="30.5703125" style="77" customWidth="1"/>
    <col min="9477" max="9477" width="3" style="77" customWidth="1"/>
    <col min="9478" max="9728" width="8.7109375" style="77"/>
    <col min="9729" max="9729" width="37.85546875" style="77" customWidth="1"/>
    <col min="9730" max="9730" width="36" style="77" customWidth="1"/>
    <col min="9731" max="9731" width="37.85546875" style="77" customWidth="1"/>
    <col min="9732" max="9732" width="30.5703125" style="77" customWidth="1"/>
    <col min="9733" max="9733" width="3" style="77" customWidth="1"/>
    <col min="9734" max="9984" width="8.7109375" style="77"/>
    <col min="9985" max="9985" width="37.85546875" style="77" customWidth="1"/>
    <col min="9986" max="9986" width="36" style="77" customWidth="1"/>
    <col min="9987" max="9987" width="37.85546875" style="77" customWidth="1"/>
    <col min="9988" max="9988" width="30.5703125" style="77" customWidth="1"/>
    <col min="9989" max="9989" width="3" style="77" customWidth="1"/>
    <col min="9990" max="10240" width="8.7109375" style="77"/>
    <col min="10241" max="10241" width="37.85546875" style="77" customWidth="1"/>
    <col min="10242" max="10242" width="36" style="77" customWidth="1"/>
    <col min="10243" max="10243" width="37.85546875" style="77" customWidth="1"/>
    <col min="10244" max="10244" width="30.5703125" style="77" customWidth="1"/>
    <col min="10245" max="10245" width="3" style="77" customWidth="1"/>
    <col min="10246" max="10496" width="8.7109375" style="77"/>
    <col min="10497" max="10497" width="37.85546875" style="77" customWidth="1"/>
    <col min="10498" max="10498" width="36" style="77" customWidth="1"/>
    <col min="10499" max="10499" width="37.85546875" style="77" customWidth="1"/>
    <col min="10500" max="10500" width="30.5703125" style="77" customWidth="1"/>
    <col min="10501" max="10501" width="3" style="77" customWidth="1"/>
    <col min="10502" max="10752" width="8.7109375" style="77"/>
    <col min="10753" max="10753" width="37.85546875" style="77" customWidth="1"/>
    <col min="10754" max="10754" width="36" style="77" customWidth="1"/>
    <col min="10755" max="10755" width="37.85546875" style="77" customWidth="1"/>
    <col min="10756" max="10756" width="30.5703125" style="77" customWidth="1"/>
    <col min="10757" max="10757" width="3" style="77" customWidth="1"/>
    <col min="10758" max="11008" width="8.7109375" style="77"/>
    <col min="11009" max="11009" width="37.85546875" style="77" customWidth="1"/>
    <col min="11010" max="11010" width="36" style="77" customWidth="1"/>
    <col min="11011" max="11011" width="37.85546875" style="77" customWidth="1"/>
    <col min="11012" max="11012" width="30.5703125" style="77" customWidth="1"/>
    <col min="11013" max="11013" width="3" style="77" customWidth="1"/>
    <col min="11014" max="11264" width="8.7109375" style="77"/>
    <col min="11265" max="11265" width="37.85546875" style="77" customWidth="1"/>
    <col min="11266" max="11266" width="36" style="77" customWidth="1"/>
    <col min="11267" max="11267" width="37.85546875" style="77" customWidth="1"/>
    <col min="11268" max="11268" width="30.5703125" style="77" customWidth="1"/>
    <col min="11269" max="11269" width="3" style="77" customWidth="1"/>
    <col min="11270" max="11520" width="8.7109375" style="77"/>
    <col min="11521" max="11521" width="37.85546875" style="77" customWidth="1"/>
    <col min="11522" max="11522" width="36" style="77" customWidth="1"/>
    <col min="11523" max="11523" width="37.85546875" style="77" customWidth="1"/>
    <col min="11524" max="11524" width="30.5703125" style="77" customWidth="1"/>
    <col min="11525" max="11525" width="3" style="77" customWidth="1"/>
    <col min="11526" max="11776" width="8.7109375" style="77"/>
    <col min="11777" max="11777" width="37.85546875" style="77" customWidth="1"/>
    <col min="11778" max="11778" width="36" style="77" customWidth="1"/>
    <col min="11779" max="11779" width="37.85546875" style="77" customWidth="1"/>
    <col min="11780" max="11780" width="30.5703125" style="77" customWidth="1"/>
    <col min="11781" max="11781" width="3" style="77" customWidth="1"/>
    <col min="11782" max="12032" width="8.7109375" style="77"/>
    <col min="12033" max="12033" width="37.85546875" style="77" customWidth="1"/>
    <col min="12034" max="12034" width="36" style="77" customWidth="1"/>
    <col min="12035" max="12035" width="37.85546875" style="77" customWidth="1"/>
    <col min="12036" max="12036" width="30.5703125" style="77" customWidth="1"/>
    <col min="12037" max="12037" width="3" style="77" customWidth="1"/>
    <col min="12038" max="12288" width="8.7109375" style="77"/>
    <col min="12289" max="12289" width="37.85546875" style="77" customWidth="1"/>
    <col min="12290" max="12290" width="36" style="77" customWidth="1"/>
    <col min="12291" max="12291" width="37.85546875" style="77" customWidth="1"/>
    <col min="12292" max="12292" width="30.5703125" style="77" customWidth="1"/>
    <col min="12293" max="12293" width="3" style="77" customWidth="1"/>
    <col min="12294" max="12544" width="8.7109375" style="77"/>
    <col min="12545" max="12545" width="37.85546875" style="77" customWidth="1"/>
    <col min="12546" max="12546" width="36" style="77" customWidth="1"/>
    <col min="12547" max="12547" width="37.85546875" style="77" customWidth="1"/>
    <col min="12548" max="12548" width="30.5703125" style="77" customWidth="1"/>
    <col min="12549" max="12549" width="3" style="77" customWidth="1"/>
    <col min="12550" max="12800" width="8.7109375" style="77"/>
    <col min="12801" max="12801" width="37.85546875" style="77" customWidth="1"/>
    <col min="12802" max="12802" width="36" style="77" customWidth="1"/>
    <col min="12803" max="12803" width="37.85546875" style="77" customWidth="1"/>
    <col min="12804" max="12804" width="30.5703125" style="77" customWidth="1"/>
    <col min="12805" max="12805" width="3" style="77" customWidth="1"/>
    <col min="12806" max="13056" width="8.7109375" style="77"/>
    <col min="13057" max="13057" width="37.85546875" style="77" customWidth="1"/>
    <col min="13058" max="13058" width="36" style="77" customWidth="1"/>
    <col min="13059" max="13059" width="37.85546875" style="77" customWidth="1"/>
    <col min="13060" max="13060" width="30.5703125" style="77" customWidth="1"/>
    <col min="13061" max="13061" width="3" style="77" customWidth="1"/>
    <col min="13062" max="13312" width="8.7109375" style="77"/>
    <col min="13313" max="13313" width="37.85546875" style="77" customWidth="1"/>
    <col min="13314" max="13314" width="36" style="77" customWidth="1"/>
    <col min="13315" max="13315" width="37.85546875" style="77" customWidth="1"/>
    <col min="13316" max="13316" width="30.5703125" style="77" customWidth="1"/>
    <col min="13317" max="13317" width="3" style="77" customWidth="1"/>
    <col min="13318" max="13568" width="8.7109375" style="77"/>
    <col min="13569" max="13569" width="37.85546875" style="77" customWidth="1"/>
    <col min="13570" max="13570" width="36" style="77" customWidth="1"/>
    <col min="13571" max="13571" width="37.85546875" style="77" customWidth="1"/>
    <col min="13572" max="13572" width="30.5703125" style="77" customWidth="1"/>
    <col min="13573" max="13573" width="3" style="77" customWidth="1"/>
    <col min="13574" max="13824" width="8.7109375" style="77"/>
    <col min="13825" max="13825" width="37.85546875" style="77" customWidth="1"/>
    <col min="13826" max="13826" width="36" style="77" customWidth="1"/>
    <col min="13827" max="13827" width="37.85546875" style="77" customWidth="1"/>
    <col min="13828" max="13828" width="30.5703125" style="77" customWidth="1"/>
    <col min="13829" max="13829" width="3" style="77" customWidth="1"/>
    <col min="13830" max="14080" width="8.7109375" style="77"/>
    <col min="14081" max="14081" width="37.85546875" style="77" customWidth="1"/>
    <col min="14082" max="14082" width="36" style="77" customWidth="1"/>
    <col min="14083" max="14083" width="37.85546875" style="77" customWidth="1"/>
    <col min="14084" max="14084" width="30.5703125" style="77" customWidth="1"/>
    <col min="14085" max="14085" width="3" style="77" customWidth="1"/>
    <col min="14086" max="14336" width="8.7109375" style="77"/>
    <col min="14337" max="14337" width="37.85546875" style="77" customWidth="1"/>
    <col min="14338" max="14338" width="36" style="77" customWidth="1"/>
    <col min="14339" max="14339" width="37.85546875" style="77" customWidth="1"/>
    <col min="14340" max="14340" width="30.5703125" style="77" customWidth="1"/>
    <col min="14341" max="14341" width="3" style="77" customWidth="1"/>
    <col min="14342" max="14592" width="8.7109375" style="77"/>
    <col min="14593" max="14593" width="37.85546875" style="77" customWidth="1"/>
    <col min="14594" max="14594" width="36" style="77" customWidth="1"/>
    <col min="14595" max="14595" width="37.85546875" style="77" customWidth="1"/>
    <col min="14596" max="14596" width="30.5703125" style="77" customWidth="1"/>
    <col min="14597" max="14597" width="3" style="77" customWidth="1"/>
    <col min="14598" max="14848" width="8.7109375" style="77"/>
    <col min="14849" max="14849" width="37.85546875" style="77" customWidth="1"/>
    <col min="14850" max="14850" width="36" style="77" customWidth="1"/>
    <col min="14851" max="14851" width="37.85546875" style="77" customWidth="1"/>
    <col min="14852" max="14852" width="30.5703125" style="77" customWidth="1"/>
    <col min="14853" max="14853" width="3" style="77" customWidth="1"/>
    <col min="14854" max="15104" width="8.7109375" style="77"/>
    <col min="15105" max="15105" width="37.85546875" style="77" customWidth="1"/>
    <col min="15106" max="15106" width="36" style="77" customWidth="1"/>
    <col min="15107" max="15107" width="37.85546875" style="77" customWidth="1"/>
    <col min="15108" max="15108" width="30.5703125" style="77" customWidth="1"/>
    <col min="15109" max="15109" width="3" style="77" customWidth="1"/>
    <col min="15110" max="15360" width="8.7109375" style="77"/>
    <col min="15361" max="15361" width="37.85546875" style="77" customWidth="1"/>
    <col min="15362" max="15362" width="36" style="77" customWidth="1"/>
    <col min="15363" max="15363" width="37.85546875" style="77" customWidth="1"/>
    <col min="15364" max="15364" width="30.5703125" style="77" customWidth="1"/>
    <col min="15365" max="15365" width="3" style="77" customWidth="1"/>
    <col min="15366" max="15616" width="8.7109375" style="77"/>
    <col min="15617" max="15617" width="37.85546875" style="77" customWidth="1"/>
    <col min="15618" max="15618" width="36" style="77" customWidth="1"/>
    <col min="15619" max="15619" width="37.85546875" style="77" customWidth="1"/>
    <col min="15620" max="15620" width="30.5703125" style="77" customWidth="1"/>
    <col min="15621" max="15621" width="3" style="77" customWidth="1"/>
    <col min="15622" max="15872" width="8.7109375" style="77"/>
    <col min="15873" max="15873" width="37.85546875" style="77" customWidth="1"/>
    <col min="15874" max="15874" width="36" style="77" customWidth="1"/>
    <col min="15875" max="15875" width="37.85546875" style="77" customWidth="1"/>
    <col min="15876" max="15876" width="30.5703125" style="77" customWidth="1"/>
    <col min="15877" max="15877" width="3" style="77" customWidth="1"/>
    <col min="15878" max="16128" width="8.7109375" style="77"/>
    <col min="16129" max="16129" width="37.85546875" style="77" customWidth="1"/>
    <col min="16130" max="16130" width="36" style="77" customWidth="1"/>
    <col min="16131" max="16131" width="37.85546875" style="77" customWidth="1"/>
    <col min="16132" max="16132" width="30.5703125" style="77" customWidth="1"/>
    <col min="16133" max="16133" width="3" style="77" customWidth="1"/>
    <col min="16134" max="16384" width="8.7109375" style="77"/>
  </cols>
  <sheetData>
    <row r="1" spans="1:32" ht="15.75">
      <c r="A1" s="651" t="s">
        <v>0</v>
      </c>
    </row>
    <row r="2" spans="1:32" ht="15.75">
      <c r="A2" s="651" t="s">
        <v>1</v>
      </c>
    </row>
    <row r="3" spans="1:32" ht="355.5" customHeight="1">
      <c r="A3" s="741" t="s">
        <v>2</v>
      </c>
    </row>
    <row r="15" spans="1:32" ht="26.1" customHeight="1">
      <c r="A15" s="663" t="s">
        <v>3</v>
      </c>
      <c r="B15" s="663"/>
      <c r="C15" s="663"/>
      <c r="E15" s="665" t="s">
        <v>4</v>
      </c>
      <c r="F15" s="665"/>
      <c r="G15" s="665"/>
      <c r="H15" s="665"/>
      <c r="I15" s="665"/>
      <c r="J15" s="665"/>
      <c r="K15" s="665"/>
      <c r="L15" s="665"/>
      <c r="M15" s="665"/>
      <c r="N15" s="665"/>
      <c r="O15" s="665"/>
      <c r="P15" s="665"/>
      <c r="Q15" s="665"/>
      <c r="R15" s="665"/>
      <c r="S15" s="665"/>
      <c r="T15" s="665"/>
      <c r="U15" s="665"/>
      <c r="V15" s="665"/>
      <c r="W15" s="665"/>
      <c r="Y15" s="666" t="s">
        <v>5</v>
      </c>
      <c r="Z15" s="666"/>
      <c r="AA15" s="666"/>
      <c r="AB15" s="666"/>
      <c r="AC15" s="666"/>
      <c r="AD15" s="666"/>
      <c r="AE15" s="666"/>
      <c r="AF15" s="666"/>
    </row>
    <row r="16" spans="1:32" ht="14.45" customHeight="1">
      <c r="A16" s="663"/>
      <c r="B16" s="663"/>
      <c r="C16" s="663"/>
      <c r="E16" s="665"/>
      <c r="F16" s="665"/>
      <c r="G16" s="665"/>
      <c r="H16" s="665"/>
      <c r="I16" s="665"/>
      <c r="J16" s="665"/>
      <c r="K16" s="665"/>
      <c r="L16" s="665"/>
      <c r="M16" s="665"/>
      <c r="N16" s="665"/>
      <c r="O16" s="665"/>
      <c r="P16" s="665"/>
      <c r="Q16" s="665"/>
      <c r="R16" s="665"/>
      <c r="S16" s="665"/>
      <c r="T16" s="665"/>
      <c r="U16" s="665"/>
      <c r="V16" s="665"/>
      <c r="W16" s="665"/>
      <c r="Y16" s="666"/>
      <c r="Z16" s="666"/>
      <c r="AA16" s="666"/>
      <c r="AB16" s="666"/>
      <c r="AC16" s="666"/>
      <c r="AD16" s="666"/>
      <c r="AE16" s="666"/>
      <c r="AF16" s="666"/>
    </row>
    <row r="17" spans="1:64" ht="14.45" customHeight="1">
      <c r="A17" s="663"/>
      <c r="B17" s="663"/>
      <c r="C17" s="663"/>
      <c r="E17" s="665"/>
      <c r="F17" s="665"/>
      <c r="G17" s="665"/>
      <c r="H17" s="665"/>
      <c r="I17" s="665"/>
      <c r="J17" s="665"/>
      <c r="K17" s="665"/>
      <c r="L17" s="665"/>
      <c r="M17" s="665"/>
      <c r="N17" s="665"/>
      <c r="O17" s="665"/>
      <c r="P17" s="665"/>
      <c r="Q17" s="665"/>
      <c r="R17" s="665"/>
      <c r="S17" s="665"/>
      <c r="T17" s="665"/>
      <c r="U17" s="665"/>
      <c r="V17" s="665"/>
      <c r="W17" s="665"/>
      <c r="Y17" s="666"/>
      <c r="Z17" s="666"/>
      <c r="AA17" s="666"/>
      <c r="AB17" s="666"/>
      <c r="AC17" s="666"/>
      <c r="AD17" s="666"/>
      <c r="AE17" s="666"/>
      <c r="AF17" s="666"/>
    </row>
    <row r="18" spans="1:64" ht="15" customHeight="1" thickBot="1">
      <c r="A18" s="664"/>
      <c r="B18" s="664"/>
      <c r="C18" s="664"/>
      <c r="E18" s="665"/>
      <c r="F18" s="665"/>
      <c r="G18" s="665"/>
      <c r="H18" s="665"/>
      <c r="I18" s="665"/>
      <c r="J18" s="665"/>
      <c r="K18" s="665"/>
      <c r="L18" s="665"/>
      <c r="M18" s="665"/>
      <c r="N18" s="665"/>
      <c r="O18" s="665"/>
      <c r="P18" s="665"/>
      <c r="Q18" s="665"/>
      <c r="R18" s="665"/>
      <c r="S18" s="665"/>
      <c r="T18" s="665"/>
      <c r="U18" s="665"/>
      <c r="V18" s="665"/>
      <c r="W18" s="665"/>
      <c r="Y18" s="666"/>
      <c r="Z18" s="666"/>
      <c r="AA18" s="666"/>
      <c r="AB18" s="666"/>
      <c r="AC18" s="666"/>
      <c r="AD18" s="666"/>
      <c r="AE18" s="666"/>
      <c r="AF18" s="666"/>
    </row>
    <row r="19" spans="1:64" ht="15.75" thickBot="1">
      <c r="A19" s="112" t="s">
        <v>6</v>
      </c>
      <c r="B19" s="113" t="s">
        <v>7</v>
      </c>
      <c r="C19" s="114" t="s">
        <v>8</v>
      </c>
    </row>
    <row r="20" spans="1:64" ht="225.95" customHeight="1" thickBot="1">
      <c r="A20" s="671" t="s">
        <v>9</v>
      </c>
      <c r="B20" s="671"/>
      <c r="C20" s="671"/>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row>
    <row r="21" spans="1:64" ht="60">
      <c r="A21" s="650" t="s">
        <v>10</v>
      </c>
      <c r="B21" s="115" t="s">
        <v>11</v>
      </c>
      <c r="C21" s="116"/>
    </row>
    <row r="22" spans="1:64">
      <c r="A22" s="650"/>
      <c r="B22" s="117" t="s">
        <v>12</v>
      </c>
      <c r="C22" s="118"/>
    </row>
    <row r="23" spans="1:64" ht="75">
      <c r="A23" s="650"/>
      <c r="B23" s="117" t="s">
        <v>13</v>
      </c>
      <c r="C23" s="119" t="s">
        <v>14</v>
      </c>
      <c r="E23" s="84"/>
    </row>
    <row r="24" spans="1:64">
      <c r="A24" s="650"/>
      <c r="B24" s="117" t="s">
        <v>15</v>
      </c>
      <c r="C24" s="118"/>
    </row>
    <row r="25" spans="1:64">
      <c r="A25" s="650"/>
      <c r="B25" s="117" t="s">
        <v>16</v>
      </c>
      <c r="C25" s="118"/>
      <c r="Q25" s="76" t="s">
        <v>17</v>
      </c>
    </row>
    <row r="26" spans="1:64">
      <c r="A26" s="650"/>
      <c r="B26" s="117" t="s">
        <v>18</v>
      </c>
      <c r="C26" s="118"/>
      <c r="D26" s="85"/>
    </row>
    <row r="27" spans="1:64">
      <c r="A27" s="650"/>
      <c r="B27" s="120" t="s">
        <v>19</v>
      </c>
      <c r="C27" s="121"/>
      <c r="D27" s="85"/>
    </row>
    <row r="28" spans="1:64" ht="45">
      <c r="A28" s="122"/>
      <c r="B28" s="78" t="s">
        <v>20</v>
      </c>
      <c r="C28" s="83" t="s">
        <v>21</v>
      </c>
      <c r="D28" s="85"/>
    </row>
    <row r="29" spans="1:64" ht="15.75" thickBot="1">
      <c r="A29" s="650"/>
      <c r="B29" s="123" t="s">
        <v>22</v>
      </c>
      <c r="C29" s="124"/>
    </row>
    <row r="30" spans="1:64" ht="13.7" customHeight="1" thickBot="1">
      <c r="A30" s="672" t="s">
        <v>23</v>
      </c>
      <c r="B30" s="672"/>
      <c r="C30" s="672"/>
      <c r="D30" s="673"/>
    </row>
    <row r="31" spans="1:64" ht="15.75" thickBot="1">
      <c r="A31" s="672"/>
      <c r="B31" s="672"/>
      <c r="C31" s="672"/>
      <c r="D31" s="673"/>
    </row>
    <row r="32" spans="1:64" ht="24" customHeight="1" thickBot="1">
      <c r="A32" s="672"/>
      <c r="B32" s="672"/>
      <c r="C32" s="672"/>
      <c r="D32" s="673"/>
    </row>
    <row r="33" spans="1:4" ht="18" customHeight="1">
      <c r="A33" s="670" t="s">
        <v>24</v>
      </c>
      <c r="B33" s="79" t="s">
        <v>25</v>
      </c>
      <c r="C33" s="88" t="s">
        <v>26</v>
      </c>
      <c r="D33" s="674"/>
    </row>
    <row r="34" spans="1:4" ht="18" customHeight="1">
      <c r="A34" s="670"/>
      <c r="B34" s="100" t="s">
        <v>27</v>
      </c>
      <c r="C34" s="101" t="s">
        <v>28</v>
      </c>
      <c r="D34" s="674"/>
    </row>
    <row r="35" spans="1:4" ht="18" customHeight="1">
      <c r="A35" s="670"/>
      <c r="B35" s="102" t="s">
        <v>29</v>
      </c>
      <c r="C35" s="101" t="s">
        <v>30</v>
      </c>
      <c r="D35" s="674"/>
    </row>
    <row r="36" spans="1:4" ht="30.75" customHeight="1">
      <c r="A36" s="670"/>
      <c r="B36" s="102" t="s">
        <v>31</v>
      </c>
      <c r="C36" s="101" t="s">
        <v>32</v>
      </c>
      <c r="D36" s="674"/>
    </row>
    <row r="37" spans="1:4" ht="18" customHeight="1" thickBot="1">
      <c r="A37" s="670"/>
      <c r="B37" s="103" t="s">
        <v>33</v>
      </c>
      <c r="C37" s="104" t="s">
        <v>34</v>
      </c>
      <c r="D37" s="674"/>
    </row>
    <row r="38" spans="1:4" ht="106.5" customHeight="1" thickBot="1">
      <c r="A38" s="669" t="s">
        <v>35</v>
      </c>
      <c r="B38" s="669"/>
      <c r="C38" s="669"/>
    </row>
    <row r="39" spans="1:4" ht="13.7" customHeight="1">
      <c r="A39" s="659" t="s">
        <v>36</v>
      </c>
      <c r="B39" s="115" t="s">
        <v>11</v>
      </c>
      <c r="C39" s="116"/>
      <c r="D39" s="86"/>
    </row>
    <row r="40" spans="1:4">
      <c r="A40" s="659"/>
      <c r="B40" s="117" t="s">
        <v>12</v>
      </c>
      <c r="C40" s="118"/>
      <c r="D40" s="86"/>
    </row>
    <row r="41" spans="1:4" ht="84.6" customHeight="1">
      <c r="A41" s="659"/>
      <c r="B41" s="117" t="s">
        <v>13</v>
      </c>
      <c r="C41" s="125" t="s">
        <v>14</v>
      </c>
      <c r="D41" s="86"/>
    </row>
    <row r="42" spans="1:4">
      <c r="A42" s="659"/>
      <c r="B42" s="117" t="s">
        <v>15</v>
      </c>
      <c r="C42" s="118"/>
      <c r="D42" s="86"/>
    </row>
    <row r="43" spans="1:4">
      <c r="A43" s="659"/>
      <c r="B43" s="117" t="s">
        <v>16</v>
      </c>
      <c r="C43" s="118"/>
      <c r="D43" s="86"/>
    </row>
    <row r="44" spans="1:4">
      <c r="A44" s="659"/>
      <c r="B44" s="117" t="s">
        <v>18</v>
      </c>
      <c r="C44" s="118"/>
      <c r="D44" s="86"/>
    </row>
    <row r="45" spans="1:4">
      <c r="A45" s="659"/>
      <c r="B45" s="117" t="s">
        <v>19</v>
      </c>
      <c r="C45" s="118"/>
      <c r="D45" s="86"/>
    </row>
    <row r="46" spans="1:4">
      <c r="A46" s="659"/>
      <c r="B46" s="117" t="s">
        <v>37</v>
      </c>
      <c r="C46" s="118"/>
      <c r="D46" s="86"/>
    </row>
    <row r="47" spans="1:4">
      <c r="A47" s="659"/>
      <c r="B47" s="117" t="s">
        <v>22</v>
      </c>
      <c r="C47" s="118"/>
      <c r="D47" s="86"/>
    </row>
    <row r="48" spans="1:4" ht="13.7" customHeight="1">
      <c r="A48" s="659"/>
      <c r="B48" s="126" t="s">
        <v>38</v>
      </c>
      <c r="C48" s="652" t="s">
        <v>39</v>
      </c>
    </row>
    <row r="49" spans="1:4">
      <c r="A49" s="659"/>
      <c r="B49" s="126" t="s">
        <v>40</v>
      </c>
      <c r="C49" s="652"/>
    </row>
    <row r="50" spans="1:4">
      <c r="A50" s="659"/>
      <c r="B50" s="126" t="s">
        <v>41</v>
      </c>
      <c r="C50" s="652"/>
    </row>
    <row r="51" spans="1:4">
      <c r="A51" s="659"/>
      <c r="B51" s="126" t="s">
        <v>42</v>
      </c>
      <c r="C51" s="652"/>
    </row>
    <row r="52" spans="1:4">
      <c r="A52" s="659"/>
      <c r="B52" s="126" t="s">
        <v>43</v>
      </c>
      <c r="C52" s="652"/>
    </row>
    <row r="53" spans="1:4" ht="15.75" thickBot="1">
      <c r="A53" s="659"/>
      <c r="B53" s="127" t="s">
        <v>44</v>
      </c>
      <c r="C53" s="653"/>
    </row>
    <row r="54" spans="1:4" ht="13.7" customHeight="1" thickBot="1">
      <c r="A54" s="669" t="s">
        <v>45</v>
      </c>
      <c r="B54" s="669"/>
      <c r="C54" s="669"/>
    </row>
    <row r="55" spans="1:4" ht="43.5" customHeight="1" thickBot="1">
      <c r="A55" s="669"/>
      <c r="B55" s="669"/>
      <c r="C55" s="669"/>
    </row>
    <row r="56" spans="1:4" ht="28.9" customHeight="1">
      <c r="A56" s="670" t="s">
        <v>46</v>
      </c>
      <c r="B56" s="79" t="s">
        <v>47</v>
      </c>
      <c r="C56" s="88" t="s">
        <v>48</v>
      </c>
      <c r="D56" s="87"/>
    </row>
    <row r="57" spans="1:4">
      <c r="A57" s="670"/>
      <c r="B57" s="100" t="s">
        <v>27</v>
      </c>
      <c r="C57" s="101" t="s">
        <v>49</v>
      </c>
      <c r="D57" s="87"/>
    </row>
    <row r="58" spans="1:4">
      <c r="A58" s="670"/>
      <c r="B58" s="102" t="s">
        <v>29</v>
      </c>
      <c r="C58" s="101" t="s">
        <v>50</v>
      </c>
      <c r="D58" s="87"/>
    </row>
    <row r="59" spans="1:4" ht="30">
      <c r="A59" s="670"/>
      <c r="B59" s="102" t="s">
        <v>31</v>
      </c>
      <c r="C59" s="101" t="s">
        <v>51</v>
      </c>
      <c r="D59" s="87"/>
    </row>
    <row r="60" spans="1:4" ht="15.75" thickBot="1">
      <c r="A60" s="670"/>
      <c r="B60" s="103" t="s">
        <v>33</v>
      </c>
      <c r="C60" s="104" t="s">
        <v>52</v>
      </c>
      <c r="D60" s="87"/>
    </row>
    <row r="61" spans="1:4" ht="44.45" customHeight="1" thickBot="1">
      <c r="A61" s="669" t="s">
        <v>53</v>
      </c>
      <c r="B61" s="669"/>
      <c r="C61" s="669"/>
    </row>
    <row r="62" spans="1:4" ht="13.7" customHeight="1">
      <c r="A62" s="659" t="s">
        <v>54</v>
      </c>
      <c r="B62" s="115" t="s">
        <v>55</v>
      </c>
      <c r="C62" s="128"/>
    </row>
    <row r="63" spans="1:4">
      <c r="A63" s="659"/>
      <c r="B63" s="117" t="s">
        <v>56</v>
      </c>
      <c r="C63" s="129"/>
    </row>
    <row r="64" spans="1:4">
      <c r="A64" s="659"/>
      <c r="B64" s="117" t="s">
        <v>57</v>
      </c>
      <c r="C64" s="129"/>
    </row>
    <row r="65" spans="1:5" ht="15.75" thickBot="1">
      <c r="A65" s="659"/>
      <c r="B65" s="120" t="s">
        <v>58</v>
      </c>
      <c r="C65" s="130"/>
    </row>
    <row r="66" spans="1:5" ht="35.1" customHeight="1">
      <c r="A66" s="660" t="s">
        <v>59</v>
      </c>
      <c r="B66" s="660"/>
      <c r="C66" s="660"/>
    </row>
    <row r="67" spans="1:5" ht="14.85" customHeight="1">
      <c r="A67" s="656" t="s">
        <v>60</v>
      </c>
      <c r="B67" s="80" t="s">
        <v>61</v>
      </c>
      <c r="C67" s="661" t="s">
        <v>26</v>
      </c>
      <c r="D67" s="667"/>
    </row>
    <row r="68" spans="1:5">
      <c r="A68" s="657"/>
      <c r="B68" s="80" t="s">
        <v>62</v>
      </c>
      <c r="C68" s="661"/>
      <c r="D68" s="668"/>
    </row>
    <row r="69" spans="1:5" ht="13.7" customHeight="1">
      <c r="A69" s="657"/>
      <c r="B69" s="82" t="s">
        <v>63</v>
      </c>
      <c r="C69" s="662" t="s">
        <v>28</v>
      </c>
      <c r="D69" s="668"/>
    </row>
    <row r="70" spans="1:5">
      <c r="A70" s="657"/>
      <c r="B70" s="82" t="s">
        <v>64</v>
      </c>
      <c r="C70" s="662"/>
      <c r="D70" s="668"/>
    </row>
    <row r="71" spans="1:5" ht="13.7" customHeight="1">
      <c r="A71" s="657"/>
      <c r="B71" s="80" t="s">
        <v>65</v>
      </c>
      <c r="C71" s="661" t="s">
        <v>30</v>
      </c>
      <c r="D71" s="77"/>
    </row>
    <row r="72" spans="1:5">
      <c r="A72" s="657"/>
      <c r="B72" s="81" t="s">
        <v>66</v>
      </c>
      <c r="C72" s="661"/>
      <c r="D72" s="77"/>
    </row>
    <row r="73" spans="1:5">
      <c r="A73" s="657"/>
      <c r="B73" s="82" t="s">
        <v>67</v>
      </c>
      <c r="C73" s="655" t="s">
        <v>68</v>
      </c>
      <c r="D73" s="77"/>
    </row>
    <row r="74" spans="1:5">
      <c r="A74" s="657"/>
      <c r="B74" s="82" t="s">
        <v>69</v>
      </c>
      <c r="C74" s="655"/>
    </row>
    <row r="75" spans="1:5">
      <c r="A75" s="657"/>
      <c r="B75" s="80" t="s">
        <v>70</v>
      </c>
      <c r="C75" s="654" t="s">
        <v>34</v>
      </c>
    </row>
    <row r="76" spans="1:5">
      <c r="A76" s="657"/>
      <c r="B76" s="80" t="s">
        <v>71</v>
      </c>
      <c r="C76" s="654"/>
    </row>
    <row r="77" spans="1:5">
      <c r="A77" s="657"/>
      <c r="B77" s="80" t="s">
        <v>72</v>
      </c>
      <c r="C77" s="654"/>
      <c r="D77" s="77"/>
      <c r="E77" s="77"/>
    </row>
    <row r="78" spans="1:5" ht="13.7" customHeight="1">
      <c r="A78" s="657"/>
      <c r="B78" s="82" t="s">
        <v>73</v>
      </c>
      <c r="C78" s="655" t="s">
        <v>74</v>
      </c>
      <c r="D78" s="77"/>
    </row>
    <row r="79" spans="1:5">
      <c r="A79" s="658"/>
      <c r="B79" s="82" t="s">
        <v>75</v>
      </c>
      <c r="C79" s="655"/>
      <c r="D79" s="77"/>
    </row>
    <row r="80" spans="1:5">
      <c r="D80" s="77"/>
    </row>
    <row r="85" spans="4:5">
      <c r="D85" s="77"/>
      <c r="E85" s="77"/>
    </row>
    <row r="86" spans="4:5">
      <c r="D86" s="77"/>
      <c r="E86" s="77"/>
    </row>
    <row r="87" spans="4:5">
      <c r="D87" s="77"/>
      <c r="E87" s="77"/>
    </row>
  </sheetData>
  <sheetProtection selectLockedCells="1" selectUnlockedCells="1"/>
  <mergeCells count="24">
    <mergeCell ref="A15:C18"/>
    <mergeCell ref="E15:W18"/>
    <mergeCell ref="Y15:AF18"/>
    <mergeCell ref="C71:C72"/>
    <mergeCell ref="C73:C74"/>
    <mergeCell ref="D67:D70"/>
    <mergeCell ref="A54:C55"/>
    <mergeCell ref="A56:A60"/>
    <mergeCell ref="A20:C20"/>
    <mergeCell ref="A30:C32"/>
    <mergeCell ref="A61:C61"/>
    <mergeCell ref="D30:D32"/>
    <mergeCell ref="A33:A37"/>
    <mergeCell ref="D33:D37"/>
    <mergeCell ref="A38:C38"/>
    <mergeCell ref="A39:A53"/>
    <mergeCell ref="C48:C53"/>
    <mergeCell ref="C75:C77"/>
    <mergeCell ref="C78:C79"/>
    <mergeCell ref="A67:A79"/>
    <mergeCell ref="A62:A65"/>
    <mergeCell ref="A66:C66"/>
    <mergeCell ref="C67:C68"/>
    <mergeCell ref="C69:C70"/>
  </mergeCells>
  <pageMargins left="0.7" right="0.7" top="0.75" bottom="0.75" header="0.51180555555555551" footer="0.51180555555555551"/>
  <pageSetup firstPageNumber="0"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A2AAF-C47F-4E43-82AE-02DE9760E905}">
  <dimension ref="A1:CJ34"/>
  <sheetViews>
    <sheetView zoomScale="80" zoomScaleNormal="80" zoomScaleSheetLayoutView="50" workbookViewId="0">
      <selection activeCell="BT12" sqref="BT12"/>
    </sheetView>
  </sheetViews>
  <sheetFormatPr defaultColWidth="8.7109375" defaultRowHeight="20.25"/>
  <cols>
    <col min="1" max="1" width="8.7109375" style="500"/>
    <col min="2" max="2" width="10.140625" style="8" customWidth="1"/>
    <col min="3" max="3" width="12.85546875" style="8" customWidth="1"/>
    <col min="4" max="22" width="15.5703125" style="8" customWidth="1"/>
    <col min="23" max="23" width="6" style="8" customWidth="1"/>
    <col min="24" max="63" width="11.140625" style="8" customWidth="1"/>
    <col min="64" max="64" width="6" style="8" customWidth="1"/>
    <col min="65" max="65" width="24" style="288" customWidth="1"/>
    <col min="66" max="66" width="14.5703125" style="288" customWidth="1"/>
    <col min="67" max="67" width="6" style="8" customWidth="1"/>
    <col min="68" max="68" width="7.42578125" style="8" customWidth="1"/>
    <col min="69" max="81" width="15.140625" style="8" customWidth="1"/>
    <col min="82" max="88" width="14.5703125" style="8" customWidth="1"/>
    <col min="89" max="16384" width="8.7109375" style="8"/>
  </cols>
  <sheetData>
    <row r="1" spans="1:88" s="499" customFormat="1" ht="78.599999999999994" customHeight="1">
      <c r="A1" s="212" t="str">
        <f>Populations!A78</f>
        <v>Year 5</v>
      </c>
      <c r="B1" s="688" t="s">
        <v>139</v>
      </c>
      <c r="C1" s="687"/>
      <c r="D1" s="687"/>
      <c r="E1" s="687"/>
      <c r="F1" s="687"/>
      <c r="G1" s="491"/>
      <c r="H1" s="687" t="s">
        <v>140</v>
      </c>
      <c r="I1" s="687"/>
      <c r="J1" s="687"/>
      <c r="K1" s="687"/>
      <c r="L1" s="224"/>
      <c r="M1" s="224"/>
      <c r="N1" s="224"/>
      <c r="O1" s="224"/>
      <c r="P1" s="224"/>
      <c r="Q1" s="224"/>
      <c r="R1" s="224"/>
      <c r="S1" s="224"/>
      <c r="T1" s="224"/>
      <c r="U1" s="224"/>
      <c r="V1" s="225"/>
      <c r="X1" s="244" t="s">
        <v>141</v>
      </c>
      <c r="Y1" s="512"/>
      <c r="Z1" s="512"/>
      <c r="AA1" s="512"/>
      <c r="AB1" s="512"/>
      <c r="AC1" s="512"/>
      <c r="AD1" s="512"/>
      <c r="AE1" s="512"/>
      <c r="AF1" s="512"/>
      <c r="AG1" s="512"/>
      <c r="AH1" s="512"/>
      <c r="AI1" s="512"/>
      <c r="AJ1" s="512"/>
      <c r="AK1" s="512"/>
      <c r="AL1" s="512"/>
      <c r="AM1" s="512"/>
      <c r="AN1" s="512"/>
      <c r="AO1" s="512"/>
      <c r="AP1" s="512"/>
      <c r="AQ1" s="512"/>
      <c r="AR1" s="512"/>
      <c r="AS1" s="512"/>
      <c r="AT1" s="512"/>
      <c r="AU1" s="512"/>
      <c r="AV1" s="512"/>
      <c r="AW1" s="512"/>
      <c r="AX1" s="512"/>
      <c r="AY1" s="512"/>
      <c r="AZ1" s="512"/>
      <c r="BA1" s="512"/>
      <c r="BB1" s="512"/>
      <c r="BC1" s="512"/>
      <c r="BD1" s="512"/>
      <c r="BE1" s="512"/>
      <c r="BF1" s="512"/>
      <c r="BG1" s="512"/>
      <c r="BH1" s="512"/>
      <c r="BI1" s="512"/>
      <c r="BJ1" s="512"/>
      <c r="BK1" s="513"/>
      <c r="BM1" s="695" t="s">
        <v>160</v>
      </c>
      <c r="BN1" s="696"/>
      <c r="BP1" s="702" t="s">
        <v>161</v>
      </c>
      <c r="BQ1" s="703"/>
      <c r="BR1" s="703"/>
      <c r="BS1" s="703"/>
      <c r="BT1" s="224"/>
      <c r="BU1" s="224"/>
      <c r="BV1" s="224"/>
      <c r="BW1" s="224"/>
      <c r="BX1" s="224"/>
      <c r="BY1" s="224"/>
      <c r="BZ1" s="224"/>
      <c r="CA1" s="224"/>
      <c r="CB1" s="224"/>
      <c r="CC1" s="224"/>
      <c r="CD1" s="224"/>
      <c r="CE1" s="224"/>
      <c r="CF1" s="224"/>
      <c r="CG1" s="224"/>
      <c r="CH1" s="224"/>
      <c r="CI1" s="224"/>
      <c r="CJ1" s="225"/>
    </row>
    <row r="2" spans="1:88" ht="21">
      <c r="A2" s="462"/>
      <c r="B2" s="352"/>
      <c r="C2" s="501" t="s">
        <v>172</v>
      </c>
      <c r="D2" s="501"/>
      <c r="E2" s="501"/>
      <c r="F2" s="501"/>
      <c r="G2" s="501"/>
      <c r="H2" s="501"/>
      <c r="I2" s="501"/>
      <c r="J2" s="501"/>
      <c r="K2" s="501"/>
      <c r="L2" s="501"/>
      <c r="M2" s="501"/>
      <c r="N2" s="501"/>
      <c r="O2" s="501"/>
      <c r="P2" s="501"/>
      <c r="Q2" s="501"/>
      <c r="R2" s="501"/>
      <c r="S2" s="501"/>
      <c r="T2" s="501"/>
      <c r="U2" s="501"/>
      <c r="V2" s="502"/>
      <c r="X2" s="488"/>
      <c r="Y2" s="489"/>
      <c r="Z2" s="489"/>
      <c r="AA2" s="489"/>
      <c r="AB2" s="489"/>
      <c r="AC2" s="489"/>
      <c r="AD2" s="489"/>
      <c r="AE2" s="489"/>
      <c r="AF2" s="489"/>
      <c r="AG2" s="489"/>
      <c r="AH2" s="489"/>
      <c r="AI2" s="489"/>
      <c r="AJ2" s="489"/>
      <c r="AK2" s="489"/>
      <c r="AL2" s="489"/>
      <c r="AM2" s="489"/>
      <c r="AN2" s="489"/>
      <c r="AO2" s="489"/>
      <c r="AP2" s="489"/>
      <c r="AQ2" s="489"/>
      <c r="AR2" s="489"/>
      <c r="AS2" s="489"/>
      <c r="AT2" s="489"/>
      <c r="AU2" s="489"/>
      <c r="AV2" s="489"/>
      <c r="AW2" s="489"/>
      <c r="AX2" s="489"/>
      <c r="AY2" s="489"/>
      <c r="AZ2" s="489"/>
      <c r="BA2" s="489"/>
      <c r="BB2" s="489"/>
      <c r="BC2" s="489"/>
      <c r="BD2" s="489"/>
      <c r="BE2" s="489"/>
      <c r="BF2" s="489"/>
      <c r="BG2" s="489"/>
      <c r="BH2" s="489"/>
      <c r="BI2" s="489"/>
      <c r="BJ2" s="489"/>
      <c r="BK2" s="490"/>
      <c r="BM2" s="697"/>
      <c r="BN2" s="698"/>
      <c r="BP2" s="459"/>
      <c r="BQ2" s="460"/>
      <c r="BR2" s="460"/>
      <c r="BS2" s="460"/>
      <c r="BT2" s="460"/>
      <c r="BU2" s="460"/>
      <c r="BV2" s="460"/>
      <c r="BW2" s="460"/>
      <c r="BX2" s="460"/>
      <c r="BY2" s="460"/>
      <c r="BZ2" s="460"/>
      <c r="CA2" s="460"/>
      <c r="CB2" s="460"/>
      <c r="CC2" s="460"/>
      <c r="CD2" s="460"/>
      <c r="CE2" s="460"/>
      <c r="CF2" s="460"/>
      <c r="CG2" s="460"/>
      <c r="CH2" s="460"/>
      <c r="CI2" s="460"/>
      <c r="CJ2" s="461"/>
    </row>
    <row r="3" spans="1:88" ht="47.25">
      <c r="A3" s="699" t="s">
        <v>146</v>
      </c>
      <c r="B3" s="354" t="s">
        <v>82</v>
      </c>
      <c r="C3" s="492" t="str">
        <f>'Health Regions Population'!C5</f>
        <v>Region 1</v>
      </c>
      <c r="D3" s="492" t="str">
        <f>'Health Regions Population'!E5</f>
        <v>Region 2</v>
      </c>
      <c r="E3" s="492" t="str">
        <f>'Health Regions Population'!G5</f>
        <v>Region 3</v>
      </c>
      <c r="F3" s="492" t="str">
        <f>'Health Regions Population'!I5</f>
        <v>Region 4</v>
      </c>
      <c r="G3" s="492" t="str">
        <f>'Health Regions Population'!K5</f>
        <v>Region 5</v>
      </c>
      <c r="H3" s="492" t="str">
        <f>'Health Regions Population'!M5</f>
        <v>Region 6</v>
      </c>
      <c r="I3" s="492" t="str">
        <f>'Health Regions Population'!O5</f>
        <v>Region 7</v>
      </c>
      <c r="J3" s="492" t="str">
        <f>'Health Regions Population'!Q5</f>
        <v>Region 8</v>
      </c>
      <c r="K3" s="492" t="str">
        <f>'Health Regions Population'!S5</f>
        <v>Region 9</v>
      </c>
      <c r="L3" s="492" t="str">
        <f>'Health Regions Population'!U5</f>
        <v>Region 10</v>
      </c>
      <c r="M3" s="492" t="str">
        <f>'Health Regions Population'!W5</f>
        <v>Region 11</v>
      </c>
      <c r="N3" s="492" t="str">
        <f>'Health Regions Population'!Y5</f>
        <v>Region 12</v>
      </c>
      <c r="O3" s="492" t="str">
        <f>'Health Regions Population'!AA5</f>
        <v>Region 13</v>
      </c>
      <c r="P3" s="492" t="str">
        <f>'Health Regions Population'!AC5</f>
        <v>Region 14</v>
      </c>
      <c r="Q3" s="492" t="str">
        <f>'Health Regions Population'!AE5</f>
        <v>Region 15</v>
      </c>
      <c r="R3" s="492" t="str">
        <f>'Health Regions Population'!AG5</f>
        <v>Region 16</v>
      </c>
      <c r="S3" s="492" t="str">
        <f>'Health Regions Population'!AI5</f>
        <v>Region 17</v>
      </c>
      <c r="T3" s="492" t="str">
        <f>'Health Regions Population'!AK5</f>
        <v>Region 18</v>
      </c>
      <c r="U3" s="492" t="str">
        <f>'Health Regions Population'!AM5</f>
        <v>Region 19</v>
      </c>
      <c r="V3" s="503" t="str">
        <f>'Health Regions Population'!AO5</f>
        <v>Region 20</v>
      </c>
      <c r="W3" s="59"/>
      <c r="X3" s="477" t="str">
        <f>'Health Regions Population'!C5</f>
        <v>Region 1</v>
      </c>
      <c r="Y3" s="478" t="s">
        <v>149</v>
      </c>
      <c r="Z3" s="478" t="str">
        <f>'Health Regions Population'!E5</f>
        <v>Region 2</v>
      </c>
      <c r="AA3" s="478" t="s">
        <v>149</v>
      </c>
      <c r="AB3" s="478" t="str">
        <f>'Health Regions Population'!G5</f>
        <v>Region 3</v>
      </c>
      <c r="AC3" s="478" t="s">
        <v>149</v>
      </c>
      <c r="AD3" s="478" t="str">
        <f>'Health Regions Population'!I5</f>
        <v>Region 4</v>
      </c>
      <c r="AE3" s="478" t="s">
        <v>149</v>
      </c>
      <c r="AF3" s="478" t="str">
        <f>'Health Regions Population'!K5</f>
        <v>Region 5</v>
      </c>
      <c r="AG3" s="478" t="s">
        <v>149</v>
      </c>
      <c r="AH3" s="478" t="str">
        <f>'Health Regions Population'!M5</f>
        <v>Region 6</v>
      </c>
      <c r="AI3" s="478" t="s">
        <v>149</v>
      </c>
      <c r="AJ3" s="478" t="str">
        <f>'Health Regions Population'!O5</f>
        <v>Region 7</v>
      </c>
      <c r="AK3" s="478" t="s">
        <v>149</v>
      </c>
      <c r="AL3" s="478" t="str">
        <f>'Health Regions Population'!Q5</f>
        <v>Region 8</v>
      </c>
      <c r="AM3" s="478" t="s">
        <v>149</v>
      </c>
      <c r="AN3" s="478" t="str">
        <f>'Health Regions Population'!S5</f>
        <v>Region 9</v>
      </c>
      <c r="AO3" s="478" t="s">
        <v>149</v>
      </c>
      <c r="AP3" s="478" t="str">
        <f>'Health Regions Population'!U5</f>
        <v>Region 10</v>
      </c>
      <c r="AQ3" s="478" t="s">
        <v>149</v>
      </c>
      <c r="AR3" s="478" t="str">
        <f>'Health Regions Population'!W5</f>
        <v>Region 11</v>
      </c>
      <c r="AS3" s="478" t="s">
        <v>149</v>
      </c>
      <c r="AT3" s="478" t="str">
        <f>'Health Regions Population'!Y5</f>
        <v>Region 12</v>
      </c>
      <c r="AU3" s="478" t="s">
        <v>149</v>
      </c>
      <c r="AV3" s="478" t="str">
        <f>'Health Regions Population'!AA5</f>
        <v>Region 13</v>
      </c>
      <c r="AW3" s="478" t="s">
        <v>149</v>
      </c>
      <c r="AX3" s="478" t="str">
        <f>'Health Regions Population'!AC5</f>
        <v>Region 14</v>
      </c>
      <c r="AY3" s="478" t="s">
        <v>149</v>
      </c>
      <c r="AZ3" s="478" t="str">
        <f>'Health Regions Population'!AE5</f>
        <v>Region 15</v>
      </c>
      <c r="BA3" s="478" t="s">
        <v>149</v>
      </c>
      <c r="BB3" s="478" t="str">
        <f>'Health Regions Population'!AG5</f>
        <v>Region 16</v>
      </c>
      <c r="BC3" s="478" t="s">
        <v>149</v>
      </c>
      <c r="BD3" s="478" t="str">
        <f>'Health Regions Population'!AI5</f>
        <v>Region 17</v>
      </c>
      <c r="BE3" s="478" t="s">
        <v>149</v>
      </c>
      <c r="BF3" s="478" t="str">
        <f>'Health Regions Population'!AK5</f>
        <v>Region 18</v>
      </c>
      <c r="BG3" s="478" t="s">
        <v>149</v>
      </c>
      <c r="BH3" s="478" t="str">
        <f>'Health Regions Population'!AM5</f>
        <v>Region 19</v>
      </c>
      <c r="BI3" s="478" t="s">
        <v>149</v>
      </c>
      <c r="BJ3" s="478" t="str">
        <f>'Health Regions Population'!AO5</f>
        <v>Region 20</v>
      </c>
      <c r="BK3" s="479" t="s">
        <v>149</v>
      </c>
      <c r="BL3" s="59"/>
      <c r="BM3" s="322" t="s">
        <v>173</v>
      </c>
      <c r="BN3" s="323" t="s">
        <v>113</v>
      </c>
      <c r="BP3" s="517" t="s">
        <v>82</v>
      </c>
      <c r="BQ3" s="518" t="str">
        <f>'Health Regions Population'!C5</f>
        <v>Region 1</v>
      </c>
      <c r="BR3" s="518" t="str">
        <f>'Health Regions Population'!E5</f>
        <v>Region 2</v>
      </c>
      <c r="BS3" s="518" t="str">
        <f>'Health Regions Population'!G5</f>
        <v>Region 3</v>
      </c>
      <c r="BT3" s="518" t="str">
        <f>'Health Regions Population'!I5</f>
        <v>Region 4</v>
      </c>
      <c r="BU3" s="518" t="str">
        <f>'Health Regions Population'!K5</f>
        <v>Region 5</v>
      </c>
      <c r="BV3" s="518" t="str">
        <f>'Health Regions Population'!M5</f>
        <v>Region 6</v>
      </c>
      <c r="BW3" s="518" t="str">
        <f>'Health Regions Population'!O5</f>
        <v>Region 7</v>
      </c>
      <c r="BX3" s="518" t="str">
        <f>'Health Regions Population'!Q5</f>
        <v>Region 8</v>
      </c>
      <c r="BY3" s="518" t="str">
        <f>'Health Regions Population'!S5</f>
        <v>Region 9</v>
      </c>
      <c r="BZ3" s="518" t="str">
        <f>'Health Regions Population'!U5</f>
        <v>Region 10</v>
      </c>
      <c r="CA3" s="518" t="str">
        <f>'Health Regions Population'!W5</f>
        <v>Region 11</v>
      </c>
      <c r="CB3" s="518" t="str">
        <f>'Health Regions Population'!Y5</f>
        <v>Region 12</v>
      </c>
      <c r="CC3" s="518" t="str">
        <f>'Health Regions Population'!AA5</f>
        <v>Region 13</v>
      </c>
      <c r="CD3" s="518" t="str">
        <f>'Health Regions Population'!AC5</f>
        <v>Region 14</v>
      </c>
      <c r="CE3" s="518" t="str">
        <f>'Health Regions Population'!AE5</f>
        <v>Region 15</v>
      </c>
      <c r="CF3" s="518" t="str">
        <f>'Health Regions Population'!AG5</f>
        <v>Region 16</v>
      </c>
      <c r="CG3" s="518" t="str">
        <f>'Health Regions Population'!AI5</f>
        <v>Region 17</v>
      </c>
      <c r="CH3" s="518" t="str">
        <f>'Health Regions Population'!AK5</f>
        <v>Region 18</v>
      </c>
      <c r="CI3" s="518" t="str">
        <f>'Health Regions Population'!AM5</f>
        <v>Region 19</v>
      </c>
      <c r="CJ3" s="519" t="str">
        <f>'Health Regions Population'!AO5</f>
        <v>Region 20</v>
      </c>
    </row>
    <row r="4" spans="1:88" ht="15.75">
      <c r="A4" s="699"/>
      <c r="B4" s="333" t="str">
        <f>Populations!B9</f>
        <v>&lt;1</v>
      </c>
      <c r="C4" s="493"/>
      <c r="D4" s="493"/>
      <c r="E4" s="493"/>
      <c r="F4" s="493"/>
      <c r="G4" s="493"/>
      <c r="H4" s="493"/>
      <c r="I4" s="493"/>
      <c r="J4" s="493"/>
      <c r="K4" s="493"/>
      <c r="L4" s="493"/>
      <c r="M4" s="493"/>
      <c r="N4" s="493"/>
      <c r="O4" s="493"/>
      <c r="P4" s="494"/>
      <c r="Q4" s="494"/>
      <c r="R4" s="494"/>
      <c r="S4" s="494"/>
      <c r="T4" s="494"/>
      <c r="U4" s="494"/>
      <c r="V4" s="504"/>
      <c r="W4" s="65"/>
      <c r="X4" s="514">
        <f>'Health Regions Population'!C6</f>
        <v>0</v>
      </c>
      <c r="Y4" s="486">
        <f>IF(X4=0,0,($C$4/$X$4)*100000)</f>
        <v>0</v>
      </c>
      <c r="Z4" s="486">
        <f>'Health Regions Population'!E6</f>
        <v>0</v>
      </c>
      <c r="AA4" s="486">
        <f>IF(Z4=0,0,($D$4/$Z$4)*100000)</f>
        <v>0</v>
      </c>
      <c r="AB4" s="486">
        <f>'Health Regions Population'!G6</f>
        <v>0</v>
      </c>
      <c r="AC4" s="486">
        <f>IF(AB4=0,0,($E$4/$AB$4)*100000)</f>
        <v>0</v>
      </c>
      <c r="AD4" s="486">
        <f>'Health Regions Population'!I6</f>
        <v>0</v>
      </c>
      <c r="AE4" s="486">
        <f>IF(AD4=0,0,($F$4/$AD$4)*100000)</f>
        <v>0</v>
      </c>
      <c r="AF4" s="486">
        <f>'Health Regions Population'!K6</f>
        <v>0</v>
      </c>
      <c r="AG4" s="486">
        <f>IF(AF4=0,0,($G$4/$AF$4)*100000)</f>
        <v>0</v>
      </c>
      <c r="AH4" s="486">
        <f>'Health Regions Population'!M6</f>
        <v>0</v>
      </c>
      <c r="AI4" s="486">
        <f>IF(AH4=0,0,($H$4/$AH$4)*100000)</f>
        <v>0</v>
      </c>
      <c r="AJ4" s="486">
        <f>'Health Regions Population'!O6</f>
        <v>0</v>
      </c>
      <c r="AK4" s="486">
        <f>IF(AJ4=0,0,($I$4/$AJ$4)*100000)</f>
        <v>0</v>
      </c>
      <c r="AL4" s="486">
        <f>'Health Regions Population'!Q6</f>
        <v>0</v>
      </c>
      <c r="AM4" s="486">
        <f>IF(AL4=0,0,($J$4/$AL$4)*100000)</f>
        <v>0</v>
      </c>
      <c r="AN4" s="486">
        <f>'Health Regions Population'!S6</f>
        <v>0</v>
      </c>
      <c r="AO4" s="486">
        <f>IF(AN4=0,0,($K$4/$AN$4)*100000)</f>
        <v>0</v>
      </c>
      <c r="AP4" s="486">
        <f>'Health Regions Population'!U6</f>
        <v>0</v>
      </c>
      <c r="AQ4" s="486">
        <f>IF(AP4=0,0,($L$4/$AP$4)*100000)</f>
        <v>0</v>
      </c>
      <c r="AR4" s="486">
        <f>'Health Regions Population'!W6</f>
        <v>0</v>
      </c>
      <c r="AS4" s="486">
        <f>IF(AR4=0,0,($M$4/$AR$4)*100000)</f>
        <v>0</v>
      </c>
      <c r="AT4" s="486">
        <f>'Health Regions Population'!Y6</f>
        <v>0</v>
      </c>
      <c r="AU4" s="486">
        <f>IF(AT4=0,0,($N$4/$AT$4)*100000)</f>
        <v>0</v>
      </c>
      <c r="AV4" s="486">
        <f>'Health Regions Population'!AA6</f>
        <v>0</v>
      </c>
      <c r="AW4" s="486">
        <f>IF(AV4=0,0,($O$4/$AV$4)*100000)</f>
        <v>0</v>
      </c>
      <c r="AX4" s="486">
        <f>'Health Regions Population'!AC6</f>
        <v>0</v>
      </c>
      <c r="AY4" s="486">
        <f>IF(AX4=0,0,($P$4/$AX$4)*100000)</f>
        <v>0</v>
      </c>
      <c r="AZ4" s="486">
        <f>'Health Regions Population'!AE6</f>
        <v>0</v>
      </c>
      <c r="BA4" s="486">
        <f>IF(AZ4=0,0,($Q$4/$AZ$4)*100000)</f>
        <v>0</v>
      </c>
      <c r="BB4" s="486">
        <f>'Health Regions Population'!AG6</f>
        <v>0</v>
      </c>
      <c r="BC4" s="486">
        <f>IF(BB4=0,0,($R$4/$BB$4)*100000)</f>
        <v>0</v>
      </c>
      <c r="BD4" s="486">
        <f>'Health Regions Population'!AI6</f>
        <v>0</v>
      </c>
      <c r="BE4" s="486">
        <f>IF(BD4=0,0,($S$4/$BD$4)*100000)</f>
        <v>0</v>
      </c>
      <c r="BF4" s="486">
        <f>'Health Regions Population'!AK6</f>
        <v>0</v>
      </c>
      <c r="BG4" s="486">
        <f>IF(BF4=0,0,($T$4/$BF$4)*100000)</f>
        <v>0</v>
      </c>
      <c r="BH4" s="486">
        <f>'Health Regions Population'!AM6</f>
        <v>0</v>
      </c>
      <c r="BI4" s="486">
        <f>IF(BH4=0,0,($U$4/$BH$4)*100000)</f>
        <v>0</v>
      </c>
      <c r="BJ4" s="485">
        <f>'Health Regions Population'!AO6</f>
        <v>0</v>
      </c>
      <c r="BK4" s="487">
        <f>IF(BJ4=0,0,($V$4/$BJ$4)*100000)</f>
        <v>0</v>
      </c>
      <c r="BL4" s="65"/>
      <c r="BM4" s="271">
        <f>Populations!B96</f>
        <v>0</v>
      </c>
      <c r="BN4" s="272">
        <f>Populations!C96</f>
        <v>0</v>
      </c>
      <c r="BO4" s="65"/>
      <c r="BP4" s="458" t="str">
        <f>Populations!B9</f>
        <v>&lt;1</v>
      </c>
      <c r="BQ4" s="520">
        <f t="shared" ref="BQ4:BQ16" si="0">Y4*BN4</f>
        <v>0</v>
      </c>
      <c r="BR4" s="520">
        <f t="shared" ref="BR4:BR16" si="1">AA4*BN4</f>
        <v>0</v>
      </c>
      <c r="BS4" s="520">
        <f t="shared" ref="BS4:BS16" si="2">AC4*BN4</f>
        <v>0</v>
      </c>
      <c r="BT4" s="520">
        <f t="shared" ref="BT4:BT16" si="3">AE4*BN4</f>
        <v>0</v>
      </c>
      <c r="BU4" s="520">
        <f t="shared" ref="BU4:BU16" si="4">AG4*BN4</f>
        <v>0</v>
      </c>
      <c r="BV4" s="520">
        <f t="shared" ref="BV4:BV16" si="5">AI4*BN4</f>
        <v>0</v>
      </c>
      <c r="BW4" s="520">
        <f t="shared" ref="BW4:BW16" si="6">AJ4*BN4</f>
        <v>0</v>
      </c>
      <c r="BX4" s="520">
        <f t="shared" ref="BX4:BX16" si="7">AM4*BN4</f>
        <v>0</v>
      </c>
      <c r="BY4" s="520">
        <f t="shared" ref="BY4:BY16" si="8">AO4*BN4</f>
        <v>0</v>
      </c>
      <c r="BZ4" s="520">
        <f t="shared" ref="BZ4:BZ16" si="9">AQ4*BN4</f>
        <v>0</v>
      </c>
      <c r="CA4" s="520">
        <f t="shared" ref="CA4:CA16" si="10">AS4*BN4</f>
        <v>0</v>
      </c>
      <c r="CB4" s="520">
        <f t="shared" ref="CB4:CB16" si="11">AU4*BN4</f>
        <v>0</v>
      </c>
      <c r="CC4" s="520">
        <f t="shared" ref="CC4:CC16" si="12">AW4*BN4</f>
        <v>0</v>
      </c>
      <c r="CD4" s="520">
        <f t="shared" ref="CD4:CD16" si="13">AY4*BN4</f>
        <v>0</v>
      </c>
      <c r="CE4" s="520">
        <f t="shared" ref="CE4:CE16" si="14">AZ4*BN4</f>
        <v>0</v>
      </c>
      <c r="CF4" s="520">
        <f t="shared" ref="CF4:CF16" si="15">BA4*BN4</f>
        <v>0</v>
      </c>
      <c r="CG4" s="520">
        <f t="shared" ref="CG4:CG16" si="16">BB4*BN4</f>
        <v>0</v>
      </c>
      <c r="CH4" s="520">
        <f t="shared" ref="CH4:CH16" si="17">BC4*BN4</f>
        <v>0</v>
      </c>
      <c r="CI4" s="520">
        <f t="shared" ref="CI4:CI16" si="18">BD4*BN4</f>
        <v>0</v>
      </c>
      <c r="CJ4" s="521">
        <f t="shared" ref="CJ4:CJ16" si="19">BE4*BN4</f>
        <v>0</v>
      </c>
    </row>
    <row r="5" spans="1:88" ht="15.75">
      <c r="A5" s="699"/>
      <c r="B5" s="333" t="str">
        <f>Populations!B10</f>
        <v>1-4</v>
      </c>
      <c r="C5" s="495"/>
      <c r="D5" s="495"/>
      <c r="E5" s="495"/>
      <c r="F5" s="495"/>
      <c r="G5" s="495"/>
      <c r="H5" s="495"/>
      <c r="I5" s="495"/>
      <c r="J5" s="495"/>
      <c r="K5" s="495"/>
      <c r="L5" s="495"/>
      <c r="M5" s="495"/>
      <c r="N5" s="495"/>
      <c r="O5" s="495"/>
      <c r="P5" s="496"/>
      <c r="Q5" s="496"/>
      <c r="R5" s="496"/>
      <c r="S5" s="496"/>
      <c r="T5" s="496"/>
      <c r="U5" s="496"/>
      <c r="V5" s="505"/>
      <c r="W5" s="65"/>
      <c r="X5" s="514">
        <f>'Health Regions Population'!C7</f>
        <v>0</v>
      </c>
      <c r="Y5" s="486">
        <f>IF(X5=0,0,($C$5/$X$5)*100000)</f>
        <v>0</v>
      </c>
      <c r="Z5" s="486">
        <f>'Health Regions Population'!E7</f>
        <v>0</v>
      </c>
      <c r="AA5" s="486">
        <f>IF(Z5=0,0,($D$5/$Z$5)*100000)</f>
        <v>0</v>
      </c>
      <c r="AB5" s="486">
        <f>'Health Regions Population'!G7</f>
        <v>0</v>
      </c>
      <c r="AC5" s="486">
        <f>IF(AB5=0,0,($E$5/$AB$5)*100000)</f>
        <v>0</v>
      </c>
      <c r="AD5" s="486">
        <f>'Health Regions Population'!I7</f>
        <v>0</v>
      </c>
      <c r="AE5" s="486">
        <f>IF(AD5=0,0,($F$5/$AD$5)*100000)</f>
        <v>0</v>
      </c>
      <c r="AF5" s="486">
        <f>'Health Regions Population'!K7</f>
        <v>0</v>
      </c>
      <c r="AG5" s="486">
        <f>IF(AF5=0,0,($G$5/$AF$5)*100000)</f>
        <v>0</v>
      </c>
      <c r="AH5" s="486">
        <f>'Health Regions Population'!M7</f>
        <v>0</v>
      </c>
      <c r="AI5" s="486">
        <f>IF(AH5=0,0,($H$5/$AH$5)*100000)</f>
        <v>0</v>
      </c>
      <c r="AJ5" s="486">
        <f>'Health Regions Population'!O7</f>
        <v>0</v>
      </c>
      <c r="AK5" s="486">
        <f>IF(AJ5=0,0,($I$5/$AJ$5)*100000)</f>
        <v>0</v>
      </c>
      <c r="AL5" s="486">
        <f>'Health Regions Population'!Q7</f>
        <v>0</v>
      </c>
      <c r="AM5" s="486">
        <f>IF(AL5=0,0,($J$5/$AL$5)*100000)</f>
        <v>0</v>
      </c>
      <c r="AN5" s="486">
        <f>'Health Regions Population'!S7</f>
        <v>0</v>
      </c>
      <c r="AO5" s="486">
        <f>IF(AN5=0,0,($K$5/$AN$5)*100000)</f>
        <v>0</v>
      </c>
      <c r="AP5" s="486">
        <f>'Health Regions Population'!U7</f>
        <v>0</v>
      </c>
      <c r="AQ5" s="486">
        <f>IF(AP5=0,0,($L$5/$AP$5)*100000)</f>
        <v>0</v>
      </c>
      <c r="AR5" s="486">
        <f>'Health Regions Population'!W7</f>
        <v>0</v>
      </c>
      <c r="AS5" s="486">
        <f>IF(AR5=0,0,($M$5/$AR$5)*100000)</f>
        <v>0</v>
      </c>
      <c r="AT5" s="486">
        <f>'Health Regions Population'!Y7</f>
        <v>0</v>
      </c>
      <c r="AU5" s="486">
        <f>IF(AT5=0,0,($N$5/$AT$5)*100000)</f>
        <v>0</v>
      </c>
      <c r="AV5" s="486">
        <f>'Health Regions Population'!AA7</f>
        <v>0</v>
      </c>
      <c r="AW5" s="486">
        <f>IF(AV5=0,0,($O$5/$AV$5)*100000)</f>
        <v>0</v>
      </c>
      <c r="AX5" s="486">
        <f>'Health Regions Population'!AC7</f>
        <v>0</v>
      </c>
      <c r="AY5" s="486">
        <f>IF(AX5=0,0,($P$5/$AX$5)*100000)</f>
        <v>0</v>
      </c>
      <c r="AZ5" s="486">
        <f>'Health Regions Population'!AE7</f>
        <v>0</v>
      </c>
      <c r="BA5" s="486">
        <f>IF(AZ5=0,0,($Q$5/$AZ$5)*100000)</f>
        <v>0</v>
      </c>
      <c r="BB5" s="486">
        <f>'Health Regions Population'!AG7</f>
        <v>0</v>
      </c>
      <c r="BC5" s="486">
        <f>IF(BB5=0,0,($R$5/$BB$5)*100000)</f>
        <v>0</v>
      </c>
      <c r="BD5" s="486">
        <f>'Health Regions Population'!AI7</f>
        <v>0</v>
      </c>
      <c r="BE5" s="486">
        <f>IF(BD5=0,0,($S$5/$BD$5)*100000)</f>
        <v>0</v>
      </c>
      <c r="BF5" s="486">
        <f>'Health Regions Population'!AK7</f>
        <v>0</v>
      </c>
      <c r="BG5" s="486">
        <f>IF(BF5=0,0,($T$5/$BF$5)*100000)</f>
        <v>0</v>
      </c>
      <c r="BH5" s="486">
        <f>'Health Regions Population'!AM7</f>
        <v>0</v>
      </c>
      <c r="BI5" s="486">
        <f>IF(BH5=0,0,($U$5/$BH$5)*100000)</f>
        <v>0</v>
      </c>
      <c r="BJ5" s="485">
        <f>'Health Regions Population'!AO7</f>
        <v>0</v>
      </c>
      <c r="BK5" s="487">
        <f>IF(BJ5=0,0,($V$5/$BJ$5)*100000)</f>
        <v>0</v>
      </c>
      <c r="BL5" s="65"/>
      <c r="BM5" s="271">
        <f>Populations!B97</f>
        <v>0</v>
      </c>
      <c r="BN5" s="272">
        <f>Populations!C97</f>
        <v>0</v>
      </c>
      <c r="BO5" s="65"/>
      <c r="BP5" s="458" t="str">
        <f>Populations!B10</f>
        <v>1-4</v>
      </c>
      <c r="BQ5" s="520">
        <f t="shared" si="0"/>
        <v>0</v>
      </c>
      <c r="BR5" s="520">
        <f t="shared" si="1"/>
        <v>0</v>
      </c>
      <c r="BS5" s="520">
        <f t="shared" si="2"/>
        <v>0</v>
      </c>
      <c r="BT5" s="520">
        <f t="shared" si="3"/>
        <v>0</v>
      </c>
      <c r="BU5" s="520">
        <f t="shared" si="4"/>
        <v>0</v>
      </c>
      <c r="BV5" s="520">
        <f t="shared" si="5"/>
        <v>0</v>
      </c>
      <c r="BW5" s="520">
        <f t="shared" si="6"/>
        <v>0</v>
      </c>
      <c r="BX5" s="520">
        <f t="shared" si="7"/>
        <v>0</v>
      </c>
      <c r="BY5" s="520">
        <f t="shared" si="8"/>
        <v>0</v>
      </c>
      <c r="BZ5" s="520">
        <f t="shared" si="9"/>
        <v>0</v>
      </c>
      <c r="CA5" s="520">
        <f t="shared" si="10"/>
        <v>0</v>
      </c>
      <c r="CB5" s="520">
        <f t="shared" si="11"/>
        <v>0</v>
      </c>
      <c r="CC5" s="520">
        <f t="shared" si="12"/>
        <v>0</v>
      </c>
      <c r="CD5" s="520">
        <f t="shared" si="13"/>
        <v>0</v>
      </c>
      <c r="CE5" s="520">
        <f t="shared" si="14"/>
        <v>0</v>
      </c>
      <c r="CF5" s="520">
        <f t="shared" si="15"/>
        <v>0</v>
      </c>
      <c r="CG5" s="520">
        <f t="shared" si="16"/>
        <v>0</v>
      </c>
      <c r="CH5" s="520">
        <f t="shared" si="17"/>
        <v>0</v>
      </c>
      <c r="CI5" s="520">
        <f t="shared" si="18"/>
        <v>0</v>
      </c>
      <c r="CJ5" s="521">
        <f t="shared" si="19"/>
        <v>0</v>
      </c>
    </row>
    <row r="6" spans="1:88" ht="15.75">
      <c r="A6" s="699"/>
      <c r="B6" s="333" t="str">
        <f>Populations!B11</f>
        <v>5-9</v>
      </c>
      <c r="C6" s="495"/>
      <c r="D6" s="495"/>
      <c r="E6" s="495"/>
      <c r="F6" s="495"/>
      <c r="G6" s="495"/>
      <c r="H6" s="495"/>
      <c r="I6" s="495"/>
      <c r="J6" s="495"/>
      <c r="K6" s="495"/>
      <c r="L6" s="495"/>
      <c r="M6" s="495"/>
      <c r="N6" s="495"/>
      <c r="O6" s="495"/>
      <c r="P6" s="496"/>
      <c r="Q6" s="496"/>
      <c r="R6" s="496"/>
      <c r="S6" s="496"/>
      <c r="T6" s="496"/>
      <c r="U6" s="496"/>
      <c r="V6" s="505"/>
      <c r="W6" s="65"/>
      <c r="X6" s="514">
        <f>'Health Regions Population'!C8</f>
        <v>0</v>
      </c>
      <c r="Y6" s="486">
        <f>IF(X6=0,0,($C$6/$X$6)*100000)</f>
        <v>0</v>
      </c>
      <c r="Z6" s="486">
        <f>'Health Regions Population'!E8</f>
        <v>0</v>
      </c>
      <c r="AA6" s="486">
        <f>IF(Z6=0,0,($D$6/$Z$6)*100000)</f>
        <v>0</v>
      </c>
      <c r="AB6" s="486">
        <f>'Health Regions Population'!G8</f>
        <v>0</v>
      </c>
      <c r="AC6" s="486">
        <f>IF(AB6=0,0,($E$6/$AB$6)*100000)</f>
        <v>0</v>
      </c>
      <c r="AD6" s="486">
        <f>'Health Regions Population'!I8</f>
        <v>0</v>
      </c>
      <c r="AE6" s="486">
        <f>IF(AD6=0,0,($F$6/$AD$6)*100000)</f>
        <v>0</v>
      </c>
      <c r="AF6" s="486">
        <f>'Health Regions Population'!K8</f>
        <v>0</v>
      </c>
      <c r="AG6" s="486">
        <f>IF(AF6=0,0,($G$6/$AF$6)*100000)</f>
        <v>0</v>
      </c>
      <c r="AH6" s="486">
        <f>'Health Regions Population'!M8</f>
        <v>0</v>
      </c>
      <c r="AI6" s="486">
        <f>IF(AH6=0,0,($H$6/$AH$6)*100000)</f>
        <v>0</v>
      </c>
      <c r="AJ6" s="486">
        <f>'Health Regions Population'!O8</f>
        <v>0</v>
      </c>
      <c r="AK6" s="486">
        <f>IF(AJ6=0,0,($I$6/$AJ$6)*100000)</f>
        <v>0</v>
      </c>
      <c r="AL6" s="486">
        <f>'Health Regions Population'!Q8</f>
        <v>0</v>
      </c>
      <c r="AM6" s="486">
        <f>IF(AL6=0,0,($J$6/$AL$6)*100000)</f>
        <v>0</v>
      </c>
      <c r="AN6" s="486">
        <f>'Health Regions Population'!S8</f>
        <v>0</v>
      </c>
      <c r="AO6" s="486">
        <f>IF(AN6=0,0,($K$6/$AN$6)*100000)</f>
        <v>0</v>
      </c>
      <c r="AP6" s="486">
        <f>'Health Regions Population'!U8</f>
        <v>0</v>
      </c>
      <c r="AQ6" s="486">
        <f>IF(AP6=0,0,($L$6/$AP$6)*100000)</f>
        <v>0</v>
      </c>
      <c r="AR6" s="486">
        <f>'Health Regions Population'!W8</f>
        <v>0</v>
      </c>
      <c r="AS6" s="486">
        <f>IF(AR6=0,0,($M$6/$AR$6)*100000)</f>
        <v>0</v>
      </c>
      <c r="AT6" s="486">
        <f>'Health Regions Population'!Y8</f>
        <v>0</v>
      </c>
      <c r="AU6" s="486">
        <f>IF(AT6=0,0,($N$6/$AT$6)*100000)</f>
        <v>0</v>
      </c>
      <c r="AV6" s="486">
        <f>'Health Regions Population'!AA8</f>
        <v>0</v>
      </c>
      <c r="AW6" s="486">
        <f>IF(AV6=0,0,($O$6/$AV$6)*100000)</f>
        <v>0</v>
      </c>
      <c r="AX6" s="486">
        <f>'Health Regions Population'!AC8</f>
        <v>0</v>
      </c>
      <c r="AY6" s="486">
        <f>IF(AX6=0,0,($P$6/$AX$6)*100000)</f>
        <v>0</v>
      </c>
      <c r="AZ6" s="486">
        <f>'Health Regions Population'!AE8</f>
        <v>0</v>
      </c>
      <c r="BA6" s="486">
        <f>IF(AZ6=0,0,($Q$6/$AZ$6)*100000)</f>
        <v>0</v>
      </c>
      <c r="BB6" s="486">
        <f>'Health Regions Population'!AG8</f>
        <v>0</v>
      </c>
      <c r="BC6" s="486">
        <f>IF(BB6=0,0,($R$6/$BB$6)*100000)</f>
        <v>0</v>
      </c>
      <c r="BD6" s="486">
        <f>'Health Regions Population'!AI8</f>
        <v>0</v>
      </c>
      <c r="BE6" s="486">
        <f>IF(BD6=0,0,($S$6/$BD$6)*100000)</f>
        <v>0</v>
      </c>
      <c r="BF6" s="486">
        <f>'Health Regions Population'!AK8</f>
        <v>0</v>
      </c>
      <c r="BG6" s="486">
        <f>IF(BF6=0,0,($T$6/$BF$6)*100000)</f>
        <v>0</v>
      </c>
      <c r="BH6" s="486">
        <f>'Health Regions Population'!AM8</f>
        <v>0</v>
      </c>
      <c r="BI6" s="486">
        <f>IF(BH6=0,0,($U$6/$BH$6)*100000)</f>
        <v>0</v>
      </c>
      <c r="BJ6" s="485">
        <f>'Health Regions Population'!AO8</f>
        <v>0</v>
      </c>
      <c r="BK6" s="487">
        <f>IF(BJ6=0,0,($V$6/$BJ$6)*100000)</f>
        <v>0</v>
      </c>
      <c r="BL6" s="65"/>
      <c r="BM6" s="271">
        <f>Populations!B98</f>
        <v>0</v>
      </c>
      <c r="BN6" s="272">
        <f>Populations!C98</f>
        <v>0</v>
      </c>
      <c r="BO6" s="65"/>
      <c r="BP6" s="458" t="str">
        <f>Populations!B11</f>
        <v>5-9</v>
      </c>
      <c r="BQ6" s="520">
        <f t="shared" si="0"/>
        <v>0</v>
      </c>
      <c r="BR6" s="520">
        <f t="shared" si="1"/>
        <v>0</v>
      </c>
      <c r="BS6" s="520">
        <f t="shared" si="2"/>
        <v>0</v>
      </c>
      <c r="BT6" s="520">
        <f t="shared" si="3"/>
        <v>0</v>
      </c>
      <c r="BU6" s="520">
        <f t="shared" si="4"/>
        <v>0</v>
      </c>
      <c r="BV6" s="520">
        <f t="shared" si="5"/>
        <v>0</v>
      </c>
      <c r="BW6" s="520">
        <f t="shared" si="6"/>
        <v>0</v>
      </c>
      <c r="BX6" s="520">
        <f t="shared" si="7"/>
        <v>0</v>
      </c>
      <c r="BY6" s="520">
        <f t="shared" si="8"/>
        <v>0</v>
      </c>
      <c r="BZ6" s="520">
        <f t="shared" si="9"/>
        <v>0</v>
      </c>
      <c r="CA6" s="520">
        <f t="shared" si="10"/>
        <v>0</v>
      </c>
      <c r="CB6" s="520">
        <f t="shared" si="11"/>
        <v>0</v>
      </c>
      <c r="CC6" s="520">
        <f t="shared" si="12"/>
        <v>0</v>
      </c>
      <c r="CD6" s="520">
        <f t="shared" si="13"/>
        <v>0</v>
      </c>
      <c r="CE6" s="520">
        <f t="shared" si="14"/>
        <v>0</v>
      </c>
      <c r="CF6" s="520">
        <f t="shared" si="15"/>
        <v>0</v>
      </c>
      <c r="CG6" s="520">
        <f t="shared" si="16"/>
        <v>0</v>
      </c>
      <c r="CH6" s="520">
        <f t="shared" si="17"/>
        <v>0</v>
      </c>
      <c r="CI6" s="520">
        <f t="shared" si="18"/>
        <v>0</v>
      </c>
      <c r="CJ6" s="521">
        <f t="shared" si="19"/>
        <v>0</v>
      </c>
    </row>
    <row r="7" spans="1:88" ht="15.75">
      <c r="A7" s="699"/>
      <c r="B7" s="333" t="str">
        <f>Populations!B12</f>
        <v>10-14</v>
      </c>
      <c r="C7" s="495"/>
      <c r="D7" s="495"/>
      <c r="E7" s="495"/>
      <c r="F7" s="495"/>
      <c r="G7" s="495"/>
      <c r="H7" s="495"/>
      <c r="I7" s="495"/>
      <c r="J7" s="495"/>
      <c r="K7" s="495"/>
      <c r="L7" s="495"/>
      <c r="M7" s="495"/>
      <c r="N7" s="495"/>
      <c r="O7" s="495"/>
      <c r="P7" s="496"/>
      <c r="Q7" s="496"/>
      <c r="R7" s="496"/>
      <c r="S7" s="496"/>
      <c r="T7" s="496"/>
      <c r="U7" s="496"/>
      <c r="V7" s="505"/>
      <c r="W7" s="65"/>
      <c r="X7" s="514">
        <f>'Health Regions Population'!C9</f>
        <v>0</v>
      </c>
      <c r="Y7" s="486">
        <f>IF(X7=0,0,($C$7/$X$7)*100000)</f>
        <v>0</v>
      </c>
      <c r="Z7" s="486">
        <f>'Health Regions Population'!E9</f>
        <v>0</v>
      </c>
      <c r="AA7" s="486">
        <f>IF(Z7=0,0,($D$7/$Z$7)*100000)</f>
        <v>0</v>
      </c>
      <c r="AB7" s="486">
        <f>'Health Regions Population'!G9</f>
        <v>0</v>
      </c>
      <c r="AC7" s="486">
        <f>IF(AB7=0,0,($E$7/$AB$7)*100000)</f>
        <v>0</v>
      </c>
      <c r="AD7" s="486">
        <f>'Health Regions Population'!I9</f>
        <v>0</v>
      </c>
      <c r="AE7" s="486">
        <f>IF(AD7=0,0,($F$7/$AD$7)*100000)</f>
        <v>0</v>
      </c>
      <c r="AF7" s="486">
        <f>'Health Regions Population'!K9</f>
        <v>0</v>
      </c>
      <c r="AG7" s="486">
        <f>IF(AF7=0,0,($G$7/$AF$7)*100000)</f>
        <v>0</v>
      </c>
      <c r="AH7" s="486">
        <f>'Health Regions Population'!M9</f>
        <v>0</v>
      </c>
      <c r="AI7" s="486">
        <f>IF(AH7=0,0,($H$7/$AH$7)*100000)</f>
        <v>0</v>
      </c>
      <c r="AJ7" s="486">
        <f>'Health Regions Population'!O9</f>
        <v>0</v>
      </c>
      <c r="AK7" s="486">
        <f>IF(AJ7=0,0,($I$7/$AJ$7)*100000)</f>
        <v>0</v>
      </c>
      <c r="AL7" s="486">
        <f>'Health Regions Population'!Q9</f>
        <v>0</v>
      </c>
      <c r="AM7" s="486">
        <f>IF(AL7=0,0,($J$7/$AL$7)*100000)</f>
        <v>0</v>
      </c>
      <c r="AN7" s="486">
        <f>'Health Regions Population'!S9</f>
        <v>0</v>
      </c>
      <c r="AO7" s="486">
        <f>IF(AN7=0,0,($K$7/$AN$7)*100000)</f>
        <v>0</v>
      </c>
      <c r="AP7" s="486">
        <f>'Health Regions Population'!U9</f>
        <v>0</v>
      </c>
      <c r="AQ7" s="486">
        <f>IF(AP7=0,0,($L$7/$AP$7)*100000)</f>
        <v>0</v>
      </c>
      <c r="AR7" s="486">
        <f>'Health Regions Population'!W9</f>
        <v>0</v>
      </c>
      <c r="AS7" s="486">
        <f>IF(AR7=0,0,($M$7/$AR$7)*100000)</f>
        <v>0</v>
      </c>
      <c r="AT7" s="486">
        <f>'Health Regions Population'!Y9</f>
        <v>0</v>
      </c>
      <c r="AU7" s="486">
        <f>IF(AT7=0,0,($N$7/$AT$7)*100000)</f>
        <v>0</v>
      </c>
      <c r="AV7" s="486">
        <f>'Health Regions Population'!AA9</f>
        <v>0</v>
      </c>
      <c r="AW7" s="486">
        <f>IF(AV7=0,0,($O$7/$AV$7)*100000)</f>
        <v>0</v>
      </c>
      <c r="AX7" s="486">
        <f>'Health Regions Population'!AC9</f>
        <v>0</v>
      </c>
      <c r="AY7" s="486">
        <f>IF(AX7=0,0,($P$7/$AX$7)*100000)</f>
        <v>0</v>
      </c>
      <c r="AZ7" s="486">
        <f>'Health Regions Population'!AE9</f>
        <v>0</v>
      </c>
      <c r="BA7" s="486">
        <f>IF(AZ7=0,0,($Q$7/$AZ$7)*100000)</f>
        <v>0</v>
      </c>
      <c r="BB7" s="486">
        <f>'Health Regions Population'!AG9</f>
        <v>0</v>
      </c>
      <c r="BC7" s="486">
        <f>IF(BB7=0,0,($R$7/$BB$7)*100000)</f>
        <v>0</v>
      </c>
      <c r="BD7" s="486">
        <f>'Health Regions Population'!AI9</f>
        <v>0</v>
      </c>
      <c r="BE7" s="486">
        <f>IF(BD7=0,0,($S$7/$BD$7)*100000)</f>
        <v>0</v>
      </c>
      <c r="BF7" s="486">
        <f>'Health Regions Population'!AK9</f>
        <v>0</v>
      </c>
      <c r="BG7" s="486">
        <f>IF(BF7=0,0,($T$7/$BF$7)*100000)</f>
        <v>0</v>
      </c>
      <c r="BH7" s="486">
        <f>'Health Regions Population'!AM9</f>
        <v>0</v>
      </c>
      <c r="BI7" s="486">
        <f>IF(BH7=0,0,($U$7/$BH$7)*100000)</f>
        <v>0</v>
      </c>
      <c r="BJ7" s="485">
        <f>'Health Regions Population'!AO9</f>
        <v>0</v>
      </c>
      <c r="BK7" s="487">
        <f>IF(BJ7=0,0,($V$7/$BJ$7)*100000)</f>
        <v>0</v>
      </c>
      <c r="BL7" s="65"/>
      <c r="BM7" s="271">
        <f>Populations!B99</f>
        <v>0</v>
      </c>
      <c r="BN7" s="272">
        <f>Populations!C99</f>
        <v>0</v>
      </c>
      <c r="BO7" s="65"/>
      <c r="BP7" s="458" t="str">
        <f>Populations!B12</f>
        <v>10-14</v>
      </c>
      <c r="BQ7" s="520">
        <f t="shared" si="0"/>
        <v>0</v>
      </c>
      <c r="BR7" s="520">
        <f t="shared" si="1"/>
        <v>0</v>
      </c>
      <c r="BS7" s="520">
        <f t="shared" si="2"/>
        <v>0</v>
      </c>
      <c r="BT7" s="520">
        <f t="shared" si="3"/>
        <v>0</v>
      </c>
      <c r="BU7" s="520">
        <f t="shared" si="4"/>
        <v>0</v>
      </c>
      <c r="BV7" s="520">
        <f t="shared" si="5"/>
        <v>0</v>
      </c>
      <c r="BW7" s="520">
        <f t="shared" si="6"/>
        <v>0</v>
      </c>
      <c r="BX7" s="520">
        <f t="shared" si="7"/>
        <v>0</v>
      </c>
      <c r="BY7" s="520">
        <f t="shared" si="8"/>
        <v>0</v>
      </c>
      <c r="BZ7" s="520">
        <f t="shared" si="9"/>
        <v>0</v>
      </c>
      <c r="CA7" s="520">
        <f t="shared" si="10"/>
        <v>0</v>
      </c>
      <c r="CB7" s="520">
        <f t="shared" si="11"/>
        <v>0</v>
      </c>
      <c r="CC7" s="520">
        <f t="shared" si="12"/>
        <v>0</v>
      </c>
      <c r="CD7" s="520">
        <f t="shared" si="13"/>
        <v>0</v>
      </c>
      <c r="CE7" s="520">
        <f t="shared" si="14"/>
        <v>0</v>
      </c>
      <c r="CF7" s="520">
        <f t="shared" si="15"/>
        <v>0</v>
      </c>
      <c r="CG7" s="520">
        <f t="shared" si="16"/>
        <v>0</v>
      </c>
      <c r="CH7" s="520">
        <f t="shared" si="17"/>
        <v>0</v>
      </c>
      <c r="CI7" s="520">
        <f t="shared" si="18"/>
        <v>0</v>
      </c>
      <c r="CJ7" s="521">
        <f t="shared" si="19"/>
        <v>0</v>
      </c>
    </row>
    <row r="8" spans="1:88" ht="15.75">
      <c r="A8" s="699"/>
      <c r="B8" s="333" t="str">
        <f>Populations!B13</f>
        <v>15-19</v>
      </c>
      <c r="C8" s="495"/>
      <c r="D8" s="495"/>
      <c r="E8" s="495"/>
      <c r="F8" s="495"/>
      <c r="G8" s="495"/>
      <c r="H8" s="495"/>
      <c r="I8" s="495"/>
      <c r="J8" s="495"/>
      <c r="K8" s="495"/>
      <c r="L8" s="495"/>
      <c r="M8" s="495"/>
      <c r="N8" s="495"/>
      <c r="O8" s="495"/>
      <c r="P8" s="496"/>
      <c r="Q8" s="496"/>
      <c r="R8" s="496"/>
      <c r="S8" s="496"/>
      <c r="T8" s="496"/>
      <c r="U8" s="496"/>
      <c r="V8" s="505"/>
      <c r="W8" s="65"/>
      <c r="X8" s="514">
        <f>'Health Regions Population'!C10</f>
        <v>0</v>
      </c>
      <c r="Y8" s="486">
        <f>IF(X8=0,0,($C$8/$X$8)*100000)</f>
        <v>0</v>
      </c>
      <c r="Z8" s="486">
        <f>'Health Regions Population'!E10</f>
        <v>0</v>
      </c>
      <c r="AA8" s="486">
        <f>IF(Z8=0,0,($D$8/$Z$8)*100000)</f>
        <v>0</v>
      </c>
      <c r="AB8" s="486">
        <f>'Health Regions Population'!G10</f>
        <v>0</v>
      </c>
      <c r="AC8" s="486">
        <f>IF(AB8=0,0,($E$8/$AB$8)*100000)</f>
        <v>0</v>
      </c>
      <c r="AD8" s="486">
        <f>'Health Regions Population'!I10</f>
        <v>0</v>
      </c>
      <c r="AE8" s="486">
        <f>IF(AD8=0,0,($F$8/$AD$8)*100000)</f>
        <v>0</v>
      </c>
      <c r="AF8" s="486">
        <f>'Health Regions Population'!K10</f>
        <v>0</v>
      </c>
      <c r="AG8" s="486">
        <f>IF(AF8=0,0,($G$8/$AF$8)*100000)</f>
        <v>0</v>
      </c>
      <c r="AH8" s="486">
        <f>'Health Regions Population'!M10</f>
        <v>0</v>
      </c>
      <c r="AI8" s="486">
        <f>IF(AH8=0,0,($H$8/$AH$8)*100000)</f>
        <v>0</v>
      </c>
      <c r="AJ8" s="486">
        <f>'Health Regions Population'!O10</f>
        <v>0</v>
      </c>
      <c r="AK8" s="486">
        <f>IF(AJ8=0,0,($I$8/$AJ$8)*100000)</f>
        <v>0</v>
      </c>
      <c r="AL8" s="486">
        <f>'Health Regions Population'!Q10</f>
        <v>0</v>
      </c>
      <c r="AM8" s="486">
        <f>IF(AL8=0,0,($J$8/$AL$8)*100000)</f>
        <v>0</v>
      </c>
      <c r="AN8" s="486">
        <f>'Health Regions Population'!S10</f>
        <v>0</v>
      </c>
      <c r="AO8" s="486">
        <f>IF(AN8=0,0,($K$8/$X$8)*100000)</f>
        <v>0</v>
      </c>
      <c r="AP8" s="486">
        <f>'Health Regions Population'!U10</f>
        <v>0</v>
      </c>
      <c r="AQ8" s="486">
        <f>IF(AP8=0,0,($L$8/$AP$8)*100000)</f>
        <v>0</v>
      </c>
      <c r="AR8" s="486">
        <f>'Health Regions Population'!W10</f>
        <v>0</v>
      </c>
      <c r="AS8" s="486">
        <f>IF(AR8=0,0,($M$8/$AR$8)*100000)</f>
        <v>0</v>
      </c>
      <c r="AT8" s="486">
        <f>'Health Regions Population'!Y10</f>
        <v>0</v>
      </c>
      <c r="AU8" s="486">
        <f>IF(AT8=0,0,($N$8/$AT$8)*100000)</f>
        <v>0</v>
      </c>
      <c r="AV8" s="486">
        <f>'Health Regions Population'!AA10</f>
        <v>0</v>
      </c>
      <c r="AW8" s="486">
        <f>IF(AV8=0,0,($O$8/$AV$8)*100000)</f>
        <v>0</v>
      </c>
      <c r="AX8" s="486">
        <f>'Health Regions Population'!AC10</f>
        <v>0</v>
      </c>
      <c r="AY8" s="486">
        <f>IF(AX8=0,0,($P$8/$AX$8)*100000)</f>
        <v>0</v>
      </c>
      <c r="AZ8" s="486">
        <f>'Health Regions Population'!AE10</f>
        <v>0</v>
      </c>
      <c r="BA8" s="486">
        <f>IF(AZ8=0,0,($Q$8/$AZ$8)*100000)</f>
        <v>0</v>
      </c>
      <c r="BB8" s="486">
        <f>'Health Regions Population'!AG10</f>
        <v>0</v>
      </c>
      <c r="BC8" s="486">
        <f>IF(BB8=0,0,($R$8/$BB$8)*100000)</f>
        <v>0</v>
      </c>
      <c r="BD8" s="486">
        <f>'Health Regions Population'!AI10</f>
        <v>0</v>
      </c>
      <c r="BE8" s="486">
        <f>IF(BD8=0,0,($S$8/$BD$8)*100000)</f>
        <v>0</v>
      </c>
      <c r="BF8" s="486">
        <f>'Health Regions Population'!AK10</f>
        <v>0</v>
      </c>
      <c r="BG8" s="486">
        <f>IF(BF8=0,0,($T$8/$BF$8)*100000)</f>
        <v>0</v>
      </c>
      <c r="BH8" s="486">
        <f>'Health Regions Population'!AM10</f>
        <v>0</v>
      </c>
      <c r="BI8" s="486">
        <f>IF(BH8=0,0,($U$8/$BH$8)*100000)</f>
        <v>0</v>
      </c>
      <c r="BJ8" s="485">
        <f>'Health Regions Population'!AO10</f>
        <v>0</v>
      </c>
      <c r="BK8" s="487">
        <f>IF(BJ8=0,0,($V$8/$BJ$8)*100000)</f>
        <v>0</v>
      </c>
      <c r="BL8" s="65"/>
      <c r="BM8" s="271">
        <f>Populations!B100</f>
        <v>0</v>
      </c>
      <c r="BN8" s="272">
        <f>Populations!C100</f>
        <v>0</v>
      </c>
      <c r="BO8" s="65"/>
      <c r="BP8" s="458" t="str">
        <f>Populations!B13</f>
        <v>15-19</v>
      </c>
      <c r="BQ8" s="520">
        <f t="shared" si="0"/>
        <v>0</v>
      </c>
      <c r="BR8" s="520">
        <f t="shared" si="1"/>
        <v>0</v>
      </c>
      <c r="BS8" s="520">
        <f t="shared" si="2"/>
        <v>0</v>
      </c>
      <c r="BT8" s="520">
        <f t="shared" si="3"/>
        <v>0</v>
      </c>
      <c r="BU8" s="520">
        <f t="shared" si="4"/>
        <v>0</v>
      </c>
      <c r="BV8" s="520">
        <f t="shared" si="5"/>
        <v>0</v>
      </c>
      <c r="BW8" s="520">
        <f t="shared" si="6"/>
        <v>0</v>
      </c>
      <c r="BX8" s="520">
        <f t="shared" si="7"/>
        <v>0</v>
      </c>
      <c r="BY8" s="520">
        <f t="shared" si="8"/>
        <v>0</v>
      </c>
      <c r="BZ8" s="520">
        <f t="shared" si="9"/>
        <v>0</v>
      </c>
      <c r="CA8" s="520">
        <f t="shared" si="10"/>
        <v>0</v>
      </c>
      <c r="CB8" s="520">
        <f t="shared" si="11"/>
        <v>0</v>
      </c>
      <c r="CC8" s="520">
        <f t="shared" si="12"/>
        <v>0</v>
      </c>
      <c r="CD8" s="520">
        <f t="shared" si="13"/>
        <v>0</v>
      </c>
      <c r="CE8" s="520">
        <f t="shared" si="14"/>
        <v>0</v>
      </c>
      <c r="CF8" s="520">
        <f t="shared" si="15"/>
        <v>0</v>
      </c>
      <c r="CG8" s="520">
        <f t="shared" si="16"/>
        <v>0</v>
      </c>
      <c r="CH8" s="520">
        <f t="shared" si="17"/>
        <v>0</v>
      </c>
      <c r="CI8" s="520">
        <f t="shared" si="18"/>
        <v>0</v>
      </c>
      <c r="CJ8" s="521">
        <f t="shared" si="19"/>
        <v>0</v>
      </c>
    </row>
    <row r="9" spans="1:88" ht="15.75">
      <c r="A9" s="699"/>
      <c r="B9" s="333" t="str">
        <f>Populations!B14</f>
        <v>20-24</v>
      </c>
      <c r="C9" s="495"/>
      <c r="D9" s="495"/>
      <c r="E9" s="495"/>
      <c r="F9" s="495"/>
      <c r="G9" s="495"/>
      <c r="H9" s="495"/>
      <c r="I9" s="495"/>
      <c r="J9" s="495"/>
      <c r="K9" s="495"/>
      <c r="L9" s="495"/>
      <c r="M9" s="495"/>
      <c r="N9" s="495"/>
      <c r="O9" s="495"/>
      <c r="P9" s="496"/>
      <c r="Q9" s="496"/>
      <c r="R9" s="496"/>
      <c r="S9" s="496"/>
      <c r="T9" s="496"/>
      <c r="U9" s="496"/>
      <c r="V9" s="505"/>
      <c r="W9" s="65"/>
      <c r="X9" s="514">
        <f>'Health Regions Population'!C11</f>
        <v>0</v>
      </c>
      <c r="Y9" s="486">
        <f>IF(X9=0,0,($C$9/$X$9)*100000)</f>
        <v>0</v>
      </c>
      <c r="Z9" s="486">
        <f>'Health Regions Population'!E11</f>
        <v>0</v>
      </c>
      <c r="AA9" s="486">
        <f>IF(Z9=0,0,($D$9/$Z$9)*100000)</f>
        <v>0</v>
      </c>
      <c r="AB9" s="486">
        <f>'Health Regions Population'!G11</f>
        <v>0</v>
      </c>
      <c r="AC9" s="486">
        <f>IF(AB9=0,0,($E$9/$AB$9)*100000)</f>
        <v>0</v>
      </c>
      <c r="AD9" s="486">
        <f>'Health Regions Population'!I11</f>
        <v>0</v>
      </c>
      <c r="AE9" s="486">
        <f>IF(AD9=0,0,($F$9/$AD$9)*100000)</f>
        <v>0</v>
      </c>
      <c r="AF9" s="486">
        <f>'Health Regions Population'!K11</f>
        <v>0</v>
      </c>
      <c r="AG9" s="486">
        <f>IF(AF9=0,0,($G$9/$AF$9)*100000)</f>
        <v>0</v>
      </c>
      <c r="AH9" s="486">
        <f>'Health Regions Population'!M11</f>
        <v>0</v>
      </c>
      <c r="AI9" s="486">
        <f>IF(AH9=0,0,($H$9/$AH$9)*100000)</f>
        <v>0</v>
      </c>
      <c r="AJ9" s="486">
        <f>'Health Regions Population'!O11</f>
        <v>0</v>
      </c>
      <c r="AK9" s="486">
        <f>IF(AJ9=0,0,($I$9/$AJ$9)*100000)</f>
        <v>0</v>
      </c>
      <c r="AL9" s="486">
        <f>'Health Regions Population'!Q11</f>
        <v>0</v>
      </c>
      <c r="AM9" s="486">
        <f>IF(AL9=0,0,($J$9/$AL$9)*100000)</f>
        <v>0</v>
      </c>
      <c r="AN9" s="486">
        <f>'Health Regions Population'!S11</f>
        <v>0</v>
      </c>
      <c r="AO9" s="486">
        <f>IF(AN9=0,0,($K$9/$AN$9)*100000)</f>
        <v>0</v>
      </c>
      <c r="AP9" s="486">
        <f>'Health Regions Population'!U11</f>
        <v>0</v>
      </c>
      <c r="AQ9" s="486">
        <f>IF(AP9=0,0,($L$9/$AP$9)*100000)</f>
        <v>0</v>
      </c>
      <c r="AR9" s="486">
        <f>'Health Regions Population'!W11</f>
        <v>0</v>
      </c>
      <c r="AS9" s="486">
        <f>IF(AR9=0,0,($M$9/$AR$9)*100000)</f>
        <v>0</v>
      </c>
      <c r="AT9" s="486">
        <f>'Health Regions Population'!Y11</f>
        <v>0</v>
      </c>
      <c r="AU9" s="486">
        <f>IF(AT9=0,0,($N$9/$AT$9)*100000)</f>
        <v>0</v>
      </c>
      <c r="AV9" s="486">
        <f>'Health Regions Population'!AA11</f>
        <v>0</v>
      </c>
      <c r="AW9" s="486">
        <f>IF(AV9=0,0,($O$9/$AV$9)*100000)</f>
        <v>0</v>
      </c>
      <c r="AX9" s="486">
        <f>'Health Regions Population'!AC11</f>
        <v>0</v>
      </c>
      <c r="AY9" s="486">
        <f>IF(AX9=0,0,($P$9/$AX$9)*100000)</f>
        <v>0</v>
      </c>
      <c r="AZ9" s="486">
        <f>'Health Regions Population'!AE11</f>
        <v>0</v>
      </c>
      <c r="BA9" s="486">
        <f>IF(AZ9=0,0,($Q$9/$AZ$9)*100000)</f>
        <v>0</v>
      </c>
      <c r="BB9" s="486">
        <f>'Health Regions Population'!AG11</f>
        <v>0</v>
      </c>
      <c r="BC9" s="486">
        <f>IF(BB9=0,0,($R$9/$BB$9)*100000)</f>
        <v>0</v>
      </c>
      <c r="BD9" s="486">
        <f>'Health Regions Population'!AI11</f>
        <v>0</v>
      </c>
      <c r="BE9" s="486">
        <f>IF(BD9=0,0,($S$9/$BD$9)*100000)</f>
        <v>0</v>
      </c>
      <c r="BF9" s="486">
        <f>'Health Regions Population'!AK11</f>
        <v>0</v>
      </c>
      <c r="BG9" s="486">
        <f>IF(BF9=0,0,($T$9/$BF$9)*100000)</f>
        <v>0</v>
      </c>
      <c r="BH9" s="486">
        <f>'Health Regions Population'!AM11</f>
        <v>0</v>
      </c>
      <c r="BI9" s="486">
        <f>IF(BH9=0,0,($U$9/$BH$9)*100000)</f>
        <v>0</v>
      </c>
      <c r="BJ9" s="485">
        <f>'Health Regions Population'!AO11</f>
        <v>0</v>
      </c>
      <c r="BK9" s="487">
        <f>IF(BJ9=0,0,($V$9/$BJ$9)*100000)</f>
        <v>0</v>
      </c>
      <c r="BL9" s="65"/>
      <c r="BM9" s="271">
        <f>Populations!B101</f>
        <v>0</v>
      </c>
      <c r="BN9" s="272">
        <f>Populations!C101</f>
        <v>0</v>
      </c>
      <c r="BO9" s="65"/>
      <c r="BP9" s="458" t="str">
        <f>Populations!B14</f>
        <v>20-24</v>
      </c>
      <c r="BQ9" s="520">
        <f t="shared" si="0"/>
        <v>0</v>
      </c>
      <c r="BR9" s="520">
        <f t="shared" si="1"/>
        <v>0</v>
      </c>
      <c r="BS9" s="520">
        <f t="shared" si="2"/>
        <v>0</v>
      </c>
      <c r="BT9" s="520">
        <f t="shared" si="3"/>
        <v>0</v>
      </c>
      <c r="BU9" s="520">
        <f t="shared" si="4"/>
        <v>0</v>
      </c>
      <c r="BV9" s="520">
        <f t="shared" si="5"/>
        <v>0</v>
      </c>
      <c r="BW9" s="520">
        <f t="shared" si="6"/>
        <v>0</v>
      </c>
      <c r="BX9" s="520">
        <f t="shared" si="7"/>
        <v>0</v>
      </c>
      <c r="BY9" s="520">
        <f t="shared" si="8"/>
        <v>0</v>
      </c>
      <c r="BZ9" s="520">
        <f t="shared" si="9"/>
        <v>0</v>
      </c>
      <c r="CA9" s="520">
        <f t="shared" si="10"/>
        <v>0</v>
      </c>
      <c r="CB9" s="520">
        <f t="shared" si="11"/>
        <v>0</v>
      </c>
      <c r="CC9" s="520">
        <f t="shared" si="12"/>
        <v>0</v>
      </c>
      <c r="CD9" s="520">
        <f t="shared" si="13"/>
        <v>0</v>
      </c>
      <c r="CE9" s="520">
        <f t="shared" si="14"/>
        <v>0</v>
      </c>
      <c r="CF9" s="520">
        <f t="shared" si="15"/>
        <v>0</v>
      </c>
      <c r="CG9" s="520">
        <f t="shared" si="16"/>
        <v>0</v>
      </c>
      <c r="CH9" s="520">
        <f t="shared" si="17"/>
        <v>0</v>
      </c>
      <c r="CI9" s="520">
        <f t="shared" si="18"/>
        <v>0</v>
      </c>
      <c r="CJ9" s="521">
        <f t="shared" si="19"/>
        <v>0</v>
      </c>
    </row>
    <row r="10" spans="1:88" ht="15.75">
      <c r="A10" s="699"/>
      <c r="B10" s="333" t="str">
        <f>Populations!B15</f>
        <v>25-34</v>
      </c>
      <c r="C10" s="495"/>
      <c r="D10" s="495"/>
      <c r="E10" s="495"/>
      <c r="F10" s="495"/>
      <c r="G10" s="495"/>
      <c r="H10" s="495"/>
      <c r="I10" s="495"/>
      <c r="J10" s="495"/>
      <c r="K10" s="495"/>
      <c r="L10" s="495"/>
      <c r="M10" s="495"/>
      <c r="N10" s="495"/>
      <c r="O10" s="495"/>
      <c r="P10" s="496"/>
      <c r="Q10" s="496"/>
      <c r="R10" s="496"/>
      <c r="S10" s="496"/>
      <c r="T10" s="496"/>
      <c r="U10" s="496"/>
      <c r="V10" s="505"/>
      <c r="W10" s="65"/>
      <c r="X10" s="514">
        <f>'Health Regions Population'!C12</f>
        <v>0</v>
      </c>
      <c r="Y10" s="486">
        <f>IF(X10=0,0,($C$10/$X$10)*100000)</f>
        <v>0</v>
      </c>
      <c r="Z10" s="486">
        <f>'Health Regions Population'!E12</f>
        <v>0</v>
      </c>
      <c r="AA10" s="486">
        <f>IF(Z10=0,0,($D$10/$Z$10)*100000)</f>
        <v>0</v>
      </c>
      <c r="AB10" s="486">
        <f>'Health Regions Population'!G12</f>
        <v>0</v>
      </c>
      <c r="AC10" s="486">
        <f>IF(AB10=0,0,($E$10/$AB$10)*100000)</f>
        <v>0</v>
      </c>
      <c r="AD10" s="486">
        <f>'Health Regions Population'!I12</f>
        <v>0</v>
      </c>
      <c r="AE10" s="486">
        <f>IF(AD10=0,0,($F$10/$AD$10)*100000)</f>
        <v>0</v>
      </c>
      <c r="AF10" s="486">
        <f>'Health Regions Population'!K12</f>
        <v>0</v>
      </c>
      <c r="AG10" s="486">
        <f>IF(AF10=0,0,($G$10/$AF$10)*100000)</f>
        <v>0</v>
      </c>
      <c r="AH10" s="486">
        <f>'Health Regions Population'!M12</f>
        <v>0</v>
      </c>
      <c r="AI10" s="486">
        <f>IF(AH10=0,0,($H$10/$AH$10)*100000)</f>
        <v>0</v>
      </c>
      <c r="AJ10" s="486">
        <f>'Health Regions Population'!O12</f>
        <v>0</v>
      </c>
      <c r="AK10" s="486">
        <f>IF(AJ10=0,0,($I$10/$AJ$10)*100000)</f>
        <v>0</v>
      </c>
      <c r="AL10" s="486">
        <f>'Health Regions Population'!Q12</f>
        <v>0</v>
      </c>
      <c r="AM10" s="486">
        <f>IF(AL10=0,0,($J$10/$AL$10)*100000)</f>
        <v>0</v>
      </c>
      <c r="AN10" s="486">
        <f>'Health Regions Population'!S12</f>
        <v>0</v>
      </c>
      <c r="AO10" s="486">
        <f>IF(AN10=0,0,($K$10/$AN$10)*100000)</f>
        <v>0</v>
      </c>
      <c r="AP10" s="486">
        <f>'Health Regions Population'!U12</f>
        <v>0</v>
      </c>
      <c r="AQ10" s="486">
        <f>IF(AP10=0,0,($L$10/$AP$10)*100000)</f>
        <v>0</v>
      </c>
      <c r="AR10" s="486">
        <f>'Health Regions Population'!W12</f>
        <v>0</v>
      </c>
      <c r="AS10" s="486">
        <f>IF(AR10=0,0,($M$10/$AR$10)*100000)</f>
        <v>0</v>
      </c>
      <c r="AT10" s="486">
        <f>'Health Regions Population'!Y12</f>
        <v>0</v>
      </c>
      <c r="AU10" s="486">
        <f>IF(AT10=0,0,($N$10/$AT$10)*100000)</f>
        <v>0</v>
      </c>
      <c r="AV10" s="486">
        <f>'Health Regions Population'!AA12</f>
        <v>0</v>
      </c>
      <c r="AW10" s="486">
        <f>IF(AV10=0,0,($O$10/$AV$10)*100000)</f>
        <v>0</v>
      </c>
      <c r="AX10" s="486">
        <f>'Health Regions Population'!AC12</f>
        <v>0</v>
      </c>
      <c r="AY10" s="486">
        <f>IF(AX10=0,0,($P$10/$AX$10)*100000)</f>
        <v>0</v>
      </c>
      <c r="AZ10" s="486">
        <f>'Health Regions Population'!AE12</f>
        <v>0</v>
      </c>
      <c r="BA10" s="486">
        <f>IF(AZ10=0,0,($Q$10/$AZ$10)*100000)</f>
        <v>0</v>
      </c>
      <c r="BB10" s="486">
        <f>'Health Regions Population'!AG12</f>
        <v>0</v>
      </c>
      <c r="BC10" s="486">
        <f>IF(BB10=0,0,(AAK$10/$BB$10)*100000)</f>
        <v>0</v>
      </c>
      <c r="BD10" s="486">
        <f>'Health Regions Population'!AI12</f>
        <v>0</v>
      </c>
      <c r="BE10" s="486">
        <f>IF(BD10=0,0,($S$10/$BD$10)*100000)</f>
        <v>0</v>
      </c>
      <c r="BF10" s="486">
        <f>'Health Regions Population'!AK12</f>
        <v>0</v>
      </c>
      <c r="BG10" s="486">
        <f>IF(BF10=0,0,($T$10/$BF$10)*100000)</f>
        <v>0</v>
      </c>
      <c r="BH10" s="486">
        <f>'Health Regions Population'!AM12</f>
        <v>0</v>
      </c>
      <c r="BI10" s="486">
        <f>IF(BH10=0,0,($U$10/$BH$10)*100000)</f>
        <v>0</v>
      </c>
      <c r="BJ10" s="485">
        <f>'Health Regions Population'!AO12</f>
        <v>0</v>
      </c>
      <c r="BK10" s="487">
        <f>IF(BJ10=0,0,($V$10/$BJ$10)*100000)</f>
        <v>0</v>
      </c>
      <c r="BL10" s="65"/>
      <c r="BM10" s="271">
        <f>Populations!B102</f>
        <v>0</v>
      </c>
      <c r="BN10" s="272">
        <f>Populations!C102</f>
        <v>0</v>
      </c>
      <c r="BO10" s="65"/>
      <c r="BP10" s="458" t="str">
        <f>Populations!B15</f>
        <v>25-34</v>
      </c>
      <c r="BQ10" s="520">
        <f t="shared" si="0"/>
        <v>0</v>
      </c>
      <c r="BR10" s="520">
        <f t="shared" si="1"/>
        <v>0</v>
      </c>
      <c r="BS10" s="520">
        <f t="shared" si="2"/>
        <v>0</v>
      </c>
      <c r="BT10" s="520">
        <f t="shared" si="3"/>
        <v>0</v>
      </c>
      <c r="BU10" s="520">
        <f t="shared" si="4"/>
        <v>0</v>
      </c>
      <c r="BV10" s="520">
        <f t="shared" si="5"/>
        <v>0</v>
      </c>
      <c r="BW10" s="520">
        <f t="shared" si="6"/>
        <v>0</v>
      </c>
      <c r="BX10" s="520">
        <f t="shared" si="7"/>
        <v>0</v>
      </c>
      <c r="BY10" s="520">
        <f t="shared" si="8"/>
        <v>0</v>
      </c>
      <c r="BZ10" s="520">
        <f t="shared" si="9"/>
        <v>0</v>
      </c>
      <c r="CA10" s="520">
        <f t="shared" si="10"/>
        <v>0</v>
      </c>
      <c r="CB10" s="520">
        <f t="shared" si="11"/>
        <v>0</v>
      </c>
      <c r="CC10" s="520">
        <f t="shared" si="12"/>
        <v>0</v>
      </c>
      <c r="CD10" s="520">
        <f t="shared" si="13"/>
        <v>0</v>
      </c>
      <c r="CE10" s="520">
        <f t="shared" si="14"/>
        <v>0</v>
      </c>
      <c r="CF10" s="520">
        <f t="shared" si="15"/>
        <v>0</v>
      </c>
      <c r="CG10" s="520">
        <f t="shared" si="16"/>
        <v>0</v>
      </c>
      <c r="CH10" s="520">
        <f t="shared" si="17"/>
        <v>0</v>
      </c>
      <c r="CI10" s="520">
        <f t="shared" si="18"/>
        <v>0</v>
      </c>
      <c r="CJ10" s="521">
        <f t="shared" si="19"/>
        <v>0</v>
      </c>
    </row>
    <row r="11" spans="1:88" ht="15.75">
      <c r="A11" s="699"/>
      <c r="B11" s="333" t="str">
        <f>Populations!B16</f>
        <v>35-44</v>
      </c>
      <c r="C11" s="495"/>
      <c r="D11" s="495"/>
      <c r="E11" s="495"/>
      <c r="F11" s="495"/>
      <c r="G11" s="495"/>
      <c r="H11" s="495"/>
      <c r="I11" s="495"/>
      <c r="J11" s="495"/>
      <c r="K11" s="495"/>
      <c r="L11" s="495"/>
      <c r="M11" s="495"/>
      <c r="N11" s="495"/>
      <c r="O11" s="495"/>
      <c r="P11" s="496"/>
      <c r="Q11" s="496"/>
      <c r="R11" s="496"/>
      <c r="S11" s="496"/>
      <c r="T11" s="496"/>
      <c r="U11" s="496"/>
      <c r="V11" s="505"/>
      <c r="W11" s="65"/>
      <c r="X11" s="514">
        <f>'Health Regions Population'!C13</f>
        <v>0</v>
      </c>
      <c r="Y11" s="486">
        <f>IF(X11=0,0,($C$11/$X$11)*100000)</f>
        <v>0</v>
      </c>
      <c r="Z11" s="486">
        <f>'Health Regions Population'!E13</f>
        <v>0</v>
      </c>
      <c r="AA11" s="486">
        <f>IF(Z11=0,0,($D$11/$Z$11)*100000)</f>
        <v>0</v>
      </c>
      <c r="AB11" s="486">
        <f>'Health Regions Population'!G13</f>
        <v>0</v>
      </c>
      <c r="AC11" s="486">
        <f>IF(AB11=0,0,($E$11/$AB$11)*100000)</f>
        <v>0</v>
      </c>
      <c r="AD11" s="486">
        <f>'Health Regions Population'!I13</f>
        <v>0</v>
      </c>
      <c r="AE11" s="486">
        <f>IF(AD11=0,0,($F$11/$AD$11)*100000)</f>
        <v>0</v>
      </c>
      <c r="AF11" s="486">
        <f>'Health Regions Population'!K13</f>
        <v>0</v>
      </c>
      <c r="AG11" s="486">
        <f>IF(AF11=0,0,($G$11/$AF$11)*100000)</f>
        <v>0</v>
      </c>
      <c r="AH11" s="486">
        <f>'Health Regions Population'!M13</f>
        <v>0</v>
      </c>
      <c r="AI11" s="486">
        <f>IF(AH11=0,0,($H$11/$AH$11)*100000)</f>
        <v>0</v>
      </c>
      <c r="AJ11" s="486">
        <f>'Health Regions Population'!O13</f>
        <v>0</v>
      </c>
      <c r="AK11" s="486">
        <f>IF(AJ11=0,0,($I$11/$AJ$11)*100000)</f>
        <v>0</v>
      </c>
      <c r="AL11" s="486">
        <f>'Health Regions Population'!Q13</f>
        <v>0</v>
      </c>
      <c r="AM11" s="486">
        <f>IF(AL11=0,0,($J$11/$AL$11)*100000)</f>
        <v>0</v>
      </c>
      <c r="AN11" s="486">
        <f>'Health Regions Population'!S13</f>
        <v>0</v>
      </c>
      <c r="AO11" s="486">
        <f>IF(AN11=0,0,($K$11/$AN$11)*100000)</f>
        <v>0</v>
      </c>
      <c r="AP11" s="486">
        <f>'Health Regions Population'!U13</f>
        <v>0</v>
      </c>
      <c r="AQ11" s="486">
        <f>IF(AP11=0,0,($L$11/$AP$11)*100000)</f>
        <v>0</v>
      </c>
      <c r="AR11" s="486">
        <f>'Health Regions Population'!W13</f>
        <v>0</v>
      </c>
      <c r="AS11" s="486">
        <f>IF(AR11=0,0,($M$11/$AR$11)*100000)</f>
        <v>0</v>
      </c>
      <c r="AT11" s="486">
        <f>'Health Regions Population'!Y13</f>
        <v>0</v>
      </c>
      <c r="AU11" s="486">
        <f>IF(AT11=0,0,($N$11/$AT$11)*100000)</f>
        <v>0</v>
      </c>
      <c r="AV11" s="486">
        <f>'Health Regions Population'!AA13</f>
        <v>0</v>
      </c>
      <c r="AW11" s="486">
        <f>IF(AV11=0,0,($O$11/$AV$11)*100000)</f>
        <v>0</v>
      </c>
      <c r="AX11" s="486">
        <f>'Health Regions Population'!AC13</f>
        <v>0</v>
      </c>
      <c r="AY11" s="486">
        <f>IF(AX11=0,0,($P$11/$AX$11)*100000)</f>
        <v>0</v>
      </c>
      <c r="AZ11" s="486">
        <f>'Health Regions Population'!AE13</f>
        <v>0</v>
      </c>
      <c r="BA11" s="486">
        <f>IF(AZ11=0,0,($Q$11/$AZ$11)*100000)</f>
        <v>0</v>
      </c>
      <c r="BB11" s="486">
        <f>'Health Regions Population'!AG13</f>
        <v>0</v>
      </c>
      <c r="BC11" s="486">
        <f>IF(BB11=0,0,(AAK$11/$BB$11)*100000)</f>
        <v>0</v>
      </c>
      <c r="BD11" s="486">
        <f>'Health Regions Population'!AI13</f>
        <v>0</v>
      </c>
      <c r="BE11" s="486">
        <f>IF(BD11=0,0,($S$11/$BD$11)*100000)</f>
        <v>0</v>
      </c>
      <c r="BF11" s="486">
        <f>'Health Regions Population'!AK13</f>
        <v>0</v>
      </c>
      <c r="BG11" s="486">
        <f>IF(BF11=0,0,($T$11/$BF$11)*100000)</f>
        <v>0</v>
      </c>
      <c r="BH11" s="486">
        <f>'Health Regions Population'!AM13</f>
        <v>0</v>
      </c>
      <c r="BI11" s="486">
        <f>IF(BH11=0,0,($U$11/$BH$11)*100000)</f>
        <v>0</v>
      </c>
      <c r="BJ11" s="485">
        <f>'Health Regions Population'!AO13</f>
        <v>0</v>
      </c>
      <c r="BK11" s="487">
        <f>IF(BJ11=0,0,($V$11/$BJ$11)*100000)</f>
        <v>0</v>
      </c>
      <c r="BL11" s="65"/>
      <c r="BM11" s="271">
        <f>Populations!B103</f>
        <v>0</v>
      </c>
      <c r="BN11" s="272">
        <f>Populations!C103</f>
        <v>0</v>
      </c>
      <c r="BO11" s="65"/>
      <c r="BP11" s="458" t="str">
        <f>Populations!B16</f>
        <v>35-44</v>
      </c>
      <c r="BQ11" s="520">
        <f t="shared" si="0"/>
        <v>0</v>
      </c>
      <c r="BR11" s="520">
        <f t="shared" si="1"/>
        <v>0</v>
      </c>
      <c r="BS11" s="520">
        <f t="shared" si="2"/>
        <v>0</v>
      </c>
      <c r="BT11" s="520">
        <f t="shared" si="3"/>
        <v>0</v>
      </c>
      <c r="BU11" s="520">
        <f t="shared" si="4"/>
        <v>0</v>
      </c>
      <c r="BV11" s="520">
        <f t="shared" si="5"/>
        <v>0</v>
      </c>
      <c r="BW11" s="520">
        <f t="shared" si="6"/>
        <v>0</v>
      </c>
      <c r="BX11" s="520">
        <f t="shared" si="7"/>
        <v>0</v>
      </c>
      <c r="BY11" s="520">
        <f t="shared" si="8"/>
        <v>0</v>
      </c>
      <c r="BZ11" s="520">
        <f t="shared" si="9"/>
        <v>0</v>
      </c>
      <c r="CA11" s="520">
        <f t="shared" si="10"/>
        <v>0</v>
      </c>
      <c r="CB11" s="520">
        <f t="shared" si="11"/>
        <v>0</v>
      </c>
      <c r="CC11" s="520">
        <f t="shared" si="12"/>
        <v>0</v>
      </c>
      <c r="CD11" s="520">
        <f t="shared" si="13"/>
        <v>0</v>
      </c>
      <c r="CE11" s="520">
        <f t="shared" si="14"/>
        <v>0</v>
      </c>
      <c r="CF11" s="520">
        <f t="shared" si="15"/>
        <v>0</v>
      </c>
      <c r="CG11" s="520">
        <f t="shared" si="16"/>
        <v>0</v>
      </c>
      <c r="CH11" s="520">
        <f t="shared" si="17"/>
        <v>0</v>
      </c>
      <c r="CI11" s="520">
        <f t="shared" si="18"/>
        <v>0</v>
      </c>
      <c r="CJ11" s="521">
        <f t="shared" si="19"/>
        <v>0</v>
      </c>
    </row>
    <row r="12" spans="1:88" ht="15.75">
      <c r="A12" s="699"/>
      <c r="B12" s="333" t="str">
        <f>Populations!B17</f>
        <v>45-54</v>
      </c>
      <c r="C12" s="495"/>
      <c r="D12" s="495"/>
      <c r="E12" s="495"/>
      <c r="F12" s="495"/>
      <c r="G12" s="495"/>
      <c r="H12" s="495"/>
      <c r="I12" s="495"/>
      <c r="J12" s="495"/>
      <c r="K12" s="495"/>
      <c r="L12" s="495"/>
      <c r="M12" s="495"/>
      <c r="N12" s="495"/>
      <c r="O12" s="495"/>
      <c r="P12" s="496"/>
      <c r="Q12" s="496"/>
      <c r="R12" s="496"/>
      <c r="S12" s="496"/>
      <c r="T12" s="496"/>
      <c r="U12" s="496"/>
      <c r="V12" s="505"/>
      <c r="W12" s="65"/>
      <c r="X12" s="514">
        <f>'Health Regions Population'!C14</f>
        <v>0</v>
      </c>
      <c r="Y12" s="486">
        <f>IF(X12=0,0,($C$12/$X$12)*100000)</f>
        <v>0</v>
      </c>
      <c r="Z12" s="486">
        <f>'Health Regions Population'!E14</f>
        <v>0</v>
      </c>
      <c r="AA12" s="486">
        <f>IF(Z12=0,0,($D$12/$Z$12)*100000)</f>
        <v>0</v>
      </c>
      <c r="AB12" s="486">
        <f>'Health Regions Population'!G14</f>
        <v>0</v>
      </c>
      <c r="AC12" s="486">
        <f>IF(AB12=0,0,($E$12/$AB$12)*100000)</f>
        <v>0</v>
      </c>
      <c r="AD12" s="486">
        <f>'Health Regions Population'!I14</f>
        <v>0</v>
      </c>
      <c r="AE12" s="486">
        <f>IF(AD12=0,0,($F$12/$AD$12)*100000)</f>
        <v>0</v>
      </c>
      <c r="AF12" s="486">
        <f>'Health Regions Population'!K14</f>
        <v>0</v>
      </c>
      <c r="AG12" s="486">
        <f>IF(AF12=0,0,($G$12/$AF$12)*100000)</f>
        <v>0</v>
      </c>
      <c r="AH12" s="486">
        <f>'Health Regions Population'!M14</f>
        <v>0</v>
      </c>
      <c r="AI12" s="486">
        <f>IF(AH12=0,0,($H$12/$AH$12)*100000)</f>
        <v>0</v>
      </c>
      <c r="AJ12" s="486">
        <f>'Health Regions Population'!O14</f>
        <v>0</v>
      </c>
      <c r="AK12" s="486">
        <f>IF(AJ12=0,0,($I$12/$AJ$12)*100000)</f>
        <v>0</v>
      </c>
      <c r="AL12" s="486">
        <f>'Health Regions Population'!Q14</f>
        <v>0</v>
      </c>
      <c r="AM12" s="486">
        <f>IF(AL12=0,0,($J$12/$AL$12)*100000)</f>
        <v>0</v>
      </c>
      <c r="AN12" s="486">
        <f>'Health Regions Population'!S14</f>
        <v>0</v>
      </c>
      <c r="AO12" s="486">
        <f>IF(AN12=0,0,($K$12/$AN$12)*100000)</f>
        <v>0</v>
      </c>
      <c r="AP12" s="486">
        <f>'Health Regions Population'!U14</f>
        <v>0</v>
      </c>
      <c r="AQ12" s="486">
        <f>IF(AP12=0,0,($L$12/$AP$12)*100000)</f>
        <v>0</v>
      </c>
      <c r="AR12" s="486">
        <f>'Health Regions Population'!W14</f>
        <v>0</v>
      </c>
      <c r="AS12" s="486">
        <f>IF(AR12=0,0,($M$12/$AR$12)*100000)</f>
        <v>0</v>
      </c>
      <c r="AT12" s="486">
        <f>'Health Regions Population'!Y14</f>
        <v>0</v>
      </c>
      <c r="AU12" s="486">
        <f>IF(AT12=0,0,($N$12/$AT$12)*100000)</f>
        <v>0</v>
      </c>
      <c r="AV12" s="486">
        <f>'Health Regions Population'!AA14</f>
        <v>0</v>
      </c>
      <c r="AW12" s="486">
        <f>IF(AV12=0,0,($O$12/$AV$12)*100000)</f>
        <v>0</v>
      </c>
      <c r="AX12" s="486">
        <f>'Health Regions Population'!AC14</f>
        <v>0</v>
      </c>
      <c r="AY12" s="486">
        <f>IF(AX12=0,0,($P$12/$AX$12)*100000)</f>
        <v>0</v>
      </c>
      <c r="AZ12" s="486">
        <f>'Health Regions Population'!AE14</f>
        <v>0</v>
      </c>
      <c r="BA12" s="486">
        <f>IF(AZ12=0,0,($Q$12/$AZ$12)*100000)</f>
        <v>0</v>
      </c>
      <c r="BB12" s="486">
        <f>'Health Regions Population'!AG14</f>
        <v>0</v>
      </c>
      <c r="BC12" s="486">
        <f>IF(BB12=0,0,($R$12/$BB$12)*100000)</f>
        <v>0</v>
      </c>
      <c r="BD12" s="486">
        <f>'Health Regions Population'!AI14</f>
        <v>0</v>
      </c>
      <c r="BE12" s="486">
        <f>IF(BD12=0,0,($S$12/$BD$12)*100000)</f>
        <v>0</v>
      </c>
      <c r="BF12" s="486">
        <f>'Health Regions Population'!AK14</f>
        <v>0</v>
      </c>
      <c r="BG12" s="486">
        <f>IF(BF12=0,0,($T$12/$BF$12)*100000)</f>
        <v>0</v>
      </c>
      <c r="BH12" s="486">
        <f>'Health Regions Population'!AM14</f>
        <v>0</v>
      </c>
      <c r="BI12" s="486">
        <f>IF(BH12=0,0,($U$12/$BH$12)*100000)</f>
        <v>0</v>
      </c>
      <c r="BJ12" s="485">
        <f>'Health Regions Population'!AO14</f>
        <v>0</v>
      </c>
      <c r="BK12" s="487">
        <f>IF(BJ12=0,0,($V$12/$BJ$12)*100000)</f>
        <v>0</v>
      </c>
      <c r="BL12" s="65"/>
      <c r="BM12" s="271">
        <f>Populations!B104</f>
        <v>0</v>
      </c>
      <c r="BN12" s="272">
        <f>Populations!C104</f>
        <v>0</v>
      </c>
      <c r="BO12" s="65"/>
      <c r="BP12" s="458" t="str">
        <f>Populations!B17</f>
        <v>45-54</v>
      </c>
      <c r="BQ12" s="520">
        <f t="shared" si="0"/>
        <v>0</v>
      </c>
      <c r="BR12" s="520">
        <f t="shared" si="1"/>
        <v>0</v>
      </c>
      <c r="BS12" s="520">
        <f>AC12*BN12</f>
        <v>0</v>
      </c>
      <c r="BT12" s="520">
        <f t="shared" si="3"/>
        <v>0</v>
      </c>
      <c r="BU12" s="520">
        <f t="shared" si="4"/>
        <v>0</v>
      </c>
      <c r="BV12" s="520">
        <f t="shared" si="5"/>
        <v>0</v>
      </c>
      <c r="BW12" s="520">
        <f t="shared" si="6"/>
        <v>0</v>
      </c>
      <c r="BX12" s="520">
        <f t="shared" si="7"/>
        <v>0</v>
      </c>
      <c r="BY12" s="520">
        <f t="shared" si="8"/>
        <v>0</v>
      </c>
      <c r="BZ12" s="520">
        <f t="shared" si="9"/>
        <v>0</v>
      </c>
      <c r="CA12" s="520">
        <f t="shared" si="10"/>
        <v>0</v>
      </c>
      <c r="CB12" s="520">
        <f t="shared" si="11"/>
        <v>0</v>
      </c>
      <c r="CC12" s="520">
        <f t="shared" si="12"/>
        <v>0</v>
      </c>
      <c r="CD12" s="520">
        <f t="shared" si="13"/>
        <v>0</v>
      </c>
      <c r="CE12" s="520">
        <f t="shared" si="14"/>
        <v>0</v>
      </c>
      <c r="CF12" s="520">
        <f t="shared" si="15"/>
        <v>0</v>
      </c>
      <c r="CG12" s="520">
        <f t="shared" si="16"/>
        <v>0</v>
      </c>
      <c r="CH12" s="520">
        <f t="shared" si="17"/>
        <v>0</v>
      </c>
      <c r="CI12" s="520">
        <f t="shared" si="18"/>
        <v>0</v>
      </c>
      <c r="CJ12" s="521">
        <f t="shared" si="19"/>
        <v>0</v>
      </c>
    </row>
    <row r="13" spans="1:88" ht="15.75">
      <c r="A13" s="699"/>
      <c r="B13" s="333" t="str">
        <f>Populations!B18</f>
        <v>55-64</v>
      </c>
      <c r="C13" s="495"/>
      <c r="D13" s="495"/>
      <c r="E13" s="495"/>
      <c r="F13" s="495"/>
      <c r="G13" s="495"/>
      <c r="H13" s="495"/>
      <c r="I13" s="495"/>
      <c r="J13" s="495"/>
      <c r="K13" s="495"/>
      <c r="L13" s="495"/>
      <c r="M13" s="495"/>
      <c r="N13" s="495"/>
      <c r="O13" s="495"/>
      <c r="P13" s="496"/>
      <c r="Q13" s="496"/>
      <c r="R13" s="496"/>
      <c r="S13" s="496"/>
      <c r="T13" s="496"/>
      <c r="U13" s="496"/>
      <c r="V13" s="505"/>
      <c r="W13" s="65"/>
      <c r="X13" s="514">
        <f>'Health Regions Population'!C15</f>
        <v>0</v>
      </c>
      <c r="Y13" s="486">
        <f>IF(X13=0,0,($C$13/$X$13)*100000)</f>
        <v>0</v>
      </c>
      <c r="Z13" s="486">
        <f>'Health Regions Population'!E15</f>
        <v>0</v>
      </c>
      <c r="AA13" s="486">
        <f>IF(Z13=0,0,($D$13/$Z$13)*100000)</f>
        <v>0</v>
      </c>
      <c r="AB13" s="486">
        <f>'Health Regions Population'!G15</f>
        <v>0</v>
      </c>
      <c r="AC13" s="486">
        <f>IF(AB13=0,0,($E$13/$AB$13)*100000)</f>
        <v>0</v>
      </c>
      <c r="AD13" s="486">
        <f>'Health Regions Population'!I15</f>
        <v>0</v>
      </c>
      <c r="AE13" s="486">
        <f>IF(AD13=0,0,($F$13/$AD$13)*100000)</f>
        <v>0</v>
      </c>
      <c r="AF13" s="486">
        <f>'Health Regions Population'!K15</f>
        <v>0</v>
      </c>
      <c r="AG13" s="486">
        <f>IF(AF13=0,0,($G$13/$AF$13)*100000)</f>
        <v>0</v>
      </c>
      <c r="AH13" s="486">
        <f>'Health Regions Population'!M15</f>
        <v>0</v>
      </c>
      <c r="AI13" s="486">
        <f>IF(AH13=0,0,($H$13/$AH$13)*100000)</f>
        <v>0</v>
      </c>
      <c r="AJ13" s="486">
        <f>'Health Regions Population'!O15</f>
        <v>0</v>
      </c>
      <c r="AK13" s="486">
        <f>IF(AJ13=0,0,($I$13/$AJ$13)*100000)</f>
        <v>0</v>
      </c>
      <c r="AL13" s="486">
        <f>'Health Regions Population'!Q15</f>
        <v>0</v>
      </c>
      <c r="AM13" s="486">
        <f>IF(AL13=0,0,($J$13/$AL$13)*100000)</f>
        <v>0</v>
      </c>
      <c r="AN13" s="486">
        <f>'Health Regions Population'!S15</f>
        <v>0</v>
      </c>
      <c r="AO13" s="486">
        <f>IF(AN13=0,0,($K$13/$AN$13)*100000)</f>
        <v>0</v>
      </c>
      <c r="AP13" s="486">
        <f>'Health Regions Population'!U15</f>
        <v>0</v>
      </c>
      <c r="AQ13" s="486">
        <f>IF(AP13=0,0,($L$13/$AP$13)*100000)</f>
        <v>0</v>
      </c>
      <c r="AR13" s="486">
        <f>'Health Regions Population'!W15</f>
        <v>0</v>
      </c>
      <c r="AS13" s="486">
        <f>IF(AR13=0,0,($M$13/$AR$13)*100000)</f>
        <v>0</v>
      </c>
      <c r="AT13" s="486">
        <f>'Health Regions Population'!Y15</f>
        <v>0</v>
      </c>
      <c r="AU13" s="486">
        <f>IF(AT13=0,0,($N$13/$AT$13)*100000)</f>
        <v>0</v>
      </c>
      <c r="AV13" s="486">
        <f>'Health Regions Population'!AA15</f>
        <v>0</v>
      </c>
      <c r="AW13" s="486">
        <f>IF(AV13=0,0,($O$13/$AV$13)*100000)</f>
        <v>0</v>
      </c>
      <c r="AX13" s="486">
        <f>'Health Regions Population'!AC15</f>
        <v>0</v>
      </c>
      <c r="AY13" s="486">
        <f>IF(AX13=0,0,($P$13/$AX$13)*100000)</f>
        <v>0</v>
      </c>
      <c r="AZ13" s="486">
        <f>'Health Regions Population'!AE15</f>
        <v>0</v>
      </c>
      <c r="BA13" s="486">
        <f>IF(AZ13=0,0,($Q$13/$AZ$13)*100000)</f>
        <v>0</v>
      </c>
      <c r="BB13" s="486">
        <f>'Health Regions Population'!AG15</f>
        <v>0</v>
      </c>
      <c r="BC13" s="486">
        <f>IF(BB13=0,0,($R$13/$BB$13)*100000)</f>
        <v>0</v>
      </c>
      <c r="BD13" s="486">
        <f>'Health Regions Population'!AI15</f>
        <v>0</v>
      </c>
      <c r="BE13" s="486">
        <f>IF(BD13=0,0,($S$13/$BD$13)*100000)</f>
        <v>0</v>
      </c>
      <c r="BF13" s="486">
        <f>'Health Regions Population'!AK15</f>
        <v>0</v>
      </c>
      <c r="BG13" s="486">
        <f>IF(BF13=0,0,($T$13/$BF$13)*100000)</f>
        <v>0</v>
      </c>
      <c r="BH13" s="486">
        <f>'Health Regions Population'!AM15</f>
        <v>0</v>
      </c>
      <c r="BI13" s="486">
        <f>IF(BH13=0,0,($U$13/$BH$13)*100000)</f>
        <v>0</v>
      </c>
      <c r="BJ13" s="485">
        <f>'Health Regions Population'!AO15</f>
        <v>0</v>
      </c>
      <c r="BK13" s="487">
        <f>IF(BJ13=0,0,($V$13/$BJ$13)*100000)</f>
        <v>0</v>
      </c>
      <c r="BL13" s="65"/>
      <c r="BM13" s="271">
        <f>Populations!B105</f>
        <v>0</v>
      </c>
      <c r="BN13" s="272">
        <f>Populations!C105</f>
        <v>0</v>
      </c>
      <c r="BO13" s="65"/>
      <c r="BP13" s="458" t="str">
        <f>Populations!B18</f>
        <v>55-64</v>
      </c>
      <c r="BQ13" s="520">
        <f t="shared" si="0"/>
        <v>0</v>
      </c>
      <c r="BR13" s="520">
        <f t="shared" si="1"/>
        <v>0</v>
      </c>
      <c r="BS13" s="520">
        <f t="shared" si="2"/>
        <v>0</v>
      </c>
      <c r="BT13" s="520">
        <f t="shared" si="3"/>
        <v>0</v>
      </c>
      <c r="BU13" s="520">
        <f t="shared" si="4"/>
        <v>0</v>
      </c>
      <c r="BV13" s="520">
        <f t="shared" si="5"/>
        <v>0</v>
      </c>
      <c r="BW13" s="520">
        <f t="shared" si="6"/>
        <v>0</v>
      </c>
      <c r="BX13" s="520">
        <f t="shared" si="7"/>
        <v>0</v>
      </c>
      <c r="BY13" s="520">
        <f t="shared" si="8"/>
        <v>0</v>
      </c>
      <c r="BZ13" s="520">
        <f t="shared" si="9"/>
        <v>0</v>
      </c>
      <c r="CA13" s="520">
        <f t="shared" si="10"/>
        <v>0</v>
      </c>
      <c r="CB13" s="520">
        <f t="shared" si="11"/>
        <v>0</v>
      </c>
      <c r="CC13" s="520">
        <f t="shared" si="12"/>
        <v>0</v>
      </c>
      <c r="CD13" s="520">
        <f t="shared" si="13"/>
        <v>0</v>
      </c>
      <c r="CE13" s="520">
        <f t="shared" si="14"/>
        <v>0</v>
      </c>
      <c r="CF13" s="520">
        <f t="shared" si="15"/>
        <v>0</v>
      </c>
      <c r="CG13" s="520">
        <f t="shared" si="16"/>
        <v>0</v>
      </c>
      <c r="CH13" s="520">
        <f t="shared" si="17"/>
        <v>0</v>
      </c>
      <c r="CI13" s="520">
        <f t="shared" si="18"/>
        <v>0</v>
      </c>
      <c r="CJ13" s="521">
        <f t="shared" si="19"/>
        <v>0</v>
      </c>
    </row>
    <row r="14" spans="1:88" ht="15.75">
      <c r="A14" s="699"/>
      <c r="B14" s="333" t="str">
        <f>Populations!B19</f>
        <v>65-74</v>
      </c>
      <c r="C14" s="495"/>
      <c r="D14" s="495"/>
      <c r="E14" s="495"/>
      <c r="F14" s="495"/>
      <c r="G14" s="495"/>
      <c r="H14" s="495"/>
      <c r="I14" s="495"/>
      <c r="J14" s="495"/>
      <c r="K14" s="495"/>
      <c r="L14" s="495"/>
      <c r="M14" s="495"/>
      <c r="N14" s="495"/>
      <c r="O14" s="495"/>
      <c r="P14" s="496"/>
      <c r="Q14" s="496"/>
      <c r="R14" s="496"/>
      <c r="S14" s="496"/>
      <c r="T14" s="496"/>
      <c r="U14" s="496"/>
      <c r="V14" s="505"/>
      <c r="W14" s="65"/>
      <c r="X14" s="514">
        <f>'Health Regions Population'!C16</f>
        <v>0</v>
      </c>
      <c r="Y14" s="486">
        <f>IF(X14=0,0,($C$14/$X$14)*100000)</f>
        <v>0</v>
      </c>
      <c r="Z14" s="486">
        <f>'Health Regions Population'!E16</f>
        <v>0</v>
      </c>
      <c r="AA14" s="486">
        <f>IF(Z14=0,0,($D$14/$Z$14)*100000)</f>
        <v>0</v>
      </c>
      <c r="AB14" s="486">
        <f>'Health Regions Population'!G16</f>
        <v>0</v>
      </c>
      <c r="AC14" s="486">
        <f>IF(AB14=0,0,($E$14/$AB$14)*100000)</f>
        <v>0</v>
      </c>
      <c r="AD14" s="486">
        <f>'Health Regions Population'!I16</f>
        <v>0</v>
      </c>
      <c r="AE14" s="486">
        <f>IF(AD14=0,0,($F$14/$AD$14)*100000)</f>
        <v>0</v>
      </c>
      <c r="AF14" s="486">
        <f>'Health Regions Population'!K16</f>
        <v>0</v>
      </c>
      <c r="AG14" s="486">
        <f>IF(AF14=0,0,($G$14/$AF$14)*100000)</f>
        <v>0</v>
      </c>
      <c r="AH14" s="486">
        <f>'Health Regions Population'!M16</f>
        <v>0</v>
      </c>
      <c r="AI14" s="486">
        <f>IF(AH14=0,0,($H$14/$AH$14)*100000)</f>
        <v>0</v>
      </c>
      <c r="AJ14" s="486">
        <f>'Health Regions Population'!O16</f>
        <v>0</v>
      </c>
      <c r="AK14" s="486">
        <f>IF(AJ14=0,0,($I$14/$AJ$14)*100000)</f>
        <v>0</v>
      </c>
      <c r="AL14" s="486">
        <f>'Health Regions Population'!Q16</f>
        <v>0</v>
      </c>
      <c r="AM14" s="486">
        <f>IF(AL14=0,0,($J$14/$AL$14)*100000)</f>
        <v>0</v>
      </c>
      <c r="AN14" s="486">
        <f>'Health Regions Population'!S16</f>
        <v>0</v>
      </c>
      <c r="AO14" s="486">
        <f>IF(AN14=0,0,($K$14/$AN$14)*100000)</f>
        <v>0</v>
      </c>
      <c r="AP14" s="486">
        <f>'Health Regions Population'!U16</f>
        <v>0</v>
      </c>
      <c r="AQ14" s="486">
        <f>IF(AP14=0,0,($L$14/$AP$14)*100000)</f>
        <v>0</v>
      </c>
      <c r="AR14" s="486">
        <f>'Health Regions Population'!W16</f>
        <v>0</v>
      </c>
      <c r="AS14" s="486">
        <f>IF(AR14=0,0,($M$14/$AR$14)*100000)</f>
        <v>0</v>
      </c>
      <c r="AT14" s="486">
        <f>'Health Regions Population'!Y16</f>
        <v>0</v>
      </c>
      <c r="AU14" s="486">
        <f>IF(AT14=0,0,($N$14/$AT$14)*100000)</f>
        <v>0</v>
      </c>
      <c r="AV14" s="486">
        <f>'Health Regions Population'!AA16</f>
        <v>0</v>
      </c>
      <c r="AW14" s="486">
        <f>IF(AV14=0,0,($O$14/$AV$14)*100000)</f>
        <v>0</v>
      </c>
      <c r="AX14" s="486">
        <f>'Health Regions Population'!AC16</f>
        <v>0</v>
      </c>
      <c r="AY14" s="486">
        <f>IF(AX14=0,0,($P$14/$AX$14)*100000)</f>
        <v>0</v>
      </c>
      <c r="AZ14" s="486">
        <f>'Health Regions Population'!AE16</f>
        <v>0</v>
      </c>
      <c r="BA14" s="486">
        <f>IF(AZ14=0,0,($Q$14/$AZ$14)*100000)</f>
        <v>0</v>
      </c>
      <c r="BB14" s="486">
        <f>'Health Regions Population'!AG16</f>
        <v>0</v>
      </c>
      <c r="BC14" s="486">
        <f>IF(BB14=0,0,($R$14/$BB$14)*100000)</f>
        <v>0</v>
      </c>
      <c r="BD14" s="486">
        <f>'Health Regions Population'!AI16</f>
        <v>0</v>
      </c>
      <c r="BE14" s="486">
        <f>IF(BD14=0,0,($S$14/$BD$14)*100000)</f>
        <v>0</v>
      </c>
      <c r="BF14" s="486">
        <f>'Health Regions Population'!AK16</f>
        <v>0</v>
      </c>
      <c r="BG14" s="486">
        <f>IF(BF14=0,0,($T$14/$BF$14)*100000)</f>
        <v>0</v>
      </c>
      <c r="BH14" s="486">
        <f>'Health Regions Population'!AM16</f>
        <v>0</v>
      </c>
      <c r="BI14" s="486">
        <f>IF(BH14=0,0,($U$14/$BH$14)*100000)</f>
        <v>0</v>
      </c>
      <c r="BJ14" s="485">
        <f>'Health Regions Population'!AO16</f>
        <v>0</v>
      </c>
      <c r="BK14" s="487">
        <f>IF(BJ14=0,0,($V$14/$BJ$14)*100000)</f>
        <v>0</v>
      </c>
      <c r="BL14" s="65"/>
      <c r="BM14" s="271">
        <f>Populations!B106</f>
        <v>0</v>
      </c>
      <c r="BN14" s="272">
        <f>Populations!C106</f>
        <v>0</v>
      </c>
      <c r="BO14" s="65"/>
      <c r="BP14" s="458" t="str">
        <f>Populations!B19</f>
        <v>65-74</v>
      </c>
      <c r="BQ14" s="520">
        <f t="shared" si="0"/>
        <v>0</v>
      </c>
      <c r="BR14" s="520">
        <f t="shared" si="1"/>
        <v>0</v>
      </c>
      <c r="BS14" s="520">
        <f t="shared" si="2"/>
        <v>0</v>
      </c>
      <c r="BT14" s="520">
        <f t="shared" si="3"/>
        <v>0</v>
      </c>
      <c r="BU14" s="520">
        <f t="shared" si="4"/>
        <v>0</v>
      </c>
      <c r="BV14" s="520">
        <f t="shared" si="5"/>
        <v>0</v>
      </c>
      <c r="BW14" s="520">
        <f t="shared" si="6"/>
        <v>0</v>
      </c>
      <c r="BX14" s="520">
        <f t="shared" si="7"/>
        <v>0</v>
      </c>
      <c r="BY14" s="520">
        <f t="shared" si="8"/>
        <v>0</v>
      </c>
      <c r="BZ14" s="520">
        <f t="shared" si="9"/>
        <v>0</v>
      </c>
      <c r="CA14" s="520">
        <f t="shared" si="10"/>
        <v>0</v>
      </c>
      <c r="CB14" s="520">
        <f t="shared" si="11"/>
        <v>0</v>
      </c>
      <c r="CC14" s="520">
        <f t="shared" si="12"/>
        <v>0</v>
      </c>
      <c r="CD14" s="520">
        <f t="shared" si="13"/>
        <v>0</v>
      </c>
      <c r="CE14" s="520">
        <f t="shared" si="14"/>
        <v>0</v>
      </c>
      <c r="CF14" s="520">
        <f t="shared" si="15"/>
        <v>0</v>
      </c>
      <c r="CG14" s="520">
        <f t="shared" si="16"/>
        <v>0</v>
      </c>
      <c r="CH14" s="520">
        <f t="shared" si="17"/>
        <v>0</v>
      </c>
      <c r="CI14" s="520">
        <f t="shared" si="18"/>
        <v>0</v>
      </c>
      <c r="CJ14" s="521">
        <f t="shared" si="19"/>
        <v>0</v>
      </c>
    </row>
    <row r="15" spans="1:88" ht="15.75">
      <c r="A15" s="699"/>
      <c r="B15" s="333" t="str">
        <f>Populations!B20</f>
        <v>75-84</v>
      </c>
      <c r="C15" s="495"/>
      <c r="D15" s="495"/>
      <c r="E15" s="495"/>
      <c r="F15" s="495"/>
      <c r="G15" s="495"/>
      <c r="H15" s="495"/>
      <c r="I15" s="495"/>
      <c r="J15" s="495"/>
      <c r="K15" s="495"/>
      <c r="L15" s="495"/>
      <c r="M15" s="495"/>
      <c r="N15" s="495"/>
      <c r="O15" s="495"/>
      <c r="P15" s="496"/>
      <c r="Q15" s="496"/>
      <c r="R15" s="496"/>
      <c r="S15" s="496"/>
      <c r="T15" s="496"/>
      <c r="U15" s="496"/>
      <c r="V15" s="505"/>
      <c r="W15" s="65"/>
      <c r="X15" s="514">
        <f>'Health Regions Population'!C17</f>
        <v>0</v>
      </c>
      <c r="Y15" s="486">
        <f>IF(X15=0,0,($C$15/$X$15)*100000)</f>
        <v>0</v>
      </c>
      <c r="Z15" s="486">
        <f>'Health Regions Population'!E17</f>
        <v>0</v>
      </c>
      <c r="AA15" s="486">
        <f>IF(Z15=0,0,($D$15/$Z$15)*100000)</f>
        <v>0</v>
      </c>
      <c r="AB15" s="486">
        <f>'Health Regions Population'!G17</f>
        <v>0</v>
      </c>
      <c r="AC15" s="486">
        <f>IF(AB15=0,0,($E$15/$AB$15)*100000)</f>
        <v>0</v>
      </c>
      <c r="AD15" s="486">
        <f>'Health Regions Population'!I17</f>
        <v>0</v>
      </c>
      <c r="AE15" s="486">
        <f>IF(AD15=0,0,($F$15/$AD$15)*100000)</f>
        <v>0</v>
      </c>
      <c r="AF15" s="486">
        <f>'Health Regions Population'!K17</f>
        <v>0</v>
      </c>
      <c r="AG15" s="486">
        <f>IF(AF15=0,0,($G$15/$AF$15)*100000)</f>
        <v>0</v>
      </c>
      <c r="AH15" s="486">
        <f>'Health Regions Population'!M17</f>
        <v>0</v>
      </c>
      <c r="AI15" s="486">
        <f>IF(AH15=0,0,($H$15/$AH$15)*100000)</f>
        <v>0</v>
      </c>
      <c r="AJ15" s="486">
        <f>'Health Regions Population'!O17</f>
        <v>0</v>
      </c>
      <c r="AK15" s="486">
        <f>IF(AJ15=0,0,($I$15/$AJ$15)*100000)</f>
        <v>0</v>
      </c>
      <c r="AL15" s="486">
        <f>'Health Regions Population'!Q17</f>
        <v>0</v>
      </c>
      <c r="AM15" s="486">
        <f>IF(AL15=0,0,($J$15/$AL$15)*100000)</f>
        <v>0</v>
      </c>
      <c r="AN15" s="486">
        <f>'Health Regions Population'!S17</f>
        <v>0</v>
      </c>
      <c r="AO15" s="486">
        <f>IF(AN15=0,0,($K$15/$AN$15)*100000)</f>
        <v>0</v>
      </c>
      <c r="AP15" s="486">
        <f>'Health Regions Population'!U17</f>
        <v>0</v>
      </c>
      <c r="AQ15" s="486">
        <f>IF(AP15=0,0,($L$15/$AP$15)*100000)</f>
        <v>0</v>
      </c>
      <c r="AR15" s="486">
        <f>'Health Regions Population'!W17</f>
        <v>0</v>
      </c>
      <c r="AS15" s="486">
        <f>IF(AR15=0,0,($M$15/$AR$15)*100000)</f>
        <v>0</v>
      </c>
      <c r="AT15" s="486">
        <f>'Health Regions Population'!Y17</f>
        <v>0</v>
      </c>
      <c r="AU15" s="486">
        <f>IF(AT15=0,0,($N$15/$AT$15)*100000)</f>
        <v>0</v>
      </c>
      <c r="AV15" s="486">
        <f>'Health Regions Population'!AA17</f>
        <v>0</v>
      </c>
      <c r="AW15" s="486">
        <f>IF(AV15=0,0,($O$15/$AV$15)*100000)</f>
        <v>0</v>
      </c>
      <c r="AX15" s="486">
        <f>'Health Regions Population'!AC17</f>
        <v>0</v>
      </c>
      <c r="AY15" s="486">
        <f>IF(AX15=0,0,($P$15/$AX$15)*100000)</f>
        <v>0</v>
      </c>
      <c r="AZ15" s="486">
        <f>'Health Regions Population'!AE17</f>
        <v>0</v>
      </c>
      <c r="BA15" s="486">
        <f>IF(AZ15=0,0,($Q$15/$AZ$15)*100000)</f>
        <v>0</v>
      </c>
      <c r="BB15" s="486">
        <f>'Health Regions Population'!AG17</f>
        <v>0</v>
      </c>
      <c r="BC15" s="486">
        <f>IF(BB15=0,0,($R$15/$BB$15)*100000)</f>
        <v>0</v>
      </c>
      <c r="BD15" s="486">
        <f>'Health Regions Population'!AI17</f>
        <v>0</v>
      </c>
      <c r="BE15" s="486">
        <f>IF(BD15=0,0,($S$15/$BD$15)*100000)</f>
        <v>0</v>
      </c>
      <c r="BF15" s="486">
        <f>'Health Regions Population'!AK17</f>
        <v>0</v>
      </c>
      <c r="BG15" s="486">
        <f>IF(BF15=0,0,($T$15/$BF$15)*100000)</f>
        <v>0</v>
      </c>
      <c r="BH15" s="486">
        <f>'Health Regions Population'!AM17</f>
        <v>0</v>
      </c>
      <c r="BI15" s="486">
        <f>IF(BH15=0,0,($U$15/$BH$15)*100000)</f>
        <v>0</v>
      </c>
      <c r="BJ15" s="485">
        <f>'Health Regions Population'!AO17</f>
        <v>0</v>
      </c>
      <c r="BK15" s="487">
        <f>IF(BJ15=0,0,($V$15/$BJ$15)*100000)</f>
        <v>0</v>
      </c>
      <c r="BL15" s="65"/>
      <c r="BM15" s="271">
        <f>Populations!B107</f>
        <v>0</v>
      </c>
      <c r="BN15" s="272">
        <f>Populations!C107</f>
        <v>0</v>
      </c>
      <c r="BO15" s="65"/>
      <c r="BP15" s="458" t="str">
        <f>Populations!B20</f>
        <v>75-84</v>
      </c>
      <c r="BQ15" s="520">
        <f t="shared" si="0"/>
        <v>0</v>
      </c>
      <c r="BR15" s="520">
        <f t="shared" si="1"/>
        <v>0</v>
      </c>
      <c r="BS15" s="520">
        <f t="shared" si="2"/>
        <v>0</v>
      </c>
      <c r="BT15" s="520">
        <f t="shared" si="3"/>
        <v>0</v>
      </c>
      <c r="BU15" s="520">
        <f t="shared" si="4"/>
        <v>0</v>
      </c>
      <c r="BV15" s="520">
        <f t="shared" si="5"/>
        <v>0</v>
      </c>
      <c r="BW15" s="520">
        <f t="shared" si="6"/>
        <v>0</v>
      </c>
      <c r="BX15" s="520">
        <f t="shared" si="7"/>
        <v>0</v>
      </c>
      <c r="BY15" s="520">
        <f t="shared" si="8"/>
        <v>0</v>
      </c>
      <c r="BZ15" s="520">
        <f t="shared" si="9"/>
        <v>0</v>
      </c>
      <c r="CA15" s="520">
        <f t="shared" si="10"/>
        <v>0</v>
      </c>
      <c r="CB15" s="520">
        <f t="shared" si="11"/>
        <v>0</v>
      </c>
      <c r="CC15" s="520">
        <f t="shared" si="12"/>
        <v>0</v>
      </c>
      <c r="CD15" s="520">
        <f t="shared" si="13"/>
        <v>0</v>
      </c>
      <c r="CE15" s="520">
        <f t="shared" si="14"/>
        <v>0</v>
      </c>
      <c r="CF15" s="520">
        <f t="shared" si="15"/>
        <v>0</v>
      </c>
      <c r="CG15" s="520">
        <f t="shared" si="16"/>
        <v>0</v>
      </c>
      <c r="CH15" s="520">
        <f t="shared" si="17"/>
        <v>0</v>
      </c>
      <c r="CI15" s="520">
        <f t="shared" si="18"/>
        <v>0</v>
      </c>
      <c r="CJ15" s="521">
        <f t="shared" si="19"/>
        <v>0</v>
      </c>
    </row>
    <row r="16" spans="1:88" ht="15.75">
      <c r="A16" s="699"/>
      <c r="B16" s="333" t="str">
        <f>Populations!B21</f>
        <v>85+</v>
      </c>
      <c r="C16" s="493"/>
      <c r="D16" s="493"/>
      <c r="E16" s="493"/>
      <c r="F16" s="493"/>
      <c r="G16" s="493"/>
      <c r="H16" s="493"/>
      <c r="I16" s="493"/>
      <c r="J16" s="493"/>
      <c r="K16" s="493"/>
      <c r="L16" s="493"/>
      <c r="M16" s="493"/>
      <c r="N16" s="493"/>
      <c r="O16" s="493"/>
      <c r="P16" s="497"/>
      <c r="Q16" s="497"/>
      <c r="R16" s="497"/>
      <c r="S16" s="497"/>
      <c r="T16" s="497"/>
      <c r="U16" s="497"/>
      <c r="V16" s="506"/>
      <c r="W16" s="65"/>
      <c r="X16" s="514">
        <f>'Health Regions Population'!C18</f>
        <v>0</v>
      </c>
      <c r="Y16" s="486">
        <f>IF(X16=0,0,($C$16/$X$16)*100000)</f>
        <v>0</v>
      </c>
      <c r="Z16" s="486">
        <f>'Health Regions Population'!E18</f>
        <v>0</v>
      </c>
      <c r="AA16" s="486">
        <f>IF(Z16=0,0,($D$16/$Z$16)*100000)</f>
        <v>0</v>
      </c>
      <c r="AB16" s="486">
        <f>'Health Regions Population'!G18</f>
        <v>0</v>
      </c>
      <c r="AC16" s="486">
        <f>IF(AB16=0,0,($E$16/$AB$16)*100000)</f>
        <v>0</v>
      </c>
      <c r="AD16" s="486">
        <f>'Health Regions Population'!I18</f>
        <v>0</v>
      </c>
      <c r="AE16" s="486">
        <f>IF(AD16=0,0,($F$16/$AD$16)*100000)</f>
        <v>0</v>
      </c>
      <c r="AF16" s="486">
        <f>'Health Regions Population'!K18</f>
        <v>0</v>
      </c>
      <c r="AG16" s="486">
        <f>IF(AF16=0,0,($G$16/$AF$16)*100000)</f>
        <v>0</v>
      </c>
      <c r="AH16" s="486">
        <f>'Health Regions Population'!M18</f>
        <v>0</v>
      </c>
      <c r="AI16" s="486">
        <f>IF(AH16=0,0,($H$16/$AH$16)*100000)</f>
        <v>0</v>
      </c>
      <c r="AJ16" s="486">
        <f>'Health Regions Population'!O18</f>
        <v>0</v>
      </c>
      <c r="AK16" s="486">
        <f>IF(AJ16=0,0,($I$16/$AJ$16)*100000)</f>
        <v>0</v>
      </c>
      <c r="AL16" s="486">
        <f>'Health Regions Population'!Q18</f>
        <v>0</v>
      </c>
      <c r="AM16" s="486">
        <f>IF(AL16=0,0,($J$16/$AL$16)*100000)</f>
        <v>0</v>
      </c>
      <c r="AN16" s="486">
        <f>'Health Regions Population'!S18</f>
        <v>0</v>
      </c>
      <c r="AO16" s="486">
        <f>IF(AN16=0,0,($K$16/$AN$16)*100000)</f>
        <v>0</v>
      </c>
      <c r="AP16" s="486">
        <f>'Health Regions Population'!U18</f>
        <v>0</v>
      </c>
      <c r="AQ16" s="486">
        <f>IF(AP16=0,0,($L$16/$AP$16)*100000)</f>
        <v>0</v>
      </c>
      <c r="AR16" s="486">
        <f>'Health Regions Population'!W18</f>
        <v>0</v>
      </c>
      <c r="AS16" s="486">
        <f>IF(AR16=0,0,($M$16/$AR$16)*100000)</f>
        <v>0</v>
      </c>
      <c r="AT16" s="486">
        <f>'Health Regions Population'!Y18</f>
        <v>0</v>
      </c>
      <c r="AU16" s="486">
        <f>IF(AT16=0,0,($N$16/$AT$16)*100000)</f>
        <v>0</v>
      </c>
      <c r="AV16" s="486">
        <f>'Health Regions Population'!AA18</f>
        <v>0</v>
      </c>
      <c r="AW16" s="486">
        <f>IF(AV16=0,0,($O$16/$AV$16)*100000)</f>
        <v>0</v>
      </c>
      <c r="AX16" s="486">
        <f>'Health Regions Population'!AC18</f>
        <v>0</v>
      </c>
      <c r="AY16" s="486">
        <f>IF(AX16=0,0,($P$16/$AX$16)*100000)</f>
        <v>0</v>
      </c>
      <c r="AZ16" s="486">
        <f>'Health Regions Population'!AE18</f>
        <v>0</v>
      </c>
      <c r="BA16" s="486">
        <f>IF(AZ16=0,0,($Q$16/$AZ$16)*100000)</f>
        <v>0</v>
      </c>
      <c r="BB16" s="486">
        <f>'Health Regions Population'!AG18</f>
        <v>0</v>
      </c>
      <c r="BC16" s="486">
        <f>IF(BB16=0,0,($R$16/$BB$16)*100000)</f>
        <v>0</v>
      </c>
      <c r="BD16" s="486">
        <f>'Health Regions Population'!AI18</f>
        <v>0</v>
      </c>
      <c r="BE16" s="486">
        <f>IF(BD16=0,0,($S$16/$BD$16)*100000)</f>
        <v>0</v>
      </c>
      <c r="BF16" s="486">
        <f>'Health Regions Population'!AK18</f>
        <v>0</v>
      </c>
      <c r="BG16" s="486">
        <f>IF(BF16=0,0,($T$16/$BF$16)*100000)</f>
        <v>0</v>
      </c>
      <c r="BH16" s="486">
        <f>'Health Regions Population'!AM18</f>
        <v>0</v>
      </c>
      <c r="BI16" s="486">
        <f>IF(BH16=0,0,($U$16/$BH$16)*100000)</f>
        <v>0</v>
      </c>
      <c r="BJ16" s="485">
        <f>'Health Regions Population'!AO18</f>
        <v>0</v>
      </c>
      <c r="BK16" s="487">
        <f>IF(BJ16=0,0,($V$16/$BJ$16)*100000)</f>
        <v>0</v>
      </c>
      <c r="BL16" s="65"/>
      <c r="BM16" s="271">
        <f>Populations!B108</f>
        <v>0</v>
      </c>
      <c r="BN16" s="272">
        <f>Populations!C108</f>
        <v>0</v>
      </c>
      <c r="BO16" s="65"/>
      <c r="BP16" s="458" t="str">
        <f>Populations!B21</f>
        <v>85+</v>
      </c>
      <c r="BQ16" s="520">
        <f t="shared" si="0"/>
        <v>0</v>
      </c>
      <c r="BR16" s="520">
        <f t="shared" si="1"/>
        <v>0</v>
      </c>
      <c r="BS16" s="520">
        <f t="shared" si="2"/>
        <v>0</v>
      </c>
      <c r="BT16" s="520">
        <f t="shared" si="3"/>
        <v>0</v>
      </c>
      <c r="BU16" s="520">
        <f t="shared" si="4"/>
        <v>0</v>
      </c>
      <c r="BV16" s="520">
        <f t="shared" si="5"/>
        <v>0</v>
      </c>
      <c r="BW16" s="520">
        <f t="shared" si="6"/>
        <v>0</v>
      </c>
      <c r="BX16" s="520">
        <f t="shared" si="7"/>
        <v>0</v>
      </c>
      <c r="BY16" s="520">
        <f t="shared" si="8"/>
        <v>0</v>
      </c>
      <c r="BZ16" s="520">
        <f t="shared" si="9"/>
        <v>0</v>
      </c>
      <c r="CA16" s="520">
        <f t="shared" si="10"/>
        <v>0</v>
      </c>
      <c r="CB16" s="520">
        <f t="shared" si="11"/>
        <v>0</v>
      </c>
      <c r="CC16" s="520">
        <f t="shared" si="12"/>
        <v>0</v>
      </c>
      <c r="CD16" s="520">
        <f t="shared" si="13"/>
        <v>0</v>
      </c>
      <c r="CE16" s="520">
        <f t="shared" si="14"/>
        <v>0</v>
      </c>
      <c r="CF16" s="520">
        <f t="shared" si="15"/>
        <v>0</v>
      </c>
      <c r="CG16" s="520">
        <f t="shared" si="16"/>
        <v>0</v>
      </c>
      <c r="CH16" s="520">
        <f t="shared" si="17"/>
        <v>0</v>
      </c>
      <c r="CI16" s="520">
        <f t="shared" si="18"/>
        <v>0</v>
      </c>
      <c r="CJ16" s="521">
        <f t="shared" si="19"/>
        <v>0</v>
      </c>
    </row>
    <row r="17" spans="1:88" ht="15.75">
      <c r="A17" s="699"/>
      <c r="B17" s="352" t="s">
        <v>164</v>
      </c>
      <c r="C17" s="507">
        <f t="shared" ref="C17:V17" si="20">SUM(C4:C16)</f>
        <v>0</v>
      </c>
      <c r="D17" s="498">
        <f t="shared" si="20"/>
        <v>0</v>
      </c>
      <c r="E17" s="498">
        <f t="shared" si="20"/>
        <v>0</v>
      </c>
      <c r="F17" s="498">
        <f t="shared" si="20"/>
        <v>0</v>
      </c>
      <c r="G17" s="498">
        <f t="shared" si="20"/>
        <v>0</v>
      </c>
      <c r="H17" s="498">
        <f t="shared" si="20"/>
        <v>0</v>
      </c>
      <c r="I17" s="498">
        <f t="shared" si="20"/>
        <v>0</v>
      </c>
      <c r="J17" s="498">
        <f t="shared" si="20"/>
        <v>0</v>
      </c>
      <c r="K17" s="498">
        <f t="shared" si="20"/>
        <v>0</v>
      </c>
      <c r="L17" s="498">
        <f t="shared" si="20"/>
        <v>0</v>
      </c>
      <c r="M17" s="498">
        <f t="shared" si="20"/>
        <v>0</v>
      </c>
      <c r="N17" s="498">
        <f t="shared" si="20"/>
        <v>0</v>
      </c>
      <c r="O17" s="498">
        <f t="shared" si="20"/>
        <v>0</v>
      </c>
      <c r="P17" s="498">
        <f t="shared" si="20"/>
        <v>0</v>
      </c>
      <c r="Q17" s="498">
        <f t="shared" si="20"/>
        <v>0</v>
      </c>
      <c r="R17" s="498">
        <f t="shared" si="20"/>
        <v>0</v>
      </c>
      <c r="S17" s="498">
        <f t="shared" si="20"/>
        <v>0</v>
      </c>
      <c r="T17" s="498">
        <f t="shared" si="20"/>
        <v>0</v>
      </c>
      <c r="U17" s="498">
        <f t="shared" si="20"/>
        <v>0</v>
      </c>
      <c r="V17" s="508">
        <f t="shared" si="20"/>
        <v>0</v>
      </c>
      <c r="X17" s="514">
        <f>'Health Regions Population'!C19</f>
        <v>0</v>
      </c>
      <c r="Y17" s="486">
        <f>IF(X17=0,0,($C$17/$X$17)*100000)</f>
        <v>0</v>
      </c>
      <c r="Z17" s="486">
        <f>'Health Regions Population'!E19</f>
        <v>0</v>
      </c>
      <c r="AA17" s="486">
        <f>IF(Z17=0,0,($D$17/$Z$17)*100000)</f>
        <v>0</v>
      </c>
      <c r="AB17" s="486">
        <f>'Health Regions Population'!G19</f>
        <v>0</v>
      </c>
      <c r="AC17" s="486">
        <f>IF(AB17=0,0,($E$17/$AB$17)*100000)</f>
        <v>0</v>
      </c>
      <c r="AD17" s="486">
        <f>'Health Regions Population'!I19</f>
        <v>0</v>
      </c>
      <c r="AE17" s="486">
        <f>IF(AD17=0,0,($F$17/$AD$17)*100000)</f>
        <v>0</v>
      </c>
      <c r="AF17" s="486">
        <f>'Health Regions Population'!K19</f>
        <v>0</v>
      </c>
      <c r="AG17" s="486">
        <f>IF(AF17=0,0,($G$17/$AF$17)*100000)</f>
        <v>0</v>
      </c>
      <c r="AH17" s="486">
        <f>'Health Regions Population'!M19</f>
        <v>0</v>
      </c>
      <c r="AI17" s="486">
        <f>IF(AH17=0,0,($H$17/$AH$17)*100000)</f>
        <v>0</v>
      </c>
      <c r="AJ17" s="486">
        <f>'Health Regions Population'!O19</f>
        <v>0</v>
      </c>
      <c r="AK17" s="486">
        <f>IF(AJ17=0,0,($I$17/$AJ$17)*100000)</f>
        <v>0</v>
      </c>
      <c r="AL17" s="486">
        <f>'Health Regions Population'!Q19</f>
        <v>0</v>
      </c>
      <c r="AM17" s="486">
        <f>IF(AL17=0,0,($J$17/$AL$17)*100000)</f>
        <v>0</v>
      </c>
      <c r="AN17" s="486">
        <f>'Health Regions Population'!S19</f>
        <v>0</v>
      </c>
      <c r="AO17" s="486">
        <f>IF(AN17=0,0,($K$17/$AN$17)*100000)</f>
        <v>0</v>
      </c>
      <c r="AP17" s="486">
        <f>'Health Regions Population'!U19</f>
        <v>0</v>
      </c>
      <c r="AQ17" s="486">
        <f>IF(AP17=0,0,($L$17/$AP$17)*100000)</f>
        <v>0</v>
      </c>
      <c r="AR17" s="486">
        <f>'Health Regions Population'!W19</f>
        <v>0</v>
      </c>
      <c r="AS17" s="486">
        <f>IF(AR17=0,0,($M$17/$AR$17)*100000)</f>
        <v>0</v>
      </c>
      <c r="AT17" s="486">
        <f>'Health Regions Population'!Y19</f>
        <v>0</v>
      </c>
      <c r="AU17" s="486">
        <f>IF(AT17=0,0,($N$17/$AT$17)*100000)</f>
        <v>0</v>
      </c>
      <c r="AV17" s="486">
        <f>'Health Regions Population'!AA19</f>
        <v>0</v>
      </c>
      <c r="AW17" s="486">
        <f>IF(AV17=0,0,($O$17/$AV$17)*100000)</f>
        <v>0</v>
      </c>
      <c r="AX17" s="486">
        <f>'Health Regions Population'!AC19</f>
        <v>0</v>
      </c>
      <c r="AY17" s="486">
        <f>IF(AX17=0,0,($P$17/$AX$17)*100000)</f>
        <v>0</v>
      </c>
      <c r="AZ17" s="486">
        <f>'Health Regions Population'!AE19</f>
        <v>0</v>
      </c>
      <c r="BA17" s="486">
        <f>IF(AZ17=0,0,($Q$17/$AZ$17)*100000)</f>
        <v>0</v>
      </c>
      <c r="BB17" s="486">
        <f>'Health Regions Population'!AG19</f>
        <v>0</v>
      </c>
      <c r="BC17" s="486">
        <f>IF(BB17=0,0,($R$17/$BB$17)*100000)</f>
        <v>0</v>
      </c>
      <c r="BD17" s="486">
        <f>'Health Regions Population'!AI19</f>
        <v>0</v>
      </c>
      <c r="BE17" s="486">
        <f>IF(BD17=0,0,($S$17/$BD$17)*100000)</f>
        <v>0</v>
      </c>
      <c r="BF17" s="486">
        <f>'Health Regions Population'!AK19</f>
        <v>0</v>
      </c>
      <c r="BG17" s="486">
        <f>IF(BF17=0,0,($T$17/$BF$17)*100000)</f>
        <v>0</v>
      </c>
      <c r="BH17" s="486">
        <f>'Health Regions Population'!AM19</f>
        <v>0</v>
      </c>
      <c r="BI17" s="486">
        <f>IF(BH17=0,0,($U$17/$BH$17)*100000)</f>
        <v>0</v>
      </c>
      <c r="BJ17" s="485">
        <f>'Health Regions Population'!AO19</f>
        <v>0</v>
      </c>
      <c r="BK17" s="487">
        <f>IF(BJ17=0,0,($V$17/$BJ$17)*100000)</f>
        <v>0</v>
      </c>
      <c r="BM17" s="271">
        <f>Populations!B109</f>
        <v>0</v>
      </c>
      <c r="BN17" s="272">
        <f>Populations!C109</f>
        <v>0</v>
      </c>
      <c r="BP17" s="458" t="str">
        <f>Populations!B22</f>
        <v>Total</v>
      </c>
      <c r="BQ17" s="520">
        <f t="shared" ref="BQ17" si="21">Y17*BN17</f>
        <v>0</v>
      </c>
      <c r="BR17" s="520">
        <f t="shared" ref="BR17" si="22">AA17*BN17</f>
        <v>0</v>
      </c>
      <c r="BS17" s="520">
        <f t="shared" ref="BS17" si="23">AC17*BN17</f>
        <v>0</v>
      </c>
      <c r="BT17" s="520">
        <f t="shared" ref="BT17" si="24">AE17*BN17</f>
        <v>0</v>
      </c>
      <c r="BU17" s="520">
        <f t="shared" ref="BU17" si="25">AG17*BN17</f>
        <v>0</v>
      </c>
      <c r="BV17" s="520">
        <f t="shared" ref="BV17" si="26">AI17*BN17</f>
        <v>0</v>
      </c>
      <c r="BW17" s="520">
        <f t="shared" ref="BW17" si="27">AJ17*BN17</f>
        <v>0</v>
      </c>
      <c r="BX17" s="520">
        <f t="shared" ref="BX17" si="28">AM17*BN17</f>
        <v>0</v>
      </c>
      <c r="BY17" s="520">
        <f t="shared" ref="BY17" si="29">AO17*BN17</f>
        <v>0</v>
      </c>
      <c r="BZ17" s="520">
        <f t="shared" ref="BZ17" si="30">AQ17*BN17</f>
        <v>0</v>
      </c>
      <c r="CA17" s="520">
        <f t="shared" ref="CA17" si="31">AS17*BN17</f>
        <v>0</v>
      </c>
      <c r="CB17" s="520">
        <f t="shared" ref="CB17" si="32">AU17*BN17</f>
        <v>0</v>
      </c>
      <c r="CC17" s="520">
        <f t="shared" ref="CC17" si="33">AW17*BN17</f>
        <v>0</v>
      </c>
      <c r="CD17" s="520">
        <f t="shared" ref="CD17" si="34">AY17*BN17</f>
        <v>0</v>
      </c>
      <c r="CE17" s="520">
        <f t="shared" ref="CE17" si="35">AZ17*BN17</f>
        <v>0</v>
      </c>
      <c r="CF17" s="520">
        <f t="shared" ref="CF17" si="36">BA17*BN17</f>
        <v>0</v>
      </c>
      <c r="CG17" s="520">
        <f t="shared" ref="CG17" si="37">BB17*BN17</f>
        <v>0</v>
      </c>
      <c r="CH17" s="520">
        <f t="shared" ref="CH17" si="38">BC17*BN17</f>
        <v>0</v>
      </c>
      <c r="CI17" s="520">
        <f t="shared" ref="CI17" si="39">BD17*BN17</f>
        <v>0</v>
      </c>
      <c r="CJ17" s="521">
        <f t="shared" ref="CJ17" si="40">BE17*BN17</f>
        <v>0</v>
      </c>
    </row>
    <row r="18" spans="1:88" ht="34.5" customHeight="1">
      <c r="A18" s="462"/>
      <c r="B18" s="329"/>
      <c r="C18" s="704" t="s">
        <v>174</v>
      </c>
      <c r="D18" s="704"/>
      <c r="E18" s="288"/>
      <c r="F18" s="288"/>
      <c r="G18" s="288"/>
      <c r="H18" s="288"/>
      <c r="I18" s="288"/>
      <c r="J18" s="288"/>
      <c r="K18" s="288"/>
      <c r="L18" s="288"/>
      <c r="M18" s="288"/>
      <c r="N18" s="288"/>
      <c r="O18" s="288"/>
      <c r="P18" s="288"/>
      <c r="Q18" s="288"/>
      <c r="R18" s="288"/>
      <c r="S18" s="288"/>
      <c r="T18" s="288"/>
      <c r="U18" s="288"/>
      <c r="V18" s="330"/>
      <c r="X18" s="488"/>
      <c r="Y18" s="489"/>
      <c r="Z18" s="489"/>
      <c r="AA18" s="489"/>
      <c r="AB18" s="489"/>
      <c r="AC18" s="489"/>
      <c r="AD18" s="489"/>
      <c r="AE18" s="489"/>
      <c r="AF18" s="489"/>
      <c r="AG18" s="489"/>
      <c r="AH18" s="489"/>
      <c r="AI18" s="489"/>
      <c r="AJ18" s="489"/>
      <c r="AK18" s="489"/>
      <c r="AL18" s="489"/>
      <c r="AM18" s="489"/>
      <c r="AN18" s="489"/>
      <c r="AO18" s="489"/>
      <c r="AP18" s="489"/>
      <c r="AQ18" s="489"/>
      <c r="AR18" s="489"/>
      <c r="AS18" s="489"/>
      <c r="AT18" s="489"/>
      <c r="AU18" s="489"/>
      <c r="AV18" s="489"/>
      <c r="AW18" s="489"/>
      <c r="AX18" s="489"/>
      <c r="AY18" s="489"/>
      <c r="AZ18" s="489"/>
      <c r="BA18" s="489"/>
      <c r="BB18" s="489"/>
      <c r="BC18" s="489"/>
      <c r="BD18" s="489"/>
      <c r="BE18" s="489"/>
      <c r="BF18" s="489"/>
      <c r="BG18" s="489"/>
      <c r="BH18" s="489"/>
      <c r="BI18" s="489"/>
      <c r="BJ18" s="489"/>
      <c r="BK18" s="490"/>
      <c r="BM18" s="324"/>
      <c r="BN18" s="325"/>
      <c r="BP18" s="459"/>
      <c r="BQ18" s="460"/>
      <c r="BR18" s="460"/>
      <c r="BS18" s="460"/>
      <c r="BT18" s="460"/>
      <c r="BU18" s="460"/>
      <c r="BV18" s="460"/>
      <c r="BW18" s="460"/>
      <c r="BX18" s="460"/>
      <c r="BY18" s="460"/>
      <c r="BZ18" s="460"/>
      <c r="CA18" s="460"/>
      <c r="CB18" s="460"/>
      <c r="CC18" s="460"/>
      <c r="CD18" s="460"/>
      <c r="CE18" s="460"/>
      <c r="CF18" s="460"/>
      <c r="CG18" s="460"/>
      <c r="CH18" s="460"/>
      <c r="CI18" s="460"/>
      <c r="CJ18" s="461"/>
    </row>
    <row r="19" spans="1:88" ht="21">
      <c r="A19" s="462"/>
      <c r="B19" s="363"/>
      <c r="C19" s="501" t="s">
        <v>172</v>
      </c>
      <c r="D19" s="501"/>
      <c r="E19" s="501"/>
      <c r="F19" s="501"/>
      <c r="G19" s="501"/>
      <c r="H19" s="501"/>
      <c r="I19" s="501"/>
      <c r="J19" s="501"/>
      <c r="K19" s="501"/>
      <c r="L19" s="501"/>
      <c r="M19" s="501"/>
      <c r="N19" s="501"/>
      <c r="O19" s="501"/>
      <c r="P19" s="501"/>
      <c r="Q19" s="501"/>
      <c r="R19" s="501"/>
      <c r="S19" s="501"/>
      <c r="T19" s="501"/>
      <c r="U19" s="501"/>
      <c r="V19" s="502"/>
      <c r="X19" s="488"/>
      <c r="Y19" s="489"/>
      <c r="Z19" s="489"/>
      <c r="AA19" s="489"/>
      <c r="AB19" s="489"/>
      <c r="AC19" s="489"/>
      <c r="AD19" s="489"/>
      <c r="AE19" s="489"/>
      <c r="AF19" s="489"/>
      <c r="AG19" s="489"/>
      <c r="AH19" s="489"/>
      <c r="AI19" s="489"/>
      <c r="AJ19" s="489"/>
      <c r="AK19" s="489"/>
      <c r="AL19" s="489"/>
      <c r="AM19" s="489"/>
      <c r="AN19" s="489"/>
      <c r="AO19" s="489"/>
      <c r="AP19" s="489"/>
      <c r="AQ19" s="489"/>
      <c r="AR19" s="489"/>
      <c r="AS19" s="489"/>
      <c r="AT19" s="489"/>
      <c r="AU19" s="489"/>
      <c r="AV19" s="489"/>
      <c r="AW19" s="489"/>
      <c r="AX19" s="489"/>
      <c r="AY19" s="489"/>
      <c r="AZ19" s="489"/>
      <c r="BA19" s="489"/>
      <c r="BB19" s="489"/>
      <c r="BC19" s="489"/>
      <c r="BD19" s="489"/>
      <c r="BE19" s="489"/>
      <c r="BF19" s="489"/>
      <c r="BG19" s="489"/>
      <c r="BH19" s="489"/>
      <c r="BI19" s="489"/>
      <c r="BJ19" s="489"/>
      <c r="BK19" s="490"/>
      <c r="BM19" s="324"/>
      <c r="BN19" s="325"/>
      <c r="BP19" s="459"/>
      <c r="BQ19" s="460"/>
      <c r="BR19" s="460"/>
      <c r="BS19" s="460"/>
      <c r="BT19" s="460"/>
      <c r="BU19" s="460"/>
      <c r="BV19" s="460"/>
      <c r="BW19" s="460"/>
      <c r="BX19" s="460"/>
      <c r="BY19" s="460"/>
      <c r="BZ19" s="460"/>
      <c r="CA19" s="460"/>
      <c r="CB19" s="460"/>
      <c r="CC19" s="460"/>
      <c r="CD19" s="460"/>
      <c r="CE19" s="460"/>
      <c r="CF19" s="460"/>
      <c r="CG19" s="460"/>
      <c r="CH19" s="460"/>
      <c r="CI19" s="460"/>
      <c r="CJ19" s="461"/>
    </row>
    <row r="20" spans="1:88" ht="47.25">
      <c r="A20" s="700" t="s">
        <v>153</v>
      </c>
      <c r="B20" s="354" t="s">
        <v>82</v>
      </c>
      <c r="C20" s="492" t="str">
        <f>'Health Regions Population'!C5</f>
        <v>Region 1</v>
      </c>
      <c r="D20" s="492" t="str">
        <f>'Health Regions Population'!E5</f>
        <v>Region 2</v>
      </c>
      <c r="E20" s="492" t="str">
        <f>'Health Regions Population'!G5</f>
        <v>Region 3</v>
      </c>
      <c r="F20" s="492" t="str">
        <f>'Health Regions Population'!I5</f>
        <v>Region 4</v>
      </c>
      <c r="G20" s="492" t="str">
        <f>'Health Regions Population'!K5</f>
        <v>Region 5</v>
      </c>
      <c r="H20" s="492" t="str">
        <f>'Health Regions Population'!M5</f>
        <v>Region 6</v>
      </c>
      <c r="I20" s="492" t="str">
        <f>'Health Regions Population'!O5</f>
        <v>Region 7</v>
      </c>
      <c r="J20" s="492" t="str">
        <f>'Health Regions Population'!Q5</f>
        <v>Region 8</v>
      </c>
      <c r="K20" s="492" t="str">
        <f>'Health Regions Population'!S5</f>
        <v>Region 9</v>
      </c>
      <c r="L20" s="492" t="str">
        <f>'Health Regions Population'!U5</f>
        <v>Region 10</v>
      </c>
      <c r="M20" s="492" t="str">
        <f>'Health Regions Population'!W5</f>
        <v>Region 11</v>
      </c>
      <c r="N20" s="492" t="str">
        <f>'Health Regions Population'!Y5</f>
        <v>Region 12</v>
      </c>
      <c r="O20" s="492" t="str">
        <f>'Health Regions Population'!AA5</f>
        <v>Region 13</v>
      </c>
      <c r="P20" s="492" t="str">
        <f>'Health Regions Population'!AC5</f>
        <v>Region 14</v>
      </c>
      <c r="Q20" s="492" t="str">
        <f>'Health Regions Population'!AE5</f>
        <v>Region 15</v>
      </c>
      <c r="R20" s="492" t="str">
        <f>'Health Regions Population'!AG5</f>
        <v>Region 16</v>
      </c>
      <c r="S20" s="492" t="str">
        <f>'Health Regions Population'!AI5</f>
        <v>Region 17</v>
      </c>
      <c r="T20" s="492" t="str">
        <f>'Health Regions Population'!AK5</f>
        <v>Region 18</v>
      </c>
      <c r="U20" s="492" t="str">
        <f>'Health Regions Population'!AM5</f>
        <v>Region 19</v>
      </c>
      <c r="V20" s="503" t="str">
        <f>'Health Regions Population'!AO5</f>
        <v>Region 20</v>
      </c>
      <c r="W20" s="59"/>
      <c r="X20" s="477" t="str">
        <f>'Health Regions Population'!C5</f>
        <v>Region 1</v>
      </c>
      <c r="Y20" s="478" t="s">
        <v>149</v>
      </c>
      <c r="Z20" s="478" t="str">
        <f>'Health Regions Population'!E5</f>
        <v>Region 2</v>
      </c>
      <c r="AA20" s="478" t="s">
        <v>149</v>
      </c>
      <c r="AB20" s="478" t="str">
        <f>'Health Regions Population'!G5</f>
        <v>Region 3</v>
      </c>
      <c r="AC20" s="478" t="s">
        <v>149</v>
      </c>
      <c r="AD20" s="478" t="str">
        <f>'Health Regions Population'!I5</f>
        <v>Region 4</v>
      </c>
      <c r="AE20" s="478" t="s">
        <v>149</v>
      </c>
      <c r="AF20" s="478" t="str">
        <f>'Health Regions Population'!K5</f>
        <v>Region 5</v>
      </c>
      <c r="AG20" s="478" t="s">
        <v>149</v>
      </c>
      <c r="AH20" s="478" t="str">
        <f>'Health Regions Population'!M5</f>
        <v>Region 6</v>
      </c>
      <c r="AI20" s="478" t="s">
        <v>149</v>
      </c>
      <c r="AJ20" s="478" t="str">
        <f>'Health Regions Population'!O5</f>
        <v>Region 7</v>
      </c>
      <c r="AK20" s="478" t="s">
        <v>149</v>
      </c>
      <c r="AL20" s="478" t="str">
        <f>'Health Regions Population'!Q5</f>
        <v>Region 8</v>
      </c>
      <c r="AM20" s="478" t="s">
        <v>149</v>
      </c>
      <c r="AN20" s="478" t="str">
        <f>'Health Regions Population'!S5</f>
        <v>Region 9</v>
      </c>
      <c r="AO20" s="478" t="s">
        <v>149</v>
      </c>
      <c r="AP20" s="478" t="str">
        <f>'Health Regions Population'!U5</f>
        <v>Region 10</v>
      </c>
      <c r="AQ20" s="478" t="s">
        <v>149</v>
      </c>
      <c r="AR20" s="478" t="str">
        <f>'Health Regions Population'!W5</f>
        <v>Region 11</v>
      </c>
      <c r="AS20" s="478" t="s">
        <v>149</v>
      </c>
      <c r="AT20" s="478" t="str">
        <f>'Health Regions Population'!Y5</f>
        <v>Region 12</v>
      </c>
      <c r="AU20" s="478" t="s">
        <v>149</v>
      </c>
      <c r="AV20" s="478" t="str">
        <f>'Health Regions Population'!AA5</f>
        <v>Region 13</v>
      </c>
      <c r="AW20" s="478" t="s">
        <v>149</v>
      </c>
      <c r="AX20" s="478" t="str">
        <f>'Health Regions Population'!AC5</f>
        <v>Region 14</v>
      </c>
      <c r="AY20" s="478" t="s">
        <v>149</v>
      </c>
      <c r="AZ20" s="478" t="str">
        <f>'Health Regions Population'!AE5</f>
        <v>Region 15</v>
      </c>
      <c r="BA20" s="478" t="s">
        <v>149</v>
      </c>
      <c r="BB20" s="478" t="str">
        <f>'Health Regions Population'!AG5</f>
        <v>Region 16</v>
      </c>
      <c r="BC20" s="478" t="s">
        <v>149</v>
      </c>
      <c r="BD20" s="478" t="str">
        <f>'Health Regions Population'!AI5</f>
        <v>Region 17</v>
      </c>
      <c r="BE20" s="478" t="s">
        <v>149</v>
      </c>
      <c r="BF20" s="478" t="str">
        <f>'Health Regions Population'!AK5</f>
        <v>Region 18</v>
      </c>
      <c r="BG20" s="478" t="s">
        <v>149</v>
      </c>
      <c r="BH20" s="478" t="str">
        <f>'Health Regions Population'!AM5</f>
        <v>Region 19</v>
      </c>
      <c r="BI20" s="478" t="s">
        <v>149</v>
      </c>
      <c r="BJ20" s="478" t="str">
        <f>'Health Regions Population'!AO5</f>
        <v>Region 20</v>
      </c>
      <c r="BK20" s="479" t="s">
        <v>149</v>
      </c>
      <c r="BL20" s="59"/>
      <c r="BM20" s="322" t="s">
        <v>173</v>
      </c>
      <c r="BN20" s="326" t="s">
        <v>113</v>
      </c>
      <c r="BP20" s="517" t="s">
        <v>82</v>
      </c>
      <c r="BQ20" s="518" t="str">
        <f>'Health Regions Population'!C5</f>
        <v>Region 1</v>
      </c>
      <c r="BR20" s="518" t="str">
        <f>'Health Regions Population'!E5</f>
        <v>Region 2</v>
      </c>
      <c r="BS20" s="518" t="str">
        <f>'Health Regions Population'!G5</f>
        <v>Region 3</v>
      </c>
      <c r="BT20" s="518" t="str">
        <f>'Health Regions Population'!I5</f>
        <v>Region 4</v>
      </c>
      <c r="BU20" s="518" t="str">
        <f>'Health Regions Population'!K5</f>
        <v>Region 5</v>
      </c>
      <c r="BV20" s="518" t="str">
        <f>'Health Regions Population'!M5</f>
        <v>Region 6</v>
      </c>
      <c r="BW20" s="518" t="str">
        <f>'Health Regions Population'!O5</f>
        <v>Region 7</v>
      </c>
      <c r="BX20" s="518" t="str">
        <f>'Health Regions Population'!Q5</f>
        <v>Region 8</v>
      </c>
      <c r="BY20" s="518" t="str">
        <f>'Health Regions Population'!S5</f>
        <v>Region 9</v>
      </c>
      <c r="BZ20" s="518" t="str">
        <f>'Health Regions Population'!U5</f>
        <v>Region 10</v>
      </c>
      <c r="CA20" s="518" t="str">
        <f>'Health Regions Population'!W5</f>
        <v>Region 11</v>
      </c>
      <c r="CB20" s="518" t="str">
        <f>'Health Regions Population'!Y5</f>
        <v>Region 12</v>
      </c>
      <c r="CC20" s="518" t="str">
        <f>'Health Regions Population'!AA5</f>
        <v>Region 13</v>
      </c>
      <c r="CD20" s="518" t="str">
        <f>'Health Regions Population'!AC5</f>
        <v>Region 14</v>
      </c>
      <c r="CE20" s="518" t="str">
        <f>'Health Regions Population'!AE5</f>
        <v>Region 15</v>
      </c>
      <c r="CF20" s="518" t="str">
        <f>'Health Regions Population'!AG5</f>
        <v>Region 16</v>
      </c>
      <c r="CG20" s="518" t="str">
        <f>'Health Regions Population'!AI5</f>
        <v>Region 17</v>
      </c>
      <c r="CH20" s="518" t="str">
        <f>'Health Regions Population'!AK5</f>
        <v>Region 18</v>
      </c>
      <c r="CI20" s="518" t="str">
        <f>'Health Regions Population'!AM5</f>
        <v>Region 19</v>
      </c>
      <c r="CJ20" s="519" t="str">
        <f>'Health Regions Population'!AO5</f>
        <v>Region 20</v>
      </c>
    </row>
    <row r="21" spans="1:88" ht="15.75">
      <c r="A21" s="700"/>
      <c r="B21" s="333" t="str">
        <f>Populations!B9</f>
        <v>&lt;1</v>
      </c>
      <c r="C21" s="493"/>
      <c r="D21" s="493"/>
      <c r="E21" s="493"/>
      <c r="F21" s="493"/>
      <c r="G21" s="493"/>
      <c r="H21" s="493"/>
      <c r="I21" s="493"/>
      <c r="J21" s="493"/>
      <c r="K21" s="493"/>
      <c r="L21" s="493"/>
      <c r="M21" s="493"/>
      <c r="N21" s="493"/>
      <c r="O21" s="493"/>
      <c r="P21" s="494"/>
      <c r="Q21" s="494"/>
      <c r="R21" s="494"/>
      <c r="S21" s="494"/>
      <c r="T21" s="494"/>
      <c r="U21" s="494"/>
      <c r="V21" s="504"/>
      <c r="W21" s="65"/>
      <c r="X21" s="477">
        <f>'Health Regions Population'!C6</f>
        <v>0</v>
      </c>
      <c r="Y21" s="486">
        <f>IF(X21=0,0,($C$21/$X$21)*100000)</f>
        <v>0</v>
      </c>
      <c r="Z21" s="478">
        <f>'Health Regions Population'!E6</f>
        <v>0</v>
      </c>
      <c r="AA21" s="486">
        <f>IF(Z21=0,0,($D$21/$Z$21)*100000)</f>
        <v>0</v>
      </c>
      <c r="AB21" s="478">
        <f>'Health Regions Population'!G6</f>
        <v>0</v>
      </c>
      <c r="AC21" s="486">
        <f>IF(AB21=0,0,($E$21/$AB$21)*100000)</f>
        <v>0</v>
      </c>
      <c r="AD21" s="478">
        <f>'Health Regions Population'!I6</f>
        <v>0</v>
      </c>
      <c r="AE21" s="486">
        <f>IF(AD21=0,0,($F$21/$AD$21)*100000)</f>
        <v>0</v>
      </c>
      <c r="AF21" s="478">
        <f>'Health Regions Population'!K6</f>
        <v>0</v>
      </c>
      <c r="AG21" s="486">
        <f>IF(AF21=0,0,($G$21/$AF$21)*100000)</f>
        <v>0</v>
      </c>
      <c r="AH21" s="478">
        <f>'Health Regions Population'!M6</f>
        <v>0</v>
      </c>
      <c r="AI21" s="486">
        <f>IF(AH21=0,0,($H$21/$AH$21)*100000)</f>
        <v>0</v>
      </c>
      <c r="AJ21" s="486">
        <f>'Health Regions Population'!O6</f>
        <v>0</v>
      </c>
      <c r="AK21" s="486">
        <f>IF(AJ21=0,0,($I$21/$AJ$21)*100000)</f>
        <v>0</v>
      </c>
      <c r="AL21" s="486">
        <f>'Health Regions Population'!Q6</f>
        <v>0</v>
      </c>
      <c r="AM21" s="486">
        <f>IF(AL21=0,0,($J$21/$AL$21)*100000)</f>
        <v>0</v>
      </c>
      <c r="AN21" s="486">
        <f>'Health Regions Population'!S6</f>
        <v>0</v>
      </c>
      <c r="AO21" s="486">
        <f>IF(AN21=0,0,($K$21/$AN$21)*100000)</f>
        <v>0</v>
      </c>
      <c r="AP21" s="486">
        <f>'Health Regions Population'!U6</f>
        <v>0</v>
      </c>
      <c r="AQ21" s="486">
        <f>IF(AP21=0,0,($L$21/$AP21)*100000)</f>
        <v>0</v>
      </c>
      <c r="AR21" s="486">
        <f>'Health Regions Population'!W6</f>
        <v>0</v>
      </c>
      <c r="AS21" s="486">
        <f>IF(AR21=0,0,($M$21/$AR$21)*100000)</f>
        <v>0</v>
      </c>
      <c r="AT21" s="486">
        <f>'Health Regions Population'!Y6</f>
        <v>0</v>
      </c>
      <c r="AU21" s="486">
        <f>IF(AT21=0,0,($N$21/$AT$21)*100000)</f>
        <v>0</v>
      </c>
      <c r="AV21" s="486">
        <f>'Health Regions Population'!AA6</f>
        <v>0</v>
      </c>
      <c r="AW21" s="486">
        <f>IF(AV21=0,0,($O$21/$AV$21)*100000)</f>
        <v>0</v>
      </c>
      <c r="AX21" s="486">
        <f>'Health Regions Population'!AC6</f>
        <v>0</v>
      </c>
      <c r="AY21" s="486">
        <f>IF(AX21=0,0,($P$21/$AX$21)*100000)</f>
        <v>0</v>
      </c>
      <c r="AZ21" s="486">
        <f>'Health Regions Population'!AE6</f>
        <v>0</v>
      </c>
      <c r="BA21" s="486">
        <f>IF(AZ21=0,0,($Q$21/$AZ$21)*100000)</f>
        <v>0</v>
      </c>
      <c r="BB21" s="486">
        <f>'Health Regions Population'!AG6</f>
        <v>0</v>
      </c>
      <c r="BC21" s="486">
        <f>IF(BB21=0,0,($R$21/$BB$21)*100000)</f>
        <v>0</v>
      </c>
      <c r="BD21" s="486">
        <f>'Health Regions Population'!AI6</f>
        <v>0</v>
      </c>
      <c r="BE21" s="486">
        <f>IF(BD21=0,0,($S$21/$BD$21)*100000)</f>
        <v>0</v>
      </c>
      <c r="BF21" s="486">
        <f>'Health Regions Population'!AK6</f>
        <v>0</v>
      </c>
      <c r="BG21" s="486">
        <f>IF(BF21=0,0,($T$21/$BF$21)*100000)</f>
        <v>0</v>
      </c>
      <c r="BH21" s="486">
        <f>'Health Regions Population'!AM6</f>
        <v>0</v>
      </c>
      <c r="BI21" s="486">
        <f>IF(BH21=0,0,($U$21/$BH$21)*100000)</f>
        <v>0</v>
      </c>
      <c r="BJ21" s="486">
        <f>'Health Regions Population'!AO6</f>
        <v>0</v>
      </c>
      <c r="BK21" s="487">
        <f>IF(BJ21=0,0,($V$21/$BJ$21)*100000)</f>
        <v>0</v>
      </c>
      <c r="BL21" s="65"/>
      <c r="BM21" s="271">
        <f>Populations!B96</f>
        <v>0</v>
      </c>
      <c r="BN21" s="272">
        <f>Populations!C96</f>
        <v>0</v>
      </c>
      <c r="BP21" s="458" t="str">
        <f>Populations!B9</f>
        <v>&lt;1</v>
      </c>
      <c r="BQ21" s="522">
        <f t="shared" ref="BQ21:BQ33" si="41">Y21*BN21</f>
        <v>0</v>
      </c>
      <c r="BR21" s="522">
        <f t="shared" ref="BR21:BR33" si="42">AA21*BN21</f>
        <v>0</v>
      </c>
      <c r="BS21" s="522">
        <f t="shared" ref="BS21:BS33" si="43">AC21*BN21</f>
        <v>0</v>
      </c>
      <c r="BT21" s="522">
        <f t="shared" ref="BT21:BT33" si="44">AE21*BN21</f>
        <v>0</v>
      </c>
      <c r="BU21" s="522">
        <f t="shared" ref="BU21:BU33" si="45">AG21*BN21</f>
        <v>0</v>
      </c>
      <c r="BV21" s="522">
        <f t="shared" ref="BV21:BV33" si="46">AI21*BN21</f>
        <v>0</v>
      </c>
      <c r="BW21" s="522">
        <f t="shared" ref="BW21:BW33" si="47">AJ21*BN21</f>
        <v>0</v>
      </c>
      <c r="BX21" s="522">
        <f t="shared" ref="BX21:BX33" si="48">AM21*BN21</f>
        <v>0</v>
      </c>
      <c r="BY21" s="522">
        <f t="shared" ref="BY21:BY33" si="49">AO21*BN21</f>
        <v>0</v>
      </c>
      <c r="BZ21" s="522">
        <f t="shared" ref="BZ21:BZ33" si="50">AQ21*BN21</f>
        <v>0</v>
      </c>
      <c r="CA21" s="522">
        <f t="shared" ref="CA21:CA33" si="51">AS21*BN21</f>
        <v>0</v>
      </c>
      <c r="CB21" s="522">
        <f t="shared" ref="CB21:CB33" si="52">AU21*BN21</f>
        <v>0</v>
      </c>
      <c r="CC21" s="522">
        <f t="shared" ref="CC21:CC33" si="53">AW21*BN21</f>
        <v>0</v>
      </c>
      <c r="CD21" s="522">
        <f t="shared" ref="CD21:CD33" si="54">AY21*BN21</f>
        <v>0</v>
      </c>
      <c r="CE21" s="522">
        <f t="shared" ref="CE21:CE33" si="55">AZ21*BN21</f>
        <v>0</v>
      </c>
      <c r="CF21" s="522">
        <f t="shared" ref="CF21:CF33" si="56">BA21*BN21</f>
        <v>0</v>
      </c>
      <c r="CG21" s="522">
        <f t="shared" ref="CG21:CG33" si="57">BB21*BN21</f>
        <v>0</v>
      </c>
      <c r="CH21" s="522">
        <f t="shared" ref="CH21:CH33" si="58">BC21*BN21</f>
        <v>0</v>
      </c>
      <c r="CI21" s="522">
        <f t="shared" ref="CI21:CI33" si="59">BD21*BN21</f>
        <v>0</v>
      </c>
      <c r="CJ21" s="523">
        <f t="shared" ref="CJ21:CJ33" si="60">BE21*BN21</f>
        <v>0</v>
      </c>
    </row>
    <row r="22" spans="1:88" ht="15.75">
      <c r="A22" s="700"/>
      <c r="B22" s="333" t="str">
        <f>Populations!B10</f>
        <v>1-4</v>
      </c>
      <c r="C22" s="495"/>
      <c r="D22" s="495"/>
      <c r="E22" s="495"/>
      <c r="F22" s="495"/>
      <c r="G22" s="495"/>
      <c r="H22" s="495"/>
      <c r="I22" s="495"/>
      <c r="J22" s="495"/>
      <c r="K22" s="495"/>
      <c r="L22" s="495"/>
      <c r="M22" s="495"/>
      <c r="N22" s="495"/>
      <c r="O22" s="495"/>
      <c r="P22" s="496"/>
      <c r="Q22" s="496"/>
      <c r="R22" s="496"/>
      <c r="S22" s="496"/>
      <c r="T22" s="496"/>
      <c r="U22" s="496"/>
      <c r="V22" s="505"/>
      <c r="W22" s="65"/>
      <c r="X22" s="477">
        <f>'Health Regions Population'!C7</f>
        <v>0</v>
      </c>
      <c r="Y22" s="486">
        <f>IF(X22=0,0,($C$22/$X$22)*100000)</f>
        <v>0</v>
      </c>
      <c r="Z22" s="478">
        <f>'Health Regions Population'!E7</f>
        <v>0</v>
      </c>
      <c r="AA22" s="486">
        <f>IF(Z22=0,0,($D$22/$Z$22)*100000)</f>
        <v>0</v>
      </c>
      <c r="AB22" s="478">
        <f>'Health Regions Population'!G7</f>
        <v>0</v>
      </c>
      <c r="AC22" s="486">
        <f>IF(AB22=0,0,($E$22/$AB$22)*100000)</f>
        <v>0</v>
      </c>
      <c r="AD22" s="478">
        <f>'Health Regions Population'!I7</f>
        <v>0</v>
      </c>
      <c r="AE22" s="486">
        <f>IF(AD22=0,0,($F$22/$AD$22)*100000)</f>
        <v>0</v>
      </c>
      <c r="AF22" s="478">
        <f>'Health Regions Population'!K7</f>
        <v>0</v>
      </c>
      <c r="AG22" s="486">
        <f>IF(AF22=0,0,($G$22/$AF$22)*100000)</f>
        <v>0</v>
      </c>
      <c r="AH22" s="478">
        <f>'Health Regions Population'!M7</f>
        <v>0</v>
      </c>
      <c r="AI22" s="486">
        <f>IF(AH22=0,0,($H$22/$AH$22)*100000)</f>
        <v>0</v>
      </c>
      <c r="AJ22" s="486">
        <f>'Health Regions Population'!O7</f>
        <v>0</v>
      </c>
      <c r="AK22" s="486">
        <f>IF(AJ22=0,0,($I$22/$AJ$22)*100000)</f>
        <v>0</v>
      </c>
      <c r="AL22" s="486">
        <f>'Health Regions Population'!Q7</f>
        <v>0</v>
      </c>
      <c r="AM22" s="486">
        <f>IF(AL22=0,0,($J$22/$AL$22)*100000)</f>
        <v>0</v>
      </c>
      <c r="AN22" s="486">
        <f>'Health Regions Population'!S7</f>
        <v>0</v>
      </c>
      <c r="AO22" s="486">
        <f>IF(AN22=0,0,($K$22/$AN$22)*100000)</f>
        <v>0</v>
      </c>
      <c r="AP22" s="486">
        <f>'Health Regions Population'!U7</f>
        <v>0</v>
      </c>
      <c r="AQ22" s="486">
        <f>IF(AP22=0,0,($L$22/$AP$22)*100000)</f>
        <v>0</v>
      </c>
      <c r="AR22" s="486">
        <f>'Health Regions Population'!W7</f>
        <v>0</v>
      </c>
      <c r="AS22" s="486">
        <f>IF(AR22=0,0,($M$22/$AR$22)*100000)</f>
        <v>0</v>
      </c>
      <c r="AT22" s="486">
        <f>'Health Regions Population'!Y7</f>
        <v>0</v>
      </c>
      <c r="AU22" s="486">
        <f>IF(AT22=0,0,($N$22/$AT$22)*100000)</f>
        <v>0</v>
      </c>
      <c r="AV22" s="486">
        <f>'Health Regions Population'!AA7</f>
        <v>0</v>
      </c>
      <c r="AW22" s="486">
        <f>IF(AV22=0,0,($O$22/$AV$22)*100000)</f>
        <v>0</v>
      </c>
      <c r="AX22" s="486">
        <f>'Health Regions Population'!AC7</f>
        <v>0</v>
      </c>
      <c r="AY22" s="486">
        <f>IF(AX22=0,0,($P$22/$AX$22)*100000)</f>
        <v>0</v>
      </c>
      <c r="AZ22" s="486">
        <f>'Health Regions Population'!AE7</f>
        <v>0</v>
      </c>
      <c r="BA22" s="486">
        <f>IF(AZ22=0,0,($Q$22/$AZ$22)*100000)</f>
        <v>0</v>
      </c>
      <c r="BB22" s="486">
        <f>'Health Regions Population'!AG7</f>
        <v>0</v>
      </c>
      <c r="BC22" s="486">
        <f>IF(BB22=0,0,($R$22/$BB$22)*100000)</f>
        <v>0</v>
      </c>
      <c r="BD22" s="486">
        <f>'Health Regions Population'!AI7</f>
        <v>0</v>
      </c>
      <c r="BE22" s="486">
        <f>IF(BD22=0,0,($S$22/$BD$22)*100000)</f>
        <v>0</v>
      </c>
      <c r="BF22" s="486">
        <f>'Health Regions Population'!AK7</f>
        <v>0</v>
      </c>
      <c r="BG22" s="486">
        <f>IF(BF22=0,0,($T$22/$BF$22)*100000)</f>
        <v>0</v>
      </c>
      <c r="BH22" s="486">
        <f>'Health Regions Population'!AM7</f>
        <v>0</v>
      </c>
      <c r="BI22" s="486">
        <f>IF(BH22=0,0,($U$22/$BH$22)*100000)</f>
        <v>0</v>
      </c>
      <c r="BJ22" s="486">
        <f>'Health Regions Population'!AO7</f>
        <v>0</v>
      </c>
      <c r="BK22" s="487">
        <f>IF(BJ22=0,0,($V$22/$BJ$22)*100000)</f>
        <v>0</v>
      </c>
      <c r="BL22" s="65"/>
      <c r="BM22" s="271">
        <f>Populations!B97</f>
        <v>0</v>
      </c>
      <c r="BN22" s="272">
        <f>Populations!C97</f>
        <v>0</v>
      </c>
      <c r="BP22" s="458" t="str">
        <f>Populations!B10</f>
        <v>1-4</v>
      </c>
      <c r="BQ22" s="522">
        <f t="shared" si="41"/>
        <v>0</v>
      </c>
      <c r="BR22" s="522">
        <f t="shared" si="42"/>
        <v>0</v>
      </c>
      <c r="BS22" s="522">
        <f t="shared" si="43"/>
        <v>0</v>
      </c>
      <c r="BT22" s="522">
        <f t="shared" si="44"/>
        <v>0</v>
      </c>
      <c r="BU22" s="522">
        <f t="shared" si="45"/>
        <v>0</v>
      </c>
      <c r="BV22" s="522">
        <f t="shared" si="46"/>
        <v>0</v>
      </c>
      <c r="BW22" s="522">
        <f t="shared" si="47"/>
        <v>0</v>
      </c>
      <c r="BX22" s="522">
        <f t="shared" si="48"/>
        <v>0</v>
      </c>
      <c r="BY22" s="522">
        <f t="shared" si="49"/>
        <v>0</v>
      </c>
      <c r="BZ22" s="522">
        <f t="shared" si="50"/>
        <v>0</v>
      </c>
      <c r="CA22" s="522">
        <f t="shared" si="51"/>
        <v>0</v>
      </c>
      <c r="CB22" s="522">
        <f t="shared" si="52"/>
        <v>0</v>
      </c>
      <c r="CC22" s="522">
        <f t="shared" si="53"/>
        <v>0</v>
      </c>
      <c r="CD22" s="522">
        <f t="shared" si="54"/>
        <v>0</v>
      </c>
      <c r="CE22" s="522">
        <f t="shared" si="55"/>
        <v>0</v>
      </c>
      <c r="CF22" s="522">
        <f t="shared" si="56"/>
        <v>0</v>
      </c>
      <c r="CG22" s="522">
        <f t="shared" si="57"/>
        <v>0</v>
      </c>
      <c r="CH22" s="522">
        <f t="shared" si="58"/>
        <v>0</v>
      </c>
      <c r="CI22" s="522">
        <f t="shared" si="59"/>
        <v>0</v>
      </c>
      <c r="CJ22" s="523">
        <f t="shared" si="60"/>
        <v>0</v>
      </c>
    </row>
    <row r="23" spans="1:88" ht="15.75">
      <c r="A23" s="700"/>
      <c r="B23" s="333" t="str">
        <f>Populations!B11</f>
        <v>5-9</v>
      </c>
      <c r="C23" s="495"/>
      <c r="D23" s="495"/>
      <c r="E23" s="495"/>
      <c r="F23" s="495"/>
      <c r="G23" s="495"/>
      <c r="H23" s="495"/>
      <c r="I23" s="495"/>
      <c r="J23" s="495"/>
      <c r="K23" s="495"/>
      <c r="L23" s="495"/>
      <c r="M23" s="495"/>
      <c r="N23" s="495"/>
      <c r="O23" s="495"/>
      <c r="P23" s="496"/>
      <c r="Q23" s="496"/>
      <c r="R23" s="496"/>
      <c r="S23" s="496"/>
      <c r="T23" s="496"/>
      <c r="U23" s="496"/>
      <c r="V23" s="505"/>
      <c r="W23" s="65"/>
      <c r="X23" s="477">
        <f>'Health Regions Population'!C8</f>
        <v>0</v>
      </c>
      <c r="Y23" s="486">
        <f>IF(X23=0,0,($C$23/$X$23)*100000)</f>
        <v>0</v>
      </c>
      <c r="Z23" s="478">
        <f>'Health Regions Population'!E8</f>
        <v>0</v>
      </c>
      <c r="AA23" s="486">
        <f>IF(Z23=0,0,($D$23/$Z$23)*100000)</f>
        <v>0</v>
      </c>
      <c r="AB23" s="478">
        <f>'Health Regions Population'!G8</f>
        <v>0</v>
      </c>
      <c r="AC23" s="486">
        <f>IF(AB23=0,0,($E$23/$AB$23)*100000)</f>
        <v>0</v>
      </c>
      <c r="AD23" s="478">
        <f>'Health Regions Population'!I8</f>
        <v>0</v>
      </c>
      <c r="AE23" s="486">
        <f>IF(AD23=0,0,($F$23/$AD$23)*100000)</f>
        <v>0</v>
      </c>
      <c r="AF23" s="478">
        <f>'Health Regions Population'!K8</f>
        <v>0</v>
      </c>
      <c r="AG23" s="486">
        <f>IF(AF23=0,0,($G$23/$AF$23)*100000)</f>
        <v>0</v>
      </c>
      <c r="AH23" s="478">
        <f>'Health Regions Population'!M8</f>
        <v>0</v>
      </c>
      <c r="AI23" s="486">
        <f>IF(AH23=0,0,($H$23/$AH$23)*100000)</f>
        <v>0</v>
      </c>
      <c r="AJ23" s="486">
        <f>'Health Regions Population'!O8</f>
        <v>0</v>
      </c>
      <c r="AK23" s="486">
        <f>IF(AJ23=0,0,($I$23/$AJ$23)*100000)</f>
        <v>0</v>
      </c>
      <c r="AL23" s="486">
        <f>'Health Regions Population'!Q8</f>
        <v>0</v>
      </c>
      <c r="AM23" s="486">
        <f>IF(AL23=0,0,($J$23/$AL$23)*100000)</f>
        <v>0</v>
      </c>
      <c r="AN23" s="486">
        <f>'Health Regions Population'!S8</f>
        <v>0</v>
      </c>
      <c r="AO23" s="486">
        <f>IF(AN23=0,0,($K$23/$AN$23)*100000)</f>
        <v>0</v>
      </c>
      <c r="AP23" s="486">
        <f>'Health Regions Population'!U8</f>
        <v>0</v>
      </c>
      <c r="AQ23" s="486">
        <f>IF(AP23=0,0,($L$23/$AP$23)*100000)</f>
        <v>0</v>
      </c>
      <c r="AR23" s="486">
        <f>'Health Regions Population'!W8</f>
        <v>0</v>
      </c>
      <c r="AS23" s="486">
        <f>IF(AR23=0,0,($M$23/$AR$23)*100000)</f>
        <v>0</v>
      </c>
      <c r="AT23" s="486">
        <f>'Health Regions Population'!Y8</f>
        <v>0</v>
      </c>
      <c r="AU23" s="486">
        <f>IF(AT23=0,0,($N$23/$AT$23)*100000)</f>
        <v>0</v>
      </c>
      <c r="AV23" s="486">
        <f>'Health Regions Population'!AA8</f>
        <v>0</v>
      </c>
      <c r="AW23" s="486">
        <f>IF(AV23=0,0,($O$23/$AV$23)*100000)</f>
        <v>0</v>
      </c>
      <c r="AX23" s="486">
        <f>'Health Regions Population'!AC8</f>
        <v>0</v>
      </c>
      <c r="AY23" s="486">
        <f>IF(AX23=0,0,($P$23/$AX$23)*100000)</f>
        <v>0</v>
      </c>
      <c r="AZ23" s="486">
        <f>'Health Regions Population'!AE8</f>
        <v>0</v>
      </c>
      <c r="BA23" s="486">
        <f>IF(AZ23=0,0,($Q$23/$AZ$23)*100000)</f>
        <v>0</v>
      </c>
      <c r="BB23" s="486">
        <f>'Health Regions Population'!AG8</f>
        <v>0</v>
      </c>
      <c r="BC23" s="486">
        <f>IF(BB23=0,0,($R$23/$BB$23)*100000)</f>
        <v>0</v>
      </c>
      <c r="BD23" s="486">
        <f>'Health Regions Population'!AI8</f>
        <v>0</v>
      </c>
      <c r="BE23" s="486">
        <f>IF(BD23=0,0,($S$23/$BD$23)*100000)</f>
        <v>0</v>
      </c>
      <c r="BF23" s="486">
        <f>'Health Regions Population'!AK8</f>
        <v>0</v>
      </c>
      <c r="BG23" s="486">
        <f>IF(BF23=0,0,($T$23/$BF$23)*100000)</f>
        <v>0</v>
      </c>
      <c r="BH23" s="486">
        <f>'Health Regions Population'!AM8</f>
        <v>0</v>
      </c>
      <c r="BI23" s="486">
        <f>IF(BH23=0,0,($U$23/$BH$23)*100000)</f>
        <v>0</v>
      </c>
      <c r="BJ23" s="486">
        <f>'Health Regions Population'!AO8</f>
        <v>0</v>
      </c>
      <c r="BK23" s="487">
        <f>IF(BJ23=0,0,($V$23/$BJ$23)*100000)</f>
        <v>0</v>
      </c>
      <c r="BL23" s="65"/>
      <c r="BM23" s="271">
        <f>Populations!B98</f>
        <v>0</v>
      </c>
      <c r="BN23" s="272">
        <f>Populations!C98</f>
        <v>0</v>
      </c>
      <c r="BP23" s="458" t="str">
        <f>Populations!B11</f>
        <v>5-9</v>
      </c>
      <c r="BQ23" s="522">
        <f t="shared" si="41"/>
        <v>0</v>
      </c>
      <c r="BR23" s="522">
        <f t="shared" si="42"/>
        <v>0</v>
      </c>
      <c r="BS23" s="522">
        <f t="shared" si="43"/>
        <v>0</v>
      </c>
      <c r="BT23" s="522">
        <f t="shared" si="44"/>
        <v>0</v>
      </c>
      <c r="BU23" s="522">
        <f t="shared" si="45"/>
        <v>0</v>
      </c>
      <c r="BV23" s="522">
        <f t="shared" si="46"/>
        <v>0</v>
      </c>
      <c r="BW23" s="522">
        <f t="shared" si="47"/>
        <v>0</v>
      </c>
      <c r="BX23" s="522">
        <f t="shared" si="48"/>
        <v>0</v>
      </c>
      <c r="BY23" s="522">
        <f t="shared" si="49"/>
        <v>0</v>
      </c>
      <c r="BZ23" s="522">
        <f t="shared" si="50"/>
        <v>0</v>
      </c>
      <c r="CA23" s="522">
        <f t="shared" si="51"/>
        <v>0</v>
      </c>
      <c r="CB23" s="522">
        <f t="shared" si="52"/>
        <v>0</v>
      </c>
      <c r="CC23" s="522">
        <f t="shared" si="53"/>
        <v>0</v>
      </c>
      <c r="CD23" s="522">
        <f t="shared" si="54"/>
        <v>0</v>
      </c>
      <c r="CE23" s="522">
        <f t="shared" si="55"/>
        <v>0</v>
      </c>
      <c r="CF23" s="522">
        <f t="shared" si="56"/>
        <v>0</v>
      </c>
      <c r="CG23" s="522">
        <f t="shared" si="57"/>
        <v>0</v>
      </c>
      <c r="CH23" s="522">
        <f t="shared" si="58"/>
        <v>0</v>
      </c>
      <c r="CI23" s="522">
        <f t="shared" si="59"/>
        <v>0</v>
      </c>
      <c r="CJ23" s="523">
        <f t="shared" si="60"/>
        <v>0</v>
      </c>
    </row>
    <row r="24" spans="1:88" ht="15.75">
      <c r="A24" s="700"/>
      <c r="B24" s="333" t="str">
        <f>Populations!B12</f>
        <v>10-14</v>
      </c>
      <c r="C24" s="495"/>
      <c r="D24" s="495"/>
      <c r="E24" s="495"/>
      <c r="F24" s="495"/>
      <c r="G24" s="495"/>
      <c r="H24" s="495"/>
      <c r="I24" s="495"/>
      <c r="J24" s="495"/>
      <c r="K24" s="495"/>
      <c r="L24" s="495"/>
      <c r="M24" s="495"/>
      <c r="N24" s="495"/>
      <c r="O24" s="495"/>
      <c r="P24" s="496"/>
      <c r="Q24" s="496"/>
      <c r="R24" s="496"/>
      <c r="S24" s="496"/>
      <c r="T24" s="496"/>
      <c r="U24" s="496"/>
      <c r="V24" s="505"/>
      <c r="W24" s="65"/>
      <c r="X24" s="477">
        <f>'Health Regions Population'!C9</f>
        <v>0</v>
      </c>
      <c r="Y24" s="486">
        <f>IF(X24=0,0,($C$24/$X$24)*100000)</f>
        <v>0</v>
      </c>
      <c r="Z24" s="478">
        <f>'Health Regions Population'!E9</f>
        <v>0</v>
      </c>
      <c r="AA24" s="486">
        <f>IF(Z24=0,0,($D$24/$Z$24)*100000)</f>
        <v>0</v>
      </c>
      <c r="AB24" s="478">
        <f>'Health Regions Population'!G9</f>
        <v>0</v>
      </c>
      <c r="AC24" s="486">
        <f>IF(AB24=0,0,($E$24/$AB$24)*100000)</f>
        <v>0</v>
      </c>
      <c r="AD24" s="478">
        <f>'Health Regions Population'!I9</f>
        <v>0</v>
      </c>
      <c r="AE24" s="486">
        <f>IF(AD24=0,0,($F$24/$AD$24)*100000)</f>
        <v>0</v>
      </c>
      <c r="AF24" s="478">
        <f>'Health Regions Population'!K9</f>
        <v>0</v>
      </c>
      <c r="AG24" s="486">
        <f>IF(AF24=0,0,($G$24/$AF$24)*100000)</f>
        <v>0</v>
      </c>
      <c r="AH24" s="478">
        <f>'Health Regions Population'!M9</f>
        <v>0</v>
      </c>
      <c r="AI24" s="486">
        <f>IF(AH24=0,0,($H$24/$AH$24)*100000)</f>
        <v>0</v>
      </c>
      <c r="AJ24" s="486">
        <f>'Health Regions Population'!O9</f>
        <v>0</v>
      </c>
      <c r="AK24" s="486">
        <f>IF(AJ24=0,0,($I$24/$AJ$24)*100000)</f>
        <v>0</v>
      </c>
      <c r="AL24" s="486">
        <f>'Health Regions Population'!Q9</f>
        <v>0</v>
      </c>
      <c r="AM24" s="486">
        <f>IF(AL24=0,0,($J$24/$AL$24)*100000)</f>
        <v>0</v>
      </c>
      <c r="AN24" s="486">
        <f>'Health Regions Population'!S9</f>
        <v>0</v>
      </c>
      <c r="AO24" s="486">
        <f>IF(AN24=0,0,($K$24/$AN$24)*100000)</f>
        <v>0</v>
      </c>
      <c r="AP24" s="486">
        <f>'Health Regions Population'!U9</f>
        <v>0</v>
      </c>
      <c r="AQ24" s="486">
        <f>IF(AP24=0,0,($L24/$AP$24)*100000)</f>
        <v>0</v>
      </c>
      <c r="AR24" s="486">
        <f>'Health Regions Population'!W9</f>
        <v>0</v>
      </c>
      <c r="AS24" s="486">
        <f>IF(AR24=0,0,($M$24/$AR$24)*100000)</f>
        <v>0</v>
      </c>
      <c r="AT24" s="486">
        <f>'Health Regions Population'!Y9</f>
        <v>0</v>
      </c>
      <c r="AU24" s="486">
        <f>IF(AT24=0,0,($N$24/$AT$24)*100000)</f>
        <v>0</v>
      </c>
      <c r="AV24" s="486">
        <f>'Health Regions Population'!AA9</f>
        <v>0</v>
      </c>
      <c r="AW24" s="486">
        <f>IF(AV24=0,0,($O$24/$AV$24)*100000)</f>
        <v>0</v>
      </c>
      <c r="AX24" s="486">
        <f>'Health Regions Population'!AC9</f>
        <v>0</v>
      </c>
      <c r="AY24" s="486">
        <f>IF(AX24=0,0,($P$24/$AX$24)*100000)</f>
        <v>0</v>
      </c>
      <c r="AZ24" s="486">
        <f>'Health Regions Population'!AE9</f>
        <v>0</v>
      </c>
      <c r="BA24" s="486">
        <f>IF(AZ24=0,0,($Q$24/$AZ$24)*100000)</f>
        <v>0</v>
      </c>
      <c r="BB24" s="486">
        <f>'Health Regions Population'!AG9</f>
        <v>0</v>
      </c>
      <c r="BC24" s="486">
        <f>IF(BB24=0,0,($R$24/$BB$24)*100000)</f>
        <v>0</v>
      </c>
      <c r="BD24" s="486">
        <f>'Health Regions Population'!AI9</f>
        <v>0</v>
      </c>
      <c r="BE24" s="486">
        <f>IF(BD24=0,0,($S$24/$BD$24)*100000)</f>
        <v>0</v>
      </c>
      <c r="BF24" s="486">
        <f>'Health Regions Population'!AK9</f>
        <v>0</v>
      </c>
      <c r="BG24" s="486">
        <f>IF(BF24=0,0,($T$24/$BF$24)*100000)</f>
        <v>0</v>
      </c>
      <c r="BH24" s="486">
        <f>'Health Regions Population'!AM9</f>
        <v>0</v>
      </c>
      <c r="BI24" s="486">
        <f>IF(BH24=0,0,($U$24/$BH$24)*100000)</f>
        <v>0</v>
      </c>
      <c r="BJ24" s="486">
        <f>'Health Regions Population'!AO9</f>
        <v>0</v>
      </c>
      <c r="BK24" s="487">
        <f>IF(BJ24=0,0,($V$24/$BJ$24)*100000)</f>
        <v>0</v>
      </c>
      <c r="BL24" s="65"/>
      <c r="BM24" s="271">
        <f>Populations!B99</f>
        <v>0</v>
      </c>
      <c r="BN24" s="272">
        <f>Populations!C99</f>
        <v>0</v>
      </c>
      <c r="BP24" s="458" t="str">
        <f>Populations!B12</f>
        <v>10-14</v>
      </c>
      <c r="BQ24" s="522">
        <f t="shared" si="41"/>
        <v>0</v>
      </c>
      <c r="BR24" s="522">
        <f t="shared" si="42"/>
        <v>0</v>
      </c>
      <c r="BS24" s="522">
        <f t="shared" si="43"/>
        <v>0</v>
      </c>
      <c r="BT24" s="522">
        <f t="shared" si="44"/>
        <v>0</v>
      </c>
      <c r="BU24" s="522">
        <f t="shared" si="45"/>
        <v>0</v>
      </c>
      <c r="BV24" s="522">
        <f t="shared" si="46"/>
        <v>0</v>
      </c>
      <c r="BW24" s="522">
        <f t="shared" si="47"/>
        <v>0</v>
      </c>
      <c r="BX24" s="522">
        <f t="shared" si="48"/>
        <v>0</v>
      </c>
      <c r="BY24" s="522">
        <f t="shared" si="49"/>
        <v>0</v>
      </c>
      <c r="BZ24" s="522">
        <f t="shared" si="50"/>
        <v>0</v>
      </c>
      <c r="CA24" s="522">
        <f t="shared" si="51"/>
        <v>0</v>
      </c>
      <c r="CB24" s="522">
        <f t="shared" si="52"/>
        <v>0</v>
      </c>
      <c r="CC24" s="522">
        <f t="shared" si="53"/>
        <v>0</v>
      </c>
      <c r="CD24" s="522">
        <f t="shared" si="54"/>
        <v>0</v>
      </c>
      <c r="CE24" s="522">
        <f t="shared" si="55"/>
        <v>0</v>
      </c>
      <c r="CF24" s="522">
        <f t="shared" si="56"/>
        <v>0</v>
      </c>
      <c r="CG24" s="522">
        <f t="shared" si="57"/>
        <v>0</v>
      </c>
      <c r="CH24" s="522">
        <f t="shared" si="58"/>
        <v>0</v>
      </c>
      <c r="CI24" s="522">
        <f t="shared" si="59"/>
        <v>0</v>
      </c>
      <c r="CJ24" s="523">
        <f t="shared" si="60"/>
        <v>0</v>
      </c>
    </row>
    <row r="25" spans="1:88" ht="15.75">
      <c r="A25" s="700"/>
      <c r="B25" s="333" t="str">
        <f>Populations!B13</f>
        <v>15-19</v>
      </c>
      <c r="C25" s="495"/>
      <c r="D25" s="495"/>
      <c r="E25" s="495"/>
      <c r="F25" s="495"/>
      <c r="G25" s="495"/>
      <c r="H25" s="495"/>
      <c r="I25" s="495"/>
      <c r="J25" s="495"/>
      <c r="K25" s="495"/>
      <c r="L25" s="495"/>
      <c r="M25" s="495"/>
      <c r="N25" s="495"/>
      <c r="O25" s="495"/>
      <c r="P25" s="496"/>
      <c r="Q25" s="496"/>
      <c r="R25" s="496"/>
      <c r="S25" s="496"/>
      <c r="T25" s="496"/>
      <c r="U25" s="496"/>
      <c r="V25" s="505"/>
      <c r="W25" s="65"/>
      <c r="X25" s="477">
        <f>'Health Regions Population'!C10</f>
        <v>0</v>
      </c>
      <c r="Y25" s="486">
        <f>IF(X25=0,0,($C$25/$X$25)*100000)</f>
        <v>0</v>
      </c>
      <c r="Z25" s="478">
        <f>'Health Regions Population'!E10</f>
        <v>0</v>
      </c>
      <c r="AA25" s="486">
        <f>IF(Z25=0,0,($D$25/$Z$25)*100000)</f>
        <v>0</v>
      </c>
      <c r="AB25" s="478">
        <f>'Health Regions Population'!G10</f>
        <v>0</v>
      </c>
      <c r="AC25" s="486">
        <f>IF(AB25=0,0,($E$25/$AB$25)*100000)</f>
        <v>0</v>
      </c>
      <c r="AD25" s="478">
        <f>'Health Regions Population'!I10</f>
        <v>0</v>
      </c>
      <c r="AE25" s="486">
        <f>IF(AD25=0,0,($F$25/$AD$25)*100000)</f>
        <v>0</v>
      </c>
      <c r="AF25" s="478">
        <f>'Health Regions Population'!K10</f>
        <v>0</v>
      </c>
      <c r="AG25" s="486">
        <f>IF(AF25=0,0,($G$25/$AF$25)*100000)</f>
        <v>0</v>
      </c>
      <c r="AH25" s="478">
        <f>'Health Regions Population'!M10</f>
        <v>0</v>
      </c>
      <c r="AI25" s="486">
        <f>IF(AH25=0,0,($H$25/$AH$25)*100000)</f>
        <v>0</v>
      </c>
      <c r="AJ25" s="486">
        <f>'Health Regions Population'!O10</f>
        <v>0</v>
      </c>
      <c r="AK25" s="486">
        <f>IF(AJ25=0,0,($I$25/$AJ$25)*100000)</f>
        <v>0</v>
      </c>
      <c r="AL25" s="486">
        <f>'Health Regions Population'!Q10</f>
        <v>0</v>
      </c>
      <c r="AM25" s="486">
        <f>IF(AL25=0,0,($J$25/$AL$25)*100000)</f>
        <v>0</v>
      </c>
      <c r="AN25" s="486">
        <f>'Health Regions Population'!S10</f>
        <v>0</v>
      </c>
      <c r="AO25" s="486">
        <f>IF(AN25=0,0,($K$25/$AN$25)*100000)</f>
        <v>0</v>
      </c>
      <c r="AP25" s="486">
        <f>'Health Regions Population'!U10</f>
        <v>0</v>
      </c>
      <c r="AQ25" s="486">
        <f>IF(AP25=0,0,($L$25/$AP$25)*100000)</f>
        <v>0</v>
      </c>
      <c r="AR25" s="486">
        <f>'Health Regions Population'!W10</f>
        <v>0</v>
      </c>
      <c r="AS25" s="486">
        <f>IF(AR25=0,0,($M$25/$AR$25)*100000)</f>
        <v>0</v>
      </c>
      <c r="AT25" s="486">
        <f>'Health Regions Population'!Y10</f>
        <v>0</v>
      </c>
      <c r="AU25" s="486">
        <f>IF(AT25=0,0,($N$25/$AT$25)*100000)</f>
        <v>0</v>
      </c>
      <c r="AV25" s="486">
        <f>'Health Regions Population'!AA10</f>
        <v>0</v>
      </c>
      <c r="AW25" s="486">
        <f>IF(AV25=0,0,($O$25/$AV$25)*100000)</f>
        <v>0</v>
      </c>
      <c r="AX25" s="486">
        <f>'Health Regions Population'!AC10</f>
        <v>0</v>
      </c>
      <c r="AY25" s="486">
        <f>IF(AX25=0,0,($P$25/$AX$25)*100000)</f>
        <v>0</v>
      </c>
      <c r="AZ25" s="486">
        <f>'Health Regions Population'!AE10</f>
        <v>0</v>
      </c>
      <c r="BA25" s="486">
        <f>IF(AZ25=0,0,($Q$25/$AZ$25)*100000)</f>
        <v>0</v>
      </c>
      <c r="BB25" s="486">
        <f>'Health Regions Population'!AG10</f>
        <v>0</v>
      </c>
      <c r="BC25" s="486">
        <f>IF(BB25=0,0,($R$25/$BB$25)*100000)</f>
        <v>0</v>
      </c>
      <c r="BD25" s="486">
        <f>'Health Regions Population'!AI10</f>
        <v>0</v>
      </c>
      <c r="BE25" s="486">
        <f>IF(BD25=0,0,($S$25/$BD$25)*100000)</f>
        <v>0</v>
      </c>
      <c r="BF25" s="486">
        <f>'Health Regions Population'!AK10</f>
        <v>0</v>
      </c>
      <c r="BG25" s="486">
        <f>IF(BF25=0,0,($T$25/$BF$25)*100000)</f>
        <v>0</v>
      </c>
      <c r="BH25" s="486">
        <f>'Health Regions Population'!AM10</f>
        <v>0</v>
      </c>
      <c r="BI25" s="486">
        <f>IF(BH25=0,0,($U$25/$BH$25)*100000)</f>
        <v>0</v>
      </c>
      <c r="BJ25" s="486">
        <f>'Health Regions Population'!AO10</f>
        <v>0</v>
      </c>
      <c r="BK25" s="487">
        <f>IF(BJ25=0,0,($V$25/$BJ$25)*100000)</f>
        <v>0</v>
      </c>
      <c r="BL25" s="65"/>
      <c r="BM25" s="271">
        <f>Populations!B100</f>
        <v>0</v>
      </c>
      <c r="BN25" s="272">
        <f>Populations!C100</f>
        <v>0</v>
      </c>
      <c r="BP25" s="458" t="str">
        <f>Populations!B13</f>
        <v>15-19</v>
      </c>
      <c r="BQ25" s="522">
        <f t="shared" si="41"/>
        <v>0</v>
      </c>
      <c r="BR25" s="522">
        <f t="shared" si="42"/>
        <v>0</v>
      </c>
      <c r="BS25" s="522">
        <f t="shared" si="43"/>
        <v>0</v>
      </c>
      <c r="BT25" s="522">
        <f t="shared" si="44"/>
        <v>0</v>
      </c>
      <c r="BU25" s="522">
        <f t="shared" si="45"/>
        <v>0</v>
      </c>
      <c r="BV25" s="522">
        <f t="shared" si="46"/>
        <v>0</v>
      </c>
      <c r="BW25" s="522">
        <f t="shared" si="47"/>
        <v>0</v>
      </c>
      <c r="BX25" s="522">
        <f t="shared" si="48"/>
        <v>0</v>
      </c>
      <c r="BY25" s="522">
        <f t="shared" si="49"/>
        <v>0</v>
      </c>
      <c r="BZ25" s="522">
        <f t="shared" si="50"/>
        <v>0</v>
      </c>
      <c r="CA25" s="522">
        <f t="shared" si="51"/>
        <v>0</v>
      </c>
      <c r="CB25" s="522">
        <f t="shared" si="52"/>
        <v>0</v>
      </c>
      <c r="CC25" s="522">
        <f t="shared" si="53"/>
        <v>0</v>
      </c>
      <c r="CD25" s="522">
        <f t="shared" si="54"/>
        <v>0</v>
      </c>
      <c r="CE25" s="522">
        <f t="shared" si="55"/>
        <v>0</v>
      </c>
      <c r="CF25" s="522">
        <f t="shared" si="56"/>
        <v>0</v>
      </c>
      <c r="CG25" s="522">
        <f t="shared" si="57"/>
        <v>0</v>
      </c>
      <c r="CH25" s="522">
        <f t="shared" si="58"/>
        <v>0</v>
      </c>
      <c r="CI25" s="522">
        <f t="shared" si="59"/>
        <v>0</v>
      </c>
      <c r="CJ25" s="523">
        <f t="shared" si="60"/>
        <v>0</v>
      </c>
    </row>
    <row r="26" spans="1:88" ht="15.75">
      <c r="A26" s="700"/>
      <c r="B26" s="333" t="str">
        <f>Populations!B14</f>
        <v>20-24</v>
      </c>
      <c r="C26" s="495"/>
      <c r="D26" s="495"/>
      <c r="E26" s="495"/>
      <c r="F26" s="495"/>
      <c r="G26" s="495"/>
      <c r="H26" s="495"/>
      <c r="I26" s="495"/>
      <c r="J26" s="495"/>
      <c r="K26" s="495"/>
      <c r="L26" s="495"/>
      <c r="M26" s="495"/>
      <c r="N26" s="495"/>
      <c r="O26" s="495"/>
      <c r="P26" s="496"/>
      <c r="Q26" s="496"/>
      <c r="R26" s="496"/>
      <c r="S26" s="496"/>
      <c r="T26" s="496"/>
      <c r="U26" s="496"/>
      <c r="V26" s="505"/>
      <c r="W26" s="65"/>
      <c r="X26" s="477">
        <f>'Health Regions Population'!C11</f>
        <v>0</v>
      </c>
      <c r="Y26" s="486">
        <f>IF(X26=0,0,($C$26/$X$26)*100000)</f>
        <v>0</v>
      </c>
      <c r="Z26" s="478">
        <f>'Health Regions Population'!E11</f>
        <v>0</v>
      </c>
      <c r="AA26" s="486">
        <f>IF(Z26=0,0,($D$26/$Z$26)*100000)</f>
        <v>0</v>
      </c>
      <c r="AB26" s="478">
        <f>'Health Regions Population'!G11</f>
        <v>0</v>
      </c>
      <c r="AC26" s="486">
        <f>IF(AB26=0,0,($E$26/$AB$26)*100000)</f>
        <v>0</v>
      </c>
      <c r="AD26" s="478">
        <f>'Health Regions Population'!I11</f>
        <v>0</v>
      </c>
      <c r="AE26" s="486">
        <f>IF(AD26=0,0,($F$26/$AD$26)*100000)</f>
        <v>0</v>
      </c>
      <c r="AF26" s="478">
        <f>'Health Regions Population'!K11</f>
        <v>0</v>
      </c>
      <c r="AG26" s="486">
        <f>IF(AF26=0,0,($G$26/$AF$26)*100000)</f>
        <v>0</v>
      </c>
      <c r="AH26" s="478">
        <f>'Health Regions Population'!M11</f>
        <v>0</v>
      </c>
      <c r="AI26" s="486">
        <f>IF(AH26=0,0,($H$26/$AH$26)*100000)</f>
        <v>0</v>
      </c>
      <c r="AJ26" s="486">
        <f>'Health Regions Population'!O11</f>
        <v>0</v>
      </c>
      <c r="AK26" s="486">
        <f>IF(AJ26=0,0,($I$26/$AJ$26)*100000)</f>
        <v>0</v>
      </c>
      <c r="AL26" s="486">
        <f>'Health Regions Population'!Q11</f>
        <v>0</v>
      </c>
      <c r="AM26" s="486">
        <f>IF(AL26=0,0,($J$26/$AL$26)*100000)</f>
        <v>0</v>
      </c>
      <c r="AN26" s="486">
        <f>'Health Regions Population'!S11</f>
        <v>0</v>
      </c>
      <c r="AO26" s="486">
        <f>IF(AN26=0,0,($OX26/$AN$26)*100000)</f>
        <v>0</v>
      </c>
      <c r="AP26" s="486">
        <f>'Health Regions Population'!U11</f>
        <v>0</v>
      </c>
      <c r="AQ26" s="486">
        <f>IF(AP26=0,0,($L$26/$AP$26)*100000)</f>
        <v>0</v>
      </c>
      <c r="AR26" s="486">
        <f>'Health Regions Population'!W11</f>
        <v>0</v>
      </c>
      <c r="AS26" s="486">
        <f>IF(AR26=0,0,($M$26/$AR$26)*100000)</f>
        <v>0</v>
      </c>
      <c r="AT26" s="486">
        <f>'Health Regions Population'!Y11</f>
        <v>0</v>
      </c>
      <c r="AU26" s="486">
        <f>IF(AT26=0,0,($N$26/$AT$26)*100000)</f>
        <v>0</v>
      </c>
      <c r="AV26" s="486">
        <f>'Health Regions Population'!AA11</f>
        <v>0</v>
      </c>
      <c r="AW26" s="486">
        <f>IF(AV26=0,0,($O$26/$AV$26)*100000)</f>
        <v>0</v>
      </c>
      <c r="AX26" s="486">
        <f>'Health Regions Population'!AC11</f>
        <v>0</v>
      </c>
      <c r="AY26" s="486">
        <f>IF(AX26=0,0,($P$26/$AX$26)*100000)</f>
        <v>0</v>
      </c>
      <c r="AZ26" s="486">
        <f>'Health Regions Population'!AE11</f>
        <v>0</v>
      </c>
      <c r="BA26" s="486">
        <f>IF(AZ26=0,0,($Q$26/$AZ$26)*100000)</f>
        <v>0</v>
      </c>
      <c r="BB26" s="486">
        <f>'Health Regions Population'!AG11</f>
        <v>0</v>
      </c>
      <c r="BC26" s="486">
        <f>IF(BB26=0,0,($R$26/$BB$26)*100000)</f>
        <v>0</v>
      </c>
      <c r="BD26" s="486">
        <f>'Health Regions Population'!AI11</f>
        <v>0</v>
      </c>
      <c r="BE26" s="486">
        <f>IF(BD26=0,0,($S$26/$BD$26)*100000)</f>
        <v>0</v>
      </c>
      <c r="BF26" s="486">
        <f>'Health Regions Population'!AK11</f>
        <v>0</v>
      </c>
      <c r="BG26" s="486">
        <f>IF(BF26=0,0,($T$26/$BF$26)*100000)</f>
        <v>0</v>
      </c>
      <c r="BH26" s="486">
        <f>'Health Regions Population'!AM11</f>
        <v>0</v>
      </c>
      <c r="BI26" s="486">
        <f>IF(BH26=0,0,($U$26/$BH$26)*100000)</f>
        <v>0</v>
      </c>
      <c r="BJ26" s="486">
        <f>'Health Regions Population'!AO11</f>
        <v>0</v>
      </c>
      <c r="BK26" s="487">
        <f>IF(BJ26=0,0,($V$26/$BJ$26)*100000)</f>
        <v>0</v>
      </c>
      <c r="BL26" s="65"/>
      <c r="BM26" s="271">
        <f>Populations!B101</f>
        <v>0</v>
      </c>
      <c r="BN26" s="272">
        <f>Populations!C101</f>
        <v>0</v>
      </c>
      <c r="BP26" s="458" t="str">
        <f>Populations!B14</f>
        <v>20-24</v>
      </c>
      <c r="BQ26" s="522">
        <f t="shared" si="41"/>
        <v>0</v>
      </c>
      <c r="BR26" s="522">
        <f t="shared" si="42"/>
        <v>0</v>
      </c>
      <c r="BS26" s="522">
        <f t="shared" si="43"/>
        <v>0</v>
      </c>
      <c r="BT26" s="522">
        <f t="shared" si="44"/>
        <v>0</v>
      </c>
      <c r="BU26" s="522">
        <f t="shared" si="45"/>
        <v>0</v>
      </c>
      <c r="BV26" s="522">
        <f t="shared" si="46"/>
        <v>0</v>
      </c>
      <c r="BW26" s="522">
        <f t="shared" si="47"/>
        <v>0</v>
      </c>
      <c r="BX26" s="522">
        <f t="shared" si="48"/>
        <v>0</v>
      </c>
      <c r="BY26" s="522">
        <f t="shared" si="49"/>
        <v>0</v>
      </c>
      <c r="BZ26" s="522">
        <f t="shared" si="50"/>
        <v>0</v>
      </c>
      <c r="CA26" s="522">
        <f t="shared" si="51"/>
        <v>0</v>
      </c>
      <c r="CB26" s="522">
        <f t="shared" si="52"/>
        <v>0</v>
      </c>
      <c r="CC26" s="522">
        <f t="shared" si="53"/>
        <v>0</v>
      </c>
      <c r="CD26" s="522">
        <f t="shared" si="54"/>
        <v>0</v>
      </c>
      <c r="CE26" s="522">
        <f t="shared" si="55"/>
        <v>0</v>
      </c>
      <c r="CF26" s="522">
        <f t="shared" si="56"/>
        <v>0</v>
      </c>
      <c r="CG26" s="522">
        <f t="shared" si="57"/>
        <v>0</v>
      </c>
      <c r="CH26" s="522">
        <f t="shared" si="58"/>
        <v>0</v>
      </c>
      <c r="CI26" s="522">
        <f t="shared" si="59"/>
        <v>0</v>
      </c>
      <c r="CJ26" s="523">
        <f t="shared" si="60"/>
        <v>0</v>
      </c>
    </row>
    <row r="27" spans="1:88" ht="15.75">
      <c r="A27" s="700"/>
      <c r="B27" s="333" t="str">
        <f>Populations!B15</f>
        <v>25-34</v>
      </c>
      <c r="C27" s="495"/>
      <c r="D27" s="495"/>
      <c r="E27" s="495"/>
      <c r="F27" s="495"/>
      <c r="G27" s="495"/>
      <c r="H27" s="495"/>
      <c r="I27" s="495"/>
      <c r="J27" s="495"/>
      <c r="K27" s="495"/>
      <c r="L27" s="495"/>
      <c r="M27" s="495"/>
      <c r="N27" s="495"/>
      <c r="O27" s="495"/>
      <c r="P27" s="496"/>
      <c r="Q27" s="496"/>
      <c r="R27" s="496"/>
      <c r="S27" s="496"/>
      <c r="T27" s="496"/>
      <c r="U27" s="496"/>
      <c r="V27" s="505"/>
      <c r="W27" s="65"/>
      <c r="X27" s="477">
        <f>'Health Regions Population'!C12</f>
        <v>0</v>
      </c>
      <c r="Y27" s="486">
        <f>IF(X27=0,0,($C$27/$X$27)*100000)</f>
        <v>0</v>
      </c>
      <c r="Z27" s="478">
        <f>'Health Regions Population'!E12</f>
        <v>0</v>
      </c>
      <c r="AA27" s="486">
        <f>IF(Z27=0,0,($D$27/$Z$27)*100000)</f>
        <v>0</v>
      </c>
      <c r="AB27" s="478">
        <f>'Health Regions Population'!G12</f>
        <v>0</v>
      </c>
      <c r="AC27" s="486">
        <f>IF(AB27=0,0,($E$27/$AB$27)*100000)</f>
        <v>0</v>
      </c>
      <c r="AD27" s="478">
        <f>'Health Regions Population'!I12</f>
        <v>0</v>
      </c>
      <c r="AE27" s="486">
        <f>IF(AD27=0,0,($F$27/$AD$27)*100000)</f>
        <v>0</v>
      </c>
      <c r="AF27" s="478">
        <f>'Health Regions Population'!K12</f>
        <v>0</v>
      </c>
      <c r="AG27" s="486">
        <f>IF(AF27=0,0,($G$27/$AF$27)*100000)</f>
        <v>0</v>
      </c>
      <c r="AH27" s="478">
        <f>'Health Regions Population'!M12</f>
        <v>0</v>
      </c>
      <c r="AI27" s="486">
        <f>IF(AH27=0,0,($H$27/$AH$27)*100000)</f>
        <v>0</v>
      </c>
      <c r="AJ27" s="486">
        <f>'Health Regions Population'!O12</f>
        <v>0</v>
      </c>
      <c r="AK27" s="486">
        <f>IF(AJ27=0,0,($I$27/$AJ$27)*100000)</f>
        <v>0</v>
      </c>
      <c r="AL27" s="486">
        <f>'Health Regions Population'!Q12</f>
        <v>0</v>
      </c>
      <c r="AM27" s="486">
        <f>IF(AL27=0,0,($J$27/$AL$27)*100000)</f>
        <v>0</v>
      </c>
      <c r="AN27" s="486">
        <f>'Health Regions Population'!S12</f>
        <v>0</v>
      </c>
      <c r="AO27" s="486">
        <f>IF(AN27=0,0,($K$27/$AN$27)*100000)</f>
        <v>0</v>
      </c>
      <c r="AP27" s="486">
        <f>'Health Regions Population'!U12</f>
        <v>0</v>
      </c>
      <c r="AQ27" s="486">
        <f>IF(AP27=0,0,($L$27/$AP$27)*100000)</f>
        <v>0</v>
      </c>
      <c r="AR27" s="486">
        <f>'Health Regions Population'!W12</f>
        <v>0</v>
      </c>
      <c r="AS27" s="486">
        <f>IF(AR27=0,0,($M$27/$AR$27)*100000)</f>
        <v>0</v>
      </c>
      <c r="AT27" s="486">
        <f>'Health Regions Population'!Y12</f>
        <v>0</v>
      </c>
      <c r="AU27" s="486">
        <f>IF(AT27=0,0,($N$27/$AT$27)*100000)</f>
        <v>0</v>
      </c>
      <c r="AV27" s="486">
        <f>'Health Regions Population'!AA12</f>
        <v>0</v>
      </c>
      <c r="AW27" s="486">
        <f>IF(AV27=0,0,($O$27/$AV$27)*100000)</f>
        <v>0</v>
      </c>
      <c r="AX27" s="486">
        <f>'Health Regions Population'!AC12</f>
        <v>0</v>
      </c>
      <c r="AY27" s="486">
        <f>IF(AX27=0,0,($P$27/$AX$27)*100000)</f>
        <v>0</v>
      </c>
      <c r="AZ27" s="486">
        <f>'Health Regions Population'!AE12</f>
        <v>0</v>
      </c>
      <c r="BA27" s="486">
        <f>IF(AZ27=0,0,($Q$27/$AZ$27)*100000)</f>
        <v>0</v>
      </c>
      <c r="BB27" s="486">
        <f>'Health Regions Population'!AG12</f>
        <v>0</v>
      </c>
      <c r="BC27" s="486">
        <f>IF(BB27=0,0,($R$27/$BB$27)*100000)</f>
        <v>0</v>
      </c>
      <c r="BD27" s="486">
        <f>'Health Regions Population'!AI12</f>
        <v>0</v>
      </c>
      <c r="BE27" s="486">
        <f>IF(BD27=0,0,($S$27/$BD$27)*100000)</f>
        <v>0</v>
      </c>
      <c r="BF27" s="486">
        <f>'Health Regions Population'!AK12</f>
        <v>0</v>
      </c>
      <c r="BG27" s="486">
        <f>IF(BF27=0,0,($T$27/$BF$27)*100000)</f>
        <v>0</v>
      </c>
      <c r="BH27" s="486">
        <f>'Health Regions Population'!AM12</f>
        <v>0</v>
      </c>
      <c r="BI27" s="486">
        <f>IF(BH27=0,0,($U$27/$BH$27)*100000)</f>
        <v>0</v>
      </c>
      <c r="BJ27" s="486">
        <f>'Health Regions Population'!AO12</f>
        <v>0</v>
      </c>
      <c r="BK27" s="487">
        <f>IF(BJ27=0,0,($V$27/$BJ$27)*100000)</f>
        <v>0</v>
      </c>
      <c r="BL27" s="65"/>
      <c r="BM27" s="271">
        <f>Populations!B102</f>
        <v>0</v>
      </c>
      <c r="BN27" s="272">
        <f>Populations!C102</f>
        <v>0</v>
      </c>
      <c r="BP27" s="458" t="str">
        <f>Populations!B15</f>
        <v>25-34</v>
      </c>
      <c r="BQ27" s="522">
        <f t="shared" si="41"/>
        <v>0</v>
      </c>
      <c r="BR27" s="522">
        <f t="shared" si="42"/>
        <v>0</v>
      </c>
      <c r="BS27" s="522">
        <f t="shared" si="43"/>
        <v>0</v>
      </c>
      <c r="BT27" s="522">
        <f t="shared" si="44"/>
        <v>0</v>
      </c>
      <c r="BU27" s="522">
        <f t="shared" si="45"/>
        <v>0</v>
      </c>
      <c r="BV27" s="522">
        <f t="shared" si="46"/>
        <v>0</v>
      </c>
      <c r="BW27" s="522">
        <f t="shared" si="47"/>
        <v>0</v>
      </c>
      <c r="BX27" s="522">
        <f t="shared" si="48"/>
        <v>0</v>
      </c>
      <c r="BY27" s="522">
        <f t="shared" si="49"/>
        <v>0</v>
      </c>
      <c r="BZ27" s="522">
        <f t="shared" si="50"/>
        <v>0</v>
      </c>
      <c r="CA27" s="522">
        <f t="shared" si="51"/>
        <v>0</v>
      </c>
      <c r="CB27" s="522">
        <f t="shared" si="52"/>
        <v>0</v>
      </c>
      <c r="CC27" s="522">
        <f t="shared" si="53"/>
        <v>0</v>
      </c>
      <c r="CD27" s="522">
        <f t="shared" si="54"/>
        <v>0</v>
      </c>
      <c r="CE27" s="522">
        <f t="shared" si="55"/>
        <v>0</v>
      </c>
      <c r="CF27" s="522">
        <f t="shared" si="56"/>
        <v>0</v>
      </c>
      <c r="CG27" s="522">
        <f t="shared" si="57"/>
        <v>0</v>
      </c>
      <c r="CH27" s="522">
        <f t="shared" si="58"/>
        <v>0</v>
      </c>
      <c r="CI27" s="522">
        <f t="shared" si="59"/>
        <v>0</v>
      </c>
      <c r="CJ27" s="523">
        <f t="shared" si="60"/>
        <v>0</v>
      </c>
    </row>
    <row r="28" spans="1:88" ht="15.75">
      <c r="A28" s="700"/>
      <c r="B28" s="333" t="str">
        <f>Populations!B16</f>
        <v>35-44</v>
      </c>
      <c r="C28" s="495"/>
      <c r="D28" s="495"/>
      <c r="E28" s="495"/>
      <c r="F28" s="495"/>
      <c r="G28" s="495"/>
      <c r="H28" s="495"/>
      <c r="I28" s="495"/>
      <c r="J28" s="495"/>
      <c r="K28" s="495"/>
      <c r="L28" s="495"/>
      <c r="M28" s="495"/>
      <c r="N28" s="495"/>
      <c r="O28" s="495"/>
      <c r="P28" s="496"/>
      <c r="Q28" s="496"/>
      <c r="R28" s="496"/>
      <c r="S28" s="496"/>
      <c r="T28" s="496"/>
      <c r="U28" s="496"/>
      <c r="V28" s="505"/>
      <c r="W28" s="65"/>
      <c r="X28" s="477">
        <f>'Health Regions Population'!C13</f>
        <v>0</v>
      </c>
      <c r="Y28" s="486">
        <f>IF(X28=0,0,($C$28/$X$28)*100000)</f>
        <v>0</v>
      </c>
      <c r="Z28" s="478">
        <f>'Health Regions Population'!E13</f>
        <v>0</v>
      </c>
      <c r="AA28" s="486">
        <f>IF(Z28=0,0,($D$28/$X$28)*100000)</f>
        <v>0</v>
      </c>
      <c r="AB28" s="478">
        <f>'Health Regions Population'!G13</f>
        <v>0</v>
      </c>
      <c r="AC28" s="486">
        <f>IF(AB28=0,0,($E$28/$AB$28)*100000)</f>
        <v>0</v>
      </c>
      <c r="AD28" s="478">
        <f>'Health Regions Population'!I13</f>
        <v>0</v>
      </c>
      <c r="AE28" s="486">
        <f>IF(AD28=0,0,($F$28/$AD$28)*100000)</f>
        <v>0</v>
      </c>
      <c r="AF28" s="478">
        <f>'Health Regions Population'!K13</f>
        <v>0</v>
      </c>
      <c r="AG28" s="486">
        <f>IF(AF28=0,0,($G$28/$AF$28)*100000)</f>
        <v>0</v>
      </c>
      <c r="AH28" s="478">
        <f>'Health Regions Population'!M13</f>
        <v>0</v>
      </c>
      <c r="AI28" s="486">
        <f>IF(AH28=0,0,($H$28/$AH$28)*100000)</f>
        <v>0</v>
      </c>
      <c r="AJ28" s="486">
        <f>'Health Regions Population'!O13</f>
        <v>0</v>
      </c>
      <c r="AK28" s="486">
        <f>IF(AJ28=0,0,($I$28/$AJ$28)*100000)</f>
        <v>0</v>
      </c>
      <c r="AL28" s="486">
        <f>'Health Regions Population'!Q13</f>
        <v>0</v>
      </c>
      <c r="AM28" s="486">
        <f>IF(AL28=0,0,($J$28/$AL$28)*100000)</f>
        <v>0</v>
      </c>
      <c r="AN28" s="486">
        <f>'Health Regions Population'!S13</f>
        <v>0</v>
      </c>
      <c r="AO28" s="486">
        <f>IF(AN28=0,0,($K$28/$AN$28)*100000)</f>
        <v>0</v>
      </c>
      <c r="AP28" s="486">
        <f>'Health Regions Population'!U13</f>
        <v>0</v>
      </c>
      <c r="AQ28" s="486">
        <f>IF(AP28=0,0,($L$28/$AP$28)*100000)</f>
        <v>0</v>
      </c>
      <c r="AR28" s="486">
        <f>'Health Regions Population'!W13</f>
        <v>0</v>
      </c>
      <c r="AS28" s="486">
        <f>IF(AR28=0,0,($M$28/$AR$28)*100000)</f>
        <v>0</v>
      </c>
      <c r="AT28" s="486">
        <f>'Health Regions Population'!Y13</f>
        <v>0</v>
      </c>
      <c r="AU28" s="486">
        <f>IF(AT28=0,0,($N$28/$AT$28)*100000)</f>
        <v>0</v>
      </c>
      <c r="AV28" s="486">
        <f>'Health Regions Population'!AA13</f>
        <v>0</v>
      </c>
      <c r="AW28" s="486">
        <f>IF(AV28=0,0,($O$28/$AV$28)*100000)</f>
        <v>0</v>
      </c>
      <c r="AX28" s="486">
        <f>'Health Regions Population'!AC13</f>
        <v>0</v>
      </c>
      <c r="AY28" s="486">
        <f>IF(AX28=0,0,($P$28/$AX$28)*100000)</f>
        <v>0</v>
      </c>
      <c r="AZ28" s="486">
        <f>'Health Regions Population'!AE13</f>
        <v>0</v>
      </c>
      <c r="BA28" s="486">
        <f>IF(AZ28=0,0,($Q$28/$AZ$28)*100000)</f>
        <v>0</v>
      </c>
      <c r="BB28" s="486">
        <f>'Health Regions Population'!AG13</f>
        <v>0</v>
      </c>
      <c r="BC28" s="486">
        <f>IF(BB28=0,0,($R$28/$BB$28)*100000)</f>
        <v>0</v>
      </c>
      <c r="BD28" s="486">
        <f>'Health Regions Population'!AI13</f>
        <v>0</v>
      </c>
      <c r="BE28" s="486">
        <f>IF(BD28=0,0,($S$28/$BD$28)*100000)</f>
        <v>0</v>
      </c>
      <c r="BF28" s="486">
        <f>'Health Regions Population'!AK13</f>
        <v>0</v>
      </c>
      <c r="BG28" s="486">
        <f>IF(BF28=0,0,($T$28/$BF$28)*100000)</f>
        <v>0</v>
      </c>
      <c r="BH28" s="486">
        <f>'Health Regions Population'!AM13</f>
        <v>0</v>
      </c>
      <c r="BI28" s="486">
        <f>IF(BH28=0,0,($U$28/$BH$28)*100000)</f>
        <v>0</v>
      </c>
      <c r="BJ28" s="486">
        <f>'Health Regions Population'!AO13</f>
        <v>0</v>
      </c>
      <c r="BK28" s="487">
        <f>IF(BJ28=0,0,($V$28/$BJ$28)*100000)</f>
        <v>0</v>
      </c>
      <c r="BL28" s="65"/>
      <c r="BM28" s="271">
        <f>Populations!B103</f>
        <v>0</v>
      </c>
      <c r="BN28" s="272">
        <f>Populations!C103</f>
        <v>0</v>
      </c>
      <c r="BP28" s="458" t="str">
        <f>Populations!B16</f>
        <v>35-44</v>
      </c>
      <c r="BQ28" s="522">
        <f t="shared" si="41"/>
        <v>0</v>
      </c>
      <c r="BR28" s="522">
        <f t="shared" si="42"/>
        <v>0</v>
      </c>
      <c r="BS28" s="522">
        <f t="shared" si="43"/>
        <v>0</v>
      </c>
      <c r="BT28" s="522">
        <f t="shared" si="44"/>
        <v>0</v>
      </c>
      <c r="BU28" s="522">
        <f t="shared" si="45"/>
        <v>0</v>
      </c>
      <c r="BV28" s="522">
        <f t="shared" si="46"/>
        <v>0</v>
      </c>
      <c r="BW28" s="522">
        <f t="shared" si="47"/>
        <v>0</v>
      </c>
      <c r="BX28" s="522">
        <f t="shared" si="48"/>
        <v>0</v>
      </c>
      <c r="BY28" s="522">
        <f t="shared" si="49"/>
        <v>0</v>
      </c>
      <c r="BZ28" s="522">
        <f t="shared" si="50"/>
        <v>0</v>
      </c>
      <c r="CA28" s="522">
        <f t="shared" si="51"/>
        <v>0</v>
      </c>
      <c r="CB28" s="522">
        <f t="shared" si="52"/>
        <v>0</v>
      </c>
      <c r="CC28" s="522">
        <f t="shared" si="53"/>
        <v>0</v>
      </c>
      <c r="CD28" s="522">
        <f t="shared" si="54"/>
        <v>0</v>
      </c>
      <c r="CE28" s="522">
        <f t="shared" si="55"/>
        <v>0</v>
      </c>
      <c r="CF28" s="522">
        <f t="shared" si="56"/>
        <v>0</v>
      </c>
      <c r="CG28" s="522">
        <f t="shared" si="57"/>
        <v>0</v>
      </c>
      <c r="CH28" s="522">
        <f t="shared" si="58"/>
        <v>0</v>
      </c>
      <c r="CI28" s="522">
        <f t="shared" si="59"/>
        <v>0</v>
      </c>
      <c r="CJ28" s="523">
        <f t="shared" si="60"/>
        <v>0</v>
      </c>
    </row>
    <row r="29" spans="1:88" ht="15.75">
      <c r="A29" s="700"/>
      <c r="B29" s="333" t="str">
        <f>Populations!B17</f>
        <v>45-54</v>
      </c>
      <c r="C29" s="495"/>
      <c r="D29" s="495"/>
      <c r="E29" s="495"/>
      <c r="F29" s="495"/>
      <c r="G29" s="495"/>
      <c r="H29" s="495"/>
      <c r="I29" s="495"/>
      <c r="J29" s="495"/>
      <c r="K29" s="495"/>
      <c r="L29" s="495"/>
      <c r="M29" s="495"/>
      <c r="N29" s="495"/>
      <c r="O29" s="495"/>
      <c r="P29" s="496"/>
      <c r="Q29" s="496"/>
      <c r="R29" s="496"/>
      <c r="S29" s="496"/>
      <c r="T29" s="496"/>
      <c r="U29" s="496"/>
      <c r="V29" s="505"/>
      <c r="W29" s="65"/>
      <c r="X29" s="477">
        <f>'Health Regions Population'!C14</f>
        <v>0</v>
      </c>
      <c r="Y29" s="486">
        <f>IF(X29=0,0,($C$29/$X$29)*100000)</f>
        <v>0</v>
      </c>
      <c r="Z29" s="478">
        <f>'Health Regions Population'!E14</f>
        <v>0</v>
      </c>
      <c r="AA29" s="486">
        <f>IF(Z29=0,0,($D$29/$Z$29)*100000)</f>
        <v>0</v>
      </c>
      <c r="AB29" s="478">
        <f>'Health Regions Population'!G14</f>
        <v>0</v>
      </c>
      <c r="AC29" s="486">
        <f>IF(AB29=0,0,($E$29/$AB$29)*100000)</f>
        <v>0</v>
      </c>
      <c r="AD29" s="478">
        <f>'Health Regions Population'!I14</f>
        <v>0</v>
      </c>
      <c r="AE29" s="486">
        <f>IF(AD29=0,0,($F$29/$AD$29)*100000)</f>
        <v>0</v>
      </c>
      <c r="AF29" s="478">
        <f>'Health Regions Population'!K14</f>
        <v>0</v>
      </c>
      <c r="AG29" s="486">
        <f>IF(AF29=0,0,($G$29/$AF$29)*100000)</f>
        <v>0</v>
      </c>
      <c r="AH29" s="478">
        <f>'Health Regions Population'!M14</f>
        <v>0</v>
      </c>
      <c r="AI29" s="486">
        <f>IF(AH29=0,0,($H$29/$AH$29)*100000)</f>
        <v>0</v>
      </c>
      <c r="AJ29" s="486">
        <f>'Health Regions Population'!O14</f>
        <v>0</v>
      </c>
      <c r="AK29" s="486">
        <f>IF(AJ29=0,0,($I$29/$AJ$29)*100000)</f>
        <v>0</v>
      </c>
      <c r="AL29" s="486">
        <f>'Health Regions Population'!Q14</f>
        <v>0</v>
      </c>
      <c r="AM29" s="486">
        <f>IF(AL29=0,0,($J$29/$AL$29)*100000)</f>
        <v>0</v>
      </c>
      <c r="AN29" s="486">
        <f>'Health Regions Population'!S14</f>
        <v>0</v>
      </c>
      <c r="AO29" s="486">
        <f>IF(AN29=0,0,($K$29/$AN$29)*100000)</f>
        <v>0</v>
      </c>
      <c r="AP29" s="486">
        <f>'Health Regions Population'!U14</f>
        <v>0</v>
      </c>
      <c r="AQ29" s="486">
        <f>IF(AP29=0,0,($L$29/$AP$29)*100000)</f>
        <v>0</v>
      </c>
      <c r="AR29" s="486">
        <f>'Health Regions Population'!W14</f>
        <v>0</v>
      </c>
      <c r="AS29" s="486">
        <f>IF(AR29=0,0,($M$29/$AR$29)*100000)</f>
        <v>0</v>
      </c>
      <c r="AT29" s="486">
        <f>'Health Regions Population'!Y14</f>
        <v>0</v>
      </c>
      <c r="AU29" s="486">
        <f>IF(AT29=0,0,($N$29/$AT$29)*100000)</f>
        <v>0</v>
      </c>
      <c r="AV29" s="486">
        <f>'Health Regions Population'!AA14</f>
        <v>0</v>
      </c>
      <c r="AW29" s="486">
        <f>IF(AV29=0,0,($O$29/$AV$29)*100000)</f>
        <v>0</v>
      </c>
      <c r="AX29" s="486">
        <f>'Health Regions Population'!AC14</f>
        <v>0</v>
      </c>
      <c r="AY29" s="486">
        <f>IF(AX29=0,0,($P$29/$AX$29)*100000)</f>
        <v>0</v>
      </c>
      <c r="AZ29" s="486">
        <f>'Health Regions Population'!AE14</f>
        <v>0</v>
      </c>
      <c r="BA29" s="486">
        <f>IF(AZ29=0,0,($Q$29/$AZ$29)*100000)</f>
        <v>0</v>
      </c>
      <c r="BB29" s="486">
        <f>'Health Regions Population'!AG14</f>
        <v>0</v>
      </c>
      <c r="BC29" s="486">
        <f>IF(BB29=0,0,($R$29/$BB$29)*100000)</f>
        <v>0</v>
      </c>
      <c r="BD29" s="486">
        <f>'Health Regions Population'!AI14</f>
        <v>0</v>
      </c>
      <c r="BE29" s="486">
        <f>IF(BD29=0,0,($S$29/$BD$29)*100000)</f>
        <v>0</v>
      </c>
      <c r="BF29" s="486">
        <f>'Health Regions Population'!AK14</f>
        <v>0</v>
      </c>
      <c r="BG29" s="486">
        <f>IF(BF29=0,0,($T$29/$BF$29)*100000)</f>
        <v>0</v>
      </c>
      <c r="BH29" s="486">
        <f>'Health Regions Population'!AM14</f>
        <v>0</v>
      </c>
      <c r="BI29" s="486">
        <f>IF(BH29=0,0,($U$29/$BH$29)*100000)</f>
        <v>0</v>
      </c>
      <c r="BJ29" s="486">
        <f>'Health Regions Population'!AO14</f>
        <v>0</v>
      </c>
      <c r="BK29" s="487">
        <f>IF(BJ29=0,0,($V$29/$BJ$29)*100000)</f>
        <v>0</v>
      </c>
      <c r="BL29" s="65"/>
      <c r="BM29" s="271">
        <f>Populations!B104</f>
        <v>0</v>
      </c>
      <c r="BN29" s="272">
        <f>Populations!C104</f>
        <v>0</v>
      </c>
      <c r="BP29" s="458" t="str">
        <f>Populations!B17</f>
        <v>45-54</v>
      </c>
      <c r="BQ29" s="522">
        <f t="shared" si="41"/>
        <v>0</v>
      </c>
      <c r="BR29" s="522">
        <f t="shared" si="42"/>
        <v>0</v>
      </c>
      <c r="BS29" s="522">
        <f t="shared" si="43"/>
        <v>0</v>
      </c>
      <c r="BT29" s="522">
        <f t="shared" si="44"/>
        <v>0</v>
      </c>
      <c r="BU29" s="522">
        <f t="shared" si="45"/>
        <v>0</v>
      </c>
      <c r="BV29" s="522">
        <f t="shared" si="46"/>
        <v>0</v>
      </c>
      <c r="BW29" s="522">
        <f t="shared" si="47"/>
        <v>0</v>
      </c>
      <c r="BX29" s="522">
        <f t="shared" si="48"/>
        <v>0</v>
      </c>
      <c r="BY29" s="522">
        <f t="shared" si="49"/>
        <v>0</v>
      </c>
      <c r="BZ29" s="522">
        <f t="shared" si="50"/>
        <v>0</v>
      </c>
      <c r="CA29" s="522">
        <f t="shared" si="51"/>
        <v>0</v>
      </c>
      <c r="CB29" s="522">
        <f t="shared" si="52"/>
        <v>0</v>
      </c>
      <c r="CC29" s="522">
        <f t="shared" si="53"/>
        <v>0</v>
      </c>
      <c r="CD29" s="522">
        <f t="shared" si="54"/>
        <v>0</v>
      </c>
      <c r="CE29" s="522">
        <f t="shared" si="55"/>
        <v>0</v>
      </c>
      <c r="CF29" s="522">
        <f t="shared" si="56"/>
        <v>0</v>
      </c>
      <c r="CG29" s="522">
        <f t="shared" si="57"/>
        <v>0</v>
      </c>
      <c r="CH29" s="522">
        <f t="shared" si="58"/>
        <v>0</v>
      </c>
      <c r="CI29" s="522">
        <f t="shared" si="59"/>
        <v>0</v>
      </c>
      <c r="CJ29" s="523">
        <f t="shared" si="60"/>
        <v>0</v>
      </c>
    </row>
    <row r="30" spans="1:88" ht="15.75">
      <c r="A30" s="700"/>
      <c r="B30" s="333" t="str">
        <f>Populations!B18</f>
        <v>55-64</v>
      </c>
      <c r="C30" s="495"/>
      <c r="D30" s="495"/>
      <c r="E30" s="495"/>
      <c r="F30" s="495"/>
      <c r="G30" s="495"/>
      <c r="H30" s="495"/>
      <c r="I30" s="495"/>
      <c r="J30" s="495"/>
      <c r="K30" s="495"/>
      <c r="L30" s="495"/>
      <c r="M30" s="495"/>
      <c r="N30" s="495"/>
      <c r="O30" s="495"/>
      <c r="P30" s="496"/>
      <c r="Q30" s="496"/>
      <c r="R30" s="496"/>
      <c r="S30" s="496"/>
      <c r="T30" s="496"/>
      <c r="U30" s="496"/>
      <c r="V30" s="505"/>
      <c r="W30" s="65"/>
      <c r="X30" s="477">
        <f>'Health Regions Population'!C15</f>
        <v>0</v>
      </c>
      <c r="Y30" s="486">
        <f>IF(X30=0,0,($C$30/$X$30)*100000)</f>
        <v>0</v>
      </c>
      <c r="Z30" s="478">
        <f>'Health Regions Population'!E15</f>
        <v>0</v>
      </c>
      <c r="AA30" s="486">
        <f>IF(Z30=0,0,($D$30/$Z$30)*100000)</f>
        <v>0</v>
      </c>
      <c r="AB30" s="478">
        <f>'Health Regions Population'!G15</f>
        <v>0</v>
      </c>
      <c r="AC30" s="486">
        <f>IF(AB30=0,0,($E$30/$AB$30)*100000)</f>
        <v>0</v>
      </c>
      <c r="AD30" s="478">
        <f>'Health Regions Population'!I15</f>
        <v>0</v>
      </c>
      <c r="AE30" s="486">
        <f>IF(AD30=0,0,($F$30/$AD$30)*100000)</f>
        <v>0</v>
      </c>
      <c r="AF30" s="478">
        <f>'Health Regions Population'!K15</f>
        <v>0</v>
      </c>
      <c r="AG30" s="486">
        <f>IF(AF30=0,0,($G$30/$AF$30)*100000)</f>
        <v>0</v>
      </c>
      <c r="AH30" s="478">
        <f>'Health Regions Population'!M15</f>
        <v>0</v>
      </c>
      <c r="AI30" s="486">
        <f>IF(AH30=0,0,($H$30/$AH$30)*100000)</f>
        <v>0</v>
      </c>
      <c r="AJ30" s="486">
        <f>'Health Regions Population'!O15</f>
        <v>0</v>
      </c>
      <c r="AK30" s="486">
        <f>IF(AJ30=0,0,($I$30/$AJ$30)*100000)</f>
        <v>0</v>
      </c>
      <c r="AL30" s="486">
        <f>'Health Regions Population'!Q15</f>
        <v>0</v>
      </c>
      <c r="AM30" s="486">
        <f>IF(AL30=0,0,($J$30/$AL$30)*100000)</f>
        <v>0</v>
      </c>
      <c r="AN30" s="486">
        <f>'Health Regions Population'!S15</f>
        <v>0</v>
      </c>
      <c r="AO30" s="486">
        <f>IF(AN30=0,0,($K$30/$AN$30)*100000)</f>
        <v>0</v>
      </c>
      <c r="AP30" s="486">
        <f>'Health Regions Population'!U15</f>
        <v>0</v>
      </c>
      <c r="AQ30" s="486">
        <f>IF(AP30=0,0,($L$30/$AP$30)*100000)</f>
        <v>0</v>
      </c>
      <c r="AR30" s="486">
        <f>'Health Regions Population'!W15</f>
        <v>0</v>
      </c>
      <c r="AS30" s="486">
        <f>IF(AR30=0,0,($M$30/$AR$30)*100000)</f>
        <v>0</v>
      </c>
      <c r="AT30" s="486">
        <f>'Health Regions Population'!Y15</f>
        <v>0</v>
      </c>
      <c r="AU30" s="486">
        <f>IF(AT30=0,0,($N$30/$AT$30)*100000)</f>
        <v>0</v>
      </c>
      <c r="AV30" s="486">
        <f>'Health Regions Population'!AA15</f>
        <v>0</v>
      </c>
      <c r="AW30" s="486">
        <f>IF(AV30=0,0,($O$30/$AV$30)*100000)</f>
        <v>0</v>
      </c>
      <c r="AX30" s="486">
        <f>'Health Regions Population'!AC15</f>
        <v>0</v>
      </c>
      <c r="AY30" s="486">
        <f>IF(AX30=0,0,($P$30/$AX$30)*100000)</f>
        <v>0</v>
      </c>
      <c r="AZ30" s="486">
        <f>'Health Regions Population'!AE15</f>
        <v>0</v>
      </c>
      <c r="BA30" s="486">
        <f>IF(AZ30=0,0,($Q$30/$AZ$30)*100000)</f>
        <v>0</v>
      </c>
      <c r="BB30" s="486">
        <f>'Health Regions Population'!AG15</f>
        <v>0</v>
      </c>
      <c r="BC30" s="486">
        <f>IF(BB30=0,0,($R$30/$BB$30)*100000)</f>
        <v>0</v>
      </c>
      <c r="BD30" s="486">
        <f>'Health Regions Population'!AI15</f>
        <v>0</v>
      </c>
      <c r="BE30" s="486">
        <f>IF(BD30=0,0,($S$30/$BD$30)*100000)</f>
        <v>0</v>
      </c>
      <c r="BF30" s="486">
        <f>'Health Regions Population'!AK15</f>
        <v>0</v>
      </c>
      <c r="BG30" s="486">
        <f>IF(BF30=0,0,($T$30/$BF$30)*100000)</f>
        <v>0</v>
      </c>
      <c r="BH30" s="486">
        <f>'Health Regions Population'!AM15</f>
        <v>0</v>
      </c>
      <c r="BI30" s="486">
        <f>IF(BH30=0,0,($U$30/$BH$30)*100000)</f>
        <v>0</v>
      </c>
      <c r="BJ30" s="486">
        <f>'Health Regions Population'!AO15</f>
        <v>0</v>
      </c>
      <c r="BK30" s="487">
        <f>IF(BJ30=0,0,($V$30/$BJ$30)*100000)</f>
        <v>0</v>
      </c>
      <c r="BL30" s="65"/>
      <c r="BM30" s="271">
        <f>Populations!B105</f>
        <v>0</v>
      </c>
      <c r="BN30" s="272">
        <f>Populations!C105</f>
        <v>0</v>
      </c>
      <c r="BP30" s="458" t="str">
        <f>Populations!B18</f>
        <v>55-64</v>
      </c>
      <c r="BQ30" s="522">
        <f t="shared" si="41"/>
        <v>0</v>
      </c>
      <c r="BR30" s="522">
        <f t="shared" si="42"/>
        <v>0</v>
      </c>
      <c r="BS30" s="522">
        <f t="shared" si="43"/>
        <v>0</v>
      </c>
      <c r="BT30" s="522">
        <f t="shared" si="44"/>
        <v>0</v>
      </c>
      <c r="BU30" s="522">
        <f t="shared" si="45"/>
        <v>0</v>
      </c>
      <c r="BV30" s="522">
        <f t="shared" si="46"/>
        <v>0</v>
      </c>
      <c r="BW30" s="522">
        <f t="shared" si="47"/>
        <v>0</v>
      </c>
      <c r="BX30" s="522">
        <f t="shared" si="48"/>
        <v>0</v>
      </c>
      <c r="BY30" s="522">
        <f t="shared" si="49"/>
        <v>0</v>
      </c>
      <c r="BZ30" s="522">
        <f t="shared" si="50"/>
        <v>0</v>
      </c>
      <c r="CA30" s="522">
        <f t="shared" si="51"/>
        <v>0</v>
      </c>
      <c r="CB30" s="522">
        <f t="shared" si="52"/>
        <v>0</v>
      </c>
      <c r="CC30" s="522">
        <f t="shared" si="53"/>
        <v>0</v>
      </c>
      <c r="CD30" s="522">
        <f t="shared" si="54"/>
        <v>0</v>
      </c>
      <c r="CE30" s="522">
        <f t="shared" si="55"/>
        <v>0</v>
      </c>
      <c r="CF30" s="522">
        <f t="shared" si="56"/>
        <v>0</v>
      </c>
      <c r="CG30" s="522">
        <f t="shared" si="57"/>
        <v>0</v>
      </c>
      <c r="CH30" s="522">
        <f t="shared" si="58"/>
        <v>0</v>
      </c>
      <c r="CI30" s="522">
        <f t="shared" si="59"/>
        <v>0</v>
      </c>
      <c r="CJ30" s="523">
        <f t="shared" si="60"/>
        <v>0</v>
      </c>
    </row>
    <row r="31" spans="1:88" ht="15.75">
      <c r="A31" s="700"/>
      <c r="B31" s="333" t="str">
        <f>Populations!B19</f>
        <v>65-74</v>
      </c>
      <c r="C31" s="495"/>
      <c r="D31" s="495"/>
      <c r="E31" s="495"/>
      <c r="F31" s="495"/>
      <c r="G31" s="495"/>
      <c r="H31" s="495"/>
      <c r="I31" s="495"/>
      <c r="J31" s="495"/>
      <c r="K31" s="495"/>
      <c r="L31" s="495"/>
      <c r="M31" s="495"/>
      <c r="N31" s="495"/>
      <c r="O31" s="495"/>
      <c r="P31" s="496"/>
      <c r="Q31" s="496"/>
      <c r="R31" s="496"/>
      <c r="S31" s="496"/>
      <c r="T31" s="496"/>
      <c r="U31" s="496"/>
      <c r="V31" s="505"/>
      <c r="W31" s="65"/>
      <c r="X31" s="477">
        <f>'Health Regions Population'!C16</f>
        <v>0</v>
      </c>
      <c r="Y31" s="486">
        <f>IF(X31=0,0,($C$31/$X$31)*100000)</f>
        <v>0</v>
      </c>
      <c r="Z31" s="478">
        <f>'Health Regions Population'!E16</f>
        <v>0</v>
      </c>
      <c r="AA31" s="486">
        <f>IF(Z31=0,0,($D$31/$Z$31)*100000)</f>
        <v>0</v>
      </c>
      <c r="AB31" s="478">
        <f>'Health Regions Population'!G16</f>
        <v>0</v>
      </c>
      <c r="AC31" s="486">
        <f>IF(AB31=0,0,($E$31/$AB$31)*100000)</f>
        <v>0</v>
      </c>
      <c r="AD31" s="478">
        <f>'Health Regions Population'!I16</f>
        <v>0</v>
      </c>
      <c r="AE31" s="486">
        <f>IF(AD31=0,0,($F$31/$AD$31)*100000)</f>
        <v>0</v>
      </c>
      <c r="AF31" s="478">
        <f>'Health Regions Population'!K16</f>
        <v>0</v>
      </c>
      <c r="AG31" s="486">
        <f>IF(AF31=0,0,($G$31/$AF$31)*100000)</f>
        <v>0</v>
      </c>
      <c r="AH31" s="478">
        <f>'Health Regions Population'!M16</f>
        <v>0</v>
      </c>
      <c r="AI31" s="486">
        <f>IF(AH31=0,0,($H$31/$AH$31)*100000)</f>
        <v>0</v>
      </c>
      <c r="AJ31" s="486">
        <f>'Health Regions Population'!O16</f>
        <v>0</v>
      </c>
      <c r="AK31" s="486">
        <f>IF(AJ31=0,0,($I$31/$AJ$31)*100000)</f>
        <v>0</v>
      </c>
      <c r="AL31" s="486">
        <f>'Health Regions Population'!Q16</f>
        <v>0</v>
      </c>
      <c r="AM31" s="486">
        <f>IF(AL31=0,0,($J$31/$AL$31)*100000)</f>
        <v>0</v>
      </c>
      <c r="AN31" s="486">
        <f>'Health Regions Population'!S16</f>
        <v>0</v>
      </c>
      <c r="AO31" s="486">
        <f>IF(AN31=0,0,($K$31/$AN$31)*100000)</f>
        <v>0</v>
      </c>
      <c r="AP31" s="486">
        <f>'Health Regions Population'!U16</f>
        <v>0</v>
      </c>
      <c r="AQ31" s="486">
        <f>IF(AP31=0,0,($L$31/$AP$31)*100000)</f>
        <v>0</v>
      </c>
      <c r="AR31" s="486">
        <f>'Health Regions Population'!W16</f>
        <v>0</v>
      </c>
      <c r="AS31" s="486">
        <f>IF(AR31=0,0,($M$31/$AR$31)*100000)</f>
        <v>0</v>
      </c>
      <c r="AT31" s="486">
        <f>'Health Regions Population'!Y16</f>
        <v>0</v>
      </c>
      <c r="AU31" s="486">
        <f>IF(AT31=0,0,($N$31/$AT$31)*100000)</f>
        <v>0</v>
      </c>
      <c r="AV31" s="486">
        <f>'Health Regions Population'!AA16</f>
        <v>0</v>
      </c>
      <c r="AW31" s="486">
        <f>IF(AV31=0,0,($O$31/$AV$31)*100000)</f>
        <v>0</v>
      </c>
      <c r="AX31" s="486">
        <f>'Health Regions Population'!AC16</f>
        <v>0</v>
      </c>
      <c r="AY31" s="486">
        <f>IF(AX31=0,0,($P$31/$AX$31)*100000)</f>
        <v>0</v>
      </c>
      <c r="AZ31" s="486">
        <f>'Health Regions Population'!AE16</f>
        <v>0</v>
      </c>
      <c r="BA31" s="486">
        <f>IF(AZ31=0,0,($Q$31/$AZ$31)*100000)</f>
        <v>0</v>
      </c>
      <c r="BB31" s="486">
        <f>'Health Regions Population'!AG16</f>
        <v>0</v>
      </c>
      <c r="BC31" s="486">
        <f>IF(BB31=0,0,($R$31/$BB$31)*100000)</f>
        <v>0</v>
      </c>
      <c r="BD31" s="486">
        <f>'Health Regions Population'!AI16</f>
        <v>0</v>
      </c>
      <c r="BE31" s="486">
        <f>IF(BD31=0,0,($S$31/$BD$31)*100000)</f>
        <v>0</v>
      </c>
      <c r="BF31" s="486">
        <f>'Health Regions Population'!AK16</f>
        <v>0</v>
      </c>
      <c r="BG31" s="486">
        <f>IF(BF31=0,0,($T$31/$BF$31)*100000)</f>
        <v>0</v>
      </c>
      <c r="BH31" s="486">
        <f>'Health Regions Population'!AM16</f>
        <v>0</v>
      </c>
      <c r="BI31" s="486">
        <f>IF(BH31=0,0,($U$31/$BH$31)*100000)</f>
        <v>0</v>
      </c>
      <c r="BJ31" s="486">
        <f>'Health Regions Population'!AO16</f>
        <v>0</v>
      </c>
      <c r="BK31" s="487">
        <f>IF(BJ31=0,0,($V$31/$BJ$31)*100000)</f>
        <v>0</v>
      </c>
      <c r="BL31" s="65"/>
      <c r="BM31" s="271">
        <f>Populations!B106</f>
        <v>0</v>
      </c>
      <c r="BN31" s="272">
        <f>Populations!C106</f>
        <v>0</v>
      </c>
      <c r="BP31" s="458" t="str">
        <f>Populations!B19</f>
        <v>65-74</v>
      </c>
      <c r="BQ31" s="522">
        <f t="shared" si="41"/>
        <v>0</v>
      </c>
      <c r="BR31" s="522">
        <f t="shared" si="42"/>
        <v>0</v>
      </c>
      <c r="BS31" s="522">
        <f t="shared" si="43"/>
        <v>0</v>
      </c>
      <c r="BT31" s="522">
        <f t="shared" si="44"/>
        <v>0</v>
      </c>
      <c r="BU31" s="522">
        <f t="shared" si="45"/>
        <v>0</v>
      </c>
      <c r="BV31" s="522">
        <f t="shared" si="46"/>
        <v>0</v>
      </c>
      <c r="BW31" s="522">
        <f t="shared" si="47"/>
        <v>0</v>
      </c>
      <c r="BX31" s="522">
        <f t="shared" si="48"/>
        <v>0</v>
      </c>
      <c r="BY31" s="522">
        <f t="shared" si="49"/>
        <v>0</v>
      </c>
      <c r="BZ31" s="522">
        <f t="shared" si="50"/>
        <v>0</v>
      </c>
      <c r="CA31" s="522">
        <f t="shared" si="51"/>
        <v>0</v>
      </c>
      <c r="CB31" s="522">
        <f t="shared" si="52"/>
        <v>0</v>
      </c>
      <c r="CC31" s="522">
        <f t="shared" si="53"/>
        <v>0</v>
      </c>
      <c r="CD31" s="522">
        <f t="shared" si="54"/>
        <v>0</v>
      </c>
      <c r="CE31" s="522">
        <f t="shared" si="55"/>
        <v>0</v>
      </c>
      <c r="CF31" s="522">
        <f t="shared" si="56"/>
        <v>0</v>
      </c>
      <c r="CG31" s="522">
        <f t="shared" si="57"/>
        <v>0</v>
      </c>
      <c r="CH31" s="522">
        <f t="shared" si="58"/>
        <v>0</v>
      </c>
      <c r="CI31" s="522">
        <f t="shared" si="59"/>
        <v>0</v>
      </c>
      <c r="CJ31" s="523">
        <f t="shared" si="60"/>
        <v>0</v>
      </c>
    </row>
    <row r="32" spans="1:88" ht="15.75">
      <c r="A32" s="700"/>
      <c r="B32" s="333" t="str">
        <f>Populations!B20</f>
        <v>75-84</v>
      </c>
      <c r="C32" s="495"/>
      <c r="D32" s="495"/>
      <c r="E32" s="495"/>
      <c r="F32" s="495"/>
      <c r="G32" s="495"/>
      <c r="H32" s="495"/>
      <c r="I32" s="495"/>
      <c r="J32" s="495"/>
      <c r="K32" s="495"/>
      <c r="L32" s="495"/>
      <c r="M32" s="495"/>
      <c r="N32" s="495"/>
      <c r="O32" s="495"/>
      <c r="P32" s="496"/>
      <c r="Q32" s="496"/>
      <c r="R32" s="496"/>
      <c r="S32" s="496"/>
      <c r="T32" s="496"/>
      <c r="U32" s="496"/>
      <c r="V32" s="505"/>
      <c r="W32" s="65"/>
      <c r="X32" s="477">
        <f>'Health Regions Population'!C17</f>
        <v>0</v>
      </c>
      <c r="Y32" s="486">
        <f>IF(X32=0,0,($C$32/$X$32)*100000)</f>
        <v>0</v>
      </c>
      <c r="Z32" s="478">
        <f>'Health Regions Population'!E17</f>
        <v>0</v>
      </c>
      <c r="AA32" s="486">
        <f>IF(Z32=0,0,($D$32/$Z$32)*100000)</f>
        <v>0</v>
      </c>
      <c r="AB32" s="478">
        <f>'Health Regions Population'!G17</f>
        <v>0</v>
      </c>
      <c r="AC32" s="486">
        <f>IF(AB32=0,0,($E$32/$AB$32)*100000)</f>
        <v>0</v>
      </c>
      <c r="AD32" s="478">
        <f>'Health Regions Population'!I17</f>
        <v>0</v>
      </c>
      <c r="AE32" s="486">
        <f>IF(AD32=0,0,($F$32/$AD$32)*100000)</f>
        <v>0</v>
      </c>
      <c r="AF32" s="478">
        <f>'Health Regions Population'!K17</f>
        <v>0</v>
      </c>
      <c r="AG32" s="486">
        <f>IF(AF32=0,0,($G$32/$AF$32)*100000)</f>
        <v>0</v>
      </c>
      <c r="AH32" s="478">
        <f>'Health Regions Population'!M17</f>
        <v>0</v>
      </c>
      <c r="AI32" s="486">
        <f>IF(AH32=0,0,($H$32/$AH$32)*100000)</f>
        <v>0</v>
      </c>
      <c r="AJ32" s="486">
        <f>'Health Regions Population'!O17</f>
        <v>0</v>
      </c>
      <c r="AK32" s="486">
        <f>IF(AJ32=0,0,($I$32/$AJ$32)*100000)</f>
        <v>0</v>
      </c>
      <c r="AL32" s="486">
        <f>'Health Regions Population'!Q17</f>
        <v>0</v>
      </c>
      <c r="AM32" s="486">
        <f>IF(AL32=0,0,($J$32/$AL$32)*100000)</f>
        <v>0</v>
      </c>
      <c r="AN32" s="486">
        <f>'Health Regions Population'!S17</f>
        <v>0</v>
      </c>
      <c r="AO32" s="486">
        <f>IF(AN32=0,0,($K$32/$AN$32)*100000)</f>
        <v>0</v>
      </c>
      <c r="AP32" s="486">
        <f>'Health Regions Population'!U17</f>
        <v>0</v>
      </c>
      <c r="AQ32" s="486">
        <f>IF(AP32=0,0,($L$32/$AP$32)*100000)</f>
        <v>0</v>
      </c>
      <c r="AR32" s="486">
        <f>'Health Regions Population'!W17</f>
        <v>0</v>
      </c>
      <c r="AS32" s="486">
        <f>IF(AR32=0,0,($M$32/$AR$32)*100000)</f>
        <v>0</v>
      </c>
      <c r="AT32" s="486">
        <f>'Health Regions Population'!Y17</f>
        <v>0</v>
      </c>
      <c r="AU32" s="486">
        <f>IF(AT32=0,0,($N$32/$AT$32)*100000)</f>
        <v>0</v>
      </c>
      <c r="AV32" s="486">
        <f>'Health Regions Population'!AA17</f>
        <v>0</v>
      </c>
      <c r="AW32" s="486">
        <f>IF(AV32=0,0,($O$32/$AV$32)*100000)</f>
        <v>0</v>
      </c>
      <c r="AX32" s="486">
        <f>'Health Regions Population'!AC17</f>
        <v>0</v>
      </c>
      <c r="AY32" s="486">
        <f>IF(AX32=0,0,($P$32/$AX$32)*100000)</f>
        <v>0</v>
      </c>
      <c r="AZ32" s="486">
        <f>'Health Regions Population'!AE17</f>
        <v>0</v>
      </c>
      <c r="BA32" s="486">
        <f>IF(AZ32=0,0,($Q$32/$AZ$32)*100000)</f>
        <v>0</v>
      </c>
      <c r="BB32" s="486">
        <f>'Health Regions Population'!AG17</f>
        <v>0</v>
      </c>
      <c r="BC32" s="486">
        <f>IF(BB32=0,0,($R$32/$BB$32)*100000)</f>
        <v>0</v>
      </c>
      <c r="BD32" s="486">
        <f>'Health Regions Population'!AI17</f>
        <v>0</v>
      </c>
      <c r="BE32" s="486">
        <f>IF(BD32=0,0,($S$32/$BD$32)*100000)</f>
        <v>0</v>
      </c>
      <c r="BF32" s="486">
        <f>'Health Regions Population'!AK17</f>
        <v>0</v>
      </c>
      <c r="BG32" s="486">
        <f>IF(BF32=0,0,($T$32/$BF$32)*100000)</f>
        <v>0</v>
      </c>
      <c r="BH32" s="486">
        <f>'Health Regions Population'!AM17</f>
        <v>0</v>
      </c>
      <c r="BI32" s="486">
        <f>IF(BH32=0,0,($U$32/$BH$32)*100000)</f>
        <v>0</v>
      </c>
      <c r="BJ32" s="486">
        <f>'Health Regions Population'!AO17</f>
        <v>0</v>
      </c>
      <c r="BK32" s="487">
        <f>IF(BJ32=0,0,($V$32/$BJ$32)*100000)</f>
        <v>0</v>
      </c>
      <c r="BL32" s="65"/>
      <c r="BM32" s="271">
        <f>Populations!B107</f>
        <v>0</v>
      </c>
      <c r="BN32" s="272">
        <f>Populations!C107</f>
        <v>0</v>
      </c>
      <c r="BP32" s="458" t="str">
        <f>Populations!B20</f>
        <v>75-84</v>
      </c>
      <c r="BQ32" s="522">
        <f t="shared" si="41"/>
        <v>0</v>
      </c>
      <c r="BR32" s="522">
        <f t="shared" si="42"/>
        <v>0</v>
      </c>
      <c r="BS32" s="522">
        <f t="shared" si="43"/>
        <v>0</v>
      </c>
      <c r="BT32" s="522">
        <f t="shared" si="44"/>
        <v>0</v>
      </c>
      <c r="BU32" s="522">
        <f t="shared" si="45"/>
        <v>0</v>
      </c>
      <c r="BV32" s="522">
        <f t="shared" si="46"/>
        <v>0</v>
      </c>
      <c r="BW32" s="522">
        <f t="shared" si="47"/>
        <v>0</v>
      </c>
      <c r="BX32" s="522">
        <f t="shared" si="48"/>
        <v>0</v>
      </c>
      <c r="BY32" s="522">
        <f t="shared" si="49"/>
        <v>0</v>
      </c>
      <c r="BZ32" s="522">
        <f t="shared" si="50"/>
        <v>0</v>
      </c>
      <c r="CA32" s="522">
        <f t="shared" si="51"/>
        <v>0</v>
      </c>
      <c r="CB32" s="522">
        <f t="shared" si="52"/>
        <v>0</v>
      </c>
      <c r="CC32" s="522">
        <f t="shared" si="53"/>
        <v>0</v>
      </c>
      <c r="CD32" s="522">
        <f t="shared" si="54"/>
        <v>0</v>
      </c>
      <c r="CE32" s="522">
        <f t="shared" si="55"/>
        <v>0</v>
      </c>
      <c r="CF32" s="522">
        <f t="shared" si="56"/>
        <v>0</v>
      </c>
      <c r="CG32" s="522">
        <f t="shared" si="57"/>
        <v>0</v>
      </c>
      <c r="CH32" s="522">
        <f t="shared" si="58"/>
        <v>0</v>
      </c>
      <c r="CI32" s="522">
        <f t="shared" si="59"/>
        <v>0</v>
      </c>
      <c r="CJ32" s="523">
        <f t="shared" si="60"/>
        <v>0</v>
      </c>
    </row>
    <row r="33" spans="1:88" ht="15.75">
      <c r="A33" s="700"/>
      <c r="B33" s="333" t="str">
        <f>Populations!B21</f>
        <v>85+</v>
      </c>
      <c r="C33" s="493"/>
      <c r="D33" s="493"/>
      <c r="E33" s="493"/>
      <c r="F33" s="493"/>
      <c r="G33" s="493"/>
      <c r="H33" s="493"/>
      <c r="I33" s="493"/>
      <c r="J33" s="493"/>
      <c r="K33" s="493"/>
      <c r="L33" s="493"/>
      <c r="M33" s="493"/>
      <c r="N33" s="493"/>
      <c r="O33" s="493"/>
      <c r="P33" s="497"/>
      <c r="Q33" s="497"/>
      <c r="R33" s="497"/>
      <c r="S33" s="497"/>
      <c r="T33" s="497"/>
      <c r="U33" s="497"/>
      <c r="V33" s="506"/>
      <c r="W33" s="65"/>
      <c r="X33" s="477">
        <f>'Health Regions Population'!C18</f>
        <v>0</v>
      </c>
      <c r="Y33" s="486">
        <f>IF(X33=0,0,($C$33/$X$33)*100000)</f>
        <v>0</v>
      </c>
      <c r="Z33" s="478">
        <f>'Health Regions Population'!E18</f>
        <v>0</v>
      </c>
      <c r="AA33" s="486">
        <f>IF(Z33=0,0,($D$33/$Z$33)*100000)</f>
        <v>0</v>
      </c>
      <c r="AB33" s="478">
        <f>'Health Regions Population'!G18</f>
        <v>0</v>
      </c>
      <c r="AC33" s="486">
        <f>IF(AB33=0,0,($E$33/$AB$33)*100000)</f>
        <v>0</v>
      </c>
      <c r="AD33" s="478">
        <f>'Health Regions Population'!I18</f>
        <v>0</v>
      </c>
      <c r="AE33" s="486">
        <f>IF(AD33=0,0,($F$33/$AD$33)*100000)</f>
        <v>0</v>
      </c>
      <c r="AF33" s="478">
        <f>'Health Regions Population'!K18</f>
        <v>0</v>
      </c>
      <c r="AG33" s="486">
        <f>IF(AF33=0,0,($G$33/$AF$33)*100000)</f>
        <v>0</v>
      </c>
      <c r="AH33" s="478">
        <f>'Health Regions Population'!M18</f>
        <v>0</v>
      </c>
      <c r="AI33" s="486">
        <f>IF(AH33=0,0,($H$33/$AH$33)*100000)</f>
        <v>0</v>
      </c>
      <c r="AJ33" s="486">
        <f>'Health Regions Population'!O18</f>
        <v>0</v>
      </c>
      <c r="AK33" s="486">
        <f>IF(AJ33=0,0,($I$33/$AJ$33)*100000)</f>
        <v>0</v>
      </c>
      <c r="AL33" s="486">
        <f>'Health Regions Population'!Q18</f>
        <v>0</v>
      </c>
      <c r="AM33" s="486">
        <f>IF(AL33=0,0,($J$33/$AL$33)*100000)</f>
        <v>0</v>
      </c>
      <c r="AN33" s="486">
        <f>'Health Regions Population'!S18</f>
        <v>0</v>
      </c>
      <c r="AO33" s="486">
        <f>IF(AN33=0,0,($K$33/$AN$33)*100000)</f>
        <v>0</v>
      </c>
      <c r="AP33" s="486">
        <f>'Health Regions Population'!U18</f>
        <v>0</v>
      </c>
      <c r="AQ33" s="486">
        <f>IF(AP33=0,0,($L$33/$AP$33)*100000)</f>
        <v>0</v>
      </c>
      <c r="AR33" s="486">
        <f>'Health Regions Population'!W18</f>
        <v>0</v>
      </c>
      <c r="AS33" s="486">
        <f>IF(AR33=0,0,($M$33/$AR$33)*100000)</f>
        <v>0</v>
      </c>
      <c r="AT33" s="486">
        <f>'Health Regions Population'!Y18</f>
        <v>0</v>
      </c>
      <c r="AU33" s="486">
        <f>IF(AT33=0,0,($N$33/$AT$33)*100000)</f>
        <v>0</v>
      </c>
      <c r="AV33" s="486">
        <f>'Health Regions Population'!AA18</f>
        <v>0</v>
      </c>
      <c r="AW33" s="486">
        <f>IF(AV33=0,0,($O$33/$AV$33)*100000)</f>
        <v>0</v>
      </c>
      <c r="AX33" s="486">
        <f>'Health Regions Population'!AC18</f>
        <v>0</v>
      </c>
      <c r="AY33" s="486">
        <f>IF(AX33=0,0,($P$33/$AX$33)*100000)</f>
        <v>0</v>
      </c>
      <c r="AZ33" s="486">
        <f>'Health Regions Population'!AE18</f>
        <v>0</v>
      </c>
      <c r="BA33" s="486">
        <f>IF(AZ33=0,0,($Q$33/$AZ$33)*100000)</f>
        <v>0</v>
      </c>
      <c r="BB33" s="486">
        <f>'Health Regions Population'!AG18</f>
        <v>0</v>
      </c>
      <c r="BC33" s="486">
        <f>IF(BB33=0,0,($R$33/$BB$33)*100000)</f>
        <v>0</v>
      </c>
      <c r="BD33" s="486">
        <f>'Health Regions Population'!AI18</f>
        <v>0</v>
      </c>
      <c r="BE33" s="486">
        <f>IF(BD33=0,0,($S$33/$BD$33)*100000)</f>
        <v>0</v>
      </c>
      <c r="BF33" s="486">
        <f>'Health Regions Population'!AK18</f>
        <v>0</v>
      </c>
      <c r="BG33" s="486">
        <f>IF(BF33=0,0,($T$33/$BF$33)*100000)</f>
        <v>0</v>
      </c>
      <c r="BH33" s="486">
        <f>'Health Regions Population'!AM18</f>
        <v>0</v>
      </c>
      <c r="BI33" s="486">
        <f>IF(BH33=0,0,($U$34/$BH$34)*100000)</f>
        <v>0</v>
      </c>
      <c r="BJ33" s="486">
        <f>'Health Regions Population'!AO18</f>
        <v>0</v>
      </c>
      <c r="BK33" s="487">
        <f>IF(BJ33=0,0,($V$33/$BJ$33)*100000)</f>
        <v>0</v>
      </c>
      <c r="BL33" s="65"/>
      <c r="BM33" s="271">
        <f>Populations!B108</f>
        <v>0</v>
      </c>
      <c r="BN33" s="272">
        <f>Populations!C108</f>
        <v>0</v>
      </c>
      <c r="BP33" s="458" t="str">
        <f>Populations!B21</f>
        <v>85+</v>
      </c>
      <c r="BQ33" s="522">
        <f t="shared" si="41"/>
        <v>0</v>
      </c>
      <c r="BR33" s="522">
        <f t="shared" si="42"/>
        <v>0</v>
      </c>
      <c r="BS33" s="522">
        <f t="shared" si="43"/>
        <v>0</v>
      </c>
      <c r="BT33" s="522">
        <f t="shared" si="44"/>
        <v>0</v>
      </c>
      <c r="BU33" s="522">
        <f t="shared" si="45"/>
        <v>0</v>
      </c>
      <c r="BV33" s="522">
        <f t="shared" si="46"/>
        <v>0</v>
      </c>
      <c r="BW33" s="522">
        <f t="shared" si="47"/>
        <v>0</v>
      </c>
      <c r="BX33" s="522">
        <f t="shared" si="48"/>
        <v>0</v>
      </c>
      <c r="BY33" s="522">
        <f t="shared" si="49"/>
        <v>0</v>
      </c>
      <c r="BZ33" s="522">
        <f t="shared" si="50"/>
        <v>0</v>
      </c>
      <c r="CA33" s="522">
        <f t="shared" si="51"/>
        <v>0</v>
      </c>
      <c r="CB33" s="522">
        <f t="shared" si="52"/>
        <v>0</v>
      </c>
      <c r="CC33" s="522">
        <f t="shared" si="53"/>
        <v>0</v>
      </c>
      <c r="CD33" s="522">
        <f t="shared" si="54"/>
        <v>0</v>
      </c>
      <c r="CE33" s="522">
        <f t="shared" si="55"/>
        <v>0</v>
      </c>
      <c r="CF33" s="522">
        <f t="shared" si="56"/>
        <v>0</v>
      </c>
      <c r="CG33" s="522">
        <f t="shared" si="57"/>
        <v>0</v>
      </c>
      <c r="CH33" s="522">
        <f t="shared" si="58"/>
        <v>0</v>
      </c>
      <c r="CI33" s="522">
        <f t="shared" si="59"/>
        <v>0</v>
      </c>
      <c r="CJ33" s="523">
        <f t="shared" si="60"/>
        <v>0</v>
      </c>
    </row>
    <row r="34" spans="1:88" ht="16.5" thickBot="1">
      <c r="A34" s="700"/>
      <c r="B34" s="371" t="s">
        <v>164</v>
      </c>
      <c r="C34" s="509">
        <f>SUM(C21:C33)</f>
        <v>0</v>
      </c>
      <c r="D34" s="509">
        <f t="shared" ref="D34:V34" si="61">SUM(D21:D33)</f>
        <v>0</v>
      </c>
      <c r="E34" s="509">
        <f t="shared" si="61"/>
        <v>0</v>
      </c>
      <c r="F34" s="509">
        <f t="shared" si="61"/>
        <v>0</v>
      </c>
      <c r="G34" s="509">
        <f t="shared" si="61"/>
        <v>0</v>
      </c>
      <c r="H34" s="509">
        <f t="shared" si="61"/>
        <v>0</v>
      </c>
      <c r="I34" s="509">
        <f t="shared" si="61"/>
        <v>0</v>
      </c>
      <c r="J34" s="509">
        <f t="shared" si="61"/>
        <v>0</v>
      </c>
      <c r="K34" s="509">
        <f t="shared" si="61"/>
        <v>0</v>
      </c>
      <c r="L34" s="509">
        <f t="shared" si="61"/>
        <v>0</v>
      </c>
      <c r="M34" s="509">
        <f t="shared" si="61"/>
        <v>0</v>
      </c>
      <c r="N34" s="509">
        <f t="shared" si="61"/>
        <v>0</v>
      </c>
      <c r="O34" s="509">
        <f t="shared" si="61"/>
        <v>0</v>
      </c>
      <c r="P34" s="509">
        <f t="shared" si="61"/>
        <v>0</v>
      </c>
      <c r="Q34" s="510">
        <f t="shared" si="61"/>
        <v>0</v>
      </c>
      <c r="R34" s="510">
        <f t="shared" si="61"/>
        <v>0</v>
      </c>
      <c r="S34" s="510">
        <f t="shared" si="61"/>
        <v>0</v>
      </c>
      <c r="T34" s="510">
        <f t="shared" si="61"/>
        <v>0</v>
      </c>
      <c r="U34" s="510">
        <f t="shared" si="61"/>
        <v>0</v>
      </c>
      <c r="V34" s="511">
        <f t="shared" si="61"/>
        <v>0</v>
      </c>
      <c r="X34" s="480">
        <f>'Health Regions Population'!C19</f>
        <v>0</v>
      </c>
      <c r="Y34" s="515">
        <f>IF(X34=0,0,($C$33/$X$33)*100000)</f>
        <v>0</v>
      </c>
      <c r="Z34" s="481">
        <f>'Health Regions Population'!E19</f>
        <v>0</v>
      </c>
      <c r="AA34" s="515">
        <f>IF(Z34=0,0,($D$34/$Z$34)*100000)</f>
        <v>0</v>
      </c>
      <c r="AB34" s="481">
        <f>'Health Regions Population'!G19</f>
        <v>0</v>
      </c>
      <c r="AC34" s="515">
        <f>IF(AB34=0,0,($E$34/$AB$34)*100000)</f>
        <v>0</v>
      </c>
      <c r="AD34" s="481">
        <f>'Health Regions Population'!I19</f>
        <v>0</v>
      </c>
      <c r="AE34" s="515">
        <f>IF(AD34=0,0,($F$34/$AD$34)*100000)</f>
        <v>0</v>
      </c>
      <c r="AF34" s="481">
        <f>'Health Regions Population'!K19</f>
        <v>0</v>
      </c>
      <c r="AG34" s="515">
        <f>IF(AF34=0,0,($G$34/$AF$34)*100000)</f>
        <v>0</v>
      </c>
      <c r="AH34" s="481">
        <f>'Health Regions Population'!M19</f>
        <v>0</v>
      </c>
      <c r="AI34" s="515">
        <f>IF(AH34=0,0,($H$34/$AH$34)*100000)</f>
        <v>0</v>
      </c>
      <c r="AJ34" s="515">
        <f>'Health Regions Population'!O19</f>
        <v>0</v>
      </c>
      <c r="AK34" s="515">
        <f>IF(AJ34=0,0,($I$34/$AJ$34)*100000)</f>
        <v>0</v>
      </c>
      <c r="AL34" s="515">
        <f>'Health Regions Population'!Q19</f>
        <v>0</v>
      </c>
      <c r="AM34" s="515">
        <f>IF(AL34=0,0,($J$34/$AL$34)*100000)</f>
        <v>0</v>
      </c>
      <c r="AN34" s="515">
        <f>'Health Regions Population'!S19</f>
        <v>0</v>
      </c>
      <c r="AO34" s="515">
        <f>IF(AN34=0,0,($K$34/$AN$34)*100000)</f>
        <v>0</v>
      </c>
      <c r="AP34" s="515">
        <f>'Health Regions Population'!U19</f>
        <v>0</v>
      </c>
      <c r="AQ34" s="515">
        <f>IF(AP34=0,0,($L$34/$AP$34)*100000)</f>
        <v>0</v>
      </c>
      <c r="AR34" s="515">
        <f>'Health Regions Population'!W19</f>
        <v>0</v>
      </c>
      <c r="AS34" s="515">
        <f>IF(AR34=0,0,($M$34/$AR$34)*100000)</f>
        <v>0</v>
      </c>
      <c r="AT34" s="515">
        <f>'Health Regions Population'!Y19</f>
        <v>0</v>
      </c>
      <c r="AU34" s="515">
        <f>IF(AT34=0,0,($N$34/$AT$34)*100000)</f>
        <v>0</v>
      </c>
      <c r="AV34" s="515">
        <f>'Health Regions Population'!AA19</f>
        <v>0</v>
      </c>
      <c r="AW34" s="515">
        <f>IF(AV34=0,0,($O$34/$AV$34)*100000)</f>
        <v>0</v>
      </c>
      <c r="AX34" s="515">
        <f>'Health Regions Population'!AC19</f>
        <v>0</v>
      </c>
      <c r="AY34" s="515">
        <f>IF(AX34=0,0,($P$34/$AX$34)*100000)</f>
        <v>0</v>
      </c>
      <c r="AZ34" s="515">
        <f>'Health Regions Population'!AE19</f>
        <v>0</v>
      </c>
      <c r="BA34" s="515">
        <f>IF(AZ34=0,0,($Q$34/$AZ$34)*100000)</f>
        <v>0</v>
      </c>
      <c r="BB34" s="515">
        <f>'Health Regions Population'!AG19</f>
        <v>0</v>
      </c>
      <c r="BC34" s="515">
        <f>IF(BB34=0,0,($R$34/$BB$34)*100000)</f>
        <v>0</v>
      </c>
      <c r="BD34" s="515">
        <f>'Health Regions Population'!AI19</f>
        <v>0</v>
      </c>
      <c r="BE34" s="515">
        <f>IF(BD34=0,0,($S$34/$BD$34)*100000)</f>
        <v>0</v>
      </c>
      <c r="BF34" s="515">
        <f>'Health Regions Population'!AK19</f>
        <v>0</v>
      </c>
      <c r="BG34" s="515">
        <f>IF(BF34=0,0,($T$34/$BF$34)*100000)</f>
        <v>0</v>
      </c>
      <c r="BH34" s="515">
        <f>'Health Regions Population'!AM19</f>
        <v>0</v>
      </c>
      <c r="BI34" s="515">
        <f>IF(BH34=0,0,($U$34/$BH$34)*100000)</f>
        <v>0</v>
      </c>
      <c r="BJ34" s="515">
        <f>'Health Regions Population'!AO19</f>
        <v>0</v>
      </c>
      <c r="BK34" s="516">
        <f>IF(BJ34=0,0,($V$34/$BJ$34)*100000)</f>
        <v>0</v>
      </c>
      <c r="BM34" s="273">
        <f>Populations!B109</f>
        <v>0</v>
      </c>
      <c r="BN34" s="274">
        <f>Populations!C109</f>
        <v>0</v>
      </c>
      <c r="BP34" s="524" t="str">
        <f>Populations!B22</f>
        <v>Total</v>
      </c>
      <c r="BQ34" s="640">
        <f t="shared" ref="BQ34" si="62">Y34*BN34</f>
        <v>0</v>
      </c>
      <c r="BR34" s="640">
        <f t="shared" ref="BR34" si="63">AA34*BN34</f>
        <v>0</v>
      </c>
      <c r="BS34" s="640">
        <f t="shared" ref="BS34" si="64">AC34*BN34</f>
        <v>0</v>
      </c>
      <c r="BT34" s="640">
        <f t="shared" ref="BT34" si="65">AE34*BN34</f>
        <v>0</v>
      </c>
      <c r="BU34" s="640">
        <f t="shared" ref="BU34" si="66">AG34*BN34</f>
        <v>0</v>
      </c>
      <c r="BV34" s="640">
        <f t="shared" ref="BV34" si="67">AI34*BN34</f>
        <v>0</v>
      </c>
      <c r="BW34" s="640">
        <f t="shared" ref="BW34" si="68">AJ34*BN34</f>
        <v>0</v>
      </c>
      <c r="BX34" s="640">
        <f t="shared" ref="BX34" si="69">AM34*BN34</f>
        <v>0</v>
      </c>
      <c r="BY34" s="640">
        <f t="shared" ref="BY34" si="70">AO34*BN34</f>
        <v>0</v>
      </c>
      <c r="BZ34" s="640">
        <f t="shared" ref="BZ34" si="71">AQ34*BN34</f>
        <v>0</v>
      </c>
      <c r="CA34" s="640">
        <f t="shared" ref="CA34" si="72">AS34*BN34</f>
        <v>0</v>
      </c>
      <c r="CB34" s="640">
        <f t="shared" ref="CB34" si="73">AU34*BN34</f>
        <v>0</v>
      </c>
      <c r="CC34" s="640">
        <f t="shared" ref="CC34" si="74">AW34*BN34</f>
        <v>0</v>
      </c>
      <c r="CD34" s="640">
        <f t="shared" ref="CD34" si="75">AY34*BN34</f>
        <v>0</v>
      </c>
      <c r="CE34" s="640">
        <f t="shared" ref="CE34" si="76">AZ34*BN34</f>
        <v>0</v>
      </c>
      <c r="CF34" s="640">
        <f t="shared" ref="CF34" si="77">BA34*BN34</f>
        <v>0</v>
      </c>
      <c r="CG34" s="640">
        <f t="shared" ref="CG34" si="78">BB34*BN34</f>
        <v>0</v>
      </c>
      <c r="CH34" s="640">
        <f t="shared" ref="CH34" si="79">BC34*BN34</f>
        <v>0</v>
      </c>
      <c r="CI34" s="640">
        <f t="shared" ref="CI34" si="80">BD34*BN34</f>
        <v>0</v>
      </c>
      <c r="CJ34" s="641">
        <f t="shared" ref="CJ34" si="81">BE34*BN34</f>
        <v>0</v>
      </c>
    </row>
  </sheetData>
  <mergeCells count="7">
    <mergeCell ref="BM1:BN2"/>
    <mergeCell ref="BP1:BS1"/>
    <mergeCell ref="A3:A17"/>
    <mergeCell ref="A20:A34"/>
    <mergeCell ref="B1:F1"/>
    <mergeCell ref="C18:D18"/>
    <mergeCell ref="H1:K1"/>
  </mergeCells>
  <pageMargins left="0.7" right="0.7" top="0.75" bottom="0.75" header="0.3" footer="0.3"/>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0ACE9-5555-4704-96F7-F02CE536AC5A}">
  <dimension ref="A1:I127"/>
  <sheetViews>
    <sheetView topLeftCell="A76" workbookViewId="0">
      <selection activeCell="H57" sqref="H57"/>
    </sheetView>
  </sheetViews>
  <sheetFormatPr defaultRowHeight="12.75"/>
  <cols>
    <col min="1" max="1" width="15.5703125" style="15" customWidth="1"/>
    <col min="2" max="2" width="20.5703125" customWidth="1"/>
    <col min="3" max="3" width="24.85546875" customWidth="1"/>
    <col min="6" max="6" width="8.7109375" style="15"/>
    <col min="7" max="7" width="8.7109375" customWidth="1"/>
    <col min="8" max="8" width="19.42578125" customWidth="1"/>
    <col min="9" max="9" width="24.85546875" customWidth="1"/>
  </cols>
  <sheetData>
    <row r="1" spans="1:8" hidden="1"/>
    <row r="2" spans="1:8" hidden="1">
      <c r="A2" s="14" t="s">
        <v>175</v>
      </c>
      <c r="D2" s="3"/>
    </row>
    <row r="3" spans="1:8" ht="25.5" hidden="1">
      <c r="A3" s="42"/>
      <c r="B3" s="35" t="s">
        <v>176</v>
      </c>
      <c r="D3" s="3" t="s">
        <v>177</v>
      </c>
      <c r="F3" s="14" t="s">
        <v>178</v>
      </c>
      <c r="G3" s="35" t="s">
        <v>179</v>
      </c>
      <c r="H3" s="35" t="s">
        <v>176</v>
      </c>
    </row>
    <row r="4" spans="1:8" hidden="1">
      <c r="A4" s="37"/>
      <c r="B4" s="31" t="e">
        <f>#REF!</f>
        <v>#REF!</v>
      </c>
      <c r="D4" t="e">
        <f>RANK(B4,B$4:B$9)</f>
        <v>#REF!</v>
      </c>
      <c r="F4" s="15">
        <v>1</v>
      </c>
      <c r="G4" s="32" t="e">
        <f>INDEX($A$4:$A$9,MATCH(ROWS($B$4:B4),$D$4:$D$9,0))</f>
        <v>#N/A</v>
      </c>
      <c r="H4" s="32" t="e">
        <f>INDEX($B$4:$B$9,MATCH(ROWS($D$4:D4),$D$4:$D$9,0))</f>
        <v>#N/A</v>
      </c>
    </row>
    <row r="5" spans="1:8" hidden="1">
      <c r="A5" s="37"/>
      <c r="B5" s="31" t="e">
        <f>#REF!</f>
        <v>#REF!</v>
      </c>
      <c r="D5" t="e">
        <f t="shared" ref="D5:D9" si="0">RANK(B5,B$4:B$9)</f>
        <v>#REF!</v>
      </c>
      <c r="F5" s="15">
        <v>2</v>
      </c>
      <c r="G5" s="32" t="e">
        <f>INDEX($A$4:$A$9,MATCH(ROWS($B$4:B5),$D$4:$D$9,0))</f>
        <v>#N/A</v>
      </c>
      <c r="H5" s="32" t="e">
        <f>INDEX($B$4:$B$9,MATCH(ROWS($D$4:D5),$D$4:$D$9,0))</f>
        <v>#N/A</v>
      </c>
    </row>
    <row r="6" spans="1:8" hidden="1">
      <c r="A6" s="37"/>
      <c r="B6" s="31" t="e">
        <f>#REF!</f>
        <v>#REF!</v>
      </c>
      <c r="D6" t="e">
        <f t="shared" si="0"/>
        <v>#REF!</v>
      </c>
      <c r="F6" s="15">
        <v>3</v>
      </c>
      <c r="G6" s="32" t="e">
        <f>INDEX($A$4:$A$9,MATCH(ROWS($B$4:B6),$D$4:$D$9,0))</f>
        <v>#N/A</v>
      </c>
      <c r="H6" s="32" t="e">
        <f>INDEX($B$4:$B$9,MATCH(ROWS($D$4:D6),$D$4:$D$9,0))</f>
        <v>#N/A</v>
      </c>
    </row>
    <row r="7" spans="1:8" hidden="1">
      <c r="A7" s="37"/>
      <c r="B7" s="31" t="e">
        <f>#REF!</f>
        <v>#REF!</v>
      </c>
      <c r="D7" t="e">
        <f t="shared" si="0"/>
        <v>#REF!</v>
      </c>
      <c r="F7" s="15">
        <v>4</v>
      </c>
      <c r="G7" s="32" t="e">
        <f>INDEX($A$4:$A$9,MATCH(ROWS($B$4:B7),$D$4:$D$9,0))</f>
        <v>#N/A</v>
      </c>
      <c r="H7" s="32" t="e">
        <f>INDEX($B$4:$B$9,MATCH(ROWS($D$4:D7),$D$4:$D$9,0))</f>
        <v>#N/A</v>
      </c>
    </row>
    <row r="8" spans="1:8" hidden="1">
      <c r="A8" s="37"/>
      <c r="B8" s="31" t="e">
        <f>#REF!</f>
        <v>#REF!</v>
      </c>
      <c r="D8" t="e">
        <f t="shared" si="0"/>
        <v>#REF!</v>
      </c>
      <c r="F8" s="15">
        <v>5</v>
      </c>
      <c r="G8" s="32" t="e">
        <f>INDEX($A$4:$A$9,MATCH(ROWS($B$4:B8),$D$4:$D$9,0))</f>
        <v>#N/A</v>
      </c>
      <c r="H8" s="32" t="e">
        <f>INDEX($B$4:$B$9,MATCH(ROWS($D$4:D8),$D$4:$D$9,0))</f>
        <v>#N/A</v>
      </c>
    </row>
    <row r="9" spans="1:8" hidden="1">
      <c r="A9" s="37"/>
      <c r="B9" s="31" t="e">
        <f>#REF!</f>
        <v>#REF!</v>
      </c>
      <c r="D9" t="e">
        <f t="shared" si="0"/>
        <v>#REF!</v>
      </c>
      <c r="F9" s="15">
        <v>6</v>
      </c>
      <c r="G9" s="32" t="e">
        <f>INDEX($A$4:$A$9,MATCH(ROWS($B$4:B9),$D$4:$D$9,0))</f>
        <v>#N/A</v>
      </c>
      <c r="H9" s="32" t="e">
        <f>INDEX($B$4:$B$9,MATCH(ROWS($D$4:D9),$D$4:$D$9,0))</f>
        <v>#N/A</v>
      </c>
    </row>
    <row r="10" spans="1:8" hidden="1">
      <c r="A10" s="14"/>
      <c r="B10" s="4"/>
      <c r="G10" s="39"/>
      <c r="H10" s="39"/>
    </row>
    <row r="11" spans="1:8" hidden="1">
      <c r="A11" s="14" t="s">
        <v>180</v>
      </c>
    </row>
    <row r="12" spans="1:8" ht="25.5" hidden="1">
      <c r="A12" s="42"/>
      <c r="B12" s="35" t="s">
        <v>176</v>
      </c>
      <c r="D12" s="3" t="s">
        <v>177</v>
      </c>
      <c r="F12" s="14" t="s">
        <v>178</v>
      </c>
      <c r="G12" s="35" t="s">
        <v>179</v>
      </c>
      <c r="H12" s="35" t="s">
        <v>176</v>
      </c>
    </row>
    <row r="13" spans="1:8" hidden="1">
      <c r="A13" s="37"/>
      <c r="B13" s="31" t="e">
        <f>#REF!</f>
        <v>#REF!</v>
      </c>
      <c r="D13" t="e">
        <f>RANK(B13,B$13:B$18)</f>
        <v>#REF!</v>
      </c>
      <c r="F13" s="15">
        <v>1</v>
      </c>
      <c r="G13" s="32" t="e">
        <f>INDEX($A$13:$A$18,MATCH(ROWS($B$13:B13),$D$13:$D$18,0))</f>
        <v>#N/A</v>
      </c>
      <c r="H13" s="32" t="e">
        <f>INDEX($B$13:$B$18,MATCH(ROWS($D$13:D13),$D$13:$D$18,0))</f>
        <v>#N/A</v>
      </c>
    </row>
    <row r="14" spans="1:8" hidden="1">
      <c r="A14" s="37"/>
      <c r="B14" s="31" t="e">
        <f>#REF!</f>
        <v>#REF!</v>
      </c>
      <c r="D14" t="e">
        <f t="shared" ref="D14:D18" si="1">RANK(B14,B$13:B$18)</f>
        <v>#REF!</v>
      </c>
      <c r="F14" s="15">
        <v>2</v>
      </c>
      <c r="G14" s="32" t="e">
        <f>INDEX($A$13:$A$18,MATCH(ROWS($B$13:B14),$D$13:$D$18,0))</f>
        <v>#N/A</v>
      </c>
      <c r="H14" s="32" t="e">
        <f>INDEX($B$13:$B$18,MATCH(ROWS($D$13:D14),$D$13:$D$18,0))</f>
        <v>#N/A</v>
      </c>
    </row>
    <row r="15" spans="1:8" hidden="1">
      <c r="A15" s="37"/>
      <c r="B15" s="31" t="e">
        <f>#REF!</f>
        <v>#REF!</v>
      </c>
      <c r="D15" t="e">
        <f t="shared" si="1"/>
        <v>#REF!</v>
      </c>
      <c r="F15" s="15">
        <v>3</v>
      </c>
      <c r="G15" s="32" t="e">
        <f>INDEX($A$13:$A$18,MATCH(ROWS($B$13:B15),$D$13:$D$18,0))</f>
        <v>#N/A</v>
      </c>
      <c r="H15" s="32" t="e">
        <f>INDEX($B$13:$B$18,MATCH(ROWS($D$13:D15),$D$13:$D$18,0))</f>
        <v>#N/A</v>
      </c>
    </row>
    <row r="16" spans="1:8" hidden="1">
      <c r="A16" s="37"/>
      <c r="B16" s="31" t="e">
        <f>#REF!</f>
        <v>#REF!</v>
      </c>
      <c r="D16" t="e">
        <f t="shared" si="1"/>
        <v>#REF!</v>
      </c>
      <c r="F16" s="15">
        <v>4</v>
      </c>
      <c r="G16" s="32" t="e">
        <f>INDEX($A$13:$A$18,MATCH(ROWS($B$13:B16),$D$13:$D$18,0))</f>
        <v>#N/A</v>
      </c>
      <c r="H16" s="32" t="e">
        <f>INDEX($B$13:$B$18,MATCH(ROWS($D$13:D16),$D$13:$D$18,0))</f>
        <v>#N/A</v>
      </c>
    </row>
    <row r="17" spans="1:9" hidden="1">
      <c r="A17" s="37"/>
      <c r="B17" s="31" t="e">
        <f>#REF!</f>
        <v>#REF!</v>
      </c>
      <c r="D17" t="e">
        <f t="shared" si="1"/>
        <v>#REF!</v>
      </c>
      <c r="F17" s="15">
        <v>5</v>
      </c>
      <c r="G17" s="32" t="e">
        <f>INDEX($A$13:$A$18,MATCH(ROWS($B$13:B17),$D$13:$D$18,0))</f>
        <v>#N/A</v>
      </c>
      <c r="H17" s="32" t="e">
        <f>INDEX($B$13:$B$18,MATCH(ROWS($D$13:D17),$D$13:$D$18,0))</f>
        <v>#N/A</v>
      </c>
    </row>
    <row r="18" spans="1:9" hidden="1">
      <c r="A18" s="37"/>
      <c r="B18" s="31" t="e">
        <f>#REF!</f>
        <v>#REF!</v>
      </c>
      <c r="D18" t="e">
        <f t="shared" si="1"/>
        <v>#REF!</v>
      </c>
      <c r="F18" s="15">
        <v>6</v>
      </c>
      <c r="G18" s="32" t="e">
        <f>INDEX($A$13:$A$18,MATCH(ROWS($B$13:B18),$D$13:$D$18,0))</f>
        <v>#N/A</v>
      </c>
      <c r="H18" s="32" t="e">
        <f>INDEX($B$13:$B$18,MATCH(ROWS($D$13:D18),$D$13:$D$18,0))</f>
        <v>#N/A</v>
      </c>
    </row>
    <row r="19" spans="1:9" hidden="1">
      <c r="A19" s="14"/>
      <c r="B19" s="4"/>
      <c r="G19" s="39"/>
      <c r="H19" s="39"/>
    </row>
    <row r="20" spans="1:9" hidden="1">
      <c r="A20" s="14" t="s">
        <v>181</v>
      </c>
    </row>
    <row r="21" spans="1:9" ht="25.5" hidden="1">
      <c r="A21" s="42"/>
      <c r="B21" s="35" t="s">
        <v>176</v>
      </c>
      <c r="D21" s="3" t="s">
        <v>177</v>
      </c>
      <c r="F21" s="14" t="s">
        <v>178</v>
      </c>
      <c r="G21" s="35" t="s">
        <v>179</v>
      </c>
      <c r="H21" s="35" t="s">
        <v>176</v>
      </c>
    </row>
    <row r="22" spans="1:9" hidden="1">
      <c r="A22" s="37"/>
      <c r="B22" s="31" t="e">
        <f>#REF!</f>
        <v>#REF!</v>
      </c>
      <c r="D22" t="e">
        <f>RANK(B22,B$22:B$27)</f>
        <v>#REF!</v>
      </c>
      <c r="F22" s="15">
        <v>1</v>
      </c>
      <c r="G22" s="32" t="e">
        <f>INDEX($A$22:$A$27,MATCH(ROWS($B$22:B22),$D$22:$D$27,0))</f>
        <v>#N/A</v>
      </c>
      <c r="H22" s="32" t="e">
        <f>INDEX($B$22:$B$27,MATCH(ROWS($D$22:D22),$D$22:$D$27,0))</f>
        <v>#N/A</v>
      </c>
    </row>
    <row r="23" spans="1:9" hidden="1">
      <c r="A23" s="37"/>
      <c r="B23" s="31" t="e">
        <f>#REF!</f>
        <v>#REF!</v>
      </c>
      <c r="D23" t="e">
        <f t="shared" ref="D23:D26" si="2">RANK(B23,B$22:B$27)</f>
        <v>#REF!</v>
      </c>
      <c r="F23" s="15">
        <v>2</v>
      </c>
      <c r="G23" s="32" t="e">
        <f>INDEX($A$22:$A$27,MATCH(ROWS($B$22:B23),$D$22:$D$27,0))</f>
        <v>#N/A</v>
      </c>
      <c r="H23" s="32" t="e">
        <f>INDEX($B$22:$B$27,MATCH(ROWS($D$22:D23),$D$22:$D$27,0))</f>
        <v>#N/A</v>
      </c>
    </row>
    <row r="24" spans="1:9" hidden="1">
      <c r="A24" s="37"/>
      <c r="B24" s="31" t="e">
        <f>#REF!</f>
        <v>#REF!</v>
      </c>
      <c r="D24" t="e">
        <f t="shared" si="2"/>
        <v>#REF!</v>
      </c>
      <c r="F24" s="15">
        <v>3</v>
      </c>
      <c r="G24" s="32" t="e">
        <f>INDEX($A$22:$A$27,MATCH(ROWS($B$22:B24),$D$22:$D$27,0))</f>
        <v>#N/A</v>
      </c>
      <c r="H24" s="32" t="e">
        <f>INDEX($B$22:$B$27,MATCH(ROWS($D$22:D24),$D$22:$D$27,0))</f>
        <v>#N/A</v>
      </c>
    </row>
    <row r="25" spans="1:9" hidden="1">
      <c r="A25" s="37"/>
      <c r="B25" s="31" t="e">
        <f>#REF!</f>
        <v>#REF!</v>
      </c>
      <c r="D25" t="e">
        <f t="shared" si="2"/>
        <v>#REF!</v>
      </c>
      <c r="F25" s="15">
        <v>4</v>
      </c>
      <c r="G25" s="32" t="e">
        <f>INDEX($A$22:$A$27,MATCH(ROWS($B$22:B25),$D$22:$D$27,0))</f>
        <v>#N/A</v>
      </c>
      <c r="H25" s="32" t="e">
        <f>INDEX($B$22:$B$27,MATCH(ROWS($D$22:D25),$D$22:$D$27,0))</f>
        <v>#N/A</v>
      </c>
    </row>
    <row r="26" spans="1:9" hidden="1">
      <c r="A26" s="37"/>
      <c r="B26" s="31" t="e">
        <f>#REF!</f>
        <v>#REF!</v>
      </c>
      <c r="D26" t="e">
        <f t="shared" si="2"/>
        <v>#REF!</v>
      </c>
      <c r="F26" s="15">
        <v>5</v>
      </c>
      <c r="G26" s="32" t="e">
        <f>INDEX($A$22:$A$27,MATCH(ROWS($B$22:B26),$D$22:$D$27,0))</f>
        <v>#N/A</v>
      </c>
      <c r="H26" s="32" t="e">
        <f>INDEX($B$22:$B$27,MATCH(ROWS($D$22:D26),$D$22:$D$27,0))</f>
        <v>#N/A</v>
      </c>
    </row>
    <row r="27" spans="1:9" hidden="1">
      <c r="A27" s="37"/>
      <c r="B27" s="31" t="e">
        <f>#REF!</f>
        <v>#REF!</v>
      </c>
      <c r="D27" t="e">
        <f>RANK(B27,B$22:B$27)</f>
        <v>#REF!</v>
      </c>
      <c r="F27" s="15">
        <v>6</v>
      </c>
      <c r="G27" s="32" t="e">
        <f>INDEX($A$22:$A$27,MATCH(ROWS($B$22:B27),$D$22:$D$27,0))</f>
        <v>#N/A</v>
      </c>
      <c r="H27" s="32" t="e">
        <f>INDEX($B$22:$B$27,MATCH(ROWS($D$22:D27),$D$22:$D$27,0))</f>
        <v>#N/A</v>
      </c>
    </row>
    <row r="28" spans="1:9" hidden="1">
      <c r="A28" s="14"/>
      <c r="B28" s="4"/>
      <c r="G28" s="39"/>
      <c r="H28" s="39"/>
    </row>
    <row r="29" spans="1:9" hidden="1">
      <c r="A29" s="2" t="s">
        <v>182</v>
      </c>
      <c r="G29" s="1" t="s">
        <v>182</v>
      </c>
    </row>
    <row r="30" spans="1:9" ht="25.5" hidden="1">
      <c r="A30" s="43"/>
      <c r="B30" s="5" t="s">
        <v>183</v>
      </c>
      <c r="C30" s="105" t="s">
        <v>176</v>
      </c>
      <c r="D30" s="3" t="s">
        <v>177</v>
      </c>
      <c r="F30" s="14" t="s">
        <v>178</v>
      </c>
      <c r="G30" s="5" t="s">
        <v>179</v>
      </c>
      <c r="H30" s="5" t="s">
        <v>183</v>
      </c>
      <c r="I30" s="105" t="s">
        <v>176</v>
      </c>
    </row>
    <row r="31" spans="1:9" hidden="1">
      <c r="A31" s="44"/>
      <c r="B31" s="6" t="e">
        <f>#REF!</f>
        <v>#REF!</v>
      </c>
      <c r="C31" s="106" t="e">
        <f>#REF!</f>
        <v>#REF!</v>
      </c>
      <c r="D31" t="e">
        <f>RANK(C31,C$31:C$36)</f>
        <v>#REF!</v>
      </c>
      <c r="F31" s="15">
        <v>1</v>
      </c>
      <c r="G31" s="32" t="e">
        <f>INDEX($A$31:$A$36,MATCH(ROWS($C$31:C31),$D$31:$D$36,0))</f>
        <v>#N/A</v>
      </c>
      <c r="H31" s="32" t="e">
        <f>INDEX($B$31:$B$36,MATCH(ROWS(B$31:$B31),$D$31:$D$36,0))</f>
        <v>#N/A</v>
      </c>
      <c r="I31" s="32" t="e">
        <f>INDEX($C$31:$C$36,MATCH(ROWS($D$31:D31),$D$31:$D$36,0))</f>
        <v>#N/A</v>
      </c>
    </row>
    <row r="32" spans="1:9" hidden="1">
      <c r="A32" s="45"/>
      <c r="B32" s="7" t="e">
        <f>#REF!</f>
        <v>#REF!</v>
      </c>
      <c r="C32" s="106" t="e">
        <f>#REF!</f>
        <v>#REF!</v>
      </c>
      <c r="D32" t="e">
        <f t="shared" ref="D32:D36" si="3">RANK(C32,C$31:C$36)</f>
        <v>#REF!</v>
      </c>
      <c r="F32" s="15">
        <v>2</v>
      </c>
      <c r="G32" s="32" t="e">
        <f>INDEX($A$31:$A$35,MATCH(ROWS($C$31:C32),$D$31:$D$35,0))</f>
        <v>#N/A</v>
      </c>
      <c r="H32" s="32" t="e">
        <f>INDEX($B$31:$B$36,MATCH(ROWS(B$31:$B32),$D$31:$D$36,0))</f>
        <v>#N/A</v>
      </c>
      <c r="I32" s="32" t="e">
        <f>INDEX($C$31:$C$36,MATCH(ROWS($D$31:D32),$D$31:$D$36,0))</f>
        <v>#N/A</v>
      </c>
    </row>
    <row r="33" spans="1:9" hidden="1">
      <c r="A33" s="44"/>
      <c r="B33" s="6" t="e">
        <f>#REF!</f>
        <v>#REF!</v>
      </c>
      <c r="C33" s="106" t="e">
        <f>#REF!</f>
        <v>#REF!</v>
      </c>
      <c r="D33" t="e">
        <f t="shared" si="3"/>
        <v>#REF!</v>
      </c>
      <c r="F33" s="15">
        <v>3</v>
      </c>
      <c r="G33" s="32" t="e">
        <f>INDEX($A$31:$A$35,MATCH(ROWS($C$31:C33),$D$31:$D$35,0))</f>
        <v>#N/A</v>
      </c>
      <c r="H33" s="32" t="e">
        <f>INDEX($B$31:$B$36,MATCH(ROWS(B$31:$B33),$D$31:$D$36,0))</f>
        <v>#N/A</v>
      </c>
      <c r="I33" s="32" t="e">
        <f>INDEX($C$31:$C$36,MATCH(ROWS($D$31:D33),$D$31:$D$36,0))</f>
        <v>#N/A</v>
      </c>
    </row>
    <row r="34" spans="1:9" hidden="1">
      <c r="A34" s="45"/>
      <c r="B34" s="7" t="e">
        <f>#REF!</f>
        <v>#REF!</v>
      </c>
      <c r="C34" s="106" t="e">
        <f>#REF!</f>
        <v>#REF!</v>
      </c>
      <c r="D34" t="e">
        <f t="shared" si="3"/>
        <v>#REF!</v>
      </c>
      <c r="F34" s="15">
        <v>4</v>
      </c>
      <c r="G34" s="32" t="e">
        <f>INDEX($A$31:$A$35,MATCH(ROWS($C$31:C34),$D$31:$D$35,0))</f>
        <v>#N/A</v>
      </c>
      <c r="H34" s="32" t="e">
        <f>INDEX($B$31:$B$36,MATCH(ROWS(B$31:$B34),$D$31:$D$36,0))</f>
        <v>#N/A</v>
      </c>
      <c r="I34" s="32" t="e">
        <f>INDEX($C$31:$C$36,MATCH(ROWS($D$31:D34),$D$31:$D$36,0))</f>
        <v>#N/A</v>
      </c>
    </row>
    <row r="35" spans="1:9" hidden="1">
      <c r="A35" s="107"/>
      <c r="B35" s="108" t="e">
        <f>#REF!</f>
        <v>#REF!</v>
      </c>
      <c r="C35" s="34" t="e">
        <f>#REF!</f>
        <v>#REF!</v>
      </c>
      <c r="D35" t="e">
        <f t="shared" si="3"/>
        <v>#REF!</v>
      </c>
      <c r="F35" s="15">
        <v>5</v>
      </c>
      <c r="G35" s="32" t="e">
        <f>INDEX($A$31:$A$35,MATCH(ROWS($C$31:C35),$D$31:$D$35,0))</f>
        <v>#N/A</v>
      </c>
      <c r="H35" s="32" t="e">
        <f>INDEX($B$31:$B$36,MATCH(ROWS(B$31:$B35),$D$31:$D$36,0))</f>
        <v>#N/A</v>
      </c>
      <c r="I35" s="32" t="e">
        <f>INDEX($C$31:$C$36,MATCH(ROWS($D$31:D35),$D$31:$D$36,0))</f>
        <v>#N/A</v>
      </c>
    </row>
    <row r="36" spans="1:9" hidden="1">
      <c r="A36" s="107"/>
      <c r="B36" s="108" t="e">
        <f>#REF!</f>
        <v>#REF!</v>
      </c>
      <c r="C36" s="34" t="e">
        <f>#REF!</f>
        <v>#REF!</v>
      </c>
      <c r="D36" t="e">
        <f t="shared" si="3"/>
        <v>#REF!</v>
      </c>
      <c r="F36" s="15">
        <v>6</v>
      </c>
      <c r="G36" s="32" t="e">
        <f>INDEX($A$31:$A$35,MATCH(ROWS($C$31:C36),$D$31:$D$35,0))</f>
        <v>#N/A</v>
      </c>
      <c r="H36" s="32" t="e">
        <f>INDEX($B$31:$B$36,MATCH(ROWS(B$31:$B36),$D$31:$D$36,0))</f>
        <v>#N/A</v>
      </c>
      <c r="I36" s="32" t="e">
        <f>INDEX($C$31:$C$36,MATCH(ROWS($D$31:D36),$D$31:$D$36,0))</f>
        <v>#N/A</v>
      </c>
    </row>
    <row r="37" spans="1:9" hidden="1"/>
    <row r="38" spans="1:9" ht="25.5" hidden="1">
      <c r="A38" s="42" t="s">
        <v>184</v>
      </c>
      <c r="B38" s="35" t="s">
        <v>183</v>
      </c>
      <c r="C38" s="35" t="s">
        <v>176</v>
      </c>
      <c r="D38" s="3" t="s">
        <v>177</v>
      </c>
      <c r="F38" s="14" t="s">
        <v>178</v>
      </c>
      <c r="G38" s="35" t="s">
        <v>184</v>
      </c>
      <c r="H38" s="35" t="s">
        <v>183</v>
      </c>
      <c r="I38" s="35" t="s">
        <v>176</v>
      </c>
    </row>
    <row r="39" spans="1:9" ht="25.5" hidden="1">
      <c r="A39" s="46" t="str">
        <f>Populations!I8</f>
        <v>White-Not Hispanic</v>
      </c>
      <c r="B39" s="31" t="e">
        <f>SUM(#REF!+#REF!+#REF!+#REF!+#REF!+#REF!+#REF!+#REF!+#REF!+#REF!+#REF!+#REF!+#REF!+#REF!+#REF!+#REF!+#REF!+#REF!)</f>
        <v>#REF!</v>
      </c>
      <c r="C39" s="32" t="e">
        <f>SUM(#REF!+#REF!+#REF!+#REF!+#REF!+#REF!+#REF!+#REF!+#REF!+#REF!+#REF!+#REF!+#REF!+#REF!+#REF!+#REF!+#REF!+#REF!)</f>
        <v>#REF!</v>
      </c>
      <c r="D39" t="e">
        <f>RANK(C39,C$39:C$45)</f>
        <v>#REF!</v>
      </c>
      <c r="F39" s="15">
        <v>1</v>
      </c>
      <c r="G39" s="32" t="e">
        <f>INDEX($A$39:$A$45,MATCH(ROWS($C$39:C39),$D$39:$D$45,0))</f>
        <v>#N/A</v>
      </c>
      <c r="H39" s="32" t="e">
        <f>INDEX($B$39:$B$45,MATCH(ROWS(B$39:$B39),$D$39:$D$45,0))</f>
        <v>#N/A</v>
      </c>
      <c r="I39" s="32" t="e">
        <f>INDEX($C$39:$C$45,MATCH(ROWS($D$39:D39),$D$39:$D$45,0))</f>
        <v>#N/A</v>
      </c>
    </row>
    <row r="40" spans="1:9" hidden="1">
      <c r="A40" s="46" t="str">
        <f>Populations!K8</f>
        <v>Hispanic</v>
      </c>
      <c r="B40" s="31" t="e">
        <f>SUM(#REF!+#REF!+#REF!+#REF!+#REF!+#REF!+#REF!+#REF!+#REF!+#REF!+#REF!+#REF!+#REF!+#REF!+#REF!+#REF!+#REF!+#REF!)</f>
        <v>#REF!</v>
      </c>
      <c r="C40" s="32" t="e">
        <f>SUM(#REF!+#REF!+#REF!+#REF!+#REF!+#REF!+#REF!+#REF!+#REF!+#REF!+#REF!+#REF!+#REF!+#REF!+#REF!+#REF!+#REF!+#REF!)</f>
        <v>#REF!</v>
      </c>
      <c r="D40" t="e">
        <f t="shared" ref="D40:D45" si="4">RANK(C40,C$39:C$45)</f>
        <v>#REF!</v>
      </c>
      <c r="F40" s="15">
        <v>2</v>
      </c>
      <c r="G40" s="32" t="e">
        <f>INDEX($A$39:$A$45,MATCH(ROWS($C$39:C40),$D$39:$D$45,0))</f>
        <v>#N/A</v>
      </c>
      <c r="H40" s="32" t="e">
        <f>INDEX($B$39:$B$45,MATCH(ROWS(B$39:$B40),$D$39:$D$45,0))</f>
        <v>#N/A</v>
      </c>
      <c r="I40" s="32" t="e">
        <f>INDEX($C$39:$C$45,MATCH(ROWS($D$39:D40),$D$39:$D$45,0))</f>
        <v>#N/A</v>
      </c>
    </row>
    <row r="41" spans="1:9" ht="25.5" hidden="1">
      <c r="A41" s="46" t="str">
        <f>Populations!M8</f>
        <v>Black-Not Hispanic</v>
      </c>
      <c r="B41" s="31" t="e">
        <f>SUM(#REF!+#REF!+#REF!+#REF!+#REF!+#REF!+#REF!+#REF!+#REF!+#REF!+#REF!+#REF!+#REF!+#REF!+#REF!+#REF!+#REF!+#REF!)</f>
        <v>#REF!</v>
      </c>
      <c r="C41" s="32" t="e">
        <f>SUM(#REF!+#REF!+#REF!+#REF!+#REF!+#REF!+#REF!+#REF!+#REF!+#REF!+#REF!+#REF!+#REF!+#REF!+#REF!+#REF!+#REF!+#REF!)</f>
        <v>#REF!</v>
      </c>
      <c r="D41" t="e">
        <f t="shared" si="4"/>
        <v>#REF!</v>
      </c>
      <c r="F41" s="15">
        <v>3</v>
      </c>
      <c r="G41" s="32" t="e">
        <f>INDEX($A$39:$A$45,MATCH(ROWS($C$39:C41),$D$39:$D$45,0))</f>
        <v>#N/A</v>
      </c>
      <c r="H41" s="32" t="e">
        <f>INDEX($B$39:$B$45,MATCH(ROWS(B$39:$B41),$D$39:$D$45,0))</f>
        <v>#N/A</v>
      </c>
      <c r="I41" s="32" t="e">
        <f>INDEX($C$39:$C$45,MATCH(ROWS($D$39:D41),$D$39:$D$45,0))</f>
        <v>#N/A</v>
      </c>
    </row>
    <row r="42" spans="1:9" hidden="1">
      <c r="A42" s="46" t="str">
        <f>Populations!O8</f>
        <v>Asian</v>
      </c>
      <c r="B42" s="31" t="e">
        <f>SUM(#REF!+#REF!+#REF!+#REF!+#REF!+#REF!+#REF!+#REF!+#REF!+#REF!+#REF!+#REF!+#REF!+#REF!+#REF!+#REF!+#REF!+#REF!)</f>
        <v>#REF!</v>
      </c>
      <c r="C42" s="32" t="e">
        <f>SUM(#REF!+#REF!+#REF!+#REF!+#REF!+#REF!+#REF!+#REF!+#REF!+#REF!+#REF!+#REF!+#REF!+#REF!+#REF!+#REF!+#REF!+#REF!)</f>
        <v>#REF!</v>
      </c>
      <c r="D42" t="e">
        <f t="shared" si="4"/>
        <v>#REF!</v>
      </c>
      <c r="F42" s="15">
        <v>4</v>
      </c>
      <c r="G42" s="32" t="e">
        <f>INDEX($A$39:$A$45,MATCH(ROWS($C$39:C42),$D$39:$D$45,0))</f>
        <v>#N/A</v>
      </c>
      <c r="H42" s="32" t="e">
        <f>INDEX($B$39:$B$45,MATCH(ROWS(B$39:$B42),$D$39:$D$45,0))</f>
        <v>#N/A</v>
      </c>
      <c r="I42" s="32" t="e">
        <f>INDEX($C$39:$C$45,MATCH(ROWS($D$39:D42),$D$39:$D$45,0))</f>
        <v>#N/A</v>
      </c>
    </row>
    <row r="43" spans="1:9" ht="25.5" hidden="1">
      <c r="A43" s="46" t="str">
        <f>Populations!Q8</f>
        <v>American Indian
/Alaska Native</v>
      </c>
      <c r="B43" s="31" t="e">
        <f>SUM(#REF!+#REF!+#REF!+#REF!+#REF!+#REF!+#REF!+#REF!+#REF!+#REF!+#REF!+#REF!+#REF!+#REF!+#REF!+#REF!+#REF!+#REF!)</f>
        <v>#REF!</v>
      </c>
      <c r="C43" s="32" t="e">
        <f>SUM(#REF!+#REF!+#REF!+#REF!+#REF!+#REF!+#REF!+#REF!+#REF!+#REF!+#REF!+#REF!+#REF!+#REF!+#REF!+#REF!+#REF!+#REF!)</f>
        <v>#REF!</v>
      </c>
      <c r="D43" t="e">
        <f t="shared" si="4"/>
        <v>#REF!</v>
      </c>
      <c r="F43" s="15">
        <v>5</v>
      </c>
      <c r="G43" s="32" t="e">
        <f>INDEX($A$39:$A$45,MATCH(ROWS($C$39:C43),$D$39:$D$45,0))</f>
        <v>#N/A</v>
      </c>
      <c r="H43" s="32" t="e">
        <f>INDEX($B$39:$B$45,MATCH(ROWS(B$39:$B43),$D$39:$D$45,0))</f>
        <v>#N/A</v>
      </c>
      <c r="I43" s="32" t="e">
        <f>INDEX($C$39:$C$45,MATCH(ROWS($D$39:D43),$D$39:$D$45,0))</f>
        <v>#N/A</v>
      </c>
    </row>
    <row r="44" spans="1:9" hidden="1">
      <c r="A44" s="46" t="str">
        <f>Populations!S8</f>
        <v>Other</v>
      </c>
      <c r="B44" s="31" t="e">
        <f>SUM(#REF!+#REF!+#REF!+#REF!+#REF!+#REF!+#REF!+#REF!+#REF!+#REF!+#REF!+#REF!+#REF!+#REF!+#REF!+#REF!+#REF!+#REF!)</f>
        <v>#REF!</v>
      </c>
      <c r="C44" s="32" t="e">
        <f>SUM(#REF!+#REF!+#REF!+#REF!+#REF!+#REF!+#REF!+#REF!+#REF!+#REF!+#REF!+#REF!+#REF!+#REF!+#REF!+#REF!+#REF!+#REF!)</f>
        <v>#REF!</v>
      </c>
      <c r="D44" t="e">
        <f t="shared" si="4"/>
        <v>#REF!</v>
      </c>
      <c r="F44" s="15">
        <v>6</v>
      </c>
      <c r="G44" s="32" t="e">
        <f>INDEX($A$39:$A$45,MATCH(ROWS($C$39:C44),$D$39:$D$45,0))</f>
        <v>#N/A</v>
      </c>
      <c r="H44" s="32" t="e">
        <f>INDEX($B$39:$B$45,MATCH(ROWS(B$39:$B44),$D$39:$D$45,0))</f>
        <v>#N/A</v>
      </c>
      <c r="I44" s="32" t="e">
        <f>INDEX($C$39:$C$45,MATCH(ROWS($D$39:D44),$D$39:$D$45,0))</f>
        <v>#N/A</v>
      </c>
    </row>
    <row r="45" spans="1:9" hidden="1">
      <c r="A45" s="46" t="str">
        <f>Populations!U8</f>
        <v>Other</v>
      </c>
      <c r="B45" s="31" t="e">
        <f>SUM(#REF!+#REF!+#REF!+#REF!+#REF!+#REF!+#REF!+#REF!+#REF!+#REF!+#REF!+#REF!+#REF!+#REF!+#REF!+#REF!+#REF!+#REF!)</f>
        <v>#REF!</v>
      </c>
      <c r="C45" s="32" t="e">
        <f>SUM(#REF!+#REF!+#REF!+#REF!+#REF!+#REF!+#REF!+#REF!+#REF!+#REF!+#REF!+#REF!+#REF!+#REF!+#REF!+#REF!+#REF!+#REF!)</f>
        <v>#REF!</v>
      </c>
      <c r="D45" t="e">
        <f t="shared" si="4"/>
        <v>#REF!</v>
      </c>
      <c r="F45" s="15">
        <v>7</v>
      </c>
      <c r="G45" s="32" t="e">
        <f>INDEX($A$39:$A$45,MATCH(ROWS($C$39:C45),$D$39:$D$45,0))</f>
        <v>#N/A</v>
      </c>
      <c r="H45" s="32" t="e">
        <f>INDEX($B$39:$B$45,MATCH(ROWS(B$39:$B45),$D$39:$D$45,0))</f>
        <v>#N/A</v>
      </c>
      <c r="I45" s="32" t="e">
        <f>INDEX($C$39:$C$45,MATCH(ROWS($D$39:D45),$D$39:$D$45,0))</f>
        <v>#N/A</v>
      </c>
    </row>
    <row r="46" spans="1:9" hidden="1"/>
    <row r="48" spans="1:9" s="12" customFormat="1" ht="38.25">
      <c r="A48" s="53" t="s">
        <v>185</v>
      </c>
      <c r="B48" s="53" t="s">
        <v>186</v>
      </c>
      <c r="C48" s="109" t="s">
        <v>187</v>
      </c>
      <c r="D48" s="9" t="s">
        <v>177</v>
      </c>
      <c r="F48" s="54" t="s">
        <v>178</v>
      </c>
      <c r="G48" s="55" t="s">
        <v>185</v>
      </c>
      <c r="H48" s="53" t="s">
        <v>188</v>
      </c>
      <c r="I48" s="109" t="s">
        <v>187</v>
      </c>
    </row>
    <row r="49" spans="1:9">
      <c r="A49" s="44" t="str">
        <f>'Health Regions Population'!C5</f>
        <v>Region 1</v>
      </c>
      <c r="B49" s="6">
        <f>'Health Region Rates'!C17</f>
        <v>0</v>
      </c>
      <c r="C49" s="110">
        <f>'Health Region Rates'!BQ17</f>
        <v>0</v>
      </c>
      <c r="D49" s="39">
        <f>RANK(C49,C$49:C$68)+COUNTIF($C$49:C49,C49)-1</f>
        <v>1</v>
      </c>
      <c r="F49" s="15">
        <v>1</v>
      </c>
      <c r="G49" s="32" t="str">
        <f>INDEX($A$49:$A$68,MATCH(ROWS($C$49:C49),$D$49:$D$68,0))</f>
        <v>Region 1</v>
      </c>
      <c r="H49" s="34"/>
      <c r="I49" s="34"/>
    </row>
    <row r="50" spans="1:9">
      <c r="A50" s="44" t="str">
        <f>'Health Regions Population'!E5</f>
        <v>Region 2</v>
      </c>
      <c r="B50" s="6">
        <f>'Health Region Rates'!D17</f>
        <v>0</v>
      </c>
      <c r="C50" s="110">
        <f>'Health Region Rates'!BR17</f>
        <v>0</v>
      </c>
      <c r="D50" s="39">
        <f>RANK(C50,C$49:C$68)+COUNTIF($C$49:C50,C50)-1</f>
        <v>2</v>
      </c>
      <c r="F50" s="15">
        <v>2</v>
      </c>
      <c r="G50" s="32" t="str">
        <f>INDEX($A$49:$A$68,MATCH(ROWS($C$49:C50),$D$49:$D$68,0))</f>
        <v>Region 2</v>
      </c>
      <c r="H50" s="34"/>
      <c r="I50" s="34"/>
    </row>
    <row r="51" spans="1:9">
      <c r="A51" s="44" t="str">
        <f>'Health Regions Population'!G5</f>
        <v>Region 3</v>
      </c>
      <c r="B51" s="6">
        <f>'Health Region Rates'!E17</f>
        <v>0</v>
      </c>
      <c r="C51" s="110">
        <f>'Health Region Rates'!BS17</f>
        <v>0</v>
      </c>
      <c r="D51" s="39">
        <f>RANK(C51,C$49:C$68)+COUNTIF($C$49:C51,C51)-1</f>
        <v>3</v>
      </c>
      <c r="F51" s="15">
        <v>3</v>
      </c>
      <c r="G51" s="32" t="str">
        <f>INDEX($A$49:$A$68,MATCH(ROWS($C$49:C51),$D$49:$D$68,0))</f>
        <v>Region 3</v>
      </c>
      <c r="H51" s="34"/>
      <c r="I51" s="34"/>
    </row>
    <row r="52" spans="1:9">
      <c r="A52" s="44" t="str">
        <f>'Health Regions Population'!I5</f>
        <v>Region 4</v>
      </c>
      <c r="B52" s="7">
        <f>'Health Region Rates'!F17</f>
        <v>0</v>
      </c>
      <c r="C52" s="110">
        <f>'Health Region Rates'!BT17</f>
        <v>0</v>
      </c>
      <c r="D52" s="39">
        <f>RANK(C52,C$49:C$68)+COUNTIF($C$49:C52,C52)-1</f>
        <v>4</v>
      </c>
      <c r="F52" s="15">
        <v>4</v>
      </c>
      <c r="G52" s="32" t="str">
        <f>INDEX($A$49:$A$68,MATCH(ROWS($C$49:C52),$D$49:$D$68,0))</f>
        <v>Region 4</v>
      </c>
      <c r="H52" s="34"/>
      <c r="I52" s="34"/>
    </row>
    <row r="53" spans="1:9">
      <c r="A53" s="44" t="str">
        <f>'Health Regions Population'!K5</f>
        <v>Region 5</v>
      </c>
      <c r="B53" s="6">
        <f>'Health Region Rates'!G17</f>
        <v>0</v>
      </c>
      <c r="C53" s="110">
        <f>'Health Region Rates'!BU17</f>
        <v>0</v>
      </c>
      <c r="D53" s="39">
        <f>RANK(C53,C$49:C$68)+COUNTIF($C$49:C53,C53)-1</f>
        <v>5</v>
      </c>
      <c r="F53" s="15">
        <v>5</v>
      </c>
      <c r="G53" s="32" t="str">
        <f>INDEX($A$49:$A$68,MATCH(ROWS($C$49:C53),$D$49:$D$68,0))</f>
        <v>Region 5</v>
      </c>
      <c r="H53" s="34"/>
      <c r="I53" s="34"/>
    </row>
    <row r="54" spans="1:9">
      <c r="A54" s="44" t="str">
        <f>'Health Regions Population'!M5</f>
        <v>Region 6</v>
      </c>
      <c r="B54" s="7">
        <f>'Health Region Rates'!H17</f>
        <v>0</v>
      </c>
      <c r="C54" s="110">
        <f>'Health Region Rates'!BV17</f>
        <v>0</v>
      </c>
      <c r="D54" s="39">
        <f>RANK(C54,C$49:C$68)+COUNTIF($C$49:C54,C54)-1</f>
        <v>6</v>
      </c>
      <c r="F54" s="15">
        <v>6</v>
      </c>
      <c r="G54" s="32" t="str">
        <f>INDEX($A$49:$A$68,MATCH(ROWS($C$49:C54),$D$49:$D$68,0))</f>
        <v>Region 6</v>
      </c>
      <c r="H54" s="34"/>
      <c r="I54" s="34"/>
    </row>
    <row r="55" spans="1:9">
      <c r="A55" s="44" t="str">
        <f>'Health Regions Population'!O5</f>
        <v>Region 7</v>
      </c>
      <c r="B55" s="6">
        <f>'Health Region Rates'!I17</f>
        <v>0</v>
      </c>
      <c r="C55" s="110">
        <f>'Health Region Rates'!BW17</f>
        <v>0</v>
      </c>
      <c r="D55" s="39">
        <f>RANK(C55,C$49:C$68)+COUNTIF($C$49:C55,C55)-1</f>
        <v>7</v>
      </c>
      <c r="F55" s="15">
        <v>7</v>
      </c>
      <c r="G55" s="32" t="str">
        <f>INDEX($A$49:$A$68,MATCH(ROWS($C$49:C55),$D$49:$D$68,0))</f>
        <v>Region 7</v>
      </c>
      <c r="H55" s="34"/>
      <c r="I55" s="34"/>
    </row>
    <row r="56" spans="1:9">
      <c r="A56" s="44" t="str">
        <f>'Health Regions Population'!Q5</f>
        <v>Region 8</v>
      </c>
      <c r="B56" s="7">
        <f>'Health Region Rates'!J17</f>
        <v>0</v>
      </c>
      <c r="C56" s="110">
        <f>'Health Region Rates'!BX17</f>
        <v>0</v>
      </c>
      <c r="D56" s="39">
        <f>RANK(C56,C$49:C$68)+COUNTIF($C$49:C56,C56)-1</f>
        <v>8</v>
      </c>
      <c r="F56" s="15">
        <v>8</v>
      </c>
      <c r="G56" s="32" t="str">
        <f>INDEX($A$49:$A$68,MATCH(ROWS($C$49:C56),$D$49:$D$68,0))</f>
        <v>Region 8</v>
      </c>
      <c r="H56" s="34"/>
      <c r="I56" s="34"/>
    </row>
    <row r="57" spans="1:9">
      <c r="A57" s="44" t="str">
        <f>'Health Regions Population'!S5</f>
        <v>Region 9</v>
      </c>
      <c r="B57" s="6">
        <f>'Health Region Rates'!K17</f>
        <v>0</v>
      </c>
      <c r="C57" s="110">
        <f>'Health Region Rates'!BY17</f>
        <v>0</v>
      </c>
      <c r="D57" s="39">
        <f>RANK(C57,C$49:C$68)+COUNTIF($C$49:C57,C57)-1</f>
        <v>9</v>
      </c>
      <c r="F57" s="15">
        <v>9</v>
      </c>
      <c r="G57" s="32" t="str">
        <f>INDEX($A$49:$A$68,MATCH(ROWS($C$49:C57),$D$49:$D$68,0))</f>
        <v>Region 9</v>
      </c>
      <c r="H57" s="34"/>
      <c r="I57" s="34"/>
    </row>
    <row r="58" spans="1:9">
      <c r="A58" s="44" t="str">
        <f>'Health Regions Population'!U5</f>
        <v>Region 10</v>
      </c>
      <c r="B58" s="7">
        <f>'Health Region Rates'!L17</f>
        <v>0</v>
      </c>
      <c r="C58" s="110">
        <f>'Health Region Rates'!BZ17</f>
        <v>0</v>
      </c>
      <c r="D58" s="39">
        <f>RANK(C58,C$49:C$68)+COUNTIF($C$49:C58,C58)-1</f>
        <v>10</v>
      </c>
      <c r="F58" s="15">
        <v>10</v>
      </c>
      <c r="G58" s="32" t="str">
        <f>INDEX($A$49:$A$68,MATCH(ROWS($C$49:C58),$D$49:$D$68,0))</f>
        <v>Region 10</v>
      </c>
      <c r="H58" s="34"/>
      <c r="I58" s="34"/>
    </row>
    <row r="59" spans="1:9">
      <c r="A59" s="44" t="str">
        <f>'Health Regions Population'!W5</f>
        <v>Region 11</v>
      </c>
      <c r="B59" s="6">
        <f>'Health Region Rates'!M17</f>
        <v>0</v>
      </c>
      <c r="C59" s="110">
        <f>'Health Region Rates'!CA17</f>
        <v>0</v>
      </c>
      <c r="D59" s="39">
        <f>RANK(C59,C$49:C$68)+COUNTIF($C$49:C59,C59)-1</f>
        <v>11</v>
      </c>
      <c r="F59" s="15">
        <v>11</v>
      </c>
      <c r="G59" s="32" t="str">
        <f>INDEX($A$49:$A$68,MATCH(ROWS($C$49:C59),$D$49:$D$68,0))</f>
        <v>Region 11</v>
      </c>
      <c r="H59" s="34"/>
      <c r="I59" s="34"/>
    </row>
    <row r="60" spans="1:9">
      <c r="A60" s="44" t="str">
        <f>'Health Regions Population'!Y5</f>
        <v>Region 12</v>
      </c>
      <c r="B60" s="7">
        <f>'Health Region Rates'!N17</f>
        <v>0</v>
      </c>
      <c r="C60" s="110">
        <f>'Health Region Rates'!CB17</f>
        <v>0</v>
      </c>
      <c r="D60" s="39">
        <f>RANK(C60,C$49:C$68)+COUNTIF($C$49:C60,C60)-1</f>
        <v>12</v>
      </c>
      <c r="F60" s="15">
        <v>12</v>
      </c>
      <c r="G60" s="32" t="str">
        <f>INDEX($A$49:$A$68,MATCH(ROWS($C$49:C60),$D$49:$D$68,0))</f>
        <v>Region 12</v>
      </c>
      <c r="H60" s="34"/>
      <c r="I60" s="34"/>
    </row>
    <row r="61" spans="1:9">
      <c r="A61" s="44" t="str">
        <f>'Health Regions Population'!AA5</f>
        <v>Region 13</v>
      </c>
      <c r="B61" s="6">
        <f>'Health Region Rates'!O17</f>
        <v>0</v>
      </c>
      <c r="C61" s="110">
        <f>'Health Region Rates'!CC17</f>
        <v>0</v>
      </c>
      <c r="D61" s="39">
        <f>RANK(C61,C$49:C$68)+COUNTIF($C$49:C61,C61)-1</f>
        <v>13</v>
      </c>
      <c r="F61" s="15">
        <v>13</v>
      </c>
      <c r="G61" s="32" t="str">
        <f>INDEX($A$49:$A$68,MATCH(ROWS($C$49:C61),$D$49:$D$68,0))</f>
        <v>Region 13</v>
      </c>
      <c r="H61" s="34"/>
      <c r="I61" s="34"/>
    </row>
    <row r="62" spans="1:9">
      <c r="A62" s="47" t="str">
        <f>'Health Regions Population'!AC5</f>
        <v>Region 14</v>
      </c>
      <c r="B62" s="111">
        <f>'Health Region Rates'!P17</f>
        <v>0</v>
      </c>
      <c r="C62" s="110">
        <f>'Health Region Rates'!CD17</f>
        <v>0</v>
      </c>
      <c r="D62" s="39">
        <f>RANK(C62,C$49:C$68)+COUNTIF($C$49:C62,C62)-1</f>
        <v>14</v>
      </c>
      <c r="F62" s="15">
        <v>14</v>
      </c>
      <c r="G62" s="32" t="str">
        <f>INDEX($A$49:$A$68,MATCH(ROWS($C$49:C62),$D$49:$D$68,0))</f>
        <v>Region 14</v>
      </c>
      <c r="H62" s="34"/>
      <c r="I62" s="34"/>
    </row>
    <row r="63" spans="1:9">
      <c r="A63" s="47" t="s">
        <v>131</v>
      </c>
      <c r="B63" s="111">
        <f>'Health Region Rates'!Q17</f>
        <v>0</v>
      </c>
      <c r="C63" s="110">
        <f>'Health Region Rates'!CE17</f>
        <v>0</v>
      </c>
      <c r="D63" s="39">
        <f>RANK(C63,C$49:C$68)+COUNTIF($C$49:C63,C63)-1</f>
        <v>15</v>
      </c>
      <c r="F63" s="15">
        <v>15</v>
      </c>
      <c r="G63" s="32" t="str">
        <f>INDEX($A$49:$A$68,MATCH(ROWS($C$49:C63),$D$49:$D$68,0))</f>
        <v>Region 15</v>
      </c>
      <c r="H63" s="34"/>
      <c r="I63" s="34"/>
    </row>
    <row r="64" spans="1:9">
      <c r="A64" s="47" t="s">
        <v>132</v>
      </c>
      <c r="B64" s="111">
        <f>'Health Region Rates'!R17</f>
        <v>0</v>
      </c>
      <c r="C64" s="110">
        <f>'Health Region Rates'!CF17</f>
        <v>0</v>
      </c>
      <c r="D64" s="39">
        <f>RANK(C64,C$49:C$68)+COUNTIF($C$49:C64,C64)-1</f>
        <v>16</v>
      </c>
      <c r="F64" s="15">
        <v>16</v>
      </c>
      <c r="G64" s="32" t="str">
        <f>INDEX($A$49:$A$68,MATCH(ROWS($C$49:C64),$D$49:$D$68,0))</f>
        <v>Region 16</v>
      </c>
      <c r="H64" s="34"/>
      <c r="I64" s="34"/>
    </row>
    <row r="65" spans="1:9">
      <c r="A65" s="47" t="s">
        <v>133</v>
      </c>
      <c r="B65" s="111">
        <f>'Health Region Rates'!S17</f>
        <v>0</v>
      </c>
      <c r="C65" s="110">
        <f>'Health Region Rates'!CG17</f>
        <v>0</v>
      </c>
      <c r="D65" s="39">
        <f>RANK(C65,C$49:C$68)+COUNTIF($C$49:C65,C65)-1</f>
        <v>17</v>
      </c>
      <c r="F65" s="15">
        <v>17</v>
      </c>
      <c r="G65" s="32" t="str">
        <f>INDEX($A$49:$A$68,MATCH(ROWS($C$49:C65),$D$49:$D$68,0))</f>
        <v>Region 17</v>
      </c>
      <c r="H65" s="34"/>
      <c r="I65" s="34"/>
    </row>
    <row r="66" spans="1:9">
      <c r="A66" s="47" t="s">
        <v>134</v>
      </c>
      <c r="B66" s="111">
        <f>'Health Region Rates'!T17</f>
        <v>0</v>
      </c>
      <c r="C66" s="110">
        <f>'Health Region Rates'!CH17</f>
        <v>0</v>
      </c>
      <c r="D66" s="39">
        <f>RANK(C66,C$49:C$68)+COUNTIF($C$49:C66,C66)-1</f>
        <v>18</v>
      </c>
      <c r="F66" s="15">
        <v>18</v>
      </c>
      <c r="G66" s="32" t="str">
        <f>INDEX($A$49:$A$68,MATCH(ROWS($C$49:C66),$D$49:$D$68,0))</f>
        <v>Region 18</v>
      </c>
      <c r="H66" s="34"/>
      <c r="I66" s="34"/>
    </row>
    <row r="67" spans="1:9">
      <c r="A67" s="47" t="s">
        <v>135</v>
      </c>
      <c r="B67" s="111">
        <f>'Health Region Rates'!U17</f>
        <v>0</v>
      </c>
      <c r="C67" s="110">
        <f>'Health Region Rates'!CI17</f>
        <v>0</v>
      </c>
      <c r="D67" s="39">
        <f>RANK(C67,C$49:C$68)+COUNTIF($C$49:C67,C67)-1</f>
        <v>19</v>
      </c>
      <c r="F67" s="15">
        <v>19</v>
      </c>
      <c r="G67" s="32" t="str">
        <f>INDEX($A$49:$A$68,MATCH(ROWS($C$49:C67),$D$49:$D$68,0))</f>
        <v>Region 19</v>
      </c>
      <c r="H67" s="34"/>
      <c r="I67" s="34"/>
    </row>
    <row r="68" spans="1:9">
      <c r="A68" s="47" t="s">
        <v>136</v>
      </c>
      <c r="B68" s="111">
        <f>'Health Region Rates'!V17</f>
        <v>0</v>
      </c>
      <c r="C68" s="33">
        <f>'Health Region Rates'!CJ17</f>
        <v>0</v>
      </c>
      <c r="D68" s="39">
        <f>RANK(C68,C$49:C$68)+COUNTIF($C$49:C68,C68)-1</f>
        <v>20</v>
      </c>
      <c r="F68" s="15">
        <v>20</v>
      </c>
      <c r="G68" s="32" t="str">
        <f>INDEX($A$49:$A$68,MATCH(ROWS($C$49:C68),$D$49:$D$68,0))</f>
        <v>Region 20</v>
      </c>
      <c r="H68" s="34"/>
      <c r="I68" s="34"/>
    </row>
    <row r="71" spans="1:9" ht="25.5">
      <c r="A71" s="53" t="s">
        <v>185</v>
      </c>
      <c r="B71" s="53" t="s">
        <v>189</v>
      </c>
      <c r="C71" s="109" t="s">
        <v>190</v>
      </c>
      <c r="D71" s="9" t="s">
        <v>177</v>
      </c>
      <c r="E71" s="12"/>
      <c r="F71" s="54" t="s">
        <v>178</v>
      </c>
      <c r="G71" s="55" t="s">
        <v>185</v>
      </c>
      <c r="H71" s="53" t="s">
        <v>189</v>
      </c>
      <c r="I71" s="109" t="s">
        <v>190</v>
      </c>
    </row>
    <row r="72" spans="1:9">
      <c r="A72" s="44" t="s">
        <v>117</v>
      </c>
      <c r="B72" s="6">
        <f>'Health Region Rates'!C34</f>
        <v>0</v>
      </c>
      <c r="C72" s="110">
        <f>'Health Region Rates'!BQ34</f>
        <v>0</v>
      </c>
      <c r="D72" s="39">
        <f>RANK(C72,C$72:C$91)+COUNTIF($C$72:C72,C72)-1</f>
        <v>1</v>
      </c>
      <c r="F72" s="15">
        <v>1</v>
      </c>
      <c r="G72" s="32" t="str">
        <f>INDEX($A$72:$A$91,MATCH(ROWS($C$72:C72),$D$72:$D$91,0))</f>
        <v>Region 1</v>
      </c>
      <c r="H72" s="34"/>
      <c r="I72" s="34"/>
    </row>
    <row r="73" spans="1:9">
      <c r="A73" s="44" t="s">
        <v>118</v>
      </c>
      <c r="B73" s="6">
        <f>'Health Region Rates'!D34</f>
        <v>0</v>
      </c>
      <c r="C73" s="110">
        <f>'Health Region Rates'!BR34</f>
        <v>0</v>
      </c>
      <c r="D73" s="39">
        <f>RANK(C73,C$72:C$91)+COUNTIF($C$72:C73,C73)-1</f>
        <v>2</v>
      </c>
      <c r="F73" s="15">
        <v>2</v>
      </c>
      <c r="G73" s="32" t="str">
        <f>INDEX($A$72:$A$91,MATCH(ROWS($C$72:C73),$D$72:$D$91,0))</f>
        <v>Region 2</v>
      </c>
      <c r="H73" s="34"/>
      <c r="I73" s="34"/>
    </row>
    <row r="74" spans="1:9">
      <c r="A74" s="44" t="s">
        <v>119</v>
      </c>
      <c r="B74" s="6">
        <f>'Health Region Rates'!E34</f>
        <v>0</v>
      </c>
      <c r="C74" s="110">
        <f>'Health Region Rates'!BS34</f>
        <v>0</v>
      </c>
      <c r="D74" s="39">
        <f>RANK(C74,C$72:C$91)+COUNTIF($C$72:C74,C74)-1</f>
        <v>3</v>
      </c>
      <c r="F74" s="15">
        <v>3</v>
      </c>
      <c r="G74" s="32" t="str">
        <f>INDEX($A$72:$A$91,MATCH(ROWS($C$72:C74),$D$72:$D$91,0))</f>
        <v>Region 3</v>
      </c>
      <c r="H74" s="34"/>
      <c r="I74" s="34"/>
    </row>
    <row r="75" spans="1:9">
      <c r="A75" s="44" t="s">
        <v>120</v>
      </c>
      <c r="B75" s="7">
        <f>'Health Region Rates'!F34</f>
        <v>0</v>
      </c>
      <c r="C75" s="110">
        <f>'Health Region Rates'!BT34</f>
        <v>0</v>
      </c>
      <c r="D75" s="39">
        <f>RANK(C75,C$72:C$91)+COUNTIF($C$72:C75,C75)-1</f>
        <v>4</v>
      </c>
      <c r="F75" s="15">
        <v>4</v>
      </c>
      <c r="G75" s="32" t="str">
        <f>INDEX($A$72:$A$91,MATCH(ROWS($C$72:C75),$D$72:$D$91,0))</f>
        <v>Region 4</v>
      </c>
      <c r="H75" s="34"/>
      <c r="I75" s="34"/>
    </row>
    <row r="76" spans="1:9">
      <c r="A76" s="44" t="s">
        <v>121</v>
      </c>
      <c r="B76" s="6">
        <f>'Health Region Rates'!G34</f>
        <v>0</v>
      </c>
      <c r="C76" s="110">
        <f>'Health Region Rates'!BU34</f>
        <v>0</v>
      </c>
      <c r="D76" s="39">
        <f>RANK(C76,C$72:C$91)+COUNTIF($C$72:C76,C76)-1</f>
        <v>5</v>
      </c>
      <c r="F76" s="15">
        <v>5</v>
      </c>
      <c r="G76" s="32" t="str">
        <f>INDEX($A$72:$A$91,MATCH(ROWS($C$72:C76),$D$72:$D$91,0))</f>
        <v>Region 5</v>
      </c>
      <c r="H76" s="34"/>
      <c r="I76" s="34"/>
    </row>
    <row r="77" spans="1:9">
      <c r="A77" s="44" t="s">
        <v>122</v>
      </c>
      <c r="B77" s="7">
        <f>'Health Region Rates'!H34</f>
        <v>0</v>
      </c>
      <c r="C77" s="110">
        <f>'Health Region Rates'!BV34</f>
        <v>0</v>
      </c>
      <c r="D77" s="39">
        <f>RANK(C77,C$72:C$91)+COUNTIF($C$72:C77,C77)-1</f>
        <v>6</v>
      </c>
      <c r="F77" s="15">
        <v>6</v>
      </c>
      <c r="G77" s="32" t="str">
        <f>INDEX($A$72:$A$91,MATCH(ROWS($C$72:C77),$D$72:$D$91,0))</f>
        <v>Region 6</v>
      </c>
      <c r="H77" s="34"/>
      <c r="I77" s="34"/>
    </row>
    <row r="78" spans="1:9">
      <c r="A78" s="44" t="s">
        <v>123</v>
      </c>
      <c r="B78" s="6">
        <f>'Health Region Rates'!I34</f>
        <v>0</v>
      </c>
      <c r="C78" s="110">
        <f>'Health Region Rates'!BW34</f>
        <v>0</v>
      </c>
      <c r="D78" s="39">
        <f>RANK(C78,C$72:C$91)+COUNTIF($C$72:C78,C78)-1</f>
        <v>7</v>
      </c>
      <c r="F78" s="15">
        <v>7</v>
      </c>
      <c r="G78" s="32" t="str">
        <f>INDEX($A$72:$A$91,MATCH(ROWS($C$72:C78),$D$72:$D$91,0))</f>
        <v>Region 7</v>
      </c>
      <c r="H78" s="34"/>
      <c r="I78" s="34"/>
    </row>
    <row r="79" spans="1:9">
      <c r="A79" s="44" t="s">
        <v>124</v>
      </c>
      <c r="B79" s="7">
        <f>'Health Region Rates'!J34</f>
        <v>0</v>
      </c>
      <c r="C79" s="110">
        <f>'Health Region Rates'!BX34</f>
        <v>0</v>
      </c>
      <c r="D79" s="39">
        <f>RANK(C79,C$72:C$91)+COUNTIF($C$72:C79,C79)-1</f>
        <v>8</v>
      </c>
      <c r="F79" s="15">
        <v>8</v>
      </c>
      <c r="G79" s="32" t="str">
        <f>INDEX($A$72:$A$91,MATCH(ROWS($C$72:C79),$D$72:$D$91,0))</f>
        <v>Region 8</v>
      </c>
      <c r="H79" s="34"/>
      <c r="I79" s="34"/>
    </row>
    <row r="80" spans="1:9">
      <c r="A80" s="44" t="s">
        <v>125</v>
      </c>
      <c r="B80" s="6">
        <f>'Health Region Rates'!K34</f>
        <v>0</v>
      </c>
      <c r="C80" s="110">
        <f>'Health Region Rates'!BY34</f>
        <v>0</v>
      </c>
      <c r="D80" s="39">
        <f>RANK(C80,C$72:C$91)+COUNTIF($C$72:C80,C80)-1</f>
        <v>9</v>
      </c>
      <c r="F80" s="15">
        <v>9</v>
      </c>
      <c r="G80" s="32" t="str">
        <f>INDEX($A$72:$A$91,MATCH(ROWS($C$72:C80),$D$72:$D$91,0))</f>
        <v>Region 9</v>
      </c>
      <c r="H80" s="34"/>
      <c r="I80" s="34"/>
    </row>
    <row r="81" spans="1:9">
      <c r="A81" s="44" t="s">
        <v>126</v>
      </c>
      <c r="B81" s="7">
        <f>'Health Region Rates'!L34</f>
        <v>0</v>
      </c>
      <c r="C81" s="110">
        <f>'Health Region Rates'!BZ34</f>
        <v>0</v>
      </c>
      <c r="D81" s="39">
        <f>RANK(C81,C$72:C$91)+COUNTIF($C$72:C81,C81)-1</f>
        <v>10</v>
      </c>
      <c r="F81" s="15">
        <v>10</v>
      </c>
      <c r="G81" s="32" t="str">
        <f>INDEX($A$72:$A$91,MATCH(ROWS($C$72:C81),$D$72:$D$91,0))</f>
        <v>Region 10</v>
      </c>
      <c r="H81" s="34"/>
      <c r="I81" s="34"/>
    </row>
    <row r="82" spans="1:9">
      <c r="A82" s="44" t="s">
        <v>127</v>
      </c>
      <c r="B82" s="6">
        <f>'Health Region Rates'!M34</f>
        <v>0</v>
      </c>
      <c r="C82" s="110">
        <f>'Health Region Rates'!CA34</f>
        <v>0</v>
      </c>
      <c r="D82" s="39">
        <f>RANK(C82,C$72:C$91)+COUNTIF($C$72:C82,C82)-1</f>
        <v>11</v>
      </c>
      <c r="F82" s="15">
        <v>11</v>
      </c>
      <c r="G82" s="32" t="str">
        <f>INDEX($A$72:$A$91,MATCH(ROWS($C$72:C82),$D$72:$D$91,0))</f>
        <v>Region 11</v>
      </c>
      <c r="H82" s="34"/>
      <c r="I82" s="34"/>
    </row>
    <row r="83" spans="1:9">
      <c r="A83" s="44" t="s">
        <v>128</v>
      </c>
      <c r="B83" s="7">
        <f>'Health Region Rates'!N34</f>
        <v>0</v>
      </c>
      <c r="C83" s="110">
        <f>'Health Region Rates'!CB34</f>
        <v>0</v>
      </c>
      <c r="D83" s="39">
        <f>RANK(C83,C$72:C$91)+COUNTIF($C$72:C83,C83)-1</f>
        <v>12</v>
      </c>
      <c r="F83" s="15">
        <v>12</v>
      </c>
      <c r="G83" s="32" t="str">
        <f>INDEX($A$72:$A$91,MATCH(ROWS($C$72:C83),$D$72:$D$91,0))</f>
        <v>Region 12</v>
      </c>
      <c r="H83" s="34"/>
      <c r="I83" s="34"/>
    </row>
    <row r="84" spans="1:9">
      <c r="A84" s="44" t="s">
        <v>129</v>
      </c>
      <c r="B84" s="6">
        <f>'Health Region Rates'!O34</f>
        <v>0</v>
      </c>
      <c r="C84" s="110">
        <f>'Health Region Rates'!CC34</f>
        <v>0</v>
      </c>
      <c r="D84" s="39">
        <f>RANK(C84,C$72:C$91)+COUNTIF($C$72:C84,C84)-1</f>
        <v>13</v>
      </c>
      <c r="F84" s="15">
        <v>13</v>
      </c>
      <c r="G84" s="32" t="str">
        <f>INDEX($A$72:$A$91,MATCH(ROWS($C$72:C84),$D$72:$D$91,0))</f>
        <v>Region 13</v>
      </c>
      <c r="H84" s="34"/>
      <c r="I84" s="34"/>
    </row>
    <row r="85" spans="1:9">
      <c r="A85" s="47" t="s">
        <v>130</v>
      </c>
      <c r="B85" s="111">
        <f>'Health Region Rates'!P34</f>
        <v>0</v>
      </c>
      <c r="C85" s="110">
        <f>'Health Region Rates'!CD34</f>
        <v>0</v>
      </c>
      <c r="D85" s="39">
        <f>RANK(C85,C$72:C$91)+COUNTIF($C$72:C85,C85)-1</f>
        <v>14</v>
      </c>
      <c r="F85" s="15">
        <v>14</v>
      </c>
      <c r="G85" s="32" t="str">
        <f>INDEX($A$72:$A$91,MATCH(ROWS($C$72:C85),$D$72:$D$91,0))</f>
        <v>Region 14</v>
      </c>
      <c r="H85" s="34"/>
      <c r="I85" s="34"/>
    </row>
    <row r="86" spans="1:9">
      <c r="A86" s="47" t="s">
        <v>131</v>
      </c>
      <c r="B86" s="111">
        <f>'Health Region Rates'!Q34</f>
        <v>0</v>
      </c>
      <c r="C86" s="110">
        <f>'Health Region Rates'!CE34</f>
        <v>0</v>
      </c>
      <c r="D86" s="39">
        <f>RANK(C86,C$72:C$91)+COUNTIF($C$72:C86,C86)-1</f>
        <v>15</v>
      </c>
      <c r="F86" s="15">
        <v>15</v>
      </c>
      <c r="G86" s="32" t="str">
        <f>INDEX($A$72:$A$91,MATCH(ROWS($C$72:C86),$D$72:$D$91,0))</f>
        <v>Region 15</v>
      </c>
      <c r="H86" s="34"/>
      <c r="I86" s="34"/>
    </row>
    <row r="87" spans="1:9">
      <c r="A87" s="47" t="s">
        <v>132</v>
      </c>
      <c r="B87" s="111">
        <f>'Health Region Rates'!R34</f>
        <v>0</v>
      </c>
      <c r="C87" s="110">
        <f>'Health Region Rates'!CF34</f>
        <v>0</v>
      </c>
      <c r="D87" s="39">
        <f>RANK(C87,C$72:C$91)+COUNTIF($C$72:C87,C87)-1</f>
        <v>16</v>
      </c>
      <c r="F87" s="15">
        <v>16</v>
      </c>
      <c r="G87" s="32" t="str">
        <f>INDEX($A$72:$A$91,MATCH(ROWS($C$72:C87),$D$72:$D$91,0))</f>
        <v>Region 16</v>
      </c>
      <c r="H87" s="34"/>
      <c r="I87" s="34"/>
    </row>
    <row r="88" spans="1:9">
      <c r="A88" s="47" t="s">
        <v>133</v>
      </c>
      <c r="B88" s="111">
        <f>'Health Region Rates'!S34</f>
        <v>0</v>
      </c>
      <c r="C88" s="110">
        <f>'Health Region Rates'!CG34</f>
        <v>0</v>
      </c>
      <c r="D88" s="39">
        <f>RANK(C88,C$72:C$91)+COUNTIF($C$72:C88,C88)-1</f>
        <v>17</v>
      </c>
      <c r="F88" s="15">
        <v>17</v>
      </c>
      <c r="G88" s="32" t="str">
        <f>INDEX($A$72:$A$91,MATCH(ROWS($C$72:C88),$D$72:$D$91,0))</f>
        <v>Region 17</v>
      </c>
      <c r="H88" s="34"/>
      <c r="I88" s="34"/>
    </row>
    <row r="89" spans="1:9">
      <c r="A89" s="47" t="s">
        <v>134</v>
      </c>
      <c r="B89" s="111">
        <f>'Health Region Rates'!T34</f>
        <v>0</v>
      </c>
      <c r="C89" s="110">
        <f>'Health Region Rates'!CH34</f>
        <v>0</v>
      </c>
      <c r="D89" s="39">
        <f>RANK(C89,C$72:C$91)+COUNTIF($C$72:C89,C89)-1</f>
        <v>18</v>
      </c>
      <c r="F89" s="15">
        <v>18</v>
      </c>
      <c r="G89" s="32" t="str">
        <f>INDEX($A$72:$A$91,MATCH(ROWS($C$72:C89),$D$72:$D$91,0))</f>
        <v>Region 18</v>
      </c>
      <c r="H89" s="34"/>
      <c r="I89" s="34"/>
    </row>
    <row r="90" spans="1:9">
      <c r="A90" s="47" t="s">
        <v>135</v>
      </c>
      <c r="B90" s="111">
        <f>'Health Region Rates'!U34</f>
        <v>0</v>
      </c>
      <c r="C90" s="110">
        <f>'Health Region Rates'!CI34</f>
        <v>0</v>
      </c>
      <c r="D90" s="39">
        <f>RANK(C90,C$72:C$91)+COUNTIF($C$72:C90,C90)-1</f>
        <v>19</v>
      </c>
      <c r="F90" s="15">
        <v>19</v>
      </c>
      <c r="G90" s="32" t="str">
        <f>INDEX($A$72:$A$91,MATCH(ROWS($C$72:C90),$D$72:$D$91,0))</f>
        <v>Region 19</v>
      </c>
      <c r="H90" s="34"/>
      <c r="I90" s="34"/>
    </row>
    <row r="91" spans="1:9">
      <c r="A91" s="47" t="s">
        <v>136</v>
      </c>
      <c r="B91" s="111">
        <f>'Health Region Rates'!V34</f>
        <v>0</v>
      </c>
      <c r="C91" s="33">
        <f>'Health Region Rates'!CJ34</f>
        <v>0</v>
      </c>
      <c r="D91" s="39">
        <f>RANK(C91,C$72:C$91)+COUNTIF($C$72:C91,C91)-1</f>
        <v>20</v>
      </c>
      <c r="F91" s="15">
        <v>20</v>
      </c>
      <c r="G91" s="32" t="str">
        <f>INDEX($A$72:$A$91,MATCH(ROWS($C$72:C91),$D$72:$D$91,0))</f>
        <v>Region 20</v>
      </c>
      <c r="H91" s="34"/>
      <c r="I91" s="34"/>
    </row>
    <row r="93" spans="1:9" hidden="1">
      <c r="A93" s="15" t="s">
        <v>180</v>
      </c>
    </row>
    <row r="94" spans="1:9" ht="25.5" hidden="1">
      <c r="A94" s="42" t="s">
        <v>82</v>
      </c>
      <c r="B94" s="35" t="s">
        <v>83</v>
      </c>
      <c r="D94" t="s">
        <v>191</v>
      </c>
      <c r="F94" s="15" t="s">
        <v>178</v>
      </c>
      <c r="G94" s="35" t="s">
        <v>82</v>
      </c>
      <c r="H94" s="35" t="s">
        <v>83</v>
      </c>
    </row>
    <row r="95" spans="1:9" hidden="1">
      <c r="A95" s="48" t="s">
        <v>92</v>
      </c>
      <c r="B95" s="31" t="e">
        <f>SUM(#REF!+#REF!+#REF!+#REF!+#REF!+#REF!)</f>
        <v>#REF!</v>
      </c>
      <c r="D95" t="e">
        <f>RANK(B95,B$95:B$107)</f>
        <v>#REF!</v>
      </c>
      <c r="F95" s="15">
        <v>1</v>
      </c>
      <c r="G95" s="36" t="e">
        <f>INDEX($A$95:$A$107,MATCH(ROWS($B$95:B95),$D$95:$D$107,0))</f>
        <v>#N/A</v>
      </c>
      <c r="H95" s="36" t="e">
        <f>INDEX($B$95:$B$107,MATCH(ROWS($D$95:D95),$D$95:$D$107,0))</f>
        <v>#N/A</v>
      </c>
    </row>
    <row r="96" spans="1:9" hidden="1">
      <c r="A96" s="49" t="s">
        <v>94</v>
      </c>
      <c r="B96" s="31" t="e">
        <f>SUM(#REF!+#REF!+#REF!+#REF!+#REF!+#REF!)</f>
        <v>#REF!</v>
      </c>
      <c r="D96" t="e">
        <f t="shared" ref="D96:D107" si="5">RANK(B96,B$95:B$107)</f>
        <v>#REF!</v>
      </c>
      <c r="F96" s="15">
        <v>2</v>
      </c>
      <c r="G96" s="36" t="e">
        <f>INDEX($A$95:$A$107,MATCH(ROWS($B$95:B96),$D$95:$D$107,0))</f>
        <v>#N/A</v>
      </c>
      <c r="H96" s="36" t="e">
        <f>INDEX($B$95:$B$107,MATCH(ROWS($D$95:D96),$D$95:$D$107,0))</f>
        <v>#N/A</v>
      </c>
    </row>
    <row r="97" spans="1:8" hidden="1">
      <c r="A97" s="49" t="s">
        <v>95</v>
      </c>
      <c r="B97" s="31" t="e">
        <f>SUM(#REF!+#REF!+#REF!+#REF!+#REF!+#REF!)</f>
        <v>#REF!</v>
      </c>
      <c r="D97" t="e">
        <f t="shared" si="5"/>
        <v>#REF!</v>
      </c>
      <c r="F97" s="15">
        <v>3</v>
      </c>
      <c r="G97" s="36" t="e">
        <f>INDEX($A$95:$A$107,MATCH(ROWS($B$95:B97),$D$95:$D$107,0))</f>
        <v>#N/A</v>
      </c>
      <c r="H97" s="36" t="e">
        <f>INDEX($B$95:$B$107,MATCH(ROWS($D$95:D97),$D$95:$D$107,0))</f>
        <v>#N/A</v>
      </c>
    </row>
    <row r="98" spans="1:8" hidden="1">
      <c r="A98" s="49" t="s">
        <v>96</v>
      </c>
      <c r="B98" s="31" t="e">
        <f>SUM(#REF!+#REF!+#REF!+#REF!+#REF!+#REF!)</f>
        <v>#REF!</v>
      </c>
      <c r="D98" t="e">
        <f t="shared" si="5"/>
        <v>#REF!</v>
      </c>
      <c r="F98" s="15">
        <v>4</v>
      </c>
      <c r="G98" s="36" t="e">
        <f>INDEX($A$95:$A$107,MATCH(ROWS($B$95:B98),$D$95:$D$107,0))</f>
        <v>#N/A</v>
      </c>
      <c r="H98" s="36" t="e">
        <f>INDEX($B$95:$B$107,MATCH(ROWS($D$95:D98),$D$95:$D$107,0))</f>
        <v>#N/A</v>
      </c>
    </row>
    <row r="99" spans="1:8" hidden="1">
      <c r="A99" s="49" t="s">
        <v>97</v>
      </c>
      <c r="B99" s="31" t="e">
        <f>SUM(#REF!+#REF!+#REF!+#REF!+#REF!+#REF!)</f>
        <v>#REF!</v>
      </c>
      <c r="D99" t="e">
        <f t="shared" si="5"/>
        <v>#REF!</v>
      </c>
      <c r="F99" s="15">
        <v>5</v>
      </c>
      <c r="G99" s="36" t="e">
        <f>INDEX($A$95:$A$107,MATCH(ROWS($B$95:B99),$D$95:$D$107,0))</f>
        <v>#N/A</v>
      </c>
      <c r="H99" s="36" t="e">
        <f>INDEX($B$95:$B$107,MATCH(ROWS($D$95:D99),$D$95:$D$107,0))</f>
        <v>#N/A</v>
      </c>
    </row>
    <row r="100" spans="1:8" hidden="1">
      <c r="A100" s="49" t="s">
        <v>98</v>
      </c>
      <c r="B100" s="31" t="e">
        <f>SUM(#REF!+#REF!+#REF!+#REF!+#REF!+#REF!)</f>
        <v>#REF!</v>
      </c>
      <c r="D100" t="e">
        <f t="shared" si="5"/>
        <v>#REF!</v>
      </c>
      <c r="F100" s="15">
        <v>6</v>
      </c>
      <c r="G100" s="36" t="e">
        <f>INDEX($A$95:$A$107,MATCH(ROWS($B$95:B100),$D$95:$D$107,0))</f>
        <v>#N/A</v>
      </c>
      <c r="H100" s="36" t="e">
        <f>INDEX($B$95:$B$107,MATCH(ROWS($D$95:D100),$D$95:$D$107,0))</f>
        <v>#N/A</v>
      </c>
    </row>
    <row r="101" spans="1:8" hidden="1">
      <c r="A101" s="49" t="s">
        <v>99</v>
      </c>
      <c r="B101" s="31" t="e">
        <f>SUM(#REF!+#REF!+#REF!+#REF!+#REF!+#REF!)</f>
        <v>#REF!</v>
      </c>
      <c r="D101" t="e">
        <f t="shared" si="5"/>
        <v>#REF!</v>
      </c>
      <c r="F101" s="15">
        <v>7</v>
      </c>
      <c r="G101" s="36" t="e">
        <f>INDEX($A$95:$A$107,MATCH(ROWS($B$95:B101),$D$95:$D$107,0))</f>
        <v>#N/A</v>
      </c>
      <c r="H101" s="36" t="e">
        <f>INDEX($B$95:$B$107,MATCH(ROWS($D$95:D101),$D$95:$D$107,0))</f>
        <v>#N/A</v>
      </c>
    </row>
    <row r="102" spans="1:8" hidden="1">
      <c r="A102" s="49" t="s">
        <v>100</v>
      </c>
      <c r="B102" s="31" t="e">
        <f>SUM(#REF!+#REF!+#REF!+#REF!+#REF!+#REF!)</f>
        <v>#REF!</v>
      </c>
      <c r="D102" t="e">
        <f t="shared" si="5"/>
        <v>#REF!</v>
      </c>
      <c r="F102" s="15">
        <v>8</v>
      </c>
      <c r="G102" s="36" t="e">
        <f>INDEX($A$95:$A$107,MATCH(ROWS($B$95:B102),$D$95:$D$107,0))</f>
        <v>#N/A</v>
      </c>
      <c r="H102" s="36" t="e">
        <f>INDEX($B$95:$B$107,MATCH(ROWS($D$95:D102),$D$95:$D$107,0))</f>
        <v>#N/A</v>
      </c>
    </row>
    <row r="103" spans="1:8" hidden="1">
      <c r="A103" s="49" t="s">
        <v>101</v>
      </c>
      <c r="B103" s="31" t="e">
        <f>SUM(#REF!+#REF!+#REF!+#REF!+#REF!+#REF!)</f>
        <v>#REF!</v>
      </c>
      <c r="D103" t="e">
        <f t="shared" si="5"/>
        <v>#REF!</v>
      </c>
      <c r="F103" s="15">
        <v>9</v>
      </c>
      <c r="G103" s="36" t="e">
        <f>INDEX($A$95:$A$107,MATCH(ROWS($B$95:B103),$D$95:$D$107,0))</f>
        <v>#N/A</v>
      </c>
      <c r="H103" s="36" t="e">
        <f>INDEX($B$95:$B$107,MATCH(ROWS($D$95:D103),$D$95:$D$107,0))</f>
        <v>#N/A</v>
      </c>
    </row>
    <row r="104" spans="1:8" hidden="1">
      <c r="A104" s="49" t="s">
        <v>102</v>
      </c>
      <c r="B104" s="31" t="e">
        <f>SUM(#REF!+#REF!+#REF!+#REF!+#REF!+#REF!)</f>
        <v>#REF!</v>
      </c>
      <c r="D104" t="e">
        <f t="shared" si="5"/>
        <v>#REF!</v>
      </c>
      <c r="F104" s="15">
        <v>10</v>
      </c>
      <c r="G104" s="36" t="e">
        <f>INDEX($A$95:$A$107,MATCH(ROWS($B$95:B104),$D$95:$D$107,0))</f>
        <v>#N/A</v>
      </c>
      <c r="H104" s="36" t="e">
        <f>INDEX($B$95:$B$107,MATCH(ROWS($D$95:D104),$D$95:$D$107,0))</f>
        <v>#N/A</v>
      </c>
    </row>
    <row r="105" spans="1:8" hidden="1">
      <c r="A105" s="49" t="s">
        <v>103</v>
      </c>
      <c r="B105" s="31" t="e">
        <f>SUM(#REF!+#REF!+#REF!+#REF!+#REF!+#REF!)</f>
        <v>#REF!</v>
      </c>
      <c r="D105" t="e">
        <f t="shared" si="5"/>
        <v>#REF!</v>
      </c>
      <c r="F105" s="15">
        <v>11</v>
      </c>
      <c r="G105" s="36" t="e">
        <f>INDEX($A$95:$A$107,MATCH(ROWS($B$95:B105),$D$95:$D$107,0))</f>
        <v>#N/A</v>
      </c>
      <c r="H105" s="36" t="e">
        <f>INDEX($B$95:$B$107,MATCH(ROWS($D$95:D105),$D$95:$D$107,0))</f>
        <v>#N/A</v>
      </c>
    </row>
    <row r="106" spans="1:8" hidden="1">
      <c r="A106" s="49" t="s">
        <v>104</v>
      </c>
      <c r="B106" s="31" t="e">
        <f>SUM(#REF!+#REF!+#REF!+#REF!+#REF!+#REF!)</f>
        <v>#REF!</v>
      </c>
      <c r="D106" t="e">
        <f t="shared" si="5"/>
        <v>#REF!</v>
      </c>
      <c r="F106" s="15">
        <v>12</v>
      </c>
      <c r="G106" s="36" t="e">
        <f>INDEX($A$95:$A$107,MATCH(ROWS($B$95:B106),$D$95:$D$107,0))</f>
        <v>#N/A</v>
      </c>
      <c r="H106" s="36" t="e">
        <f>INDEX($B$95:$B$107,MATCH(ROWS($D$95:D106),$D$95:$D$107,0))</f>
        <v>#N/A</v>
      </c>
    </row>
    <row r="107" spans="1:8" hidden="1">
      <c r="A107" s="48" t="s">
        <v>105</v>
      </c>
      <c r="B107" s="31" t="e">
        <f>SUM(#REF!+#REF!+#REF!+#REF!+#REF!+#REF!)</f>
        <v>#REF!</v>
      </c>
      <c r="D107" t="e">
        <f t="shared" si="5"/>
        <v>#REF!</v>
      </c>
      <c r="F107" s="15">
        <v>13</v>
      </c>
      <c r="G107" s="36" t="e">
        <f>INDEX($A$95:$A$107,MATCH(ROWS($B$95:B107),$D$95:$D$107,0))</f>
        <v>#N/A</v>
      </c>
      <c r="H107" s="36" t="e">
        <f>INDEX($B$95:$B$107,MATCH(ROWS($D$95:D107),$D$95:$D$107,0))</f>
        <v>#N/A</v>
      </c>
    </row>
    <row r="108" spans="1:8" hidden="1"/>
    <row r="109" spans="1:8" hidden="1"/>
    <row r="110" spans="1:8" hidden="1"/>
    <row r="111" spans="1:8" hidden="1">
      <c r="A111" s="15" t="s">
        <v>181</v>
      </c>
    </row>
    <row r="112" spans="1:8" ht="25.5" hidden="1">
      <c r="A112" s="42" t="s">
        <v>82</v>
      </c>
      <c r="B112" s="35" t="s">
        <v>83</v>
      </c>
      <c r="D112" t="s">
        <v>191</v>
      </c>
      <c r="F112" s="15" t="s">
        <v>178</v>
      </c>
      <c r="G112" s="35" t="s">
        <v>82</v>
      </c>
      <c r="H112" s="35" t="s">
        <v>83</v>
      </c>
    </row>
    <row r="113" spans="1:8" hidden="1">
      <c r="A113" s="48" t="s">
        <v>92</v>
      </c>
      <c r="B113" s="31" t="e">
        <f>SUM(#REF!+#REF!+#REF!+#REF!+#REF!+#REF!)</f>
        <v>#REF!</v>
      </c>
      <c r="D113" t="e">
        <f>RANK(B113,B$113:B$125)</f>
        <v>#REF!</v>
      </c>
      <c r="F113" s="15">
        <v>1</v>
      </c>
      <c r="G113" s="36" t="e">
        <f>INDEX($A$113:$A$125,MATCH(ROWS($B$113:B113),$D$113:$D$125,0))</f>
        <v>#N/A</v>
      </c>
      <c r="H113" s="36" t="e">
        <f>INDEX($B$113:$B$125,MATCH(ROWS($D$113:D113),$D$113:$D$125,0))</f>
        <v>#N/A</v>
      </c>
    </row>
    <row r="114" spans="1:8" hidden="1">
      <c r="A114" s="49" t="s">
        <v>94</v>
      </c>
      <c r="B114" s="31" t="e">
        <f>SUM(#REF!+#REF!+#REF!+#REF!+#REF!+#REF!)</f>
        <v>#REF!</v>
      </c>
      <c r="D114" t="e">
        <f t="shared" ref="D114:D125" si="6">RANK(B114,B$113:B$125)</f>
        <v>#REF!</v>
      </c>
      <c r="F114" s="15">
        <v>2</v>
      </c>
      <c r="G114" s="36" t="e">
        <f>INDEX($A$113:$A$125,MATCH(ROWS($B$113:B114),$D$113:$D$125,0))</f>
        <v>#N/A</v>
      </c>
      <c r="H114" s="36" t="e">
        <f>INDEX($B$113:$B$125,MATCH(ROWS($D$113:D114),$D$113:$D$125,0))</f>
        <v>#N/A</v>
      </c>
    </row>
    <row r="115" spans="1:8" hidden="1">
      <c r="A115" s="49" t="s">
        <v>95</v>
      </c>
      <c r="B115" s="31" t="e">
        <f>SUM(#REF!+#REF!+#REF!+#REF!+#REF!+#REF!)</f>
        <v>#REF!</v>
      </c>
      <c r="D115" t="e">
        <f t="shared" si="6"/>
        <v>#REF!</v>
      </c>
      <c r="F115" s="15">
        <v>3</v>
      </c>
      <c r="G115" s="36" t="e">
        <f>INDEX($A$113:$A$125,MATCH(ROWS($B$113:B115),$D$113:$D$125,0))</f>
        <v>#N/A</v>
      </c>
      <c r="H115" s="36" t="e">
        <f>INDEX($B$113:$B$125,MATCH(ROWS($D$113:D115),$D$113:$D$125,0))</f>
        <v>#N/A</v>
      </c>
    </row>
    <row r="116" spans="1:8" hidden="1">
      <c r="A116" s="49" t="s">
        <v>96</v>
      </c>
      <c r="B116" s="31" t="e">
        <f>SUM(#REF!+#REF!+#REF!+#REF!+#REF!+#REF!)</f>
        <v>#REF!</v>
      </c>
      <c r="D116" t="e">
        <f t="shared" si="6"/>
        <v>#REF!</v>
      </c>
      <c r="F116" s="15">
        <v>4</v>
      </c>
      <c r="G116" s="36" t="e">
        <f>INDEX($A$113:$A$125,MATCH(ROWS($B$113:B116),$D$113:$D$125,0))</f>
        <v>#N/A</v>
      </c>
      <c r="H116" s="36" t="e">
        <f>INDEX($B$113:$B$125,MATCH(ROWS($D$113:D116),$D$113:$D$125,0))</f>
        <v>#N/A</v>
      </c>
    </row>
    <row r="117" spans="1:8" hidden="1">
      <c r="A117" s="49" t="s">
        <v>97</v>
      </c>
      <c r="B117" s="31" t="e">
        <f>SUM(#REF!+#REF!+#REF!+#REF!+#REF!+#REF!)</f>
        <v>#REF!</v>
      </c>
      <c r="D117" t="e">
        <f t="shared" si="6"/>
        <v>#REF!</v>
      </c>
      <c r="F117" s="15">
        <v>5</v>
      </c>
      <c r="G117" s="36" t="e">
        <f>INDEX($A$113:$A$125,MATCH(ROWS($B$113:B117),$D$113:$D$125,0))</f>
        <v>#N/A</v>
      </c>
      <c r="H117" s="36" t="e">
        <f>INDEX($B$113:$B$125,MATCH(ROWS($D$113:D117),$D$113:$D$125,0))</f>
        <v>#N/A</v>
      </c>
    </row>
    <row r="118" spans="1:8" hidden="1">
      <c r="A118" s="49" t="s">
        <v>98</v>
      </c>
      <c r="B118" s="31" t="e">
        <f>SUM(#REF!+#REF!+#REF!+#REF!+#REF!+#REF!)</f>
        <v>#REF!</v>
      </c>
      <c r="D118" t="e">
        <f t="shared" si="6"/>
        <v>#REF!</v>
      </c>
      <c r="F118" s="15">
        <v>6</v>
      </c>
      <c r="G118" s="36" t="e">
        <f>INDEX($A$113:$A$125,MATCH(ROWS($B$113:B118),$D$113:$D$125,0))</f>
        <v>#N/A</v>
      </c>
      <c r="H118" s="36" t="e">
        <f>INDEX($B$113:$B$125,MATCH(ROWS($D$113:D118),$D$113:$D$125,0))</f>
        <v>#N/A</v>
      </c>
    </row>
    <row r="119" spans="1:8" hidden="1">
      <c r="A119" s="49" t="s">
        <v>99</v>
      </c>
      <c r="B119" s="31" t="e">
        <f>SUM(#REF!+#REF!+#REF!+#REF!+#REF!+#REF!)</f>
        <v>#REF!</v>
      </c>
      <c r="D119" t="e">
        <f t="shared" si="6"/>
        <v>#REF!</v>
      </c>
      <c r="F119" s="15">
        <v>7</v>
      </c>
      <c r="G119" s="36" t="e">
        <f>INDEX($A$113:$A$125,MATCH(ROWS($B$113:B119),$D$113:$D$125,0))</f>
        <v>#N/A</v>
      </c>
      <c r="H119" s="36" t="e">
        <f>INDEX($B$113:$B$125,MATCH(ROWS($D$113:D119),$D$113:$D$125,0))</f>
        <v>#N/A</v>
      </c>
    </row>
    <row r="120" spans="1:8" hidden="1">
      <c r="A120" s="49" t="s">
        <v>100</v>
      </c>
      <c r="B120" s="31" t="e">
        <f>SUM(#REF!+#REF!+#REF!+#REF!+#REF!+#REF!)</f>
        <v>#REF!</v>
      </c>
      <c r="D120" t="e">
        <f t="shared" si="6"/>
        <v>#REF!</v>
      </c>
      <c r="F120" s="15">
        <v>8</v>
      </c>
      <c r="G120" s="36" t="e">
        <f>INDEX($A$113:$A$125,MATCH(ROWS($B$113:B120),$D$113:$D$125,0))</f>
        <v>#N/A</v>
      </c>
      <c r="H120" s="36" t="e">
        <f>INDEX($B$113:$B$125,MATCH(ROWS($D$113:D120),$D$113:$D$125,0))</f>
        <v>#N/A</v>
      </c>
    </row>
    <row r="121" spans="1:8" hidden="1">
      <c r="A121" s="49" t="s">
        <v>101</v>
      </c>
      <c r="B121" s="31" t="e">
        <f>SUM(#REF!+#REF!+#REF!+#REF!+#REF!+#REF!)</f>
        <v>#REF!</v>
      </c>
      <c r="D121" t="e">
        <f t="shared" si="6"/>
        <v>#REF!</v>
      </c>
      <c r="F121" s="15">
        <v>9</v>
      </c>
      <c r="G121" s="36" t="e">
        <f>INDEX($A$113:$A$125,MATCH(ROWS($B$113:B121),$D$113:$D$125,0))</f>
        <v>#N/A</v>
      </c>
      <c r="H121" s="36" t="e">
        <f>INDEX($B$113:$B$125,MATCH(ROWS($D$113:D121),$D$113:$D$125,0))</f>
        <v>#N/A</v>
      </c>
    </row>
    <row r="122" spans="1:8" hidden="1">
      <c r="A122" s="49" t="s">
        <v>102</v>
      </c>
      <c r="B122" s="31" t="e">
        <f>SUM(#REF!+#REF!+#REF!+#REF!+#REF!+#REF!)</f>
        <v>#REF!</v>
      </c>
      <c r="D122" t="e">
        <f t="shared" si="6"/>
        <v>#REF!</v>
      </c>
      <c r="F122" s="15">
        <v>10</v>
      </c>
      <c r="G122" s="36" t="e">
        <f>INDEX($A$113:$A$125,MATCH(ROWS($B$113:B122),$D$113:$D$125,0))</f>
        <v>#N/A</v>
      </c>
      <c r="H122" s="36" t="e">
        <f>INDEX($B$113:$B$125,MATCH(ROWS($D$113:D122),$D$113:$D$125,0))</f>
        <v>#N/A</v>
      </c>
    </row>
    <row r="123" spans="1:8" hidden="1">
      <c r="A123" s="49" t="s">
        <v>103</v>
      </c>
      <c r="B123" s="31" t="e">
        <f>SUM(#REF!+#REF!+#REF!+#REF!+#REF!+#REF!)</f>
        <v>#REF!</v>
      </c>
      <c r="D123" t="e">
        <f t="shared" si="6"/>
        <v>#REF!</v>
      </c>
      <c r="F123" s="15">
        <v>11</v>
      </c>
      <c r="G123" s="36" t="e">
        <f>INDEX($A$113:$A$125,MATCH(ROWS($B$113:B123),$D$113:$D$125,0))</f>
        <v>#N/A</v>
      </c>
      <c r="H123" s="36" t="e">
        <f>INDEX($B$113:$B$125,MATCH(ROWS($D$113:D123),$D$113:$D$125,0))</f>
        <v>#N/A</v>
      </c>
    </row>
    <row r="124" spans="1:8" hidden="1">
      <c r="A124" s="49" t="s">
        <v>104</v>
      </c>
      <c r="B124" s="31" t="e">
        <f>SUM(#REF!+#REF!+#REF!+#REF!+#REF!+#REF!)</f>
        <v>#REF!</v>
      </c>
      <c r="D124" t="e">
        <f t="shared" si="6"/>
        <v>#REF!</v>
      </c>
      <c r="F124" s="15">
        <v>12</v>
      </c>
      <c r="G124" s="36" t="e">
        <f>INDEX($A$113:$A$125,MATCH(ROWS($B$113:B124),$D$113:$D$125,0))</f>
        <v>#N/A</v>
      </c>
      <c r="H124" s="36" t="e">
        <f>INDEX($B$113:$B$125,MATCH(ROWS($D$113:D124),$D$113:$D$125,0))</f>
        <v>#N/A</v>
      </c>
    </row>
    <row r="125" spans="1:8" hidden="1">
      <c r="A125" s="48" t="s">
        <v>105</v>
      </c>
      <c r="B125" s="31" t="e">
        <f>SUM(#REF!+#REF!+#REF!+#REF!+#REF!+#REF!)</f>
        <v>#REF!</v>
      </c>
      <c r="D125" t="e">
        <f t="shared" si="6"/>
        <v>#REF!</v>
      </c>
      <c r="F125" s="15">
        <v>13</v>
      </c>
      <c r="G125" s="36" t="e">
        <f>INDEX($A$113:$A$125,MATCH(ROWS($B$113:B125),$D$113:$D$125,0))</f>
        <v>#N/A</v>
      </c>
      <c r="H125" s="36" t="e">
        <f>INDEX($B$113:$B$125,MATCH(ROWS($D$113:D125),$D$113:$D$125,0))</f>
        <v>#N/A</v>
      </c>
    </row>
    <row r="126" spans="1:8" hidden="1"/>
    <row r="127" spans="1:8">
      <c r="A127" s="2"/>
    </row>
  </sheetData>
  <phoneticPr fontId="7" type="noConversion"/>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DE77B-C0F0-4BF1-BCF7-8A3B318176FC}">
  <dimension ref="A1:L97"/>
  <sheetViews>
    <sheetView topLeftCell="A63" zoomScale="90" zoomScaleNormal="90" workbookViewId="0">
      <selection activeCell="H19" sqref="H19"/>
    </sheetView>
  </sheetViews>
  <sheetFormatPr defaultColWidth="8.7109375" defaultRowHeight="18.75"/>
  <cols>
    <col min="1" max="1" width="22.5703125" style="536" customWidth="1"/>
    <col min="2" max="2" width="20.140625" style="186" customWidth="1"/>
    <col min="3" max="3" width="14.7109375" style="186" customWidth="1"/>
    <col min="4" max="4" width="13.7109375" style="186" customWidth="1"/>
    <col min="5" max="5" width="11.42578125" style="186" customWidth="1"/>
    <col min="6" max="6" width="11.5703125" style="186" customWidth="1"/>
    <col min="7" max="7" width="15.28515625" style="186" customWidth="1"/>
    <col min="8" max="8" width="20.42578125" style="186" customWidth="1"/>
    <col min="9" max="16384" width="8.7109375" style="186"/>
  </cols>
  <sheetData>
    <row r="1" spans="1:6" ht="15.6" customHeight="1">
      <c r="A1" s="705" t="s">
        <v>192</v>
      </c>
      <c r="B1" s="705"/>
      <c r="C1" s="705"/>
      <c r="D1" s="705"/>
      <c r="E1" s="705"/>
    </row>
    <row r="2" spans="1:6" s="525" customFormat="1" ht="117.95" customHeight="1">
      <c r="A2" s="705"/>
      <c r="B2" s="705"/>
      <c r="C2" s="705"/>
      <c r="D2" s="705"/>
      <c r="E2" s="705"/>
    </row>
    <row r="3" spans="1:6" s="526" customFormat="1">
      <c r="A3" s="705"/>
      <c r="B3" s="705"/>
      <c r="C3" s="705"/>
      <c r="D3" s="705"/>
      <c r="E3" s="705"/>
    </row>
    <row r="4" spans="1:6" s="526" customFormat="1" ht="25.5" customHeight="1">
      <c r="A4" s="705"/>
      <c r="B4" s="705"/>
      <c r="C4" s="705"/>
      <c r="D4" s="705"/>
      <c r="E4" s="705"/>
    </row>
    <row r="5" spans="1:6" s="526" customFormat="1"/>
    <row r="6" spans="1:6" s="526" customFormat="1" ht="34.5" customHeight="1" thickBot="1"/>
    <row r="7" spans="1:6" ht="51" customHeight="1">
      <c r="A7" s="706" t="s">
        <v>193</v>
      </c>
      <c r="B7" s="716" t="s">
        <v>194</v>
      </c>
      <c r="C7" s="717"/>
      <c r="D7" s="718"/>
      <c r="E7" s="527"/>
      <c r="F7" s="528"/>
    </row>
    <row r="8" spans="1:6">
      <c r="A8" s="707"/>
      <c r="B8" s="529" t="s">
        <v>195</v>
      </c>
      <c r="C8" s="529" t="s">
        <v>196</v>
      </c>
      <c r="D8" s="530" t="s">
        <v>175</v>
      </c>
    </row>
    <row r="9" spans="1:6">
      <c r="A9" s="531" t="str">
        <f>Populations!A78</f>
        <v>Year 5</v>
      </c>
      <c r="B9" s="204">
        <f>'Year 5'!AM17</f>
        <v>0</v>
      </c>
      <c r="C9" s="204">
        <f>'Year 5'!AM34</f>
        <v>0</v>
      </c>
      <c r="D9" s="532">
        <f>'Year 5'!AM51</f>
        <v>0</v>
      </c>
    </row>
    <row r="10" spans="1:6">
      <c r="A10" s="531" t="str">
        <f>Populations!A61</f>
        <v>Year 4</v>
      </c>
      <c r="B10" s="204">
        <f>'Year 4'!AM17</f>
        <v>0</v>
      </c>
      <c r="C10" s="204">
        <f>'Year 4'!AM34</f>
        <v>0</v>
      </c>
      <c r="D10" s="532">
        <f>'Year 4'!AM51</f>
        <v>0</v>
      </c>
    </row>
    <row r="11" spans="1:6">
      <c r="A11" s="531" t="str">
        <f>Populations!A44</f>
        <v>Year 3</v>
      </c>
      <c r="B11" s="204">
        <f>'Year 3'!AM17</f>
        <v>0</v>
      </c>
      <c r="C11" s="204">
        <f>'Year 3'!AM34</f>
        <v>0</v>
      </c>
      <c r="D11" s="532">
        <f>'Year 3'!AM51</f>
        <v>0</v>
      </c>
    </row>
    <row r="12" spans="1:6">
      <c r="A12" s="531" t="str">
        <f>Populations!A26</f>
        <v>Year 2</v>
      </c>
      <c r="B12" s="204">
        <f>'Year 2'!AM17</f>
        <v>0</v>
      </c>
      <c r="C12" s="204">
        <f>'Year 2'!AM34</f>
        <v>0</v>
      </c>
      <c r="D12" s="532">
        <f>'Year 2'!AM51</f>
        <v>0</v>
      </c>
    </row>
    <row r="13" spans="1:6" ht="19.5" thickBot="1">
      <c r="A13" s="533" t="str">
        <f>Populations!A9</f>
        <v>Year 1</v>
      </c>
      <c r="B13" s="534">
        <f>'Year 1'!AM17</f>
        <v>0</v>
      </c>
      <c r="C13" s="534">
        <f>'Year 1'!AM34</f>
        <v>0</v>
      </c>
      <c r="D13" s="535">
        <f>'Year 1'!AM51</f>
        <v>0</v>
      </c>
    </row>
    <row r="14" spans="1:6" ht="19.5" thickBot="1"/>
    <row r="15" spans="1:6" ht="19.5" thickBot="1">
      <c r="A15" s="537"/>
      <c r="B15" s="719" t="s">
        <v>197</v>
      </c>
      <c r="C15" s="719"/>
      <c r="D15" s="719"/>
      <c r="E15" s="719"/>
      <c r="F15" s="720"/>
    </row>
    <row r="16" spans="1:6">
      <c r="A16" s="538" t="s">
        <v>198</v>
      </c>
      <c r="B16" s="195" t="str">
        <f>A9</f>
        <v>Year 5</v>
      </c>
      <c r="C16" s="195" t="str">
        <f>A10</f>
        <v>Year 4</v>
      </c>
      <c r="D16" s="195" t="str">
        <f>A11</f>
        <v>Year 3</v>
      </c>
      <c r="E16" s="195" t="str">
        <f>A12</f>
        <v>Year 2</v>
      </c>
      <c r="F16" s="539" t="str">
        <f>Populations!A9</f>
        <v>Year 1</v>
      </c>
    </row>
    <row r="17" spans="1:6">
      <c r="A17" s="540" t="str">
        <f>Populations!$B$9</f>
        <v>&lt;1</v>
      </c>
      <c r="B17" s="541">
        <f>'Year 5'!AM4</f>
        <v>0</v>
      </c>
      <c r="C17" s="541">
        <f>'Year 4'!AM4</f>
        <v>0</v>
      </c>
      <c r="D17" s="541">
        <f>'Year 3'!AM4</f>
        <v>0</v>
      </c>
      <c r="E17" s="541">
        <f>'Year 2'!AM4</f>
        <v>0</v>
      </c>
      <c r="F17" s="542">
        <f>'Year 1'!AM4</f>
        <v>0</v>
      </c>
    </row>
    <row r="18" spans="1:6">
      <c r="A18" s="543" t="str">
        <f>Populations!$B$10</f>
        <v>1-4</v>
      </c>
      <c r="B18" s="541">
        <f>'Year 5'!AM5</f>
        <v>0</v>
      </c>
      <c r="C18" s="541">
        <f>'Year 4'!AM5</f>
        <v>0</v>
      </c>
      <c r="D18" s="541">
        <f>'Year 3'!AM5</f>
        <v>0</v>
      </c>
      <c r="E18" s="541">
        <f>'Year 2'!AM5</f>
        <v>0</v>
      </c>
      <c r="F18" s="542">
        <f>'Year 1'!AM5</f>
        <v>0</v>
      </c>
    </row>
    <row r="19" spans="1:6">
      <c r="A19" s="540" t="str">
        <f>Populations!$B$11</f>
        <v>5-9</v>
      </c>
      <c r="B19" s="541">
        <f>'Year 5'!AM6</f>
        <v>0</v>
      </c>
      <c r="C19" s="541">
        <f>'Year 4'!AM6</f>
        <v>0</v>
      </c>
      <c r="D19" s="541">
        <f>'Year 3'!AM6</f>
        <v>0</v>
      </c>
      <c r="E19" s="541">
        <f>'Year 2'!AM6</f>
        <v>0</v>
      </c>
      <c r="F19" s="542">
        <f>'Year 1'!AM6</f>
        <v>0</v>
      </c>
    </row>
    <row r="20" spans="1:6">
      <c r="A20" s="540" t="str">
        <f>Populations!$B$12</f>
        <v>10-14</v>
      </c>
      <c r="B20" s="541">
        <f>'Year 5'!AM7</f>
        <v>0</v>
      </c>
      <c r="C20" s="541">
        <f>'Year 4'!AM7</f>
        <v>0</v>
      </c>
      <c r="D20" s="541">
        <f>'Year 3'!AM7</f>
        <v>0</v>
      </c>
      <c r="E20" s="541">
        <f>'Year 2'!AM7</f>
        <v>0</v>
      </c>
      <c r="F20" s="542">
        <f>'Year 1'!AM7</f>
        <v>0</v>
      </c>
    </row>
    <row r="21" spans="1:6">
      <c r="A21" s="540" t="str">
        <f>Populations!$B$13</f>
        <v>15-19</v>
      </c>
      <c r="B21" s="541">
        <f>'Year 5'!AM8</f>
        <v>0</v>
      </c>
      <c r="C21" s="541">
        <f>'Year 4'!AM8</f>
        <v>0</v>
      </c>
      <c r="D21" s="541">
        <f>'Year 3'!AM8</f>
        <v>0</v>
      </c>
      <c r="E21" s="541">
        <f>'Year 2'!AM8</f>
        <v>0</v>
      </c>
      <c r="F21" s="542">
        <f>'Year 1'!AM8</f>
        <v>0</v>
      </c>
    </row>
    <row r="22" spans="1:6">
      <c r="A22" s="540" t="str">
        <f>Populations!$B$14</f>
        <v>20-24</v>
      </c>
      <c r="B22" s="541">
        <f>'Year 5'!AM9</f>
        <v>0</v>
      </c>
      <c r="C22" s="541">
        <f>'Year 4'!AM9</f>
        <v>0</v>
      </c>
      <c r="D22" s="541">
        <f>'Year 3'!AM9</f>
        <v>0</v>
      </c>
      <c r="E22" s="541">
        <f>'Year 2'!AM9</f>
        <v>0</v>
      </c>
      <c r="F22" s="542">
        <f>'Year 1'!AM9</f>
        <v>0</v>
      </c>
    </row>
    <row r="23" spans="1:6">
      <c r="A23" s="540" t="str">
        <f>Populations!$B$15</f>
        <v>25-34</v>
      </c>
      <c r="B23" s="541">
        <f>'Year 5'!AM10</f>
        <v>0</v>
      </c>
      <c r="C23" s="541">
        <f>'Year 4'!AM10</f>
        <v>0</v>
      </c>
      <c r="D23" s="541">
        <f>'Year 3'!AM10</f>
        <v>0</v>
      </c>
      <c r="E23" s="541">
        <f>'Year 2'!AM10</f>
        <v>0</v>
      </c>
      <c r="F23" s="542">
        <f>'Year 1'!AM10</f>
        <v>0</v>
      </c>
    </row>
    <row r="24" spans="1:6">
      <c r="A24" s="540" t="str">
        <f>Populations!$B$16</f>
        <v>35-44</v>
      </c>
      <c r="B24" s="541">
        <f>'Year 5'!AM11</f>
        <v>0</v>
      </c>
      <c r="C24" s="541">
        <f>'Year 4'!AM11</f>
        <v>0</v>
      </c>
      <c r="D24" s="541">
        <f>'Year 3'!AM11</f>
        <v>0</v>
      </c>
      <c r="E24" s="541">
        <f>'Year 2'!AM11</f>
        <v>0</v>
      </c>
      <c r="F24" s="542">
        <f>'Year 1'!AM11</f>
        <v>0</v>
      </c>
    </row>
    <row r="25" spans="1:6">
      <c r="A25" s="540" t="str">
        <f>Populations!$B$17</f>
        <v>45-54</v>
      </c>
      <c r="B25" s="541">
        <f>'Year 5'!AM12</f>
        <v>0</v>
      </c>
      <c r="C25" s="541">
        <f>'Year 4'!AM12</f>
        <v>0</v>
      </c>
      <c r="D25" s="541">
        <f>'Year 3'!AM12</f>
        <v>0</v>
      </c>
      <c r="E25" s="541">
        <f>'Year 2'!AM12</f>
        <v>0</v>
      </c>
      <c r="F25" s="542">
        <f>'Year 1'!AM12</f>
        <v>0</v>
      </c>
    </row>
    <row r="26" spans="1:6">
      <c r="A26" s="540" t="str">
        <f>Populations!$B$18</f>
        <v>55-64</v>
      </c>
      <c r="B26" s="541">
        <f>'Year 5'!AM13</f>
        <v>0</v>
      </c>
      <c r="C26" s="541">
        <f>'Year 4'!AM13</f>
        <v>0</v>
      </c>
      <c r="D26" s="541">
        <f>'Year 3'!AM13</f>
        <v>0</v>
      </c>
      <c r="E26" s="541">
        <f>'Year 2'!AM13</f>
        <v>0</v>
      </c>
      <c r="F26" s="542">
        <f>'Year 1'!AM13</f>
        <v>0</v>
      </c>
    </row>
    <row r="27" spans="1:6">
      <c r="A27" s="540" t="str">
        <f>Populations!$B$19</f>
        <v>65-74</v>
      </c>
      <c r="B27" s="541">
        <f>'Year 5'!AM14</f>
        <v>0</v>
      </c>
      <c r="C27" s="541">
        <f>'Year 4'!AM14</f>
        <v>0</v>
      </c>
      <c r="D27" s="541">
        <f>'Year 3'!AM14</f>
        <v>0</v>
      </c>
      <c r="E27" s="541">
        <f>'Year 2'!AM14</f>
        <v>0</v>
      </c>
      <c r="F27" s="542">
        <f>'Year 1'!AM14</f>
        <v>0</v>
      </c>
    </row>
    <row r="28" spans="1:6">
      <c r="A28" s="540" t="str">
        <f>Populations!$B$20</f>
        <v>75-84</v>
      </c>
      <c r="B28" s="541">
        <f>'Year 5'!AM15</f>
        <v>0</v>
      </c>
      <c r="C28" s="541">
        <f>'Year 4'!AM15</f>
        <v>0</v>
      </c>
      <c r="D28" s="541">
        <f>'Year 3'!AM15</f>
        <v>0</v>
      </c>
      <c r="E28" s="541">
        <f>'Year 2'!AM15</f>
        <v>0</v>
      </c>
      <c r="F28" s="542">
        <f>'Year 1'!AM15</f>
        <v>0</v>
      </c>
    </row>
    <row r="29" spans="1:6" ht="19.5" thickBot="1">
      <c r="A29" s="544" t="str">
        <f>Populations!$B$21</f>
        <v>85+</v>
      </c>
      <c r="B29" s="545">
        <f>'Year 5'!AM16</f>
        <v>0</v>
      </c>
      <c r="C29" s="545">
        <f>'Year 4'!AM16</f>
        <v>0</v>
      </c>
      <c r="D29" s="545">
        <f>'Year 3'!AM16</f>
        <v>0</v>
      </c>
      <c r="E29" s="545">
        <f>'Year 2'!AM16</f>
        <v>0</v>
      </c>
      <c r="F29" s="546">
        <f>'Year 1'!AM16</f>
        <v>0</v>
      </c>
    </row>
    <row r="30" spans="1:6">
      <c r="A30" s="547"/>
    </row>
    <row r="31" spans="1:6" ht="19.5" thickBot="1"/>
    <row r="32" spans="1:6" ht="19.5" thickBot="1">
      <c r="A32" s="537"/>
      <c r="B32" s="721" t="s">
        <v>199</v>
      </c>
      <c r="C32" s="722"/>
      <c r="D32" s="722"/>
      <c r="E32" s="722"/>
      <c r="F32" s="723"/>
    </row>
    <row r="33" spans="1:12">
      <c r="A33" s="538" t="s">
        <v>198</v>
      </c>
      <c r="B33" s="195" t="str">
        <f>A9</f>
        <v>Year 5</v>
      </c>
      <c r="C33" s="195" t="str">
        <f>A10</f>
        <v>Year 4</v>
      </c>
      <c r="D33" s="195" t="str">
        <f>A11</f>
        <v>Year 3</v>
      </c>
      <c r="E33" s="195" t="str">
        <f>A12</f>
        <v>Year 2</v>
      </c>
      <c r="F33" s="539" t="str">
        <f>Populations!A9</f>
        <v>Year 1</v>
      </c>
      <c r="H33" s="536"/>
      <c r="K33" s="536"/>
      <c r="L33" s="536"/>
    </row>
    <row r="34" spans="1:12">
      <c r="A34" s="540" t="str">
        <f>Populations!$B$9</f>
        <v>&lt;1</v>
      </c>
      <c r="B34" s="541">
        <f>'Year 5'!AM21</f>
        <v>0</v>
      </c>
      <c r="C34" s="541">
        <f>'Year 4'!AM21</f>
        <v>0</v>
      </c>
      <c r="D34" s="541">
        <f>'Year 3'!AM21</f>
        <v>0</v>
      </c>
      <c r="E34" s="541">
        <f>'Year 2'!AM21</f>
        <v>0</v>
      </c>
      <c r="F34" s="542">
        <f>'Year 1'!AM21</f>
        <v>0</v>
      </c>
    </row>
    <row r="35" spans="1:12">
      <c r="A35" s="543" t="str">
        <f>Populations!$B$10</f>
        <v>1-4</v>
      </c>
      <c r="B35" s="541">
        <f>'Year 5'!AM22</f>
        <v>0</v>
      </c>
      <c r="C35" s="541">
        <f>'Year 4'!AM22</f>
        <v>0</v>
      </c>
      <c r="D35" s="541">
        <f>'Year 3'!AM22</f>
        <v>0</v>
      </c>
      <c r="E35" s="541">
        <f>'Year 2'!AM22</f>
        <v>0</v>
      </c>
      <c r="F35" s="542">
        <f>'Year 1'!AM22</f>
        <v>0</v>
      </c>
    </row>
    <row r="36" spans="1:12">
      <c r="A36" s="540" t="str">
        <f>Populations!$B$11</f>
        <v>5-9</v>
      </c>
      <c r="B36" s="541">
        <f>'Year 5'!AM23</f>
        <v>0</v>
      </c>
      <c r="C36" s="541">
        <f>'Year 4'!AM23</f>
        <v>0</v>
      </c>
      <c r="D36" s="541">
        <f>'Year 3'!AM23</f>
        <v>0</v>
      </c>
      <c r="E36" s="541">
        <f>'Year 2'!AM23</f>
        <v>0</v>
      </c>
      <c r="F36" s="542">
        <f>'Year 1'!AM23</f>
        <v>0</v>
      </c>
    </row>
    <row r="37" spans="1:12">
      <c r="A37" s="540" t="str">
        <f>Populations!$B$12</f>
        <v>10-14</v>
      </c>
      <c r="B37" s="541">
        <f>'Year 5'!AM24</f>
        <v>0</v>
      </c>
      <c r="C37" s="541">
        <f>'Year 4'!AM24</f>
        <v>0</v>
      </c>
      <c r="D37" s="541">
        <f>'Year 3'!AM24</f>
        <v>0</v>
      </c>
      <c r="E37" s="541">
        <f>'Year 2'!AM24</f>
        <v>0</v>
      </c>
      <c r="F37" s="542">
        <f>'Year 1'!AM24</f>
        <v>0</v>
      </c>
    </row>
    <row r="38" spans="1:12">
      <c r="A38" s="540" t="str">
        <f>Populations!$B$13</f>
        <v>15-19</v>
      </c>
      <c r="B38" s="541">
        <f>'Year 5'!AM25</f>
        <v>0</v>
      </c>
      <c r="C38" s="541">
        <f>'Year 4'!AM25</f>
        <v>0</v>
      </c>
      <c r="D38" s="541">
        <f>'Year 3'!AM25</f>
        <v>0</v>
      </c>
      <c r="E38" s="541">
        <f>'Year 2'!AM25</f>
        <v>0</v>
      </c>
      <c r="F38" s="542">
        <f>'Year 1'!AM25</f>
        <v>0</v>
      </c>
    </row>
    <row r="39" spans="1:12">
      <c r="A39" s="540" t="str">
        <f>Populations!$B$14</f>
        <v>20-24</v>
      </c>
      <c r="B39" s="541">
        <f>'Year 5'!AM26</f>
        <v>0</v>
      </c>
      <c r="C39" s="541">
        <f>'Year 4'!AM26</f>
        <v>0</v>
      </c>
      <c r="D39" s="541">
        <f>'Year 3'!AM26</f>
        <v>0</v>
      </c>
      <c r="E39" s="541">
        <f>'Year 2'!AM26</f>
        <v>0</v>
      </c>
      <c r="F39" s="542">
        <f>'Year 1'!AM26</f>
        <v>0</v>
      </c>
    </row>
    <row r="40" spans="1:12">
      <c r="A40" s="540" t="str">
        <f>Populations!$B$15</f>
        <v>25-34</v>
      </c>
      <c r="B40" s="541">
        <f>'Year 5'!AM27</f>
        <v>0</v>
      </c>
      <c r="C40" s="541">
        <f>'Year 4'!AM27</f>
        <v>0</v>
      </c>
      <c r="D40" s="541">
        <f>'Year 3'!AM27</f>
        <v>0</v>
      </c>
      <c r="E40" s="541">
        <f>'Year 2'!AM27</f>
        <v>0</v>
      </c>
      <c r="F40" s="542">
        <f>'Year 1'!AM27</f>
        <v>0</v>
      </c>
    </row>
    <row r="41" spans="1:12">
      <c r="A41" s="540" t="str">
        <f>Populations!$B$16</f>
        <v>35-44</v>
      </c>
      <c r="B41" s="541">
        <f>'Year 5'!AM28</f>
        <v>0</v>
      </c>
      <c r="C41" s="541">
        <f>'Year 4'!AM28</f>
        <v>0</v>
      </c>
      <c r="D41" s="541">
        <f>'Year 3'!AM28</f>
        <v>0</v>
      </c>
      <c r="E41" s="541">
        <f>'Year 2'!AM28</f>
        <v>0</v>
      </c>
      <c r="F41" s="542">
        <f>'Year 1'!AM28</f>
        <v>0</v>
      </c>
    </row>
    <row r="42" spans="1:12">
      <c r="A42" s="540" t="str">
        <f>Populations!$B$17</f>
        <v>45-54</v>
      </c>
      <c r="B42" s="541">
        <f>'Year 5'!AM29</f>
        <v>0</v>
      </c>
      <c r="C42" s="541">
        <f>'Year 4'!AM29</f>
        <v>0</v>
      </c>
      <c r="D42" s="541">
        <f>'Year 3'!AM29</f>
        <v>0</v>
      </c>
      <c r="E42" s="541">
        <f>'Year 2'!AM29</f>
        <v>0</v>
      </c>
      <c r="F42" s="542">
        <f>'Year 1'!AM29</f>
        <v>0</v>
      </c>
    </row>
    <row r="43" spans="1:12">
      <c r="A43" s="540" t="str">
        <f>Populations!$B$18</f>
        <v>55-64</v>
      </c>
      <c r="B43" s="541">
        <f>'Year 5'!AM30</f>
        <v>0</v>
      </c>
      <c r="C43" s="541">
        <f>'Year 4'!AM30</f>
        <v>0</v>
      </c>
      <c r="D43" s="541">
        <f>'Year 3'!AM30</f>
        <v>0</v>
      </c>
      <c r="E43" s="541">
        <f>'Year 2'!AM30</f>
        <v>0</v>
      </c>
      <c r="F43" s="542">
        <f>'Year 1'!AM30</f>
        <v>0</v>
      </c>
    </row>
    <row r="44" spans="1:12">
      <c r="A44" s="540" t="str">
        <f>Populations!$B$19</f>
        <v>65-74</v>
      </c>
      <c r="B44" s="541">
        <f>'Year 5'!AM31</f>
        <v>0</v>
      </c>
      <c r="C44" s="541">
        <f>'Year 4'!AM31</f>
        <v>0</v>
      </c>
      <c r="D44" s="541">
        <f>'Year 3'!AM31</f>
        <v>0</v>
      </c>
      <c r="E44" s="541">
        <f>'Year 2'!AM31</f>
        <v>0</v>
      </c>
      <c r="F44" s="542">
        <f>'Year 1'!AM31</f>
        <v>0</v>
      </c>
    </row>
    <row r="45" spans="1:12">
      <c r="A45" s="540" t="str">
        <f>Populations!$B$20</f>
        <v>75-84</v>
      </c>
      <c r="B45" s="541">
        <f>'Year 5'!AM32</f>
        <v>0</v>
      </c>
      <c r="C45" s="541">
        <f>'Year 4'!AM32</f>
        <v>0</v>
      </c>
      <c r="D45" s="541">
        <f>'Year 3'!AM32</f>
        <v>0</v>
      </c>
      <c r="E45" s="541">
        <f>'Year 2'!AM32</f>
        <v>0</v>
      </c>
      <c r="F45" s="542">
        <f>'Year 1'!AM32</f>
        <v>0</v>
      </c>
    </row>
    <row r="46" spans="1:12" ht="19.5" thickBot="1">
      <c r="A46" s="544" t="str">
        <f>Populations!$B$21</f>
        <v>85+</v>
      </c>
      <c r="B46" s="545">
        <f>'Year 5'!AM33</f>
        <v>0</v>
      </c>
      <c r="C46" s="545">
        <f>'Year 4'!AM33</f>
        <v>0</v>
      </c>
      <c r="D46" s="545">
        <f>'Year 3'!AM33</f>
        <v>0</v>
      </c>
      <c r="E46" s="545">
        <f>'Year 2'!AM33</f>
        <v>0</v>
      </c>
      <c r="F46" s="546">
        <f>'Year 1'!AM33</f>
        <v>0</v>
      </c>
    </row>
    <row r="47" spans="1:12" ht="19.5" thickBot="1"/>
    <row r="48" spans="1:12" ht="19.5" thickBot="1">
      <c r="A48" s="537"/>
      <c r="B48" s="724" t="s">
        <v>200</v>
      </c>
      <c r="C48" s="725"/>
      <c r="D48" s="725"/>
      <c r="E48" s="725"/>
      <c r="F48" s="726"/>
    </row>
    <row r="49" spans="1:6">
      <c r="A49" s="538" t="s">
        <v>198</v>
      </c>
      <c r="B49" s="195" t="str">
        <f>A9</f>
        <v>Year 5</v>
      </c>
      <c r="C49" s="195" t="str">
        <f>A10</f>
        <v>Year 4</v>
      </c>
      <c r="D49" s="195" t="str">
        <f>A11</f>
        <v>Year 3</v>
      </c>
      <c r="E49" s="195" t="str">
        <f>A12</f>
        <v>Year 2</v>
      </c>
      <c r="F49" s="539" t="str">
        <f>Populations!A9</f>
        <v>Year 1</v>
      </c>
    </row>
    <row r="50" spans="1:6">
      <c r="A50" s="540" t="str">
        <f>Populations!$B$9</f>
        <v>&lt;1</v>
      </c>
      <c r="B50" s="541">
        <f>'Year 5'!AM38</f>
        <v>0</v>
      </c>
      <c r="C50" s="541">
        <f>'Year 4'!AM38</f>
        <v>0</v>
      </c>
      <c r="D50" s="541">
        <f>'Year 3'!AM38</f>
        <v>0</v>
      </c>
      <c r="E50" s="541">
        <f>'Year 2'!AM38</f>
        <v>0</v>
      </c>
      <c r="F50" s="542">
        <f>'Year 1'!AM38</f>
        <v>0</v>
      </c>
    </row>
    <row r="51" spans="1:6">
      <c r="A51" s="543" t="str">
        <f>Populations!$B$10</f>
        <v>1-4</v>
      </c>
      <c r="B51" s="541">
        <f>'Year 5'!AM39</f>
        <v>0</v>
      </c>
      <c r="C51" s="541">
        <f>'Year 4'!AM39</f>
        <v>0</v>
      </c>
      <c r="D51" s="541">
        <f>'Year 3'!AM39</f>
        <v>0</v>
      </c>
      <c r="E51" s="541">
        <f>'Year 2'!AM39</f>
        <v>0</v>
      </c>
      <c r="F51" s="542">
        <f>'Year 1'!AM39</f>
        <v>0</v>
      </c>
    </row>
    <row r="52" spans="1:6">
      <c r="A52" s="540" t="str">
        <f>Populations!$B$11</f>
        <v>5-9</v>
      </c>
      <c r="B52" s="541">
        <f>'Year 5'!AM40</f>
        <v>0</v>
      </c>
      <c r="C52" s="541">
        <f>'Year 4'!AM40</f>
        <v>0</v>
      </c>
      <c r="D52" s="541">
        <f>'Year 3'!AM40</f>
        <v>0</v>
      </c>
      <c r="E52" s="541">
        <f>'Year 2'!AM40</f>
        <v>0</v>
      </c>
      <c r="F52" s="542">
        <f>'Year 1'!AM40</f>
        <v>0</v>
      </c>
    </row>
    <row r="53" spans="1:6">
      <c r="A53" s="540" t="str">
        <f>Populations!$B$12</f>
        <v>10-14</v>
      </c>
      <c r="B53" s="541">
        <f>'Year 5'!AM41</f>
        <v>0</v>
      </c>
      <c r="C53" s="541">
        <f>'Year 4'!AM41</f>
        <v>0</v>
      </c>
      <c r="D53" s="541">
        <f>'Year 3'!AM41</f>
        <v>0</v>
      </c>
      <c r="E53" s="541">
        <f>'Year 2'!AM41</f>
        <v>0</v>
      </c>
      <c r="F53" s="542">
        <f>'Year 1'!AM41</f>
        <v>0</v>
      </c>
    </row>
    <row r="54" spans="1:6">
      <c r="A54" s="540" t="str">
        <f>Populations!$B$13</f>
        <v>15-19</v>
      </c>
      <c r="B54" s="541">
        <f>'Year 5'!AM42</f>
        <v>0</v>
      </c>
      <c r="C54" s="541">
        <f>'Year 4'!AM42</f>
        <v>0</v>
      </c>
      <c r="D54" s="541">
        <f>'Year 3'!AM42</f>
        <v>0</v>
      </c>
      <c r="E54" s="541">
        <f>'Year 2'!AM42</f>
        <v>0</v>
      </c>
      <c r="F54" s="542">
        <f>'Year 1'!AM42</f>
        <v>0</v>
      </c>
    </row>
    <row r="55" spans="1:6">
      <c r="A55" s="540" t="str">
        <f>Populations!$B$14</f>
        <v>20-24</v>
      </c>
      <c r="B55" s="541">
        <f>'Year 5'!AM43</f>
        <v>0</v>
      </c>
      <c r="C55" s="541">
        <f>'Year 4'!AM43</f>
        <v>0</v>
      </c>
      <c r="D55" s="541">
        <f>'Year 3'!AM43</f>
        <v>0</v>
      </c>
      <c r="E55" s="541">
        <f>'Year 2'!AM43</f>
        <v>0</v>
      </c>
      <c r="F55" s="542">
        <f>'Year 1'!AM43</f>
        <v>0</v>
      </c>
    </row>
    <row r="56" spans="1:6">
      <c r="A56" s="540" t="str">
        <f>Populations!$B$15</f>
        <v>25-34</v>
      </c>
      <c r="B56" s="541">
        <f>'Year 5'!AM44</f>
        <v>0</v>
      </c>
      <c r="C56" s="541">
        <f>'Year 4'!AM44</f>
        <v>0</v>
      </c>
      <c r="D56" s="541">
        <f>'Year 3'!AM44</f>
        <v>0</v>
      </c>
      <c r="E56" s="541">
        <f>'Year 2'!AM44</f>
        <v>0</v>
      </c>
      <c r="F56" s="542">
        <f>'Year 1'!AM44</f>
        <v>0</v>
      </c>
    </row>
    <row r="57" spans="1:6">
      <c r="A57" s="540" t="str">
        <f>Populations!$B$16</f>
        <v>35-44</v>
      </c>
      <c r="B57" s="541">
        <f>'Year 5'!AM45</f>
        <v>0</v>
      </c>
      <c r="C57" s="541">
        <f>'Year 4'!AM45</f>
        <v>0</v>
      </c>
      <c r="D57" s="541">
        <f>'Year 3'!AM45</f>
        <v>0</v>
      </c>
      <c r="E57" s="541">
        <f>'Year 2'!AM45</f>
        <v>0</v>
      </c>
      <c r="F57" s="542">
        <f>'Year 1'!AM45</f>
        <v>0</v>
      </c>
    </row>
    <row r="58" spans="1:6">
      <c r="A58" s="540" t="str">
        <f>Populations!$B$17</f>
        <v>45-54</v>
      </c>
      <c r="B58" s="541">
        <f>'Year 5'!AM46</f>
        <v>0</v>
      </c>
      <c r="C58" s="541">
        <f>'Year 4'!AM46</f>
        <v>0</v>
      </c>
      <c r="D58" s="541">
        <f>'Year 3'!AM46</f>
        <v>0</v>
      </c>
      <c r="E58" s="541">
        <f>'Year 2'!AM46</f>
        <v>0</v>
      </c>
      <c r="F58" s="542">
        <f>'Year 1'!AM46</f>
        <v>0</v>
      </c>
    </row>
    <row r="59" spans="1:6">
      <c r="A59" s="540" t="str">
        <f>Populations!$B$18</f>
        <v>55-64</v>
      </c>
      <c r="B59" s="541">
        <f>'Year 5'!AM47</f>
        <v>0</v>
      </c>
      <c r="C59" s="541">
        <f>'Year 4'!AM47</f>
        <v>0</v>
      </c>
      <c r="D59" s="541">
        <f>'Year 3'!AM47</f>
        <v>0</v>
      </c>
      <c r="E59" s="541">
        <f>'Year 2'!AM47</f>
        <v>0</v>
      </c>
      <c r="F59" s="542">
        <f>'Year 1'!AM47</f>
        <v>0</v>
      </c>
    </row>
    <row r="60" spans="1:6">
      <c r="A60" s="540" t="str">
        <f>Populations!$B$19</f>
        <v>65-74</v>
      </c>
      <c r="B60" s="541">
        <f>'Year 5'!AM48</f>
        <v>0</v>
      </c>
      <c r="C60" s="541">
        <f>'Year 4'!AM48</f>
        <v>0</v>
      </c>
      <c r="D60" s="541">
        <f>'Year 3'!AM48</f>
        <v>0</v>
      </c>
      <c r="E60" s="541">
        <f>'Year 2'!AM48</f>
        <v>0</v>
      </c>
      <c r="F60" s="542">
        <f>'Year 1'!AM48</f>
        <v>0</v>
      </c>
    </row>
    <row r="61" spans="1:6">
      <c r="A61" s="540" t="str">
        <f>Populations!$B$20</f>
        <v>75-84</v>
      </c>
      <c r="B61" s="541">
        <f>'Year 5'!AM49</f>
        <v>0</v>
      </c>
      <c r="C61" s="541">
        <f>'Year 4'!AM49</f>
        <v>0</v>
      </c>
      <c r="D61" s="541">
        <f>'Year 3'!AM49</f>
        <v>0</v>
      </c>
      <c r="E61" s="541">
        <f>'Year 2'!AM49</f>
        <v>0</v>
      </c>
      <c r="F61" s="542">
        <f>'Year 1'!AM49</f>
        <v>0</v>
      </c>
    </row>
    <row r="62" spans="1:6" ht="19.5" thickBot="1">
      <c r="A62" s="544" t="str">
        <f>Populations!$B$21</f>
        <v>85+</v>
      </c>
      <c r="B62" s="545">
        <f>'Year 5'!AM50</f>
        <v>0</v>
      </c>
      <c r="C62" s="545">
        <f>'Year 4'!AM50</f>
        <v>0</v>
      </c>
      <c r="D62" s="545">
        <f>'Year 3'!AM50</f>
        <v>0</v>
      </c>
      <c r="E62" s="545">
        <f>'Year 2'!AM50</f>
        <v>0</v>
      </c>
      <c r="F62" s="546">
        <f>'Year 1'!AM50</f>
        <v>0</v>
      </c>
    </row>
    <row r="63" spans="1:6" ht="19.5" thickBot="1">
      <c r="A63" s="548"/>
      <c r="B63" s="549"/>
      <c r="C63" s="549"/>
      <c r="D63" s="549"/>
      <c r="E63" s="549"/>
      <c r="F63" s="549"/>
    </row>
    <row r="64" spans="1:6">
      <c r="A64" s="538"/>
      <c r="B64" s="708" t="s">
        <v>201</v>
      </c>
      <c r="C64" s="708"/>
      <c r="D64" s="708"/>
      <c r="E64" s="708"/>
      <c r="F64" s="709"/>
    </row>
    <row r="65" spans="1:6">
      <c r="A65" s="531"/>
      <c r="B65" s="529" t="str">
        <f>A9</f>
        <v>Year 5</v>
      </c>
      <c r="C65" s="529" t="str">
        <f>A10</f>
        <v>Year 4</v>
      </c>
      <c r="D65" s="529" t="str">
        <f>A11</f>
        <v>Year 3</v>
      </c>
      <c r="E65" s="529" t="str">
        <f>A12</f>
        <v>Year 2</v>
      </c>
      <c r="F65" s="530" t="str">
        <f>Populations!A9</f>
        <v>Year 1</v>
      </c>
    </row>
    <row r="66" spans="1:6" ht="37.5">
      <c r="A66" s="550" t="str">
        <f>Populations!I8</f>
        <v>White-Not Hispanic</v>
      </c>
      <c r="B66" s="541">
        <f>'Year 5'!AP17</f>
        <v>0</v>
      </c>
      <c r="C66" s="541">
        <f>'Year 4'!AP17</f>
        <v>0</v>
      </c>
      <c r="D66" s="541">
        <f>'Year 3'!AP17</f>
        <v>0</v>
      </c>
      <c r="E66" s="541">
        <f>'Year 2'!AP17</f>
        <v>0</v>
      </c>
      <c r="F66" s="542">
        <f>'Year 1'!AP17</f>
        <v>0</v>
      </c>
    </row>
    <row r="67" spans="1:6">
      <c r="A67" s="550" t="str">
        <f>Populations!K8</f>
        <v>Hispanic</v>
      </c>
      <c r="B67" s="541">
        <f>'Year 5'!AQ17</f>
        <v>0</v>
      </c>
      <c r="C67" s="541">
        <f>'Year 4'!AQ17</f>
        <v>0</v>
      </c>
      <c r="D67" s="541">
        <f>'Year 3'!AQ17</f>
        <v>0</v>
      </c>
      <c r="E67" s="541">
        <f>'Year 2'!AQ17</f>
        <v>0</v>
      </c>
      <c r="F67" s="542">
        <f>'Year 1'!AQ17</f>
        <v>0</v>
      </c>
    </row>
    <row r="68" spans="1:6">
      <c r="A68" s="550" t="str">
        <f>Populations!M8</f>
        <v>Black-Not Hispanic</v>
      </c>
      <c r="B68" s="541">
        <f>'Year 5'!AR17</f>
        <v>0</v>
      </c>
      <c r="C68" s="541">
        <f>'Year 4'!AR17</f>
        <v>0</v>
      </c>
      <c r="D68" s="541">
        <f>'Year 3'!AR17</f>
        <v>0</v>
      </c>
      <c r="E68" s="541">
        <f>'Year 2'!AR17</f>
        <v>0</v>
      </c>
      <c r="F68" s="542">
        <f>'Year 1'!AR17</f>
        <v>0</v>
      </c>
    </row>
    <row r="69" spans="1:6">
      <c r="A69" s="550" t="str">
        <f>Populations!O8</f>
        <v>Asian</v>
      </c>
      <c r="B69" s="541">
        <f>'Year 5'!AS17</f>
        <v>0</v>
      </c>
      <c r="C69" s="541">
        <f>'Year 4'!AS17</f>
        <v>0</v>
      </c>
      <c r="D69" s="541">
        <f>'Year 3'!AS17</f>
        <v>0</v>
      </c>
      <c r="E69" s="541">
        <f>'Year 2'!AS17</f>
        <v>0</v>
      </c>
      <c r="F69" s="542">
        <f>'Year 1'!AS17</f>
        <v>0</v>
      </c>
    </row>
    <row r="70" spans="1:6" ht="37.5">
      <c r="A70" s="550" t="str">
        <f>Populations!Q8</f>
        <v>American Indian
/Alaska Native</v>
      </c>
      <c r="B70" s="541">
        <f>'Year 5'!AT17</f>
        <v>0</v>
      </c>
      <c r="C70" s="541">
        <f>'Year 4'!AT17</f>
        <v>0</v>
      </c>
      <c r="D70" s="541">
        <f>'Year 3'!AT17</f>
        <v>0</v>
      </c>
      <c r="E70" s="541">
        <f>'Year 2'!AT17</f>
        <v>0</v>
      </c>
      <c r="F70" s="542">
        <f>'Year 1'!AT17</f>
        <v>0</v>
      </c>
    </row>
    <row r="71" spans="1:6" ht="19.5" thickBot="1">
      <c r="A71" s="551" t="str">
        <f>Populations!S8</f>
        <v>Other</v>
      </c>
      <c r="B71" s="552">
        <f>'Year 5'!AU17</f>
        <v>0</v>
      </c>
      <c r="C71" s="552">
        <f>'Year 4'!AU17</f>
        <v>0</v>
      </c>
      <c r="D71" s="552">
        <f>'Year 3'!AU17</f>
        <v>0</v>
      </c>
      <c r="E71" s="552">
        <f>'Year 2'!AU17</f>
        <v>0</v>
      </c>
      <c r="F71" s="553">
        <f>'Year 1'!AU17</f>
        <v>0</v>
      </c>
    </row>
    <row r="72" spans="1:6">
      <c r="A72" s="554" t="s">
        <v>84</v>
      </c>
      <c r="B72" s="555">
        <f>'Year 5'!AN17</f>
        <v>0</v>
      </c>
      <c r="C72" s="555">
        <f>'Year 4'!AN17</f>
        <v>0</v>
      </c>
      <c r="D72" s="555">
        <f>'Year 3'!AN17</f>
        <v>0</v>
      </c>
      <c r="E72" s="555">
        <f>'Year 2'!AN17</f>
        <v>0</v>
      </c>
      <c r="F72" s="556">
        <f>'Year 1'!AN17</f>
        <v>0</v>
      </c>
    </row>
    <row r="73" spans="1:6" ht="19.5" thickBot="1">
      <c r="A73" s="557" t="s">
        <v>85</v>
      </c>
      <c r="B73" s="545">
        <f>'Year 5'!AO17</f>
        <v>0</v>
      </c>
      <c r="C73" s="545">
        <f>'Year 4'!AO17</f>
        <v>0</v>
      </c>
      <c r="D73" s="545">
        <f>'Year 3'!AO17</f>
        <v>0</v>
      </c>
      <c r="E73" s="545">
        <f>'Year 2'!AO17</f>
        <v>0</v>
      </c>
      <c r="F73" s="546">
        <f>'Year 1'!AO17</f>
        <v>0</v>
      </c>
    </row>
    <row r="75" spans="1:6" ht="19.5" thickBot="1"/>
    <row r="76" spans="1:6">
      <c r="A76" s="538"/>
      <c r="B76" s="710" t="s">
        <v>202</v>
      </c>
      <c r="C76" s="711"/>
      <c r="D76" s="711"/>
      <c r="E76" s="711"/>
      <c r="F76" s="712"/>
    </row>
    <row r="77" spans="1:6">
      <c r="A77" s="531"/>
      <c r="B77" s="529" t="str">
        <f>A9</f>
        <v>Year 5</v>
      </c>
      <c r="C77" s="529" t="str">
        <f>A10</f>
        <v>Year 4</v>
      </c>
      <c r="D77" s="529" t="str">
        <f>A11</f>
        <v>Year 3</v>
      </c>
      <c r="E77" s="529" t="str">
        <f>A12</f>
        <v>Year 2</v>
      </c>
      <c r="F77" s="530" t="str">
        <f>Populations!A9</f>
        <v>Year 1</v>
      </c>
    </row>
    <row r="78" spans="1:6" ht="37.5">
      <c r="A78" s="550" t="str">
        <f>Populations!I8</f>
        <v>White-Not Hispanic</v>
      </c>
      <c r="B78" s="541">
        <f>'Year 5'!AP34</f>
        <v>0</v>
      </c>
      <c r="C78" s="541">
        <f>'Year 4'!AP34</f>
        <v>0</v>
      </c>
      <c r="D78" s="541">
        <f>'Year 3'!AP34</f>
        <v>0</v>
      </c>
      <c r="E78" s="541">
        <f>'Year 2'!AP34</f>
        <v>0</v>
      </c>
      <c r="F78" s="542">
        <f>'Year 1'!AP34</f>
        <v>0</v>
      </c>
    </row>
    <row r="79" spans="1:6">
      <c r="A79" s="550" t="str">
        <f>Populations!K8</f>
        <v>Hispanic</v>
      </c>
      <c r="B79" s="541">
        <f>'Year 5'!AQ34</f>
        <v>0</v>
      </c>
      <c r="C79" s="541">
        <f>'Year 4'!AQ34</f>
        <v>0</v>
      </c>
      <c r="D79" s="541">
        <f>'Year 3'!AQ34</f>
        <v>0</v>
      </c>
      <c r="E79" s="541">
        <f>'Year 2'!AQ34</f>
        <v>0</v>
      </c>
      <c r="F79" s="542">
        <f>'Year 1'!AQ34</f>
        <v>0</v>
      </c>
    </row>
    <row r="80" spans="1:6">
      <c r="A80" s="550" t="str">
        <f>Populations!M8</f>
        <v>Black-Not Hispanic</v>
      </c>
      <c r="B80" s="541">
        <f>'Year 5'!AR34</f>
        <v>0</v>
      </c>
      <c r="C80" s="541">
        <f>'Year 4'!AR34</f>
        <v>0</v>
      </c>
      <c r="D80" s="541">
        <f>'Year 3'!AR34</f>
        <v>0</v>
      </c>
      <c r="E80" s="541">
        <f>'Year 2'!AR34</f>
        <v>0</v>
      </c>
      <c r="F80" s="542">
        <f>'Year 1'!AR34</f>
        <v>0</v>
      </c>
    </row>
    <row r="81" spans="1:6">
      <c r="A81" s="550" t="str">
        <f>Populations!O8</f>
        <v>Asian</v>
      </c>
      <c r="B81" s="541">
        <f>'Year 5'!AS34</f>
        <v>0</v>
      </c>
      <c r="C81" s="541">
        <f>'Year 4'!AS34</f>
        <v>0</v>
      </c>
      <c r="D81" s="541">
        <f>'Year 3'!AS34</f>
        <v>0</v>
      </c>
      <c r="E81" s="541">
        <f>'Year 2'!AS34</f>
        <v>0</v>
      </c>
      <c r="F81" s="542">
        <f>'Year 1'!AS34</f>
        <v>0</v>
      </c>
    </row>
    <row r="82" spans="1:6" ht="37.5">
      <c r="A82" s="550" t="str">
        <f>Populations!Q8</f>
        <v>American Indian
/Alaska Native</v>
      </c>
      <c r="B82" s="541">
        <f>'Year 5'!AT34</f>
        <v>0</v>
      </c>
      <c r="C82" s="541">
        <f>'Year 4'!AT34</f>
        <v>0</v>
      </c>
      <c r="D82" s="541">
        <f>'Year 3'!AT34</f>
        <v>0</v>
      </c>
      <c r="E82" s="541">
        <f>'Year 2'!AT34</f>
        <v>0</v>
      </c>
      <c r="F82" s="542">
        <f>'Year 1'!AT34</f>
        <v>0</v>
      </c>
    </row>
    <row r="83" spans="1:6" ht="19.5" thickBot="1">
      <c r="A83" s="551" t="str">
        <f>Populations!S8</f>
        <v>Other</v>
      </c>
      <c r="B83" s="552">
        <f>'Year 5'!AU34</f>
        <v>0</v>
      </c>
      <c r="C83" s="552">
        <f>'Year 4'!AU34</f>
        <v>0</v>
      </c>
      <c r="D83" s="552">
        <f>'Year 3'!AU34</f>
        <v>0</v>
      </c>
      <c r="E83" s="552">
        <f>'Year 2'!AU34</f>
        <v>0</v>
      </c>
      <c r="F83" s="553">
        <f>'Year 1'!AU34</f>
        <v>0</v>
      </c>
    </row>
    <row r="84" spans="1:6">
      <c r="A84" s="554" t="s">
        <v>84</v>
      </c>
      <c r="B84" s="555">
        <f>'Year 5'!AN34</f>
        <v>0</v>
      </c>
      <c r="C84" s="555">
        <f>'Year 4'!AN34</f>
        <v>0</v>
      </c>
      <c r="D84" s="555">
        <f>'Year 3'!AN34</f>
        <v>0</v>
      </c>
      <c r="E84" s="555">
        <f>'Year 2'!AN34</f>
        <v>0</v>
      </c>
      <c r="F84" s="556">
        <f>'Year 1'!AN34</f>
        <v>0</v>
      </c>
    </row>
    <row r="85" spans="1:6" ht="19.5" thickBot="1">
      <c r="A85" s="557" t="s">
        <v>85</v>
      </c>
      <c r="B85" s="545">
        <f>'Year 5'!AO34</f>
        <v>0</v>
      </c>
      <c r="C85" s="545">
        <f>'Year 4'!AO34</f>
        <v>0</v>
      </c>
      <c r="D85" s="545">
        <f>'Year 3'!AO34</f>
        <v>0</v>
      </c>
      <c r="E85" s="545">
        <f>'Year 2'!AO34</f>
        <v>0</v>
      </c>
      <c r="F85" s="546">
        <f>'Year 1'!AO34</f>
        <v>0</v>
      </c>
    </row>
    <row r="87" spans="1:6" ht="19.5" thickBot="1"/>
    <row r="88" spans="1:6">
      <c r="A88" s="538"/>
      <c r="B88" s="713" t="s">
        <v>203</v>
      </c>
      <c r="C88" s="714"/>
      <c r="D88" s="714"/>
      <c r="E88" s="714"/>
      <c r="F88" s="715"/>
    </row>
    <row r="89" spans="1:6">
      <c r="A89" s="531"/>
      <c r="B89" s="529" t="str">
        <f>A9</f>
        <v>Year 5</v>
      </c>
      <c r="C89" s="529" t="str">
        <f>A10</f>
        <v>Year 4</v>
      </c>
      <c r="D89" s="529" t="str">
        <f>A11</f>
        <v>Year 3</v>
      </c>
      <c r="E89" s="529" t="str">
        <f>A12</f>
        <v>Year 2</v>
      </c>
      <c r="F89" s="530" t="str">
        <f>Populations!A9</f>
        <v>Year 1</v>
      </c>
    </row>
    <row r="90" spans="1:6" ht="37.5">
      <c r="A90" s="550" t="str">
        <f>Populations!I8</f>
        <v>White-Not Hispanic</v>
      </c>
      <c r="B90" s="541">
        <f>'Year 5'!AP51</f>
        <v>0</v>
      </c>
      <c r="C90" s="541">
        <f>'Year 4'!AP51</f>
        <v>0</v>
      </c>
      <c r="D90" s="541">
        <f>'Year 3'!AP51</f>
        <v>0</v>
      </c>
      <c r="E90" s="541">
        <f>'Year 2'!AP51</f>
        <v>0</v>
      </c>
      <c r="F90" s="542">
        <f>'Year 1'!AP51</f>
        <v>0</v>
      </c>
    </row>
    <row r="91" spans="1:6">
      <c r="A91" s="550" t="str">
        <f>Populations!K8</f>
        <v>Hispanic</v>
      </c>
      <c r="B91" s="541">
        <f>'Year 5'!AQ51</f>
        <v>0</v>
      </c>
      <c r="C91" s="541">
        <f>'Year 4'!AQ51</f>
        <v>0</v>
      </c>
      <c r="D91" s="541">
        <f>'Year 3'!AQ51</f>
        <v>0</v>
      </c>
      <c r="E91" s="541">
        <f>'Year 2'!AQ51</f>
        <v>0</v>
      </c>
      <c r="F91" s="542">
        <f>'Year 1'!AQ51</f>
        <v>0</v>
      </c>
    </row>
    <row r="92" spans="1:6">
      <c r="A92" s="550" t="str">
        <f>Populations!M8</f>
        <v>Black-Not Hispanic</v>
      </c>
      <c r="B92" s="541">
        <f>'Year 5'!AR51</f>
        <v>0</v>
      </c>
      <c r="C92" s="541">
        <f>'Year 4'!AR51</f>
        <v>0</v>
      </c>
      <c r="D92" s="541">
        <f>'Year 3'!AR51</f>
        <v>0</v>
      </c>
      <c r="E92" s="541">
        <f>'Year 2'!AR51</f>
        <v>0</v>
      </c>
      <c r="F92" s="542">
        <f>'Year 1'!AR51</f>
        <v>0</v>
      </c>
    </row>
    <row r="93" spans="1:6">
      <c r="A93" s="550" t="str">
        <f>Populations!O8</f>
        <v>Asian</v>
      </c>
      <c r="B93" s="541">
        <f>'Year 5'!AS51</f>
        <v>0</v>
      </c>
      <c r="C93" s="541">
        <f>'Year 4'!AS51</f>
        <v>0</v>
      </c>
      <c r="D93" s="541">
        <f>'Year 3'!AS51</f>
        <v>0</v>
      </c>
      <c r="E93" s="541">
        <f>'Year 2'!AS51</f>
        <v>0</v>
      </c>
      <c r="F93" s="542">
        <f>'Year 1'!AS51</f>
        <v>0</v>
      </c>
    </row>
    <row r="94" spans="1:6" ht="37.5">
      <c r="A94" s="550" t="str">
        <f>Populations!Q8</f>
        <v>American Indian
/Alaska Native</v>
      </c>
      <c r="B94" s="541">
        <f>'Year 5'!AT51</f>
        <v>0</v>
      </c>
      <c r="C94" s="541">
        <f>'Year 4'!AT51</f>
        <v>0</v>
      </c>
      <c r="D94" s="541">
        <f>'Year 3'!AT51</f>
        <v>0</v>
      </c>
      <c r="E94" s="541">
        <f>'Year 2'!AT51</f>
        <v>0</v>
      </c>
      <c r="F94" s="542">
        <f>'Year 1'!AT51</f>
        <v>0</v>
      </c>
    </row>
    <row r="95" spans="1:6" ht="19.5" thickBot="1">
      <c r="A95" s="551" t="str">
        <f>Populations!S8</f>
        <v>Other</v>
      </c>
      <c r="B95" s="552">
        <f>'Year 5'!AU51</f>
        <v>0</v>
      </c>
      <c r="C95" s="552">
        <f>'Year 4'!AU51</f>
        <v>0</v>
      </c>
      <c r="D95" s="552">
        <f>'Year 3'!AU51</f>
        <v>0</v>
      </c>
      <c r="E95" s="552">
        <f>'Year 2'!AU51</f>
        <v>0</v>
      </c>
      <c r="F95" s="553">
        <f>'Year 1'!AU51</f>
        <v>0</v>
      </c>
    </row>
    <row r="96" spans="1:6">
      <c r="A96" s="554" t="s">
        <v>84</v>
      </c>
      <c r="B96" s="555">
        <f>'Year 5'!AN51</f>
        <v>0</v>
      </c>
      <c r="C96" s="555">
        <f>'Year 4'!AN51</f>
        <v>0</v>
      </c>
      <c r="D96" s="555">
        <f>'Year 3'!AN51</f>
        <v>0</v>
      </c>
      <c r="E96" s="555">
        <f>'Year 2'!AN51</f>
        <v>0</v>
      </c>
      <c r="F96" s="556">
        <f>'Year 1'!AN51</f>
        <v>0</v>
      </c>
    </row>
    <row r="97" spans="1:6" ht="19.5" thickBot="1">
      <c r="A97" s="557" t="s">
        <v>85</v>
      </c>
      <c r="B97" s="545">
        <f>'Year 5'!AO51</f>
        <v>0</v>
      </c>
      <c r="C97" s="545">
        <f>'Year 4'!AO51</f>
        <v>0</v>
      </c>
      <c r="D97" s="545">
        <f>'Year 3'!AO51</f>
        <v>0</v>
      </c>
      <c r="E97" s="545">
        <f>'Year 2'!AO51</f>
        <v>0</v>
      </c>
      <c r="F97" s="546">
        <f>'Year 1'!AO51</f>
        <v>0</v>
      </c>
    </row>
  </sheetData>
  <mergeCells count="9">
    <mergeCell ref="A1:E4"/>
    <mergeCell ref="A7:A8"/>
    <mergeCell ref="B64:F64"/>
    <mergeCell ref="B76:F76"/>
    <mergeCell ref="B88:F88"/>
    <mergeCell ref="B7:D7"/>
    <mergeCell ref="B15:F15"/>
    <mergeCell ref="B32:F32"/>
    <mergeCell ref="B48:F48"/>
  </mergeCells>
  <pageMargins left="0.7" right="0.7" top="0.75" bottom="0.75" header="0.3" footer="0.3"/>
  <pageSetup orientation="portrait" r:id="rId1"/>
  <drawing r:id="rId2"/>
  <extLst>
    <ext xmlns:x15="http://schemas.microsoft.com/office/spreadsheetml/2010/11/main" uri="{F7C9EE02-42E1-4005-9D12-6889AFFD525C}">
      <x15:webExtensions xmlns:xm="http://schemas.microsoft.com/office/excel/2006/main">
        <x15:webExtension appRef="{A52F3B8B-934F-49C3-A5FF-B39229F13BF5}">
          <xm:f>'Optional Year 1-5 Rates'!1:1048576</xm:f>
        </x15:webExtension>
        <x15:webExtension appRef="{68F9B829-D5D5-489C-9164-A00D8780744C}">
          <xm:f>'Optional Year 1-5 Rates'!$B$16:$F$29</xm:f>
        </x15:webExtension>
        <x15:webExtension appRef="{ED12F5ED-1FDC-40EB-AD15-4572AFECB31E}">
          <xm:f>'Optional Year 1-5 Rates'!$H$33:$O$49</xm:f>
        </x15:webExtension>
      </x15:webExtens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0B24C-DAD8-4B72-AB55-852A91EB3933}">
  <dimension ref="A1:E6"/>
  <sheetViews>
    <sheetView topLeftCell="A16" workbookViewId="0">
      <selection activeCell="J7" sqref="J7"/>
    </sheetView>
  </sheetViews>
  <sheetFormatPr defaultColWidth="8.7109375" defaultRowHeight="15"/>
  <cols>
    <col min="1" max="2" width="8.7109375" style="95"/>
    <col min="3" max="5" width="14.140625" style="95" customWidth="1"/>
    <col min="6" max="16384" width="8.7109375" style="95"/>
  </cols>
  <sheetData>
    <row r="1" spans="1:5" ht="14.45" customHeight="1">
      <c r="A1" s="727" t="s">
        <v>204</v>
      </c>
      <c r="B1" s="727"/>
      <c r="C1" s="727"/>
      <c r="D1" s="727"/>
      <c r="E1" s="727"/>
    </row>
    <row r="2" spans="1:5">
      <c r="A2" s="727"/>
      <c r="B2" s="727"/>
      <c r="C2" s="727"/>
      <c r="D2" s="727"/>
      <c r="E2" s="727"/>
    </row>
    <row r="3" spans="1:5">
      <c r="A3" s="727"/>
      <c r="B3" s="727"/>
      <c r="C3" s="727"/>
      <c r="D3" s="727"/>
      <c r="E3" s="727"/>
    </row>
    <row r="5" spans="1:5">
      <c r="B5" s="96"/>
      <c r="C5" s="97" t="s">
        <v>181</v>
      </c>
      <c r="D5" s="98" t="s">
        <v>180</v>
      </c>
      <c r="E5" s="99" t="s">
        <v>205</v>
      </c>
    </row>
    <row r="6" spans="1:5">
      <c r="B6" s="96" t="s">
        <v>206</v>
      </c>
      <c r="C6" s="96">
        <v>58000</v>
      </c>
      <c r="D6" s="96">
        <v>22315</v>
      </c>
      <c r="E6" s="96">
        <v>32000</v>
      </c>
    </row>
  </sheetData>
  <mergeCells count="1">
    <mergeCell ref="A1:E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05911-7D99-4B7D-9F1C-F08F6AEA07C7}">
  <dimension ref="A1:D22"/>
  <sheetViews>
    <sheetView zoomScale="90" zoomScaleNormal="90" workbookViewId="0">
      <selection activeCell="C8" sqref="C8"/>
    </sheetView>
  </sheetViews>
  <sheetFormatPr defaultRowHeight="12.75"/>
  <cols>
    <col min="1" max="1" width="7.42578125" customWidth="1"/>
    <col min="2" max="2" width="23.7109375" customWidth="1"/>
    <col min="3" max="3" width="27.7109375" style="12" customWidth="1"/>
    <col min="4" max="4" width="3.140625" customWidth="1"/>
  </cols>
  <sheetData>
    <row r="1" spans="1:4" ht="63" customHeight="1">
      <c r="A1" s="728" t="s">
        <v>207</v>
      </c>
      <c r="B1" s="728"/>
      <c r="C1" s="728"/>
      <c r="D1" s="584"/>
    </row>
    <row r="2" spans="1:4" ht="81" customHeight="1">
      <c r="A2" s="585" t="s">
        <v>208</v>
      </c>
      <c r="B2" s="585" t="s">
        <v>209</v>
      </c>
      <c r="C2" s="585" t="s">
        <v>210</v>
      </c>
      <c r="D2" s="586" t="s">
        <v>211</v>
      </c>
    </row>
    <row r="3" spans="1:4" ht="13.5" customHeight="1">
      <c r="A3" s="636">
        <v>1</v>
      </c>
      <c r="B3" s="636" t="str">
        <f>Populations!A9</f>
        <v>Year 1</v>
      </c>
      <c r="C3" s="636">
        <v>1</v>
      </c>
      <c r="D3" s="587">
        <v>0</v>
      </c>
    </row>
    <row r="4" spans="1:4" ht="15.75">
      <c r="A4" s="636">
        <v>2</v>
      </c>
      <c r="B4" s="636" t="str">
        <f>Populations!A26</f>
        <v>Year 2</v>
      </c>
      <c r="C4" s="636">
        <v>2</v>
      </c>
      <c r="D4" s="587">
        <v>0</v>
      </c>
    </row>
    <row r="5" spans="1:4" ht="15.75">
      <c r="A5" s="636">
        <v>3</v>
      </c>
      <c r="B5" s="636" t="str">
        <f>Populations!A44</f>
        <v>Year 3</v>
      </c>
      <c r="C5" s="636">
        <v>3</v>
      </c>
      <c r="D5" s="587">
        <v>0</v>
      </c>
    </row>
    <row r="6" spans="1:4" ht="15.75">
      <c r="A6" s="636">
        <v>4</v>
      </c>
      <c r="B6" s="636" t="str">
        <f>Populations!A61</f>
        <v>Year 4</v>
      </c>
      <c r="C6" s="636">
        <v>4</v>
      </c>
      <c r="D6" s="587">
        <v>0</v>
      </c>
    </row>
    <row r="7" spans="1:4" ht="15.75">
      <c r="A7" s="636">
        <v>5</v>
      </c>
      <c r="B7" s="636" t="str">
        <f>Populations!A78</f>
        <v>Year 5</v>
      </c>
      <c r="C7" s="636"/>
      <c r="D7" s="587">
        <v>0</v>
      </c>
    </row>
    <row r="8" spans="1:4" ht="15.75">
      <c r="A8" s="636">
        <v>6</v>
      </c>
      <c r="B8" s="636" t="s">
        <v>212</v>
      </c>
      <c r="C8" s="636"/>
      <c r="D8" s="587">
        <v>0</v>
      </c>
    </row>
    <row r="9" spans="1:4" ht="15.75">
      <c r="A9" s="636">
        <v>7</v>
      </c>
      <c r="B9" s="636" t="s">
        <v>213</v>
      </c>
      <c r="C9" s="636"/>
      <c r="D9" s="587">
        <v>0</v>
      </c>
    </row>
    <row r="10" spans="1:4" ht="15.75">
      <c r="A10" s="636">
        <v>8</v>
      </c>
      <c r="B10" s="636" t="s">
        <v>214</v>
      </c>
      <c r="C10" s="637"/>
      <c r="D10" s="587">
        <v>0</v>
      </c>
    </row>
    <row r="11" spans="1:4" ht="15.75">
      <c r="A11" s="636">
        <v>9</v>
      </c>
      <c r="B11" s="636" t="s">
        <v>215</v>
      </c>
      <c r="C11" s="637"/>
      <c r="D11" s="587">
        <v>0</v>
      </c>
    </row>
    <row r="12" spans="1:4" ht="15.75">
      <c r="A12" s="636">
        <v>10</v>
      </c>
      <c r="B12" s="636" t="s">
        <v>216</v>
      </c>
      <c r="C12" s="637"/>
      <c r="D12" s="587">
        <v>0</v>
      </c>
    </row>
    <row r="13" spans="1:4" ht="15.75">
      <c r="A13" s="636">
        <v>11</v>
      </c>
      <c r="B13" s="636" t="s">
        <v>217</v>
      </c>
      <c r="C13" s="637"/>
      <c r="D13" s="587">
        <v>0</v>
      </c>
    </row>
    <row r="14" spans="1:4" ht="15.75">
      <c r="A14" s="636">
        <v>12</v>
      </c>
      <c r="B14" s="636" t="s">
        <v>218</v>
      </c>
      <c r="C14" s="637"/>
      <c r="D14" s="587">
        <v>0</v>
      </c>
    </row>
    <row r="15" spans="1:4">
      <c r="A15" s="12"/>
      <c r="B15" s="12"/>
      <c r="D15" s="12"/>
    </row>
    <row r="16" spans="1:4">
      <c r="A16" s="12"/>
      <c r="B16" s="12"/>
      <c r="D16" s="12"/>
    </row>
    <row r="17" spans="1:4">
      <c r="A17" s="12"/>
      <c r="B17" s="12"/>
      <c r="D17" s="12"/>
    </row>
    <row r="18" spans="1:4">
      <c r="A18" s="12"/>
      <c r="B18" s="12"/>
      <c r="D18" s="12"/>
    </row>
    <row r="19" spans="1:4">
      <c r="A19" s="12"/>
      <c r="B19" s="12"/>
      <c r="D19" s="12"/>
    </row>
    <row r="20" spans="1:4">
      <c r="A20" s="12"/>
      <c r="B20" s="12"/>
      <c r="D20" s="12"/>
    </row>
    <row r="21" spans="1:4">
      <c r="A21" s="12"/>
      <c r="B21" s="12"/>
      <c r="D21" s="12"/>
    </row>
    <row r="22" spans="1:4">
      <c r="A22" s="12"/>
      <c r="B22" s="12"/>
      <c r="D22" s="12"/>
    </row>
  </sheetData>
  <mergeCells count="1">
    <mergeCell ref="A1:C1"/>
  </mergeCells>
  <phoneticPr fontId="7"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6564F-76B8-4046-8B74-741862629CE5}">
  <dimension ref="A1:F27"/>
  <sheetViews>
    <sheetView topLeftCell="A16" zoomScale="95" zoomScaleNormal="95" workbookViewId="0">
      <selection activeCell="A23" sqref="A23:F23"/>
    </sheetView>
  </sheetViews>
  <sheetFormatPr defaultColWidth="11.7109375" defaultRowHeight="15.75"/>
  <cols>
    <col min="1" max="1" width="19.85546875" style="288" customWidth="1"/>
    <col min="2" max="2" width="11" style="288" customWidth="1"/>
    <col min="3" max="3" width="14.85546875" style="288" customWidth="1"/>
    <col min="4" max="4" width="11.28515625" style="288" customWidth="1"/>
    <col min="5" max="16384" width="11.7109375" style="288"/>
  </cols>
  <sheetData>
    <row r="1" spans="1:4" ht="26.45" customHeight="1" thickBot="1">
      <c r="A1" s="484" t="s">
        <v>219</v>
      </c>
    </row>
    <row r="2" spans="1:4" ht="60" customHeight="1">
      <c r="A2" s="732" t="s">
        <v>220</v>
      </c>
      <c r="B2" s="733"/>
      <c r="C2" s="733"/>
      <c r="D2" s="734"/>
    </row>
    <row r="3" spans="1:4" s="289" customFormat="1" ht="15.75" customHeight="1">
      <c r="A3" s="618" t="s">
        <v>221</v>
      </c>
      <c r="B3" s="593"/>
      <c r="C3" s="593"/>
      <c r="D3" s="619"/>
    </row>
    <row r="4" spans="1:4">
      <c r="A4" s="597"/>
      <c r="B4" s="590" t="s">
        <v>156</v>
      </c>
      <c r="C4" s="590" t="s">
        <v>180</v>
      </c>
      <c r="D4" s="596" t="s">
        <v>181</v>
      </c>
    </row>
    <row r="5" spans="1:4" ht="14.45" customHeight="1">
      <c r="A5" s="610" t="s">
        <v>222</v>
      </c>
      <c r="B5" s="591">
        <v>2</v>
      </c>
      <c r="C5" s="591">
        <v>6</v>
      </c>
      <c r="D5" s="611">
        <v>5</v>
      </c>
    </row>
    <row r="6" spans="1:4">
      <c r="A6" s="612" t="s">
        <v>50</v>
      </c>
      <c r="B6" s="591">
        <v>3</v>
      </c>
      <c r="C6" s="591">
        <v>9</v>
      </c>
      <c r="D6" s="611">
        <v>15</v>
      </c>
    </row>
    <row r="7" spans="1:4">
      <c r="A7" s="613" t="s">
        <v>48</v>
      </c>
      <c r="B7" s="591">
        <v>12</v>
      </c>
      <c r="C7" s="591">
        <v>14</v>
      </c>
      <c r="D7" s="611">
        <v>13</v>
      </c>
    </row>
    <row r="8" spans="1:4">
      <c r="A8" s="614" t="s">
        <v>49</v>
      </c>
      <c r="B8" s="591">
        <v>5</v>
      </c>
      <c r="C8" s="591">
        <v>6</v>
      </c>
      <c r="D8" s="611">
        <v>7</v>
      </c>
    </row>
    <row r="9" spans="1:4">
      <c r="A9" s="615" t="s">
        <v>52</v>
      </c>
      <c r="B9" s="591">
        <v>11</v>
      </c>
      <c r="C9" s="591">
        <v>13</v>
      </c>
      <c r="D9" s="611">
        <v>9</v>
      </c>
    </row>
    <row r="10" spans="1:4" ht="16.5" thickBot="1">
      <c r="A10" s="599" t="s">
        <v>137</v>
      </c>
      <c r="B10" s="616">
        <f>SUM(B5:B9)</f>
        <v>33</v>
      </c>
      <c r="C10" s="616">
        <f>SUM(C5:C9)</f>
        <v>48</v>
      </c>
      <c r="D10" s="617">
        <f>SUM(D5:D9)</f>
        <v>49</v>
      </c>
    </row>
    <row r="11" spans="1:4">
      <c r="B11" s="588"/>
      <c r="C11" s="588"/>
      <c r="D11" s="588"/>
    </row>
    <row r="12" spans="1:4" ht="16.5" thickBot="1"/>
    <row r="13" spans="1:4" s="289" customFormat="1" ht="16.5" customHeight="1">
      <c r="A13" s="602" t="s">
        <v>223</v>
      </c>
      <c r="B13" s="603"/>
      <c r="C13" s="603"/>
      <c r="D13" s="604"/>
    </row>
    <row r="14" spans="1:4">
      <c r="A14" s="597"/>
      <c r="B14" s="590" t="s">
        <v>156</v>
      </c>
      <c r="C14" s="590" t="s">
        <v>180</v>
      </c>
      <c r="D14" s="596" t="s">
        <v>181</v>
      </c>
    </row>
    <row r="15" spans="1:4" ht="31.5">
      <c r="A15" s="608" t="str">
        <f>A5</f>
        <v>Occupant / Unspecified</v>
      </c>
      <c r="B15" s="594">
        <f>B5/B10*100</f>
        <v>6.0606060606060606</v>
      </c>
      <c r="C15" s="594">
        <f>C5/C10*100</f>
        <v>12.5</v>
      </c>
      <c r="D15" s="605">
        <f>D5/D10*100</f>
        <v>10.204081632653061</v>
      </c>
    </row>
    <row r="16" spans="1:4">
      <c r="A16" s="608" t="str">
        <f>A6</f>
        <v>Motorcyclist</v>
      </c>
      <c r="B16" s="594">
        <f>B6/B10*100</f>
        <v>9.0909090909090917</v>
      </c>
      <c r="C16" s="594">
        <f>C6/C10*100</f>
        <v>18.75</v>
      </c>
      <c r="D16" s="605">
        <f>D6/D10*100</f>
        <v>30.612244897959183</v>
      </c>
    </row>
    <row r="17" spans="1:6">
      <c r="A17" s="608" t="str">
        <f>A7</f>
        <v>Pedestrian</v>
      </c>
      <c r="B17" s="594">
        <f>B7/B10*100</f>
        <v>36.363636363636367</v>
      </c>
      <c r="C17" s="594">
        <f>C7/C10*100</f>
        <v>29.166666666666668</v>
      </c>
      <c r="D17" s="605">
        <f>D7/D10*100</f>
        <v>26.530612244897959</v>
      </c>
    </row>
    <row r="18" spans="1:6">
      <c r="A18" s="608" t="str">
        <f>A8</f>
        <v>Pedal cyclist</v>
      </c>
      <c r="B18" s="594">
        <f>B8/B10*100</f>
        <v>15.151515151515152</v>
      </c>
      <c r="C18" s="594">
        <f>C8/C10*100</f>
        <v>12.5</v>
      </c>
      <c r="D18" s="605">
        <f>D8/D10*100</f>
        <v>14.285714285714285</v>
      </c>
    </row>
    <row r="19" spans="1:6">
      <c r="A19" s="608" t="str">
        <f>A9</f>
        <v>Other</v>
      </c>
      <c r="B19" s="594">
        <f>B9/B10*100</f>
        <v>33.333333333333329</v>
      </c>
      <c r="C19" s="594">
        <f>C9/C10*100</f>
        <v>27.083333333333332</v>
      </c>
      <c r="D19" s="605">
        <f>D9/D10*100</f>
        <v>18.367346938775512</v>
      </c>
    </row>
    <row r="20" spans="1:6" ht="16.5" thickBot="1">
      <c r="A20" s="609" t="s">
        <v>137</v>
      </c>
      <c r="B20" s="606">
        <v>1</v>
      </c>
      <c r="C20" s="606">
        <v>1</v>
      </c>
      <c r="D20" s="607">
        <v>1</v>
      </c>
    </row>
    <row r="22" spans="1:6" ht="16.5" thickBot="1"/>
    <row r="23" spans="1:6" ht="28.5" customHeight="1">
      <c r="A23" s="729" t="s">
        <v>224</v>
      </c>
      <c r="B23" s="730"/>
      <c r="C23" s="730"/>
      <c r="D23" s="730"/>
      <c r="E23" s="730"/>
      <c r="F23" s="731"/>
    </row>
    <row r="24" spans="1:6" ht="63">
      <c r="A24" s="595" t="s">
        <v>225</v>
      </c>
      <c r="B24" s="589" t="str">
        <f>A5</f>
        <v>Occupant / Unspecified</v>
      </c>
      <c r="C24" s="590" t="str">
        <f>A6</f>
        <v>Motorcyclist</v>
      </c>
      <c r="D24" s="590" t="str">
        <f>A7</f>
        <v>Pedestrian</v>
      </c>
      <c r="E24" s="590" t="str">
        <f>A8</f>
        <v>Pedal cyclist</v>
      </c>
      <c r="F24" s="596" t="str">
        <f>A9</f>
        <v>Other</v>
      </c>
    </row>
    <row r="25" spans="1:6">
      <c r="A25" s="597" t="s">
        <v>181</v>
      </c>
      <c r="B25" s="592">
        <f>D15</f>
        <v>10.204081632653061</v>
      </c>
      <c r="C25" s="592">
        <f>D16</f>
        <v>30.612244897959183</v>
      </c>
      <c r="D25" s="592">
        <f>D17</f>
        <v>26.530612244897959</v>
      </c>
      <c r="E25" s="592">
        <f>D18</f>
        <v>14.285714285714285</v>
      </c>
      <c r="F25" s="598">
        <f>D19</f>
        <v>18.367346938775512</v>
      </c>
    </row>
    <row r="26" spans="1:6">
      <c r="A26" s="597" t="s">
        <v>180</v>
      </c>
      <c r="B26" s="592">
        <f>C15</f>
        <v>12.5</v>
      </c>
      <c r="C26" s="592">
        <f>C16</f>
        <v>18.75</v>
      </c>
      <c r="D26" s="592">
        <f>C17</f>
        <v>29.166666666666668</v>
      </c>
      <c r="E26" s="592">
        <f>C18</f>
        <v>12.5</v>
      </c>
      <c r="F26" s="598">
        <f>C19</f>
        <v>27.083333333333332</v>
      </c>
    </row>
    <row r="27" spans="1:6" ht="16.5" thickBot="1">
      <c r="A27" s="599" t="s">
        <v>205</v>
      </c>
      <c r="B27" s="600">
        <f>B15</f>
        <v>6.0606060606060606</v>
      </c>
      <c r="C27" s="600">
        <f>B16</f>
        <v>9.0909090909090917</v>
      </c>
      <c r="D27" s="600">
        <f>B17</f>
        <v>36.363636363636367</v>
      </c>
      <c r="E27" s="600">
        <f>B18</f>
        <v>15.151515151515152</v>
      </c>
      <c r="F27" s="601">
        <f>B19</f>
        <v>33.333333333333329</v>
      </c>
    </row>
  </sheetData>
  <mergeCells count="2">
    <mergeCell ref="A23:F23"/>
    <mergeCell ref="A2:D2"/>
  </mergeCell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DE899-A0ED-4E80-AAA6-3ECC14478A27}">
  <dimension ref="A1:Q42"/>
  <sheetViews>
    <sheetView topLeftCell="A22" zoomScale="90" zoomScaleNormal="90" workbookViewId="0">
      <selection activeCell="A4" sqref="A4:D6"/>
    </sheetView>
  </sheetViews>
  <sheetFormatPr defaultColWidth="9.140625" defaultRowHeight="18.75"/>
  <cols>
    <col min="1" max="1" width="18.28515625" style="319" customWidth="1"/>
    <col min="2" max="2" width="15.140625" style="188" customWidth="1"/>
    <col min="3" max="3" width="16.7109375" style="188" customWidth="1"/>
    <col min="4" max="4" width="16.5703125" style="188" customWidth="1"/>
    <col min="5" max="5" width="21" style="188" customWidth="1"/>
    <col min="6" max="6" width="16.140625" style="188" customWidth="1"/>
    <col min="7" max="7" width="16.85546875" style="188" customWidth="1"/>
    <col min="8" max="8" width="17.140625" style="188" customWidth="1"/>
    <col min="9" max="9" width="10.28515625" style="188" customWidth="1"/>
    <col min="10" max="10" width="16.140625" style="188" customWidth="1"/>
    <col min="11" max="11" width="16.5703125" style="188" customWidth="1"/>
    <col min="12" max="12" width="17.7109375" style="188" customWidth="1"/>
    <col min="13" max="13" width="9.5703125" style="188" customWidth="1"/>
    <col min="14" max="15" width="15.140625" style="188" customWidth="1"/>
    <col min="16" max="16" width="16.5703125" style="188" customWidth="1"/>
    <col min="17" max="17" width="9.140625" style="188" customWidth="1"/>
    <col min="18" max="18" width="16.5703125" style="188" customWidth="1"/>
    <col min="19" max="19" width="15.28515625" style="188" customWidth="1"/>
    <col min="20" max="20" width="19.140625" style="188" customWidth="1"/>
    <col min="21" max="21" width="13.140625" style="188" customWidth="1"/>
    <col min="22" max="48" width="11.28515625" style="188" customWidth="1"/>
    <col min="49" max="49" width="9.140625" style="188"/>
    <col min="50" max="50" width="12.85546875" style="188" customWidth="1"/>
    <col min="51" max="51" width="11.140625" style="188" customWidth="1"/>
    <col min="52" max="54" width="12.85546875" style="188" customWidth="1"/>
    <col min="55" max="55" width="11.140625" style="188" customWidth="1"/>
    <col min="56" max="58" width="12.85546875" style="188" customWidth="1"/>
    <col min="59" max="59" width="11.42578125" style="188" customWidth="1"/>
    <col min="60" max="62" width="12.85546875" style="188" customWidth="1"/>
    <col min="63" max="63" width="10.5703125" style="188" customWidth="1"/>
    <col min="64" max="66" width="12.85546875" style="188" customWidth="1"/>
    <col min="67" max="67" width="11.42578125" style="188" customWidth="1"/>
    <col min="68" max="70" width="12.85546875" style="188" customWidth="1"/>
    <col min="71" max="71" width="11.42578125" style="188" customWidth="1"/>
    <col min="72" max="74" width="12.85546875" style="188" customWidth="1"/>
    <col min="75" max="75" width="11.140625" style="188" customWidth="1"/>
    <col min="76" max="78" width="12.85546875" style="188" customWidth="1"/>
    <col min="79" max="79" width="11.5703125" style="188" customWidth="1"/>
    <col min="80" max="82" width="12.85546875" style="188" customWidth="1"/>
    <col min="83" max="83" width="12.28515625" style="188" customWidth="1"/>
    <col min="84" max="84" width="12.85546875" style="188" customWidth="1"/>
    <col min="85" max="16384" width="9.140625" style="188"/>
  </cols>
  <sheetData>
    <row r="1" spans="1:17" ht="53.45" customHeight="1">
      <c r="A1" s="735" t="s">
        <v>226</v>
      </c>
      <c r="B1" s="735"/>
      <c r="C1" s="735"/>
      <c r="D1" s="735"/>
    </row>
    <row r="2" spans="1:17" ht="12.6" customHeight="1">
      <c r="N2" s="319"/>
    </row>
    <row r="3" spans="1:17" ht="12.6" customHeight="1">
      <c r="B3" s="319"/>
      <c r="N3" s="319"/>
      <c r="O3" s="319"/>
      <c r="P3" s="319"/>
      <c r="Q3" s="319"/>
    </row>
    <row r="4" spans="1:17" ht="12.6" customHeight="1">
      <c r="A4" s="736" t="s">
        <v>227</v>
      </c>
      <c r="B4" s="736"/>
      <c r="C4" s="736"/>
      <c r="D4" s="736"/>
      <c r="N4" s="319"/>
      <c r="O4" s="319"/>
      <c r="P4" s="319"/>
      <c r="Q4" s="319"/>
    </row>
    <row r="5" spans="1:17" ht="12.6" customHeight="1">
      <c r="A5" s="736"/>
      <c r="B5" s="736"/>
      <c r="C5" s="736"/>
      <c r="D5" s="736"/>
      <c r="N5" s="319"/>
      <c r="O5" s="319"/>
      <c r="P5" s="319"/>
      <c r="Q5" s="319"/>
    </row>
    <row r="6" spans="1:17" ht="53.45" customHeight="1" thickBot="1">
      <c r="A6" s="737"/>
      <c r="B6" s="737"/>
      <c r="C6" s="737"/>
      <c r="D6" s="737"/>
    </row>
    <row r="7" spans="1:17" ht="19.5" thickBot="1">
      <c r="A7" s="575" t="s">
        <v>228</v>
      </c>
      <c r="B7" s="576" t="s">
        <v>83</v>
      </c>
      <c r="C7" s="576" t="s">
        <v>84</v>
      </c>
      <c r="D7" s="577" t="s">
        <v>85</v>
      </c>
    </row>
    <row r="8" spans="1:17" ht="23.1" customHeight="1">
      <c r="A8" s="580" t="str">
        <f>Populations!A9</f>
        <v>Year 1</v>
      </c>
      <c r="B8" s="578"/>
      <c r="C8" s="578"/>
      <c r="D8" s="579"/>
      <c r="I8" s="525"/>
    </row>
    <row r="9" spans="1:17" ht="23.1" customHeight="1">
      <c r="A9" s="558" t="str">
        <f>Populations!A26</f>
        <v>Year 2</v>
      </c>
      <c r="B9" s="559"/>
      <c r="C9" s="559"/>
      <c r="D9" s="560"/>
    </row>
    <row r="10" spans="1:17" ht="23.1" customHeight="1">
      <c r="A10" s="558" t="str">
        <f>Populations!A44</f>
        <v>Year 3</v>
      </c>
      <c r="B10" s="559"/>
      <c r="C10" s="559"/>
      <c r="D10" s="560"/>
    </row>
    <row r="11" spans="1:17" ht="23.1" customHeight="1">
      <c r="A11" s="558" t="str">
        <f>Populations!A61</f>
        <v>Year 4</v>
      </c>
      <c r="B11" s="559"/>
      <c r="C11" s="559"/>
      <c r="D11" s="560"/>
    </row>
    <row r="12" spans="1:17" ht="23.1" customHeight="1">
      <c r="A12" s="558" t="str">
        <f>Populations!A78</f>
        <v>Year 5</v>
      </c>
      <c r="B12" s="559"/>
      <c r="C12" s="559"/>
      <c r="D12" s="560"/>
    </row>
    <row r="13" spans="1:17" ht="23.1" customHeight="1">
      <c r="A13" s="558" t="s">
        <v>212</v>
      </c>
      <c r="B13" s="559"/>
      <c r="C13" s="559"/>
      <c r="D13" s="560"/>
    </row>
    <row r="14" spans="1:17" ht="23.1" customHeight="1">
      <c r="A14" s="558" t="s">
        <v>213</v>
      </c>
      <c r="B14" s="559"/>
      <c r="C14" s="559"/>
      <c r="D14" s="560"/>
    </row>
    <row r="15" spans="1:17" ht="23.1" customHeight="1">
      <c r="A15" s="558" t="s">
        <v>214</v>
      </c>
      <c r="B15" s="559"/>
      <c r="C15" s="559"/>
      <c r="D15" s="560"/>
    </row>
    <row r="16" spans="1:17" ht="23.1" customHeight="1">
      <c r="A16" s="558" t="s">
        <v>215</v>
      </c>
      <c r="B16" s="559"/>
      <c r="C16" s="559"/>
      <c r="D16" s="560"/>
    </row>
    <row r="17" spans="1:4" ht="23.1" customHeight="1">
      <c r="A17" s="558" t="s">
        <v>216</v>
      </c>
      <c r="B17" s="559"/>
      <c r="C17" s="559"/>
      <c r="D17" s="560"/>
    </row>
    <row r="18" spans="1:4" ht="23.1" customHeight="1">
      <c r="A18" s="558" t="s">
        <v>217</v>
      </c>
      <c r="B18" s="559"/>
      <c r="C18" s="559"/>
      <c r="D18" s="560"/>
    </row>
    <row r="19" spans="1:4" ht="23.1" customHeight="1">
      <c r="A19" s="558" t="s">
        <v>218</v>
      </c>
      <c r="B19" s="559"/>
      <c r="C19" s="559"/>
      <c r="D19" s="560"/>
    </row>
    <row r="20" spans="1:4" ht="23.1" customHeight="1">
      <c r="A20" s="558" t="s">
        <v>229</v>
      </c>
      <c r="B20" s="559"/>
      <c r="C20" s="559"/>
      <c r="D20" s="560"/>
    </row>
    <row r="21" spans="1:4" ht="23.1" customHeight="1">
      <c r="A21" s="558" t="s">
        <v>230</v>
      </c>
      <c r="B21" s="559"/>
      <c r="C21" s="559"/>
      <c r="D21" s="560"/>
    </row>
    <row r="22" spans="1:4" ht="23.1" customHeight="1">
      <c r="A22" s="558" t="s">
        <v>231</v>
      </c>
      <c r="B22" s="559"/>
      <c r="C22" s="559"/>
      <c r="D22" s="560"/>
    </row>
    <row r="23" spans="1:4" ht="23.1" customHeight="1">
      <c r="A23" s="558" t="s">
        <v>232</v>
      </c>
      <c r="B23" s="559"/>
      <c r="C23" s="559"/>
      <c r="D23" s="560"/>
    </row>
    <row r="24" spans="1:4" ht="23.1" customHeight="1">
      <c r="A24" s="558" t="s">
        <v>233</v>
      </c>
      <c r="B24" s="559"/>
      <c r="C24" s="559"/>
      <c r="D24" s="560"/>
    </row>
    <row r="25" spans="1:4" ht="23.1" customHeight="1">
      <c r="A25" s="558" t="s">
        <v>234</v>
      </c>
      <c r="B25" s="559"/>
      <c r="C25" s="559"/>
      <c r="D25" s="560"/>
    </row>
    <row r="26" spans="1:4" ht="23.1" customHeight="1">
      <c r="A26" s="558" t="s">
        <v>235</v>
      </c>
      <c r="B26" s="559"/>
      <c r="C26" s="559"/>
      <c r="D26" s="560"/>
    </row>
    <row r="27" spans="1:4" ht="23.1" customHeight="1" thickBot="1">
      <c r="A27" s="561" t="s">
        <v>236</v>
      </c>
      <c r="B27" s="581"/>
      <c r="C27" s="581"/>
      <c r="D27" s="562"/>
    </row>
    <row r="28" spans="1:4" ht="12.95" customHeight="1" thickBot="1"/>
    <row r="29" spans="1:4" ht="47.1" customHeight="1">
      <c r="A29" s="563" t="s">
        <v>237</v>
      </c>
      <c r="B29" s="564" t="s">
        <v>83</v>
      </c>
      <c r="C29" s="564" t="s">
        <v>84</v>
      </c>
      <c r="D29" s="565" t="s">
        <v>85</v>
      </c>
    </row>
    <row r="30" spans="1:4" ht="24.6" customHeight="1">
      <c r="A30" s="558" t="str">
        <f>Populations!A78</f>
        <v>Year 5</v>
      </c>
      <c r="B30" s="566"/>
      <c r="C30" s="566"/>
      <c r="D30" s="560"/>
    </row>
    <row r="31" spans="1:4" ht="24.6" customHeight="1">
      <c r="A31" s="558" t="str">
        <f>Populations!A61</f>
        <v>Year 4</v>
      </c>
      <c r="B31" s="566"/>
      <c r="C31" s="566"/>
      <c r="D31" s="560"/>
    </row>
    <row r="32" spans="1:4" ht="24.6" customHeight="1">
      <c r="A32" s="558" t="str">
        <f>Populations!A44</f>
        <v>Year 3</v>
      </c>
      <c r="B32" s="566"/>
      <c r="C32" s="566"/>
      <c r="D32" s="560"/>
    </row>
    <row r="33" spans="1:4" ht="24.6" customHeight="1">
      <c r="A33" s="558" t="str">
        <f>Populations!A26</f>
        <v>Year 2</v>
      </c>
      <c r="B33" s="566"/>
      <c r="C33" s="566"/>
      <c r="D33" s="560"/>
    </row>
    <row r="34" spans="1:4" ht="24.6" customHeight="1" thickBot="1">
      <c r="A34" s="561" t="str">
        <f>Populations!A9</f>
        <v>Year 1</v>
      </c>
      <c r="B34" s="567"/>
      <c r="C34" s="567"/>
      <c r="D34" s="567"/>
    </row>
    <row r="35" spans="1:4" ht="12.95" customHeight="1" thickBot="1"/>
    <row r="36" spans="1:4" ht="27.95" customHeight="1">
      <c r="A36" s="568" t="s">
        <v>238</v>
      </c>
      <c r="B36" s="569" t="s">
        <v>83</v>
      </c>
      <c r="C36" s="569" t="s">
        <v>84</v>
      </c>
      <c r="D36" s="570" t="s">
        <v>85</v>
      </c>
    </row>
    <row r="37" spans="1:4" ht="26.1" customHeight="1">
      <c r="A37" s="558" t="str">
        <f>Populations!A78</f>
        <v>Year 5</v>
      </c>
      <c r="B37" s="566"/>
      <c r="C37" s="566"/>
      <c r="D37" s="560"/>
    </row>
    <row r="38" spans="1:4" ht="26.1" customHeight="1">
      <c r="A38" s="558" t="str">
        <f>Populations!A61</f>
        <v>Year 4</v>
      </c>
      <c r="B38" s="566"/>
      <c r="C38" s="566"/>
      <c r="D38" s="560"/>
    </row>
    <row r="39" spans="1:4" ht="26.1" customHeight="1">
      <c r="A39" s="558" t="str">
        <f>Populations!A44</f>
        <v>Year 3</v>
      </c>
      <c r="B39" s="566"/>
      <c r="C39" s="566"/>
      <c r="D39" s="560"/>
    </row>
    <row r="40" spans="1:4" ht="26.1" customHeight="1">
      <c r="A40" s="558" t="str">
        <f>Populations!A26</f>
        <v>Year 2</v>
      </c>
      <c r="B40" s="566"/>
      <c r="C40" s="566"/>
      <c r="D40" s="560"/>
    </row>
    <row r="41" spans="1:4" ht="26.1" customHeight="1" thickBot="1">
      <c r="A41" s="649" t="str">
        <f>Populations!A9</f>
        <v>Year 1</v>
      </c>
      <c r="B41" s="571"/>
      <c r="C41" s="571"/>
      <c r="D41" s="572"/>
    </row>
    <row r="42" spans="1:4" ht="19.5" thickTop="1">
      <c r="A42" s="573"/>
      <c r="B42" s="574"/>
      <c r="C42" s="574"/>
    </row>
  </sheetData>
  <mergeCells count="2">
    <mergeCell ref="A1:D1"/>
    <mergeCell ref="A4:D6"/>
  </mergeCells>
  <phoneticPr fontId="7" type="noConversion"/>
  <pageMargins left="0" right="0" top="0.75" bottom="0.75" header="0.51180555555555496" footer="0.51180555555555496"/>
  <pageSetup firstPageNumber="0" orientation="landscape"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492FA-9AAC-4AC3-93B0-F4B2CF91F2DA}">
  <dimension ref="A1:F9"/>
  <sheetViews>
    <sheetView topLeftCell="A6" workbookViewId="0">
      <selection sqref="A1:F2"/>
    </sheetView>
  </sheetViews>
  <sheetFormatPr defaultRowHeight="12.75"/>
  <cols>
    <col min="1" max="6" width="14.140625" customWidth="1"/>
  </cols>
  <sheetData>
    <row r="1" spans="1:6">
      <c r="A1" s="738" t="s">
        <v>239</v>
      </c>
      <c r="B1" s="738"/>
      <c r="C1" s="738"/>
      <c r="D1" s="738"/>
      <c r="E1" s="738"/>
      <c r="F1" s="738"/>
    </row>
    <row r="2" spans="1:6" ht="39.6" customHeight="1" thickBot="1">
      <c r="A2" s="738"/>
      <c r="B2" s="738"/>
      <c r="C2" s="738"/>
      <c r="D2" s="738"/>
      <c r="E2" s="738"/>
      <c r="F2" s="738"/>
    </row>
    <row r="3" spans="1:6" ht="15.75">
      <c r="A3" s="620" t="s">
        <v>198</v>
      </c>
      <c r="B3" s="621" t="str">
        <f>Populations!A78</f>
        <v>Year 5</v>
      </c>
      <c r="C3" s="621" t="str">
        <f>Populations!A61</f>
        <v>Year 4</v>
      </c>
      <c r="D3" s="621" t="str">
        <f>Populations!A44</f>
        <v>Year 3</v>
      </c>
      <c r="E3" s="621" t="str">
        <f>Populations!A26</f>
        <v>Year 2</v>
      </c>
      <c r="F3" s="622" t="str">
        <f>Populations!A9</f>
        <v>Year 1</v>
      </c>
    </row>
    <row r="4" spans="1:6" ht="15.75">
      <c r="A4" s="623" t="s">
        <v>240</v>
      </c>
      <c r="B4" s="624"/>
      <c r="C4" s="624"/>
      <c r="D4" s="624"/>
      <c r="E4" s="624"/>
      <c r="F4" s="625"/>
    </row>
    <row r="5" spans="1:6" ht="15.75">
      <c r="A5" s="626" t="s">
        <v>97</v>
      </c>
      <c r="B5" s="624"/>
      <c r="C5" s="624"/>
      <c r="D5" s="624"/>
      <c r="E5" s="624"/>
      <c r="F5" s="625"/>
    </row>
    <row r="6" spans="1:6" ht="15.75">
      <c r="A6" s="623" t="s">
        <v>98</v>
      </c>
      <c r="B6" s="624"/>
      <c r="C6" s="624"/>
      <c r="D6" s="624"/>
      <c r="E6" s="624"/>
      <c r="F6" s="625"/>
    </row>
    <row r="7" spans="1:6" ht="15.75">
      <c r="A7" s="623" t="s">
        <v>241</v>
      </c>
      <c r="B7" s="624"/>
      <c r="C7" s="624"/>
      <c r="D7" s="624"/>
      <c r="E7" s="624"/>
      <c r="F7" s="625"/>
    </row>
    <row r="8" spans="1:6" ht="15.75">
      <c r="A8" s="623" t="s">
        <v>242</v>
      </c>
      <c r="B8" s="624"/>
      <c r="C8" s="624"/>
      <c r="D8" s="624"/>
      <c r="E8" s="624"/>
      <c r="F8" s="625"/>
    </row>
    <row r="9" spans="1:6" ht="15.75">
      <c r="A9" s="623" t="s">
        <v>243</v>
      </c>
      <c r="B9" s="624"/>
      <c r="C9" s="624"/>
      <c r="D9" s="624"/>
      <c r="E9" s="624"/>
      <c r="F9" s="625"/>
    </row>
  </sheetData>
  <mergeCells count="1">
    <mergeCell ref="A1:F2"/>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D273D-8423-4497-A4CC-8D7C011EDF3A}">
  <dimension ref="A1:G13"/>
  <sheetViews>
    <sheetView topLeftCell="A6" workbookViewId="0">
      <selection sqref="A1:D1"/>
    </sheetView>
  </sheetViews>
  <sheetFormatPr defaultRowHeight="12.75"/>
  <cols>
    <col min="1" max="1" width="12.85546875" customWidth="1"/>
    <col min="2" max="2" width="5.7109375" style="12" customWidth="1"/>
    <col min="3" max="3" width="2.85546875" customWidth="1"/>
    <col min="4" max="4" width="34.7109375" customWidth="1"/>
  </cols>
  <sheetData>
    <row r="1" spans="1:7" ht="62.1" customHeight="1">
      <c r="A1" s="739" t="s">
        <v>244</v>
      </c>
      <c r="B1" s="739"/>
      <c r="C1" s="739"/>
      <c r="D1" s="739"/>
      <c r="G1" s="15"/>
    </row>
    <row r="2" spans="1:7" ht="30">
      <c r="A2" s="628" t="s">
        <v>86</v>
      </c>
      <c r="B2" s="629">
        <v>1</v>
      </c>
      <c r="C2" s="627"/>
      <c r="D2" s="630"/>
      <c r="G2" s="15"/>
    </row>
    <row r="3" spans="1:7" ht="15">
      <c r="A3" s="631" t="s">
        <v>87</v>
      </c>
      <c r="B3" s="629">
        <v>2</v>
      </c>
      <c r="C3" s="627"/>
      <c r="D3" s="630"/>
      <c r="G3" s="15"/>
    </row>
    <row r="4" spans="1:7" ht="30">
      <c r="A4" s="631" t="s">
        <v>88</v>
      </c>
      <c r="B4" s="629">
        <v>3</v>
      </c>
      <c r="C4" s="627"/>
      <c r="D4" s="630"/>
      <c r="G4" s="15"/>
    </row>
    <row r="5" spans="1:7" ht="15">
      <c r="A5" s="632" t="s">
        <v>89</v>
      </c>
      <c r="B5" s="633">
        <v>4</v>
      </c>
      <c r="C5" s="627"/>
      <c r="D5" s="634"/>
    </row>
    <row r="6" spans="1:7" ht="45">
      <c r="A6" s="631" t="s">
        <v>109</v>
      </c>
      <c r="B6" s="629">
        <v>5</v>
      </c>
      <c r="C6" s="635"/>
      <c r="D6" s="630"/>
      <c r="G6" s="15"/>
    </row>
    <row r="7" spans="1:7" ht="15">
      <c r="A7" s="631" t="s">
        <v>52</v>
      </c>
      <c r="B7" s="629">
        <v>6</v>
      </c>
      <c r="C7" s="635"/>
      <c r="D7" s="630"/>
      <c r="G7" s="15"/>
    </row>
    <row r="8" spans="1:7" ht="15">
      <c r="A8" s="631" t="s">
        <v>52</v>
      </c>
      <c r="B8" s="629">
        <v>7</v>
      </c>
      <c r="C8" s="635"/>
      <c r="D8" s="630"/>
      <c r="G8" s="15"/>
    </row>
    <row r="9" spans="1:7">
      <c r="A9" s="15"/>
      <c r="B9" s="92"/>
      <c r="C9" s="15"/>
      <c r="D9" s="75"/>
      <c r="G9" s="15"/>
    </row>
    <row r="10" spans="1:7">
      <c r="A10" s="2"/>
      <c r="B10" s="92"/>
      <c r="C10" s="15"/>
      <c r="G10" s="15"/>
    </row>
    <row r="11" spans="1:7">
      <c r="A11" s="2"/>
      <c r="B11" s="92"/>
      <c r="C11" s="15"/>
      <c r="G11" s="15"/>
    </row>
    <row r="12" spans="1:7">
      <c r="A12" s="2"/>
      <c r="B12" s="92"/>
      <c r="C12" s="15"/>
      <c r="G12" s="15"/>
    </row>
    <row r="13" spans="1:7">
      <c r="A13" s="2"/>
      <c r="B13" s="92"/>
      <c r="C13" s="15"/>
      <c r="G13" s="15"/>
    </row>
  </sheetData>
  <mergeCells count="1">
    <mergeCell ref="A1:D1"/>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94533-A602-4990-B433-2AA486C870DE}">
  <dimension ref="A1:AMI21"/>
  <sheetViews>
    <sheetView zoomScaleNormal="100" workbookViewId="0">
      <selection activeCell="A13" sqref="A13"/>
    </sheetView>
  </sheetViews>
  <sheetFormatPr defaultColWidth="11.5703125" defaultRowHeight="14.25"/>
  <cols>
    <col min="1" max="1" width="74.7109375" style="17" customWidth="1"/>
    <col min="2" max="2" width="2.7109375" style="17" customWidth="1"/>
    <col min="3" max="3" width="41" style="17" customWidth="1"/>
    <col min="4" max="4" width="53.85546875" style="17" customWidth="1"/>
    <col min="5" max="5" width="38.42578125" style="17" customWidth="1"/>
    <col min="6" max="6" width="45" style="17" customWidth="1"/>
    <col min="7" max="7" width="21.5703125" style="16" customWidth="1"/>
    <col min="8" max="1023" width="11.5703125" style="16"/>
    <col min="1024" max="16384" width="11.5703125" style="8"/>
  </cols>
  <sheetData>
    <row r="1" spans="1:1023" ht="39" customHeight="1">
      <c r="A1" s="94" t="s">
        <v>245</v>
      </c>
    </row>
    <row r="2" spans="1:1023" s="27" customFormat="1" ht="16.5" customHeight="1">
      <c r="A2" s="28" t="s">
        <v>246</v>
      </c>
      <c r="B2" s="30"/>
      <c r="C2" s="28" t="s">
        <v>247</v>
      </c>
      <c r="D2" s="28" t="s">
        <v>248</v>
      </c>
      <c r="E2" s="28" t="s">
        <v>249</v>
      </c>
      <c r="F2" s="29" t="s">
        <v>250</v>
      </c>
      <c r="G2" s="28" t="s">
        <v>251</v>
      </c>
    </row>
    <row r="3" spans="1:1023" s="16" customFormat="1" ht="28.35" customHeight="1">
      <c r="A3" s="16" t="s">
        <v>252</v>
      </c>
      <c r="B3" s="17"/>
      <c r="C3" s="25" t="s">
        <v>253</v>
      </c>
      <c r="D3" s="24" t="s">
        <v>254</v>
      </c>
      <c r="E3" s="20" t="s">
        <v>255</v>
      </c>
      <c r="F3" s="20" t="s">
        <v>256</v>
      </c>
      <c r="G3" s="20" t="s">
        <v>257</v>
      </c>
    </row>
    <row r="4" spans="1:1023" s="16" customFormat="1" ht="26.1" customHeight="1">
      <c r="A4" s="16" t="s">
        <v>258</v>
      </c>
      <c r="B4" s="17"/>
      <c r="C4" s="25" t="s">
        <v>253</v>
      </c>
      <c r="D4" s="24" t="s">
        <v>259</v>
      </c>
      <c r="E4" s="20" t="s">
        <v>260</v>
      </c>
      <c r="F4" s="20" t="s">
        <v>261</v>
      </c>
      <c r="G4" s="20" t="s">
        <v>262</v>
      </c>
      <c r="H4" s="8"/>
    </row>
    <row r="5" spans="1:1023" s="16" customFormat="1" ht="40.35" customHeight="1">
      <c r="A5" s="26" t="s">
        <v>263</v>
      </c>
      <c r="B5" s="17"/>
      <c r="C5" s="25" t="s">
        <v>253</v>
      </c>
      <c r="D5" s="24" t="s">
        <v>254</v>
      </c>
      <c r="E5" s="20" t="s">
        <v>255</v>
      </c>
      <c r="F5" s="20" t="s">
        <v>264</v>
      </c>
      <c r="H5" s="8"/>
    </row>
    <row r="6" spans="1:1023" s="16" customFormat="1" ht="20.100000000000001" customHeight="1">
      <c r="A6" s="16" t="s">
        <v>265</v>
      </c>
      <c r="B6" s="17"/>
      <c r="C6" s="25" t="s">
        <v>253</v>
      </c>
      <c r="D6" s="24" t="s">
        <v>254</v>
      </c>
      <c r="E6" s="20" t="s">
        <v>255</v>
      </c>
      <c r="F6" s="20" t="s">
        <v>266</v>
      </c>
    </row>
    <row r="7" spans="1:1023" s="16" customFormat="1" ht="17.850000000000001" customHeight="1">
      <c r="A7" s="16" t="s">
        <v>267</v>
      </c>
      <c r="B7" s="17"/>
      <c r="C7" s="17" t="s">
        <v>268</v>
      </c>
      <c r="D7" s="24" t="s">
        <v>269</v>
      </c>
      <c r="E7" s="17" t="s">
        <v>270</v>
      </c>
      <c r="F7" s="17"/>
      <c r="G7" s="740" t="s">
        <v>271</v>
      </c>
    </row>
    <row r="8" spans="1:1023" s="16" customFormat="1" ht="16.5" customHeight="1">
      <c r="A8" s="16" t="s">
        <v>272</v>
      </c>
      <c r="B8" s="17"/>
      <c r="C8" s="17" t="s">
        <v>268</v>
      </c>
      <c r="D8" s="24" t="s">
        <v>269</v>
      </c>
      <c r="E8" s="17" t="s">
        <v>270</v>
      </c>
      <c r="F8" s="17"/>
      <c r="G8" s="740"/>
    </row>
    <row r="9" spans="1:1023" s="16" customFormat="1" ht="16.5" customHeight="1">
      <c r="A9" s="16" t="s">
        <v>273</v>
      </c>
      <c r="B9" s="17"/>
      <c r="C9" s="17" t="s">
        <v>268</v>
      </c>
      <c r="D9" s="24" t="s">
        <v>269</v>
      </c>
      <c r="E9" s="17" t="s">
        <v>270</v>
      </c>
      <c r="F9" s="17"/>
      <c r="G9" s="740"/>
    </row>
    <row r="10" spans="1:1023" s="16" customFormat="1" ht="16.5" customHeight="1">
      <c r="A10" s="16" t="s">
        <v>274</v>
      </c>
      <c r="B10" s="17"/>
      <c r="C10" s="17" t="s">
        <v>275</v>
      </c>
      <c r="D10" s="24" t="s">
        <v>276</v>
      </c>
      <c r="E10" s="17" t="s">
        <v>277</v>
      </c>
      <c r="F10" s="17"/>
    </row>
    <row r="11" spans="1:1023" ht="41.1" customHeight="1">
      <c r="A11" s="23" t="s">
        <v>278</v>
      </c>
      <c r="B11" s="8"/>
      <c r="C11" s="20" t="s">
        <v>279</v>
      </c>
      <c r="D11" s="22" t="s">
        <v>280</v>
      </c>
      <c r="E11" s="20" t="s">
        <v>281</v>
      </c>
      <c r="F11" s="8"/>
      <c r="G11" s="21" t="s">
        <v>282</v>
      </c>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c r="IW11" s="8"/>
      <c r="IX11" s="8"/>
      <c r="IY11" s="8"/>
      <c r="IZ11" s="8"/>
      <c r="JA11" s="8"/>
      <c r="JB11" s="8"/>
      <c r="JC11" s="8"/>
      <c r="JD11" s="8"/>
      <c r="JE11" s="8"/>
      <c r="JF11" s="8"/>
      <c r="JG11" s="8"/>
      <c r="JH11" s="8"/>
      <c r="JI11" s="8"/>
      <c r="JJ11" s="8"/>
      <c r="JK11" s="8"/>
      <c r="JL11" s="8"/>
      <c r="JM11" s="8"/>
      <c r="JN11" s="8"/>
      <c r="JO11" s="8"/>
      <c r="JP11" s="8"/>
      <c r="JQ11" s="8"/>
      <c r="JR11" s="8"/>
      <c r="JS11" s="8"/>
      <c r="JT11" s="8"/>
      <c r="JU11" s="8"/>
      <c r="JV11" s="8"/>
      <c r="JW11" s="8"/>
      <c r="JX11" s="8"/>
      <c r="JY11" s="8"/>
      <c r="JZ11" s="8"/>
      <c r="KA11" s="8"/>
      <c r="KB11" s="8"/>
      <c r="KC11" s="8"/>
      <c r="KD11" s="8"/>
      <c r="KE11" s="8"/>
      <c r="KF11" s="8"/>
      <c r="KG11" s="8"/>
      <c r="KH11" s="8"/>
      <c r="KI11" s="8"/>
      <c r="KJ11" s="8"/>
      <c r="KK11" s="8"/>
      <c r="KL11" s="8"/>
      <c r="KM11" s="8"/>
      <c r="KN11" s="8"/>
      <c r="KO11" s="8"/>
      <c r="KP11" s="8"/>
      <c r="KQ11" s="8"/>
      <c r="KR11" s="8"/>
      <c r="KS11" s="8"/>
      <c r="KT11" s="8"/>
      <c r="KU11" s="8"/>
      <c r="KV11" s="8"/>
      <c r="KW11" s="8"/>
      <c r="KX11" s="8"/>
      <c r="KY11" s="8"/>
      <c r="KZ11" s="8"/>
      <c r="LA11" s="8"/>
      <c r="LB11" s="8"/>
      <c r="LC11" s="8"/>
      <c r="LD11" s="8"/>
      <c r="LE11" s="8"/>
      <c r="LF11" s="8"/>
      <c r="LG11" s="8"/>
      <c r="LH11" s="8"/>
      <c r="LI11" s="8"/>
      <c r="LJ11" s="8"/>
      <c r="LK11" s="8"/>
      <c r="LL11" s="8"/>
      <c r="LM11" s="8"/>
      <c r="LN11" s="8"/>
      <c r="LO11" s="8"/>
      <c r="LP11" s="8"/>
      <c r="LQ11" s="8"/>
      <c r="LR11" s="8"/>
      <c r="LS11" s="8"/>
      <c r="LT11" s="8"/>
      <c r="LU11" s="8"/>
      <c r="LV11" s="8"/>
      <c r="LW11" s="8"/>
      <c r="LX11" s="8"/>
      <c r="LY11" s="8"/>
      <c r="LZ11" s="8"/>
      <c r="MA11" s="8"/>
      <c r="MB11" s="8"/>
      <c r="MC11" s="8"/>
      <c r="MD11" s="8"/>
      <c r="ME11" s="8"/>
      <c r="MF11" s="8"/>
      <c r="MG11" s="8"/>
      <c r="MH11" s="8"/>
      <c r="MI11" s="8"/>
      <c r="MJ11" s="8"/>
      <c r="MK11" s="8"/>
      <c r="ML11" s="8"/>
      <c r="MM11" s="8"/>
      <c r="MN11" s="8"/>
      <c r="MO11" s="8"/>
      <c r="MP11" s="8"/>
      <c r="MQ11" s="8"/>
      <c r="MR11" s="8"/>
      <c r="MS11" s="8"/>
      <c r="MT11" s="8"/>
      <c r="MU11" s="8"/>
      <c r="MV11" s="8"/>
      <c r="MW11" s="8"/>
      <c r="MX11" s="8"/>
      <c r="MY11" s="8"/>
      <c r="MZ11" s="8"/>
      <c r="NA11" s="8"/>
      <c r="NB11" s="8"/>
      <c r="NC11" s="8"/>
      <c r="ND11" s="8"/>
      <c r="NE11" s="8"/>
      <c r="NF11" s="8"/>
      <c r="NG11" s="8"/>
      <c r="NH11" s="8"/>
      <c r="NI11" s="8"/>
      <c r="NJ11" s="8"/>
      <c r="NK11" s="8"/>
      <c r="NL11" s="8"/>
      <c r="NM11" s="8"/>
      <c r="NN11" s="8"/>
      <c r="NO11" s="8"/>
      <c r="NP11" s="8"/>
      <c r="NQ11" s="8"/>
      <c r="NR11" s="8"/>
      <c r="NS11" s="8"/>
      <c r="NT11" s="8"/>
      <c r="NU11" s="8"/>
      <c r="NV11" s="8"/>
      <c r="NW11" s="8"/>
      <c r="NX11" s="8"/>
      <c r="NY11" s="8"/>
      <c r="NZ11" s="8"/>
      <c r="OA11" s="8"/>
      <c r="OB11" s="8"/>
      <c r="OC11" s="8"/>
      <c r="OD11" s="8"/>
      <c r="OE11" s="8"/>
      <c r="OF11" s="8"/>
      <c r="OG11" s="8"/>
      <c r="OH11" s="8"/>
      <c r="OI11" s="8"/>
      <c r="OJ11" s="8"/>
      <c r="OK11" s="8"/>
      <c r="OL11" s="8"/>
      <c r="OM11" s="8"/>
      <c r="ON11" s="8"/>
      <c r="OO11" s="8"/>
      <c r="OP11" s="8"/>
      <c r="OQ11" s="8"/>
      <c r="OR11" s="8"/>
      <c r="OS11" s="8"/>
      <c r="OT11" s="8"/>
      <c r="OU11" s="8"/>
      <c r="OV11" s="8"/>
      <c r="OW11" s="8"/>
      <c r="OX11" s="8"/>
      <c r="OY11" s="8"/>
      <c r="OZ11" s="8"/>
      <c r="PA11" s="8"/>
      <c r="PB11" s="8"/>
      <c r="PC11" s="8"/>
      <c r="PD11" s="8"/>
      <c r="PE11" s="8"/>
      <c r="PF11" s="8"/>
      <c r="PG11" s="8"/>
      <c r="PH11" s="8"/>
      <c r="PI11" s="8"/>
      <c r="PJ11" s="8"/>
      <c r="PK11" s="8"/>
      <c r="PL11" s="8"/>
      <c r="PM11" s="8"/>
      <c r="PN11" s="8"/>
      <c r="PO11" s="8"/>
      <c r="PP11" s="8"/>
      <c r="PQ11" s="8"/>
      <c r="PR11" s="8"/>
      <c r="PS11" s="8"/>
      <c r="PT11" s="8"/>
      <c r="PU11" s="8"/>
      <c r="PV11" s="8"/>
      <c r="PW11" s="8"/>
      <c r="PX11" s="8"/>
      <c r="PY11" s="8"/>
      <c r="PZ11" s="8"/>
      <c r="QA11" s="8"/>
      <c r="QB11" s="8"/>
      <c r="QC11" s="8"/>
      <c r="QD11" s="8"/>
      <c r="QE11" s="8"/>
      <c r="QF11" s="8"/>
      <c r="QG11" s="8"/>
      <c r="QH11" s="8"/>
      <c r="QI11" s="8"/>
      <c r="QJ11" s="8"/>
      <c r="QK11" s="8"/>
      <c r="QL11" s="8"/>
      <c r="QM11" s="8"/>
      <c r="QN11" s="8"/>
      <c r="QO11" s="8"/>
      <c r="QP11" s="8"/>
      <c r="QQ11" s="8"/>
      <c r="QR11" s="8"/>
      <c r="QS11" s="8"/>
      <c r="QT11" s="8"/>
      <c r="QU11" s="8"/>
      <c r="QV11" s="8"/>
      <c r="QW11" s="8"/>
      <c r="QX11" s="8"/>
      <c r="QY11" s="8"/>
      <c r="QZ11" s="8"/>
      <c r="RA11" s="8"/>
      <c r="RB11" s="8"/>
      <c r="RC11" s="8"/>
      <c r="RD11" s="8"/>
      <c r="RE11" s="8"/>
      <c r="RF11" s="8"/>
      <c r="RG11" s="8"/>
      <c r="RH11" s="8"/>
      <c r="RI11" s="8"/>
      <c r="RJ11" s="8"/>
      <c r="RK11" s="8"/>
      <c r="RL11" s="8"/>
      <c r="RM11" s="8"/>
      <c r="RN11" s="8"/>
      <c r="RO11" s="8"/>
      <c r="RP11" s="8"/>
      <c r="RQ11" s="8"/>
      <c r="RR11" s="8"/>
      <c r="RS11" s="8"/>
      <c r="RT11" s="8"/>
      <c r="RU11" s="8"/>
      <c r="RV11" s="8"/>
      <c r="RW11" s="8"/>
      <c r="RX11" s="8"/>
      <c r="RY11" s="8"/>
      <c r="RZ11" s="8"/>
      <c r="SA11" s="8"/>
      <c r="SB11" s="8"/>
      <c r="SC11" s="8"/>
      <c r="SD11" s="8"/>
      <c r="SE11" s="8"/>
      <c r="SF11" s="8"/>
      <c r="SG11" s="8"/>
      <c r="SH11" s="8"/>
      <c r="SI11" s="8"/>
      <c r="SJ11" s="8"/>
      <c r="SK11" s="8"/>
      <c r="SL11" s="8"/>
      <c r="SM11" s="8"/>
      <c r="SN11" s="8"/>
      <c r="SO11" s="8"/>
      <c r="SP11" s="8"/>
      <c r="SQ11" s="8"/>
      <c r="SR11" s="8"/>
      <c r="SS11" s="8"/>
      <c r="ST11" s="8"/>
      <c r="SU11" s="8"/>
      <c r="SV11" s="8"/>
      <c r="SW11" s="8"/>
      <c r="SX11" s="8"/>
      <c r="SY11" s="8"/>
      <c r="SZ11" s="8"/>
      <c r="TA11" s="8"/>
      <c r="TB11" s="8"/>
      <c r="TC11" s="8"/>
      <c r="TD11" s="8"/>
      <c r="TE11" s="8"/>
      <c r="TF11" s="8"/>
      <c r="TG11" s="8"/>
      <c r="TH11" s="8"/>
      <c r="TI11" s="8"/>
      <c r="TJ11" s="8"/>
      <c r="TK11" s="8"/>
      <c r="TL11" s="8"/>
      <c r="TM11" s="8"/>
      <c r="TN11" s="8"/>
      <c r="TO11" s="8"/>
      <c r="TP11" s="8"/>
      <c r="TQ11" s="8"/>
      <c r="TR11" s="8"/>
      <c r="TS11" s="8"/>
      <c r="TT11" s="8"/>
      <c r="TU11" s="8"/>
      <c r="TV11" s="8"/>
      <c r="TW11" s="8"/>
      <c r="TX11" s="8"/>
      <c r="TY11" s="8"/>
      <c r="TZ11" s="8"/>
      <c r="UA11" s="8"/>
      <c r="UB11" s="8"/>
      <c r="UC11" s="8"/>
      <c r="UD11" s="8"/>
      <c r="UE11" s="8"/>
      <c r="UF11" s="8"/>
      <c r="UG11" s="8"/>
      <c r="UH11" s="8"/>
      <c r="UI11" s="8"/>
      <c r="UJ11" s="8"/>
      <c r="UK11" s="8"/>
      <c r="UL11" s="8"/>
      <c r="UM11" s="8"/>
      <c r="UN11" s="8"/>
      <c r="UO11" s="8"/>
      <c r="UP11" s="8"/>
      <c r="UQ11" s="8"/>
      <c r="UR11" s="8"/>
      <c r="US11" s="8"/>
      <c r="UT11" s="8"/>
      <c r="UU11" s="8"/>
      <c r="UV11" s="8"/>
      <c r="UW11" s="8"/>
      <c r="UX11" s="8"/>
      <c r="UY11" s="8"/>
      <c r="UZ11" s="8"/>
      <c r="VA11" s="8"/>
      <c r="VB11" s="8"/>
      <c r="VC11" s="8"/>
      <c r="VD11" s="8"/>
      <c r="VE11" s="8"/>
      <c r="VF11" s="8"/>
      <c r="VG11" s="8"/>
      <c r="VH11" s="8"/>
      <c r="VI11" s="8"/>
      <c r="VJ11" s="8"/>
      <c r="VK11" s="8"/>
      <c r="VL11" s="8"/>
      <c r="VM11" s="8"/>
      <c r="VN11" s="8"/>
      <c r="VO11" s="8"/>
      <c r="VP11" s="8"/>
      <c r="VQ11" s="8"/>
      <c r="VR11" s="8"/>
      <c r="VS11" s="8"/>
      <c r="VT11" s="8"/>
      <c r="VU11" s="8"/>
      <c r="VV11" s="8"/>
      <c r="VW11" s="8"/>
      <c r="VX11" s="8"/>
      <c r="VY11" s="8"/>
      <c r="VZ11" s="8"/>
      <c r="WA11" s="8"/>
      <c r="WB11" s="8"/>
      <c r="WC11" s="8"/>
      <c r="WD11" s="8"/>
      <c r="WE11" s="8"/>
      <c r="WF11" s="8"/>
      <c r="WG11" s="8"/>
      <c r="WH11" s="8"/>
      <c r="WI11" s="8"/>
      <c r="WJ11" s="8"/>
      <c r="WK11" s="8"/>
      <c r="WL11" s="8"/>
      <c r="WM11" s="8"/>
      <c r="WN11" s="8"/>
      <c r="WO11" s="8"/>
      <c r="WP11" s="8"/>
      <c r="WQ11" s="8"/>
      <c r="WR11" s="8"/>
      <c r="WS11" s="8"/>
      <c r="WT11" s="8"/>
      <c r="WU11" s="8"/>
      <c r="WV11" s="8"/>
      <c r="WW11" s="8"/>
      <c r="WX11" s="8"/>
      <c r="WY11" s="8"/>
      <c r="WZ11" s="8"/>
      <c r="XA11" s="8"/>
      <c r="XB11" s="8"/>
      <c r="XC11" s="8"/>
      <c r="XD11" s="8"/>
      <c r="XE11" s="8"/>
      <c r="XF11" s="8"/>
      <c r="XG11" s="8"/>
      <c r="XH11" s="8"/>
      <c r="XI11" s="8"/>
      <c r="XJ11" s="8"/>
      <c r="XK11" s="8"/>
      <c r="XL11" s="8"/>
      <c r="XM11" s="8"/>
      <c r="XN11" s="8"/>
      <c r="XO11" s="8"/>
      <c r="XP11" s="8"/>
      <c r="XQ11" s="8"/>
      <c r="XR11" s="8"/>
      <c r="XS11" s="8"/>
      <c r="XT11" s="8"/>
      <c r="XU11" s="8"/>
      <c r="XV11" s="8"/>
      <c r="XW11" s="8"/>
      <c r="XX11" s="8"/>
      <c r="XY11" s="8"/>
      <c r="XZ11" s="8"/>
      <c r="YA11" s="8"/>
      <c r="YB11" s="8"/>
      <c r="YC11" s="8"/>
      <c r="YD11" s="8"/>
      <c r="YE11" s="8"/>
      <c r="YF11" s="8"/>
      <c r="YG11" s="8"/>
      <c r="YH11" s="8"/>
      <c r="YI11" s="8"/>
      <c r="YJ11" s="8"/>
      <c r="YK11" s="8"/>
      <c r="YL11" s="8"/>
      <c r="YM11" s="8"/>
      <c r="YN11" s="8"/>
      <c r="YO11" s="8"/>
      <c r="YP11" s="8"/>
      <c r="YQ11" s="8"/>
      <c r="YR11" s="8"/>
      <c r="YS11" s="8"/>
      <c r="YT11" s="8"/>
      <c r="YU11" s="8"/>
      <c r="YV11" s="8"/>
      <c r="YW11" s="8"/>
      <c r="YX11" s="8"/>
      <c r="YY11" s="8"/>
      <c r="YZ11" s="8"/>
      <c r="ZA11" s="8"/>
      <c r="ZB11" s="8"/>
      <c r="ZC11" s="8"/>
      <c r="ZD11" s="8"/>
      <c r="ZE11" s="8"/>
      <c r="ZF11" s="8"/>
      <c r="ZG11" s="8"/>
      <c r="ZH11" s="8"/>
      <c r="ZI11" s="8"/>
      <c r="ZJ11" s="8"/>
      <c r="ZK11" s="8"/>
      <c r="ZL11" s="8"/>
      <c r="ZM11" s="8"/>
      <c r="ZN11" s="8"/>
      <c r="ZO11" s="8"/>
      <c r="ZP11" s="8"/>
      <c r="ZQ11" s="8"/>
      <c r="ZR11" s="8"/>
      <c r="ZS11" s="8"/>
      <c r="ZT11" s="8"/>
      <c r="ZU11" s="8"/>
      <c r="ZV11" s="8"/>
      <c r="ZW11" s="8"/>
      <c r="ZX11" s="8"/>
      <c r="ZY11" s="8"/>
      <c r="ZZ11" s="8"/>
      <c r="AAA11" s="8"/>
      <c r="AAB11" s="8"/>
      <c r="AAC11" s="8"/>
      <c r="AAD11" s="8"/>
      <c r="AAE11" s="8"/>
      <c r="AAF11" s="8"/>
      <c r="AAG11" s="8"/>
      <c r="AAH11" s="8"/>
      <c r="AAI11" s="8"/>
      <c r="AAJ11" s="8"/>
      <c r="AAK11" s="8"/>
      <c r="AAL11" s="8"/>
      <c r="AAM11" s="8"/>
      <c r="AAN11" s="8"/>
      <c r="AAO11" s="8"/>
      <c r="AAP11" s="8"/>
      <c r="AAQ11" s="8"/>
      <c r="AAR11" s="8"/>
      <c r="AAS11" s="8"/>
      <c r="AAT11" s="8"/>
      <c r="AAU11" s="8"/>
      <c r="AAV11" s="8"/>
      <c r="AAW11" s="8"/>
      <c r="AAX11" s="8"/>
      <c r="AAY11" s="8"/>
      <c r="AAZ11" s="8"/>
      <c r="ABA11" s="8"/>
      <c r="ABB11" s="8"/>
      <c r="ABC11" s="8"/>
      <c r="ABD11" s="8"/>
      <c r="ABE11" s="8"/>
      <c r="ABF11" s="8"/>
      <c r="ABG11" s="8"/>
      <c r="ABH11" s="8"/>
      <c r="ABI11" s="8"/>
      <c r="ABJ11" s="8"/>
      <c r="ABK11" s="8"/>
      <c r="ABL11" s="8"/>
      <c r="ABM11" s="8"/>
      <c r="ABN11" s="8"/>
      <c r="ABO11" s="8"/>
      <c r="ABP11" s="8"/>
      <c r="ABQ11" s="8"/>
      <c r="ABR11" s="8"/>
      <c r="ABS11" s="8"/>
      <c r="ABT11" s="8"/>
      <c r="ABU11" s="8"/>
      <c r="ABV11" s="8"/>
      <c r="ABW11" s="8"/>
      <c r="ABX11" s="8"/>
      <c r="ABY11" s="8"/>
      <c r="ABZ11" s="8"/>
      <c r="ACA11" s="8"/>
      <c r="ACB11" s="8"/>
      <c r="ACC11" s="8"/>
      <c r="ACD11" s="8"/>
      <c r="ACE11" s="8"/>
      <c r="ACF11" s="8"/>
      <c r="ACG11" s="8"/>
      <c r="ACH11" s="8"/>
      <c r="ACI11" s="8"/>
      <c r="ACJ11" s="8"/>
      <c r="ACK11" s="8"/>
      <c r="ACL11" s="8"/>
      <c r="ACM11" s="8"/>
      <c r="ACN11" s="8"/>
      <c r="ACO11" s="8"/>
      <c r="ACP11" s="8"/>
      <c r="ACQ11" s="8"/>
      <c r="ACR11" s="8"/>
      <c r="ACS11" s="8"/>
      <c r="ACT11" s="8"/>
      <c r="ACU11" s="8"/>
      <c r="ACV11" s="8"/>
      <c r="ACW11" s="8"/>
      <c r="ACX11" s="8"/>
      <c r="ACY11" s="8"/>
      <c r="ACZ11" s="8"/>
      <c r="ADA11" s="8"/>
      <c r="ADB11" s="8"/>
      <c r="ADC11" s="8"/>
      <c r="ADD11" s="8"/>
      <c r="ADE11" s="8"/>
      <c r="ADF11" s="8"/>
      <c r="ADG11" s="8"/>
      <c r="ADH11" s="8"/>
      <c r="ADI11" s="8"/>
      <c r="ADJ11" s="8"/>
      <c r="ADK11" s="8"/>
      <c r="ADL11" s="8"/>
      <c r="ADM11" s="8"/>
      <c r="ADN11" s="8"/>
      <c r="ADO11" s="8"/>
      <c r="ADP11" s="8"/>
      <c r="ADQ11" s="8"/>
      <c r="ADR11" s="8"/>
      <c r="ADS11" s="8"/>
      <c r="ADT11" s="8"/>
      <c r="ADU11" s="8"/>
      <c r="ADV11" s="8"/>
      <c r="ADW11" s="8"/>
      <c r="ADX11" s="8"/>
      <c r="ADY11" s="8"/>
      <c r="ADZ11" s="8"/>
      <c r="AEA11" s="8"/>
      <c r="AEB11" s="8"/>
      <c r="AEC11" s="8"/>
      <c r="AED11" s="8"/>
      <c r="AEE11" s="8"/>
      <c r="AEF11" s="8"/>
      <c r="AEG11" s="8"/>
      <c r="AEH11" s="8"/>
      <c r="AEI11" s="8"/>
      <c r="AEJ11" s="8"/>
      <c r="AEK11" s="8"/>
      <c r="AEL11" s="8"/>
      <c r="AEM11" s="8"/>
      <c r="AEN11" s="8"/>
      <c r="AEO11" s="8"/>
      <c r="AEP11" s="8"/>
      <c r="AEQ11" s="8"/>
      <c r="AER11" s="8"/>
      <c r="AES11" s="8"/>
      <c r="AET11" s="8"/>
      <c r="AEU11" s="8"/>
      <c r="AEV11" s="8"/>
      <c r="AEW11" s="8"/>
      <c r="AEX11" s="8"/>
      <c r="AEY11" s="8"/>
      <c r="AEZ11" s="8"/>
      <c r="AFA11" s="8"/>
      <c r="AFB11" s="8"/>
      <c r="AFC11" s="8"/>
      <c r="AFD11" s="8"/>
      <c r="AFE11" s="8"/>
      <c r="AFF11" s="8"/>
      <c r="AFG11" s="8"/>
      <c r="AFH11" s="8"/>
      <c r="AFI11" s="8"/>
      <c r="AFJ11" s="8"/>
      <c r="AFK11" s="8"/>
      <c r="AFL11" s="8"/>
      <c r="AFM11" s="8"/>
      <c r="AFN11" s="8"/>
      <c r="AFO11" s="8"/>
      <c r="AFP11" s="8"/>
      <c r="AFQ11" s="8"/>
      <c r="AFR11" s="8"/>
      <c r="AFS11" s="8"/>
      <c r="AFT11" s="8"/>
      <c r="AFU11" s="8"/>
      <c r="AFV11" s="8"/>
      <c r="AFW11" s="8"/>
      <c r="AFX11" s="8"/>
      <c r="AFY11" s="8"/>
      <c r="AFZ11" s="8"/>
      <c r="AGA11" s="8"/>
      <c r="AGB11" s="8"/>
      <c r="AGC11" s="8"/>
      <c r="AGD11" s="8"/>
      <c r="AGE11" s="8"/>
      <c r="AGF11" s="8"/>
      <c r="AGG11" s="8"/>
      <c r="AGH11" s="8"/>
      <c r="AGI11" s="8"/>
      <c r="AGJ11" s="8"/>
      <c r="AGK11" s="8"/>
      <c r="AGL11" s="8"/>
      <c r="AGM11" s="8"/>
      <c r="AGN11" s="8"/>
      <c r="AGO11" s="8"/>
      <c r="AGP11" s="8"/>
      <c r="AGQ11" s="8"/>
      <c r="AGR11" s="8"/>
      <c r="AGS11" s="8"/>
      <c r="AGT11" s="8"/>
      <c r="AGU11" s="8"/>
      <c r="AGV11" s="8"/>
      <c r="AGW11" s="8"/>
      <c r="AGX11" s="8"/>
      <c r="AGY11" s="8"/>
      <c r="AGZ11" s="8"/>
      <c r="AHA11" s="8"/>
      <c r="AHB11" s="8"/>
      <c r="AHC11" s="8"/>
      <c r="AHD11" s="8"/>
      <c r="AHE11" s="8"/>
      <c r="AHF11" s="8"/>
      <c r="AHG11" s="8"/>
      <c r="AHH11" s="8"/>
      <c r="AHI11" s="8"/>
      <c r="AHJ11" s="8"/>
      <c r="AHK11" s="8"/>
      <c r="AHL11" s="8"/>
      <c r="AHM11" s="8"/>
      <c r="AHN11" s="8"/>
      <c r="AHO11" s="8"/>
      <c r="AHP11" s="8"/>
      <c r="AHQ11" s="8"/>
      <c r="AHR11" s="8"/>
      <c r="AHS11" s="8"/>
      <c r="AHT11" s="8"/>
      <c r="AHU11" s="8"/>
      <c r="AHV11" s="8"/>
      <c r="AHW11" s="8"/>
      <c r="AHX11" s="8"/>
      <c r="AHY11" s="8"/>
      <c r="AHZ11" s="8"/>
      <c r="AIA11" s="8"/>
      <c r="AIB11" s="8"/>
      <c r="AIC11" s="8"/>
      <c r="AID11" s="8"/>
      <c r="AIE11" s="8"/>
      <c r="AIF11" s="8"/>
      <c r="AIG11" s="8"/>
      <c r="AIH11" s="8"/>
      <c r="AII11" s="8"/>
      <c r="AIJ11" s="8"/>
      <c r="AIK11" s="8"/>
      <c r="AIL11" s="8"/>
      <c r="AIM11" s="8"/>
      <c r="AIN11" s="8"/>
      <c r="AIO11" s="8"/>
      <c r="AIP11" s="8"/>
      <c r="AIQ11" s="8"/>
      <c r="AIR11" s="8"/>
      <c r="AIS11" s="8"/>
      <c r="AIT11" s="8"/>
      <c r="AIU11" s="8"/>
      <c r="AIV11" s="8"/>
      <c r="AIW11" s="8"/>
      <c r="AIX11" s="8"/>
      <c r="AIY11" s="8"/>
      <c r="AIZ11" s="8"/>
      <c r="AJA11" s="8"/>
      <c r="AJB11" s="8"/>
      <c r="AJC11" s="8"/>
      <c r="AJD11" s="8"/>
      <c r="AJE11" s="8"/>
      <c r="AJF11" s="8"/>
      <c r="AJG11" s="8"/>
      <c r="AJH11" s="8"/>
      <c r="AJI11" s="8"/>
      <c r="AJJ11" s="8"/>
      <c r="AJK11" s="8"/>
      <c r="AJL11" s="8"/>
      <c r="AJM11" s="8"/>
      <c r="AJN11" s="8"/>
      <c r="AJO11" s="8"/>
      <c r="AJP11" s="8"/>
      <c r="AJQ11" s="8"/>
      <c r="AJR11" s="8"/>
      <c r="AJS11" s="8"/>
      <c r="AJT11" s="8"/>
      <c r="AJU11" s="8"/>
      <c r="AJV11" s="8"/>
      <c r="AJW11" s="8"/>
      <c r="AJX11" s="8"/>
      <c r="AJY11" s="8"/>
      <c r="AJZ11" s="8"/>
      <c r="AKA11" s="8"/>
      <c r="AKB11" s="8"/>
      <c r="AKC11" s="8"/>
      <c r="AKD11" s="8"/>
      <c r="AKE11" s="8"/>
      <c r="AKF11" s="8"/>
      <c r="AKG11" s="8"/>
      <c r="AKH11" s="8"/>
      <c r="AKI11" s="8"/>
      <c r="AKJ11" s="8"/>
      <c r="AKK11" s="8"/>
      <c r="AKL11" s="8"/>
      <c r="AKM11" s="8"/>
      <c r="AKN11" s="8"/>
      <c r="AKO11" s="8"/>
      <c r="AKP11" s="8"/>
      <c r="AKQ11" s="8"/>
      <c r="AKR11" s="8"/>
      <c r="AKS11" s="8"/>
      <c r="AKT11" s="8"/>
      <c r="AKU11" s="8"/>
      <c r="AKV11" s="8"/>
      <c r="AKW11" s="8"/>
      <c r="AKX11" s="8"/>
      <c r="AKY11" s="8"/>
      <c r="AKZ11" s="8"/>
      <c r="ALA11" s="8"/>
      <c r="ALB11" s="8"/>
      <c r="ALC11" s="8"/>
      <c r="ALD11" s="8"/>
      <c r="ALE11" s="8"/>
      <c r="ALF11" s="8"/>
      <c r="ALG11" s="8"/>
      <c r="ALH11" s="8"/>
      <c r="ALI11" s="8"/>
      <c r="ALJ11" s="8"/>
      <c r="ALK11" s="8"/>
      <c r="ALL11" s="8"/>
      <c r="ALM11" s="8"/>
      <c r="ALN11" s="8"/>
      <c r="ALO11" s="8"/>
      <c r="ALP11" s="8"/>
      <c r="ALQ11" s="8"/>
      <c r="ALR11" s="8"/>
      <c r="ALS11" s="8"/>
      <c r="ALT11" s="8"/>
      <c r="ALU11" s="8"/>
      <c r="ALV11" s="8"/>
      <c r="ALW11" s="8"/>
      <c r="ALX11" s="8"/>
      <c r="ALY11" s="8"/>
      <c r="ALZ11" s="8"/>
      <c r="AMA11" s="8"/>
      <c r="AMB11" s="8"/>
      <c r="AMC11" s="8"/>
      <c r="AMD11" s="8"/>
      <c r="AME11" s="8"/>
      <c r="AMF11" s="8"/>
      <c r="AMG11" s="8"/>
      <c r="AMH11" s="8"/>
      <c r="AMI11" s="8"/>
    </row>
    <row r="12" spans="1:1023" ht="16.5" customHeight="1">
      <c r="C12" s="21"/>
      <c r="D12" s="21"/>
      <c r="E12" s="8"/>
      <c r="F12" s="21"/>
    </row>
    <row r="13" spans="1:1023" ht="32.1" customHeight="1">
      <c r="A13" s="19" t="s">
        <v>283</v>
      </c>
      <c r="D13" s="8"/>
      <c r="E13" s="20"/>
    </row>
    <row r="14" spans="1:1023" ht="16.5" customHeight="1">
      <c r="A14" s="17" t="s">
        <v>284</v>
      </c>
      <c r="E14" s="8"/>
    </row>
    <row r="15" spans="1:1023" ht="16.5" customHeight="1">
      <c r="A15" s="91" t="s">
        <v>285</v>
      </c>
      <c r="E15" s="8"/>
    </row>
    <row r="16" spans="1:1023" ht="16.5" customHeight="1">
      <c r="A16" s="17" t="s">
        <v>286</v>
      </c>
    </row>
    <row r="17" spans="1:1" ht="16.5" customHeight="1">
      <c r="A17" s="18" t="s">
        <v>287</v>
      </c>
    </row>
    <row r="18" spans="1:1" ht="16.5" customHeight="1">
      <c r="A18" s="19" t="s">
        <v>288</v>
      </c>
    </row>
    <row r="19" spans="1:1" ht="16.5" customHeight="1">
      <c r="A19" s="18" t="s">
        <v>289</v>
      </c>
    </row>
    <row r="20" spans="1:1" ht="16.5" customHeight="1">
      <c r="A20" s="17" t="s">
        <v>290</v>
      </c>
    </row>
    <row r="21" spans="1:1" ht="16.5" customHeight="1">
      <c r="A21" s="18" t="s">
        <v>291</v>
      </c>
    </row>
  </sheetData>
  <mergeCells count="1">
    <mergeCell ref="G7:G9"/>
  </mergeCells>
  <hyperlinks>
    <hyperlink ref="D3" r:id="rId1" xr:uid="{87A1C83D-EB1E-4C0F-A72A-CF096A3EA65F}"/>
    <hyperlink ref="D4" r:id="rId2" xr:uid="{1BF5D543-9777-4CBD-AF2B-1E12377957DF}"/>
    <hyperlink ref="D5" r:id="rId3" xr:uid="{04EEDE38-9FA5-47FB-A839-E9EE97302C90}"/>
    <hyperlink ref="D6" r:id="rId4" xr:uid="{3AA1801F-0CB4-49F7-AB59-AF17880459F9}"/>
    <hyperlink ref="D7" r:id="rId5" xr:uid="{50A1B699-92DF-4E84-A44E-F35D66C628EB}"/>
    <hyperlink ref="D8" r:id="rId6" xr:uid="{37CFFD5F-9B7F-4F88-9781-17D0DACCBFBC}"/>
    <hyperlink ref="D9" r:id="rId7" xr:uid="{151A8B6E-B6A2-42A2-AB46-9402DF3C4CB2}"/>
    <hyperlink ref="D10" r:id="rId8" xr:uid="{52708420-897C-42C4-82CA-BA91019BAB2E}"/>
    <hyperlink ref="D11" r:id="rId9" xr:uid="{5DBDB30F-6D78-4352-A7FF-8A081DEA8651}"/>
  </hyperlinks>
  <pageMargins left="0.78749999999999998" right="0.78749999999999998" top="1.05277777777778" bottom="1.05277777777778" header="0.78749999999999998" footer="0.78749999999999998"/>
  <pageSetup firstPageNumber="0" orientation="portrait" horizontalDpi="300" verticalDpi="300" r:id="rId10"/>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U109"/>
  <sheetViews>
    <sheetView zoomScaleNormal="100" workbookViewId="0">
      <selection activeCell="E4" sqref="E4"/>
    </sheetView>
  </sheetViews>
  <sheetFormatPr defaultColWidth="9.140625" defaultRowHeight="15.75"/>
  <cols>
    <col min="1" max="1" width="26.140625" style="133" customWidth="1"/>
    <col min="2" max="2" width="12.85546875" style="133" customWidth="1"/>
    <col min="3" max="3" width="10.85546875" style="133" customWidth="1"/>
    <col min="4" max="4" width="15.28515625" style="133" customWidth="1"/>
    <col min="5" max="5" width="11.140625" style="133" customWidth="1"/>
    <col min="6" max="6" width="11.42578125" style="133" customWidth="1"/>
    <col min="7" max="7" width="11.140625" style="133" customWidth="1"/>
    <col min="8" max="8" width="5.140625" style="133" customWidth="1"/>
    <col min="9" max="9" width="12.140625" style="133" customWidth="1"/>
    <col min="10" max="10" width="6.85546875" style="133" customWidth="1"/>
    <col min="11" max="11" width="11.140625" style="133" customWidth="1"/>
    <col min="12" max="12" width="9" style="133" customWidth="1"/>
    <col min="13" max="13" width="11.42578125" style="133" customWidth="1"/>
    <col min="14" max="14" width="7.85546875" style="133" customWidth="1"/>
    <col min="15" max="15" width="11.42578125" style="133" customWidth="1"/>
    <col min="16" max="16" width="8.5703125" style="133" customWidth="1"/>
    <col min="17" max="17" width="18.42578125" style="133" customWidth="1"/>
    <col min="18" max="18" width="9.140625" style="133"/>
    <col min="19" max="19" width="11.85546875" style="133" customWidth="1"/>
    <col min="20" max="20" width="9.140625" style="133"/>
    <col min="21" max="21" width="11.85546875" style="133" customWidth="1"/>
    <col min="22" max="22" width="9.140625" style="133"/>
    <col min="23" max="23" width="10.85546875" style="133" customWidth="1"/>
    <col min="24" max="24" width="9.140625" style="133"/>
    <col min="25" max="25" width="10.140625" style="133" customWidth="1"/>
    <col min="26" max="26" width="9.140625" style="133"/>
    <col min="27" max="27" width="10.85546875" style="133" customWidth="1"/>
    <col min="28" max="28" width="9.140625" style="133"/>
    <col min="29" max="29" width="10.140625" style="133" customWidth="1"/>
    <col min="30" max="16384" width="9.140625" style="133"/>
  </cols>
  <sheetData>
    <row r="1" spans="1:21" ht="50.45" customHeight="1">
      <c r="A1" s="680" t="s">
        <v>76</v>
      </c>
      <c r="B1" s="164" t="s">
        <v>77</v>
      </c>
    </row>
    <row r="2" spans="1:21" ht="18.75">
      <c r="A2" s="680"/>
      <c r="B2" s="165" t="s">
        <v>78</v>
      </c>
    </row>
    <row r="3" spans="1:21" ht="36.6" customHeight="1">
      <c r="A3" s="680"/>
      <c r="B3" s="177" t="s">
        <v>79</v>
      </c>
      <c r="C3" s="178"/>
    </row>
    <row r="4" spans="1:21" ht="40.5" customHeight="1">
      <c r="A4" s="680"/>
      <c r="B4" s="676"/>
      <c r="C4" s="676"/>
    </row>
    <row r="5" spans="1:21" ht="21" customHeight="1">
      <c r="I5" s="675" t="s">
        <v>80</v>
      </c>
      <c r="J5" s="675"/>
      <c r="K5" s="675"/>
      <c r="L5" s="675"/>
      <c r="M5" s="675"/>
      <c r="N5" s="675"/>
      <c r="O5" s="675"/>
      <c r="P5" s="675"/>
      <c r="Q5" s="675"/>
      <c r="R5" s="675"/>
      <c r="S5" s="675"/>
      <c r="T5" s="675"/>
      <c r="U5" s="675"/>
    </row>
    <row r="6" spans="1:21" ht="15.6" customHeight="1">
      <c r="I6" s="675"/>
      <c r="J6" s="675"/>
      <c r="K6" s="675"/>
      <c r="L6" s="675"/>
      <c r="M6" s="675"/>
      <c r="N6" s="675"/>
      <c r="O6" s="675"/>
      <c r="P6" s="675"/>
      <c r="Q6" s="675"/>
      <c r="R6" s="675"/>
      <c r="S6" s="675"/>
      <c r="T6" s="675"/>
      <c r="U6" s="675"/>
    </row>
    <row r="7" spans="1:21" ht="21" customHeight="1">
      <c r="I7" s="675"/>
      <c r="J7" s="675"/>
      <c r="K7" s="675"/>
      <c r="L7" s="675"/>
      <c r="M7" s="675"/>
      <c r="N7" s="675"/>
      <c r="O7" s="675"/>
      <c r="P7" s="675"/>
      <c r="Q7" s="675"/>
      <c r="R7" s="675"/>
      <c r="S7" s="675"/>
      <c r="T7" s="675"/>
      <c r="U7" s="675"/>
    </row>
    <row r="8" spans="1:21" ht="33" customHeight="1">
      <c r="A8" s="173" t="s">
        <v>81</v>
      </c>
      <c r="B8" s="172" t="s">
        <v>82</v>
      </c>
      <c r="C8" s="172" t="s">
        <v>83</v>
      </c>
      <c r="D8" s="136"/>
      <c r="E8" s="172" t="s">
        <v>84</v>
      </c>
      <c r="F8" s="136"/>
      <c r="G8" s="172" t="s">
        <v>85</v>
      </c>
      <c r="H8" s="137"/>
      <c r="I8" s="166" t="s">
        <v>86</v>
      </c>
      <c r="J8" s="167"/>
      <c r="K8" s="166" t="s">
        <v>87</v>
      </c>
      <c r="L8" s="167"/>
      <c r="M8" s="166" t="s">
        <v>88</v>
      </c>
      <c r="N8" s="167"/>
      <c r="O8" s="166" t="s">
        <v>89</v>
      </c>
      <c r="P8" s="167"/>
      <c r="Q8" s="166" t="s">
        <v>90</v>
      </c>
      <c r="R8" s="168"/>
      <c r="S8" s="166" t="s">
        <v>52</v>
      </c>
      <c r="T8" s="168"/>
      <c r="U8" s="166" t="s">
        <v>52</v>
      </c>
    </row>
    <row r="9" spans="1:21" ht="12.6" customHeight="1">
      <c r="A9" s="169" t="s">
        <v>91</v>
      </c>
      <c r="B9" s="170" t="s">
        <v>92</v>
      </c>
      <c r="C9" s="171"/>
      <c r="D9" s="142"/>
      <c r="E9" s="145"/>
      <c r="F9" s="142"/>
      <c r="G9" s="145"/>
      <c r="H9" s="137"/>
      <c r="I9" s="644"/>
      <c r="J9" s="143"/>
      <c r="K9" s="644"/>
      <c r="L9" s="143"/>
      <c r="M9" s="644"/>
      <c r="N9" s="143"/>
      <c r="O9" s="644"/>
      <c r="P9" s="144"/>
      <c r="Q9" s="644"/>
      <c r="R9" s="137"/>
      <c r="S9" s="645"/>
      <c r="T9" s="137"/>
      <c r="U9" s="145"/>
    </row>
    <row r="10" spans="1:21" ht="12.6" customHeight="1">
      <c r="A10" s="679" t="s">
        <v>93</v>
      </c>
      <c r="B10" s="146" t="s">
        <v>94</v>
      </c>
      <c r="C10" s="141"/>
      <c r="D10" s="147"/>
      <c r="E10" s="644"/>
      <c r="F10" s="147"/>
      <c r="G10" s="644"/>
      <c r="H10" s="137"/>
      <c r="I10" s="644"/>
      <c r="J10" s="143"/>
      <c r="K10" s="644"/>
      <c r="L10" s="143"/>
      <c r="M10" s="644"/>
      <c r="N10" s="143"/>
      <c r="O10" s="644"/>
      <c r="P10" s="137"/>
      <c r="Q10" s="644"/>
      <c r="R10" s="137"/>
      <c r="S10" s="645"/>
      <c r="T10" s="137"/>
      <c r="U10" s="644"/>
    </row>
    <row r="11" spans="1:21" ht="12.6" customHeight="1">
      <c r="A11" s="679"/>
      <c r="B11" s="146" t="s">
        <v>95</v>
      </c>
      <c r="C11" s="141"/>
      <c r="D11" s="142"/>
      <c r="E11" s="644"/>
      <c r="F11" s="142"/>
      <c r="G11" s="644"/>
      <c r="H11" s="137"/>
      <c r="I11" s="644"/>
      <c r="J11" s="143"/>
      <c r="K11" s="644"/>
      <c r="L11" s="143"/>
      <c r="M11" s="644"/>
      <c r="N11" s="143"/>
      <c r="O11" s="644"/>
      <c r="P11" s="137"/>
      <c r="Q11" s="644"/>
      <c r="R11" s="137"/>
      <c r="S11" s="645"/>
      <c r="T11" s="137"/>
      <c r="U11" s="644"/>
    </row>
    <row r="12" spans="1:21" ht="12.6" customHeight="1">
      <c r="A12" s="679"/>
      <c r="B12" s="146" t="s">
        <v>96</v>
      </c>
      <c r="C12" s="141"/>
      <c r="D12" s="142"/>
      <c r="E12" s="644"/>
      <c r="F12" s="142"/>
      <c r="G12" s="644"/>
      <c r="H12" s="137"/>
      <c r="I12" s="644"/>
      <c r="J12" s="143"/>
      <c r="K12" s="644"/>
      <c r="L12" s="143"/>
      <c r="M12" s="644"/>
      <c r="N12" s="143"/>
      <c r="O12" s="644"/>
      <c r="P12" s="137"/>
      <c r="Q12" s="644"/>
      <c r="R12" s="137"/>
      <c r="S12" s="645"/>
      <c r="T12" s="137"/>
      <c r="U12" s="644"/>
    </row>
    <row r="13" spans="1:21" ht="12.6" customHeight="1">
      <c r="A13" s="679"/>
      <c r="B13" s="146" t="s">
        <v>97</v>
      </c>
      <c r="C13" s="141"/>
      <c r="D13" s="142"/>
      <c r="E13" s="644"/>
      <c r="F13" s="142"/>
      <c r="G13" s="644"/>
      <c r="H13" s="137"/>
      <c r="I13" s="644"/>
      <c r="J13" s="143"/>
      <c r="K13" s="644"/>
      <c r="L13" s="143"/>
      <c r="M13" s="644"/>
      <c r="N13" s="143"/>
      <c r="O13" s="644"/>
      <c r="P13" s="137"/>
      <c r="Q13" s="644"/>
      <c r="R13" s="137"/>
      <c r="S13" s="645"/>
      <c r="T13" s="137"/>
      <c r="U13" s="644"/>
    </row>
    <row r="14" spans="1:21" ht="12.6" customHeight="1">
      <c r="A14" s="679"/>
      <c r="B14" s="146" t="s">
        <v>98</v>
      </c>
      <c r="C14" s="141"/>
      <c r="D14" s="142"/>
      <c r="E14" s="644"/>
      <c r="F14" s="142"/>
      <c r="G14" s="644"/>
      <c r="H14" s="137"/>
      <c r="I14" s="644"/>
      <c r="J14" s="143"/>
      <c r="K14" s="644"/>
      <c r="L14" s="143"/>
      <c r="M14" s="644"/>
      <c r="N14" s="143"/>
      <c r="O14" s="644"/>
      <c r="P14" s="137"/>
      <c r="Q14" s="644"/>
      <c r="R14" s="137"/>
      <c r="S14" s="645"/>
      <c r="T14" s="137"/>
      <c r="U14" s="644"/>
    </row>
    <row r="15" spans="1:21" ht="12.6" customHeight="1">
      <c r="A15" s="679"/>
      <c r="B15" s="146" t="s">
        <v>99</v>
      </c>
      <c r="C15" s="141"/>
      <c r="D15" s="142"/>
      <c r="E15" s="644"/>
      <c r="F15" s="142"/>
      <c r="G15" s="644"/>
      <c r="H15" s="137"/>
      <c r="I15" s="644"/>
      <c r="J15" s="143"/>
      <c r="K15" s="644"/>
      <c r="L15" s="143"/>
      <c r="M15" s="644"/>
      <c r="N15" s="143"/>
      <c r="O15" s="644"/>
      <c r="P15" s="137"/>
      <c r="Q15" s="644"/>
      <c r="R15" s="137"/>
      <c r="S15" s="645"/>
      <c r="T15" s="137"/>
      <c r="U15" s="644"/>
    </row>
    <row r="16" spans="1:21" ht="12.6" customHeight="1">
      <c r="A16" s="679"/>
      <c r="B16" s="146" t="s">
        <v>100</v>
      </c>
      <c r="C16" s="141"/>
      <c r="D16" s="142"/>
      <c r="E16" s="644"/>
      <c r="F16" s="142"/>
      <c r="G16" s="644"/>
      <c r="H16" s="137"/>
      <c r="I16" s="644"/>
      <c r="J16" s="143"/>
      <c r="K16" s="644"/>
      <c r="L16" s="143"/>
      <c r="M16" s="644"/>
      <c r="N16" s="143"/>
      <c r="O16" s="644"/>
      <c r="P16" s="137"/>
      <c r="Q16" s="644"/>
      <c r="R16" s="137"/>
      <c r="S16" s="645"/>
      <c r="T16" s="137"/>
      <c r="U16" s="644"/>
    </row>
    <row r="17" spans="1:21" ht="12.6" customHeight="1">
      <c r="A17" s="679"/>
      <c r="B17" s="146" t="s">
        <v>101</v>
      </c>
      <c r="C17" s="141"/>
      <c r="D17" s="142"/>
      <c r="E17" s="644"/>
      <c r="F17" s="142"/>
      <c r="G17" s="644"/>
      <c r="H17" s="137"/>
      <c r="I17" s="644"/>
      <c r="J17" s="143"/>
      <c r="K17" s="644"/>
      <c r="L17" s="143"/>
      <c r="M17" s="644"/>
      <c r="N17" s="143"/>
      <c r="O17" s="644"/>
      <c r="P17" s="137"/>
      <c r="Q17" s="644"/>
      <c r="R17" s="137"/>
      <c r="S17" s="645"/>
      <c r="T17" s="137"/>
      <c r="U17" s="644"/>
    </row>
    <row r="18" spans="1:21" ht="12.6" customHeight="1">
      <c r="A18" s="679"/>
      <c r="B18" s="146" t="s">
        <v>102</v>
      </c>
      <c r="C18" s="141"/>
      <c r="D18" s="142"/>
      <c r="E18" s="644"/>
      <c r="F18" s="142"/>
      <c r="G18" s="644"/>
      <c r="H18" s="137"/>
      <c r="I18" s="644"/>
      <c r="J18" s="143"/>
      <c r="K18" s="644"/>
      <c r="L18" s="143"/>
      <c r="M18" s="644"/>
      <c r="N18" s="143"/>
      <c r="O18" s="644"/>
      <c r="P18" s="137"/>
      <c r="Q18" s="644"/>
      <c r="R18" s="137"/>
      <c r="S18" s="645"/>
      <c r="T18" s="137"/>
      <c r="U18" s="644"/>
    </row>
    <row r="19" spans="1:21" ht="12.6" customHeight="1">
      <c r="A19" s="679"/>
      <c r="B19" s="146" t="s">
        <v>103</v>
      </c>
      <c r="C19" s="141"/>
      <c r="D19" s="142"/>
      <c r="E19" s="644"/>
      <c r="F19" s="142"/>
      <c r="G19" s="644"/>
      <c r="H19" s="137"/>
      <c r="I19" s="644"/>
      <c r="J19" s="143"/>
      <c r="K19" s="644"/>
      <c r="L19" s="143"/>
      <c r="M19" s="644"/>
      <c r="N19" s="143"/>
      <c r="O19" s="644"/>
      <c r="P19" s="137"/>
      <c r="Q19" s="644"/>
      <c r="R19" s="137"/>
      <c r="S19" s="645"/>
      <c r="T19" s="137"/>
      <c r="U19" s="644"/>
    </row>
    <row r="20" spans="1:21" ht="12.6" customHeight="1">
      <c r="A20" s="679"/>
      <c r="B20" s="146" t="s">
        <v>104</v>
      </c>
      <c r="C20" s="141"/>
      <c r="D20" s="142"/>
      <c r="E20" s="644"/>
      <c r="F20" s="142"/>
      <c r="G20" s="644"/>
      <c r="H20" s="137"/>
      <c r="I20" s="644"/>
      <c r="J20" s="143"/>
      <c r="K20" s="644"/>
      <c r="L20" s="143"/>
      <c r="M20" s="644"/>
      <c r="N20" s="143"/>
      <c r="O20" s="644"/>
      <c r="P20" s="137"/>
      <c r="Q20" s="644"/>
      <c r="R20" s="137"/>
      <c r="S20" s="645"/>
      <c r="T20" s="137"/>
      <c r="U20" s="644"/>
    </row>
    <row r="21" spans="1:21" ht="12.6" customHeight="1">
      <c r="A21" s="679"/>
      <c r="B21" s="140" t="s">
        <v>105</v>
      </c>
      <c r="C21" s="141"/>
      <c r="D21" s="142"/>
      <c r="E21" s="644"/>
      <c r="F21" s="142"/>
      <c r="G21" s="644"/>
      <c r="H21" s="137"/>
      <c r="I21" s="644"/>
      <c r="J21" s="143"/>
      <c r="K21" s="644"/>
      <c r="L21" s="143"/>
      <c r="M21" s="644"/>
      <c r="N21" s="143"/>
      <c r="O21" s="644"/>
      <c r="P21" s="137"/>
      <c r="Q21" s="644"/>
      <c r="R21" s="137"/>
      <c r="S21" s="645"/>
      <c r="T21" s="137"/>
      <c r="U21" s="644"/>
    </row>
    <row r="22" spans="1:21">
      <c r="A22" s="151"/>
      <c r="B22" s="148" t="s">
        <v>83</v>
      </c>
      <c r="C22" s="149">
        <f>SUM(C9:C21)</f>
        <v>0</v>
      </c>
      <c r="D22" s="150"/>
      <c r="E22" s="149">
        <f>SUM(E9:E21)</f>
        <v>0</v>
      </c>
      <c r="F22" s="150"/>
      <c r="G22" s="149">
        <f>SUM(G9:G21)</f>
        <v>0</v>
      </c>
      <c r="H22" s="137"/>
      <c r="I22" s="149">
        <f>SUM(I9:I21)</f>
        <v>0</v>
      </c>
      <c r="J22" s="149"/>
      <c r="K22" s="149">
        <f t="shared" ref="K22:U22" si="0">SUM(K9:K21)</f>
        <v>0</v>
      </c>
      <c r="L22" s="149"/>
      <c r="M22" s="149">
        <f t="shared" si="0"/>
        <v>0</v>
      </c>
      <c r="N22" s="149"/>
      <c r="O22" s="149">
        <f t="shared" si="0"/>
        <v>0</v>
      </c>
      <c r="P22" s="149"/>
      <c r="Q22" s="149">
        <f t="shared" si="0"/>
        <v>0</v>
      </c>
      <c r="R22" s="149"/>
      <c r="S22" s="149">
        <f t="shared" si="0"/>
        <v>0</v>
      </c>
      <c r="T22" s="149"/>
      <c r="U22" s="149">
        <f t="shared" si="0"/>
        <v>0</v>
      </c>
    </row>
    <row r="23" spans="1:21">
      <c r="A23" s="151"/>
      <c r="B23" s="152"/>
      <c r="C23" s="153"/>
      <c r="D23" s="134"/>
      <c r="E23" s="153"/>
      <c r="F23" s="134"/>
      <c r="G23" s="153"/>
      <c r="I23" s="153"/>
      <c r="J23" s="153"/>
      <c r="K23" s="153"/>
      <c r="L23" s="153"/>
      <c r="M23" s="153"/>
      <c r="N23" s="153"/>
      <c r="O23" s="153"/>
      <c r="P23" s="153"/>
      <c r="Q23" s="153"/>
      <c r="R23" s="153"/>
      <c r="S23" s="153"/>
      <c r="T23" s="153"/>
      <c r="U23" s="153"/>
    </row>
    <row r="25" spans="1:21" ht="31.5">
      <c r="A25" s="173" t="s">
        <v>81</v>
      </c>
      <c r="B25" s="176" t="s">
        <v>82</v>
      </c>
      <c r="C25" s="176" t="s">
        <v>83</v>
      </c>
      <c r="D25" s="154"/>
      <c r="E25" s="176" t="s">
        <v>84</v>
      </c>
      <c r="F25" s="154"/>
      <c r="G25" s="176" t="s">
        <v>85</v>
      </c>
      <c r="I25" s="155" t="str">
        <f>I8</f>
        <v>White-Not Hispanic</v>
      </c>
      <c r="J25" s="154"/>
      <c r="K25" s="155" t="str">
        <f>K8</f>
        <v>Hispanic</v>
      </c>
      <c r="L25" s="154"/>
      <c r="M25" s="155" t="str">
        <f>M8</f>
        <v>Black-Not Hispanic</v>
      </c>
      <c r="N25" s="154"/>
      <c r="O25" s="155" t="str">
        <f>O8</f>
        <v>Asian</v>
      </c>
      <c r="P25" s="154"/>
      <c r="Q25" s="155" t="str">
        <f>Q8</f>
        <v>American Indian
/Alaska Native</v>
      </c>
      <c r="R25" s="156"/>
      <c r="S25" s="155" t="str">
        <f>S8</f>
        <v>Other</v>
      </c>
      <c r="U25" s="155" t="str">
        <f>U8</f>
        <v>Other</v>
      </c>
    </row>
    <row r="26" spans="1:21" ht="12.6" customHeight="1">
      <c r="A26" s="169" t="s">
        <v>106</v>
      </c>
      <c r="B26" s="174" t="str">
        <f>B9</f>
        <v>&lt;1</v>
      </c>
      <c r="C26" s="175"/>
      <c r="D26" s="159"/>
      <c r="E26" s="162"/>
      <c r="F26" s="159"/>
      <c r="G26" s="162"/>
      <c r="I26" s="646"/>
      <c r="J26" s="160"/>
      <c r="K26" s="646"/>
      <c r="L26" s="160"/>
      <c r="M26" s="646"/>
      <c r="N26" s="160"/>
      <c r="O26" s="646"/>
      <c r="P26" s="161"/>
      <c r="Q26" s="646"/>
      <c r="S26" s="647"/>
      <c r="U26" s="162"/>
    </row>
    <row r="27" spans="1:21" ht="12.6" customHeight="1">
      <c r="A27" s="132"/>
      <c r="B27" s="174" t="str">
        <f t="shared" ref="B27:B39" si="1">B10</f>
        <v>1-4</v>
      </c>
      <c r="C27" s="158"/>
      <c r="D27" s="163"/>
      <c r="E27" s="646"/>
      <c r="F27" s="163"/>
      <c r="G27" s="646"/>
      <c r="I27" s="646"/>
      <c r="J27" s="160"/>
      <c r="K27" s="646"/>
      <c r="L27" s="160"/>
      <c r="M27" s="646"/>
      <c r="N27" s="160"/>
      <c r="O27" s="646"/>
      <c r="Q27" s="646"/>
      <c r="S27" s="647"/>
      <c r="U27" s="646"/>
    </row>
    <row r="28" spans="1:21" ht="12.6" customHeight="1">
      <c r="A28" s="132"/>
      <c r="B28" s="174" t="str">
        <f t="shared" si="1"/>
        <v>5-9</v>
      </c>
      <c r="C28" s="158"/>
      <c r="D28" s="159"/>
      <c r="E28" s="646"/>
      <c r="F28" s="159"/>
      <c r="G28" s="646"/>
      <c r="I28" s="646"/>
      <c r="J28" s="160"/>
      <c r="K28" s="646"/>
      <c r="L28" s="160"/>
      <c r="M28" s="646"/>
      <c r="N28" s="160"/>
      <c r="O28" s="646"/>
      <c r="Q28" s="646"/>
      <c r="S28" s="647"/>
      <c r="U28" s="646"/>
    </row>
    <row r="29" spans="1:21" ht="12.6" customHeight="1">
      <c r="A29" s="132"/>
      <c r="B29" s="174" t="str">
        <f t="shared" si="1"/>
        <v>10-14</v>
      </c>
      <c r="C29" s="158"/>
      <c r="D29" s="159"/>
      <c r="E29" s="646"/>
      <c r="F29" s="159"/>
      <c r="G29" s="646"/>
      <c r="I29" s="646"/>
      <c r="J29" s="160"/>
      <c r="K29" s="646"/>
      <c r="L29" s="160"/>
      <c r="M29" s="646"/>
      <c r="N29" s="160"/>
      <c r="O29" s="646"/>
      <c r="Q29" s="646"/>
      <c r="S29" s="647"/>
      <c r="U29" s="646"/>
    </row>
    <row r="30" spans="1:21" ht="12.6" customHeight="1">
      <c r="A30" s="132"/>
      <c r="B30" s="174" t="str">
        <f t="shared" si="1"/>
        <v>15-19</v>
      </c>
      <c r="C30" s="158"/>
      <c r="D30" s="159"/>
      <c r="E30" s="646"/>
      <c r="F30" s="159"/>
      <c r="G30" s="646"/>
      <c r="I30" s="646"/>
      <c r="J30" s="160"/>
      <c r="K30" s="646"/>
      <c r="L30" s="160"/>
      <c r="M30" s="646"/>
      <c r="N30" s="160"/>
      <c r="O30" s="646"/>
      <c r="Q30" s="646"/>
      <c r="S30" s="647"/>
      <c r="U30" s="646"/>
    </row>
    <row r="31" spans="1:21" ht="12.6" customHeight="1">
      <c r="A31" s="132"/>
      <c r="B31" s="174" t="str">
        <f t="shared" si="1"/>
        <v>20-24</v>
      </c>
      <c r="C31" s="158"/>
      <c r="D31" s="159"/>
      <c r="E31" s="646"/>
      <c r="F31" s="159"/>
      <c r="G31" s="646"/>
      <c r="I31" s="646"/>
      <c r="J31" s="160"/>
      <c r="K31" s="646"/>
      <c r="L31" s="160"/>
      <c r="M31" s="646"/>
      <c r="N31" s="160"/>
      <c r="O31" s="646"/>
      <c r="Q31" s="646"/>
      <c r="S31" s="647"/>
      <c r="U31" s="646"/>
    </row>
    <row r="32" spans="1:21" ht="12.6" customHeight="1">
      <c r="A32" s="132"/>
      <c r="B32" s="174" t="str">
        <f t="shared" si="1"/>
        <v>25-34</v>
      </c>
      <c r="C32" s="158"/>
      <c r="D32" s="159"/>
      <c r="E32" s="646"/>
      <c r="F32" s="159"/>
      <c r="G32" s="646"/>
      <c r="I32" s="646"/>
      <c r="J32" s="160"/>
      <c r="K32" s="646"/>
      <c r="L32" s="160"/>
      <c r="M32" s="646"/>
      <c r="N32" s="160"/>
      <c r="O32" s="646"/>
      <c r="Q32" s="646"/>
      <c r="S32" s="647"/>
      <c r="U32" s="646"/>
    </row>
    <row r="33" spans="1:21" ht="12.6" customHeight="1">
      <c r="A33" s="132"/>
      <c r="B33" s="174" t="str">
        <f t="shared" si="1"/>
        <v>35-44</v>
      </c>
      <c r="C33" s="158"/>
      <c r="D33" s="159"/>
      <c r="E33" s="646"/>
      <c r="F33" s="159"/>
      <c r="G33" s="646"/>
      <c r="I33" s="646"/>
      <c r="J33" s="160"/>
      <c r="K33" s="646"/>
      <c r="L33" s="160"/>
      <c r="M33" s="646"/>
      <c r="N33" s="160"/>
      <c r="O33" s="646"/>
      <c r="Q33" s="646"/>
      <c r="S33" s="647"/>
      <c r="U33" s="646"/>
    </row>
    <row r="34" spans="1:21" ht="12.6" customHeight="1">
      <c r="A34" s="132"/>
      <c r="B34" s="174" t="str">
        <f t="shared" si="1"/>
        <v>45-54</v>
      </c>
      <c r="C34" s="158"/>
      <c r="D34" s="159"/>
      <c r="E34" s="646"/>
      <c r="F34" s="159"/>
      <c r="G34" s="646"/>
      <c r="I34" s="646"/>
      <c r="J34" s="160"/>
      <c r="K34" s="646"/>
      <c r="L34" s="160"/>
      <c r="M34" s="646"/>
      <c r="N34" s="160"/>
      <c r="O34" s="646"/>
      <c r="Q34" s="646"/>
      <c r="S34" s="647"/>
      <c r="U34" s="646"/>
    </row>
    <row r="35" spans="1:21" ht="12.6" customHeight="1">
      <c r="A35" s="132"/>
      <c r="B35" s="174" t="str">
        <f t="shared" si="1"/>
        <v>55-64</v>
      </c>
      <c r="C35" s="158"/>
      <c r="D35" s="159"/>
      <c r="E35" s="646"/>
      <c r="F35" s="159"/>
      <c r="G35" s="646"/>
      <c r="I35" s="646"/>
      <c r="J35" s="160"/>
      <c r="K35" s="646"/>
      <c r="L35" s="160"/>
      <c r="M35" s="646"/>
      <c r="N35" s="160"/>
      <c r="O35" s="646"/>
      <c r="Q35" s="646"/>
      <c r="S35" s="647"/>
      <c r="U35" s="646"/>
    </row>
    <row r="36" spans="1:21" ht="12.6" customHeight="1">
      <c r="A36" s="132"/>
      <c r="B36" s="174" t="str">
        <f t="shared" si="1"/>
        <v>65-74</v>
      </c>
      <c r="C36" s="158"/>
      <c r="D36" s="159"/>
      <c r="E36" s="646"/>
      <c r="F36" s="159"/>
      <c r="G36" s="646"/>
      <c r="I36" s="646"/>
      <c r="J36" s="160"/>
      <c r="K36" s="646"/>
      <c r="L36" s="160"/>
      <c r="M36" s="646"/>
      <c r="N36" s="160"/>
      <c r="O36" s="646"/>
      <c r="Q36" s="646"/>
      <c r="S36" s="647"/>
      <c r="U36" s="646"/>
    </row>
    <row r="37" spans="1:21" ht="12.6" customHeight="1">
      <c r="A37" s="132"/>
      <c r="B37" s="174" t="str">
        <f t="shared" si="1"/>
        <v>75-84</v>
      </c>
      <c r="C37" s="158"/>
      <c r="D37" s="159"/>
      <c r="E37" s="646"/>
      <c r="F37" s="159"/>
      <c r="G37" s="646"/>
      <c r="I37" s="646"/>
      <c r="J37" s="160"/>
      <c r="K37" s="646"/>
      <c r="L37" s="160"/>
      <c r="M37" s="646"/>
      <c r="N37" s="160"/>
      <c r="O37" s="646"/>
      <c r="Q37" s="646"/>
      <c r="S37" s="647"/>
      <c r="U37" s="646"/>
    </row>
    <row r="38" spans="1:21" ht="12.6" customHeight="1">
      <c r="A38" s="132"/>
      <c r="B38" s="157" t="str">
        <f t="shared" si="1"/>
        <v>85+</v>
      </c>
      <c r="C38" s="158"/>
      <c r="D38" s="159"/>
      <c r="E38" s="646"/>
      <c r="F38" s="159"/>
      <c r="G38" s="646"/>
      <c r="I38" s="646"/>
      <c r="J38" s="160"/>
      <c r="K38" s="646"/>
      <c r="L38" s="160"/>
      <c r="M38" s="646"/>
      <c r="N38" s="160"/>
      <c r="O38" s="646"/>
      <c r="Q38" s="646"/>
      <c r="S38" s="647"/>
      <c r="U38" s="646"/>
    </row>
    <row r="39" spans="1:21" ht="12.6" customHeight="1">
      <c r="A39" s="132"/>
      <c r="B39" s="159" t="str">
        <f t="shared" si="1"/>
        <v>Total</v>
      </c>
      <c r="C39" s="153">
        <f>SUM(C26:C38)</f>
        <v>0</v>
      </c>
      <c r="D39" s="134"/>
      <c r="E39" s="153">
        <f>SUM(E26:E38)</f>
        <v>0</v>
      </c>
      <c r="F39" s="134"/>
      <c r="G39" s="153">
        <f>SUM(G26:G38)</f>
        <v>0</v>
      </c>
      <c r="I39" s="153">
        <f>SUM(I26:I38)</f>
        <v>0</v>
      </c>
      <c r="J39" s="153"/>
      <c r="K39" s="153">
        <f t="shared" ref="K39" si="2">SUM(K26:K38)</f>
        <v>0</v>
      </c>
      <c r="L39" s="153"/>
      <c r="M39" s="153">
        <f t="shared" ref="M39" si="3">SUM(M26:M38)</f>
        <v>0</v>
      </c>
      <c r="N39" s="153"/>
      <c r="O39" s="153">
        <f t="shared" ref="O39" si="4">SUM(O26:O38)</f>
        <v>0</v>
      </c>
      <c r="P39" s="153"/>
      <c r="Q39" s="153">
        <f t="shared" ref="Q39" si="5">SUM(Q26:Q38)</f>
        <v>0</v>
      </c>
      <c r="R39" s="153"/>
      <c r="S39" s="153">
        <f t="shared" ref="S39" si="6">SUM(S26:S38)</f>
        <v>0</v>
      </c>
      <c r="T39" s="153"/>
      <c r="U39" s="153">
        <f t="shared" ref="U39" si="7">SUM(U26:U38)</f>
        <v>0</v>
      </c>
    </row>
    <row r="40" spans="1:21" ht="12.6" customHeight="1">
      <c r="A40" s="151"/>
    </row>
    <row r="41" spans="1:21" ht="12.6" customHeight="1">
      <c r="A41" s="151"/>
    </row>
    <row r="43" spans="1:21" ht="31.5">
      <c r="A43" s="173" t="s">
        <v>81</v>
      </c>
      <c r="B43" s="172" t="s">
        <v>82</v>
      </c>
      <c r="C43" s="172" t="s">
        <v>83</v>
      </c>
      <c r="D43" s="136"/>
      <c r="E43" s="172" t="s">
        <v>84</v>
      </c>
      <c r="F43" s="136"/>
      <c r="G43" s="172" t="s">
        <v>85</v>
      </c>
      <c r="H43" s="137"/>
      <c r="I43" s="138" t="str">
        <f>I8</f>
        <v>White-Not Hispanic</v>
      </c>
      <c r="J43" s="136"/>
      <c r="K43" s="138" t="str">
        <f>K8</f>
        <v>Hispanic</v>
      </c>
      <c r="L43" s="136"/>
      <c r="M43" s="138" t="str">
        <f>M8</f>
        <v>Black-Not Hispanic</v>
      </c>
      <c r="N43" s="136"/>
      <c r="O43" s="138" t="str">
        <f>O8</f>
        <v>Asian</v>
      </c>
      <c r="P43" s="136"/>
      <c r="Q43" s="138" t="str">
        <f>Q8</f>
        <v>American Indian
/Alaska Native</v>
      </c>
      <c r="R43" s="139"/>
      <c r="S43" s="138" t="str">
        <f>S8</f>
        <v>Other</v>
      </c>
      <c r="T43" s="139"/>
      <c r="U43" s="138" t="str">
        <f>U8</f>
        <v>Other</v>
      </c>
    </row>
    <row r="44" spans="1:21" ht="12.6" customHeight="1">
      <c r="A44" s="169" t="s">
        <v>107</v>
      </c>
      <c r="B44" s="140" t="str">
        <f>B9</f>
        <v>&lt;1</v>
      </c>
      <c r="C44" s="171"/>
      <c r="D44" s="142"/>
      <c r="E44" s="145"/>
      <c r="F44" s="142"/>
      <c r="G44" s="145"/>
      <c r="H44" s="137"/>
      <c r="I44" s="644"/>
      <c r="J44" s="143"/>
      <c r="K44" s="644"/>
      <c r="L44" s="143"/>
      <c r="M44" s="644"/>
      <c r="N44" s="143"/>
      <c r="O44" s="644"/>
      <c r="P44" s="144"/>
      <c r="Q44" s="644"/>
      <c r="R44" s="137"/>
      <c r="S44" s="645"/>
      <c r="T44" s="137"/>
      <c r="U44" s="145"/>
    </row>
    <row r="45" spans="1:21" ht="12.6" customHeight="1">
      <c r="A45" s="131"/>
      <c r="B45" s="140" t="str">
        <f t="shared" ref="B45:B56" si="8">B10</f>
        <v>1-4</v>
      </c>
      <c r="C45" s="141"/>
      <c r="D45" s="147"/>
      <c r="E45" s="644"/>
      <c r="F45" s="147"/>
      <c r="G45" s="644"/>
      <c r="H45" s="137"/>
      <c r="I45" s="644"/>
      <c r="J45" s="143"/>
      <c r="K45" s="644"/>
      <c r="L45" s="143"/>
      <c r="M45" s="644"/>
      <c r="N45" s="143"/>
      <c r="O45" s="644"/>
      <c r="P45" s="137"/>
      <c r="Q45" s="644"/>
      <c r="R45" s="137"/>
      <c r="S45" s="645"/>
      <c r="T45" s="137"/>
      <c r="U45" s="644"/>
    </row>
    <row r="46" spans="1:21" ht="12.6" customHeight="1">
      <c r="A46" s="131"/>
      <c r="B46" s="140" t="str">
        <f t="shared" si="8"/>
        <v>5-9</v>
      </c>
      <c r="C46" s="141"/>
      <c r="D46" s="142"/>
      <c r="E46" s="644"/>
      <c r="F46" s="142"/>
      <c r="G46" s="644"/>
      <c r="H46" s="137"/>
      <c r="I46" s="644"/>
      <c r="J46" s="143"/>
      <c r="K46" s="644"/>
      <c r="L46" s="143"/>
      <c r="M46" s="644"/>
      <c r="N46" s="143"/>
      <c r="O46" s="644"/>
      <c r="P46" s="137"/>
      <c r="Q46" s="644"/>
      <c r="R46" s="137"/>
      <c r="S46" s="645"/>
      <c r="T46" s="137"/>
      <c r="U46" s="644"/>
    </row>
    <row r="47" spans="1:21" ht="12.6" customHeight="1">
      <c r="A47" s="131"/>
      <c r="B47" s="140" t="str">
        <f t="shared" si="8"/>
        <v>10-14</v>
      </c>
      <c r="C47" s="141"/>
      <c r="D47" s="142"/>
      <c r="E47" s="644"/>
      <c r="F47" s="142"/>
      <c r="G47" s="644"/>
      <c r="H47" s="137"/>
      <c r="I47" s="644"/>
      <c r="J47" s="143"/>
      <c r="K47" s="644"/>
      <c r="L47" s="143"/>
      <c r="M47" s="644"/>
      <c r="N47" s="143"/>
      <c r="O47" s="644"/>
      <c r="P47" s="137"/>
      <c r="Q47" s="644"/>
      <c r="R47" s="137"/>
      <c r="S47" s="645"/>
      <c r="T47" s="137"/>
      <c r="U47" s="644"/>
    </row>
    <row r="48" spans="1:21" ht="12.6" customHeight="1">
      <c r="A48" s="131"/>
      <c r="B48" s="140" t="str">
        <f t="shared" si="8"/>
        <v>15-19</v>
      </c>
      <c r="C48" s="141"/>
      <c r="D48" s="142"/>
      <c r="E48" s="644"/>
      <c r="F48" s="142"/>
      <c r="G48" s="644"/>
      <c r="H48" s="137"/>
      <c r="I48" s="644"/>
      <c r="J48" s="143"/>
      <c r="K48" s="644"/>
      <c r="L48" s="143"/>
      <c r="M48" s="644"/>
      <c r="N48" s="143"/>
      <c r="O48" s="644"/>
      <c r="P48" s="137"/>
      <c r="Q48" s="644"/>
      <c r="R48" s="137"/>
      <c r="S48" s="645"/>
      <c r="T48" s="137"/>
      <c r="U48" s="644"/>
    </row>
    <row r="49" spans="1:21" ht="12.6" customHeight="1">
      <c r="A49" s="131"/>
      <c r="B49" s="140" t="str">
        <f t="shared" si="8"/>
        <v>20-24</v>
      </c>
      <c r="C49" s="141"/>
      <c r="D49" s="142"/>
      <c r="E49" s="644"/>
      <c r="F49" s="142"/>
      <c r="G49" s="644"/>
      <c r="H49" s="137"/>
      <c r="I49" s="644"/>
      <c r="J49" s="143"/>
      <c r="K49" s="644"/>
      <c r="L49" s="143"/>
      <c r="M49" s="644"/>
      <c r="N49" s="143"/>
      <c r="O49" s="644"/>
      <c r="P49" s="137"/>
      <c r="Q49" s="644"/>
      <c r="R49" s="137"/>
      <c r="S49" s="645"/>
      <c r="T49" s="137"/>
      <c r="U49" s="644"/>
    </row>
    <row r="50" spans="1:21" ht="12.6" customHeight="1">
      <c r="A50" s="131"/>
      <c r="B50" s="140" t="str">
        <f t="shared" si="8"/>
        <v>25-34</v>
      </c>
      <c r="C50" s="141"/>
      <c r="D50" s="142"/>
      <c r="E50" s="644"/>
      <c r="F50" s="142"/>
      <c r="G50" s="644"/>
      <c r="H50" s="137"/>
      <c r="I50" s="644"/>
      <c r="J50" s="143"/>
      <c r="K50" s="644"/>
      <c r="L50" s="143"/>
      <c r="M50" s="644"/>
      <c r="N50" s="143"/>
      <c r="O50" s="644"/>
      <c r="P50" s="137"/>
      <c r="Q50" s="644"/>
      <c r="R50" s="137"/>
      <c r="S50" s="645"/>
      <c r="T50" s="137"/>
      <c r="U50" s="644"/>
    </row>
    <row r="51" spans="1:21" ht="12.6" customHeight="1">
      <c r="A51" s="131"/>
      <c r="B51" s="140" t="str">
        <f t="shared" si="8"/>
        <v>35-44</v>
      </c>
      <c r="C51" s="141"/>
      <c r="D51" s="142"/>
      <c r="E51" s="644"/>
      <c r="F51" s="142"/>
      <c r="G51" s="644"/>
      <c r="H51" s="137"/>
      <c r="I51" s="644"/>
      <c r="J51" s="143"/>
      <c r="K51" s="644"/>
      <c r="L51" s="143"/>
      <c r="M51" s="644"/>
      <c r="N51" s="143"/>
      <c r="O51" s="644"/>
      <c r="P51" s="137"/>
      <c r="Q51" s="644"/>
      <c r="R51" s="137"/>
      <c r="S51" s="645"/>
      <c r="T51" s="137"/>
      <c r="U51" s="644"/>
    </row>
    <row r="52" spans="1:21" ht="12.6" customHeight="1">
      <c r="A52" s="131"/>
      <c r="B52" s="140" t="str">
        <f t="shared" si="8"/>
        <v>45-54</v>
      </c>
      <c r="C52" s="141"/>
      <c r="D52" s="142"/>
      <c r="E52" s="644"/>
      <c r="F52" s="142"/>
      <c r="G52" s="644"/>
      <c r="H52" s="137"/>
      <c r="I52" s="644"/>
      <c r="J52" s="143"/>
      <c r="K52" s="644"/>
      <c r="L52" s="143"/>
      <c r="M52" s="644"/>
      <c r="N52" s="143"/>
      <c r="O52" s="644"/>
      <c r="P52" s="137"/>
      <c r="Q52" s="644"/>
      <c r="R52" s="137"/>
      <c r="S52" s="645"/>
      <c r="T52" s="137"/>
      <c r="U52" s="644"/>
    </row>
    <row r="53" spans="1:21" ht="12.6" customHeight="1">
      <c r="A53" s="131"/>
      <c r="B53" s="140" t="str">
        <f t="shared" si="8"/>
        <v>55-64</v>
      </c>
      <c r="C53" s="141"/>
      <c r="D53" s="142"/>
      <c r="E53" s="644"/>
      <c r="F53" s="142"/>
      <c r="G53" s="644"/>
      <c r="H53" s="137"/>
      <c r="I53" s="644"/>
      <c r="J53" s="143"/>
      <c r="K53" s="644"/>
      <c r="L53" s="143"/>
      <c r="M53" s="644"/>
      <c r="N53" s="143"/>
      <c r="O53" s="644"/>
      <c r="P53" s="137"/>
      <c r="Q53" s="644"/>
      <c r="R53" s="137"/>
      <c r="S53" s="645"/>
      <c r="T53" s="137"/>
      <c r="U53" s="644"/>
    </row>
    <row r="54" spans="1:21" ht="12.6" customHeight="1">
      <c r="A54" s="131"/>
      <c r="B54" s="140" t="str">
        <f t="shared" si="8"/>
        <v>65-74</v>
      </c>
      <c r="C54" s="141"/>
      <c r="D54" s="142"/>
      <c r="E54" s="644"/>
      <c r="F54" s="142"/>
      <c r="G54" s="644"/>
      <c r="H54" s="137"/>
      <c r="I54" s="644"/>
      <c r="J54" s="143"/>
      <c r="K54" s="644"/>
      <c r="L54" s="143"/>
      <c r="M54" s="644"/>
      <c r="N54" s="143"/>
      <c r="O54" s="644"/>
      <c r="P54" s="137"/>
      <c r="Q54" s="644"/>
      <c r="R54" s="137"/>
      <c r="S54" s="645"/>
      <c r="T54" s="137"/>
      <c r="U54" s="644"/>
    </row>
    <row r="55" spans="1:21" ht="12.6" customHeight="1">
      <c r="A55" s="131"/>
      <c r="B55" s="140" t="str">
        <f t="shared" si="8"/>
        <v>75-84</v>
      </c>
      <c r="C55" s="141"/>
      <c r="D55" s="142"/>
      <c r="E55" s="644"/>
      <c r="F55" s="142"/>
      <c r="G55" s="644"/>
      <c r="H55" s="137"/>
      <c r="I55" s="644"/>
      <c r="J55" s="143"/>
      <c r="K55" s="644"/>
      <c r="L55" s="143"/>
      <c r="M55" s="644"/>
      <c r="N55" s="143"/>
      <c r="O55" s="644"/>
      <c r="P55" s="137"/>
      <c r="Q55" s="644"/>
      <c r="R55" s="137"/>
      <c r="S55" s="645"/>
      <c r="T55" s="137"/>
      <c r="U55" s="644"/>
    </row>
    <row r="56" spans="1:21" ht="12.6" customHeight="1">
      <c r="A56" s="131"/>
      <c r="B56" s="140" t="str">
        <f t="shared" si="8"/>
        <v>85+</v>
      </c>
      <c r="C56" s="141"/>
      <c r="D56" s="142"/>
      <c r="E56" s="644"/>
      <c r="F56" s="142"/>
      <c r="G56" s="644"/>
      <c r="H56" s="137"/>
      <c r="I56" s="644"/>
      <c r="J56" s="143"/>
      <c r="K56" s="644"/>
      <c r="L56" s="143"/>
      <c r="M56" s="644"/>
      <c r="N56" s="143"/>
      <c r="O56" s="644"/>
      <c r="P56" s="137"/>
      <c r="Q56" s="644"/>
      <c r="R56" s="137"/>
      <c r="S56" s="645"/>
      <c r="T56" s="137"/>
      <c r="U56" s="644"/>
    </row>
    <row r="57" spans="1:21" ht="12.6" customHeight="1">
      <c r="A57" s="131"/>
      <c r="B57" s="148" t="s">
        <v>83</v>
      </c>
      <c r="C57" s="149">
        <f>SUM(C44:C56)</f>
        <v>0</v>
      </c>
      <c r="D57" s="150"/>
      <c r="E57" s="149">
        <f>SUM(E44:E56)</f>
        <v>0</v>
      </c>
      <c r="F57" s="150"/>
      <c r="G57" s="149">
        <f>SUM(G44:G56)</f>
        <v>0</v>
      </c>
      <c r="H57" s="137"/>
      <c r="I57" s="149">
        <f>SUM(I44:I56)</f>
        <v>0</v>
      </c>
      <c r="J57" s="149"/>
      <c r="K57" s="149">
        <f t="shared" ref="K57" si="9">SUM(K44:K56)</f>
        <v>0</v>
      </c>
      <c r="L57" s="149"/>
      <c r="M57" s="149">
        <f t="shared" ref="M57" si="10">SUM(M44:M56)</f>
        <v>0</v>
      </c>
      <c r="N57" s="149"/>
      <c r="O57" s="149">
        <f t="shared" ref="O57" si="11">SUM(O44:O56)</f>
        <v>0</v>
      </c>
      <c r="P57" s="149"/>
      <c r="Q57" s="149">
        <f t="shared" ref="Q57" si="12">SUM(Q44:Q56)</f>
        <v>0</v>
      </c>
      <c r="R57" s="149"/>
      <c r="S57" s="149">
        <f t="shared" ref="S57" si="13">SUM(S44:S56)</f>
        <v>0</v>
      </c>
      <c r="T57" s="149"/>
      <c r="U57" s="149">
        <f t="shared" ref="U57" si="14">SUM(U44:U56)</f>
        <v>0</v>
      </c>
    </row>
    <row r="60" spans="1:21" ht="31.5">
      <c r="A60" s="173" t="s">
        <v>81</v>
      </c>
      <c r="B60" s="176" t="s">
        <v>82</v>
      </c>
      <c r="C60" s="176" t="s">
        <v>83</v>
      </c>
      <c r="D60" s="154"/>
      <c r="E60" s="176" t="s">
        <v>84</v>
      </c>
      <c r="F60" s="154"/>
      <c r="G60" s="176" t="s">
        <v>85</v>
      </c>
      <c r="I60" s="155" t="str">
        <f>I8</f>
        <v>White-Not Hispanic</v>
      </c>
      <c r="J60" s="154"/>
      <c r="K60" s="155" t="str">
        <f>K8</f>
        <v>Hispanic</v>
      </c>
      <c r="L60" s="154"/>
      <c r="M60" s="155" t="str">
        <f>M8</f>
        <v>Black-Not Hispanic</v>
      </c>
      <c r="N60" s="154"/>
      <c r="O60" s="155" t="str">
        <f>O8</f>
        <v>Asian</v>
      </c>
      <c r="P60" s="154"/>
      <c r="Q60" s="155" t="str">
        <f>Q8</f>
        <v>American Indian
/Alaska Native</v>
      </c>
      <c r="R60" s="156"/>
      <c r="S60" s="155" t="str">
        <f>S8</f>
        <v>Other</v>
      </c>
      <c r="T60" s="156"/>
      <c r="U60" s="155" t="str">
        <f>U8</f>
        <v>Other</v>
      </c>
    </row>
    <row r="61" spans="1:21" ht="12.6" customHeight="1">
      <c r="A61" s="169" t="s">
        <v>108</v>
      </c>
      <c r="B61" s="174" t="str">
        <f>B9</f>
        <v>&lt;1</v>
      </c>
      <c r="C61" s="175"/>
      <c r="D61" s="159"/>
      <c r="E61" s="162"/>
      <c r="F61" s="159"/>
      <c r="G61" s="162"/>
      <c r="I61" s="646"/>
      <c r="J61" s="160"/>
      <c r="K61" s="646"/>
      <c r="L61" s="160"/>
      <c r="M61" s="646"/>
      <c r="N61" s="160"/>
      <c r="O61" s="646"/>
      <c r="P61" s="161"/>
      <c r="Q61" s="646"/>
      <c r="S61" s="647"/>
      <c r="U61" s="162"/>
    </row>
    <row r="62" spans="1:21" ht="12.6" customHeight="1">
      <c r="A62" s="132"/>
      <c r="B62" s="174" t="str">
        <f t="shared" ref="B62:B73" si="15">B10</f>
        <v>1-4</v>
      </c>
      <c r="C62" s="158"/>
      <c r="D62" s="163"/>
      <c r="E62" s="646"/>
      <c r="F62" s="163"/>
      <c r="G62" s="646"/>
      <c r="I62" s="646"/>
      <c r="J62" s="160"/>
      <c r="K62" s="646"/>
      <c r="L62" s="160"/>
      <c r="M62" s="646"/>
      <c r="N62" s="160"/>
      <c r="O62" s="646"/>
      <c r="Q62" s="646"/>
      <c r="S62" s="647"/>
      <c r="U62" s="646"/>
    </row>
    <row r="63" spans="1:21" ht="12.6" customHeight="1">
      <c r="A63" s="132"/>
      <c r="B63" s="174" t="str">
        <f t="shared" si="15"/>
        <v>5-9</v>
      </c>
      <c r="C63" s="158"/>
      <c r="D63" s="159"/>
      <c r="E63" s="646"/>
      <c r="F63" s="159"/>
      <c r="G63" s="646"/>
      <c r="I63" s="646"/>
      <c r="J63" s="160"/>
      <c r="K63" s="646"/>
      <c r="L63" s="160"/>
      <c r="M63" s="646"/>
      <c r="N63" s="160"/>
      <c r="O63" s="646"/>
      <c r="Q63" s="646"/>
      <c r="S63" s="647"/>
      <c r="U63" s="646"/>
    </row>
    <row r="64" spans="1:21" ht="12.6" customHeight="1">
      <c r="A64" s="132"/>
      <c r="B64" s="174" t="str">
        <f t="shared" si="15"/>
        <v>10-14</v>
      </c>
      <c r="C64" s="158"/>
      <c r="D64" s="159"/>
      <c r="E64" s="646"/>
      <c r="F64" s="159"/>
      <c r="G64" s="646"/>
      <c r="I64" s="646"/>
      <c r="J64" s="160"/>
      <c r="K64" s="646"/>
      <c r="L64" s="160"/>
      <c r="M64" s="646"/>
      <c r="N64" s="160"/>
      <c r="O64" s="646"/>
      <c r="Q64" s="646"/>
      <c r="S64" s="647"/>
      <c r="U64" s="646"/>
    </row>
    <row r="65" spans="1:21" ht="12.6" customHeight="1">
      <c r="A65" s="132"/>
      <c r="B65" s="174" t="str">
        <f t="shared" si="15"/>
        <v>15-19</v>
      </c>
      <c r="C65" s="158"/>
      <c r="D65" s="159"/>
      <c r="E65" s="646"/>
      <c r="F65" s="159"/>
      <c r="G65" s="646"/>
      <c r="I65" s="646"/>
      <c r="J65" s="160"/>
      <c r="K65" s="646"/>
      <c r="L65" s="160"/>
      <c r="M65" s="646"/>
      <c r="N65" s="160"/>
      <c r="O65" s="646"/>
      <c r="Q65" s="646"/>
      <c r="S65" s="647"/>
      <c r="U65" s="646"/>
    </row>
    <row r="66" spans="1:21" ht="12.6" customHeight="1">
      <c r="A66" s="132"/>
      <c r="B66" s="174" t="str">
        <f t="shared" si="15"/>
        <v>20-24</v>
      </c>
      <c r="C66" s="158"/>
      <c r="D66" s="159"/>
      <c r="E66" s="646"/>
      <c r="F66" s="159"/>
      <c r="G66" s="646"/>
      <c r="I66" s="646"/>
      <c r="J66" s="160"/>
      <c r="K66" s="646"/>
      <c r="L66" s="160"/>
      <c r="M66" s="646"/>
      <c r="N66" s="160"/>
      <c r="O66" s="646"/>
      <c r="Q66" s="646"/>
      <c r="S66" s="647"/>
      <c r="U66" s="646"/>
    </row>
    <row r="67" spans="1:21" ht="12.6" customHeight="1">
      <c r="A67" s="132"/>
      <c r="B67" s="174" t="str">
        <f t="shared" si="15"/>
        <v>25-34</v>
      </c>
      <c r="C67" s="158"/>
      <c r="D67" s="159"/>
      <c r="E67" s="646"/>
      <c r="F67" s="159"/>
      <c r="G67" s="646"/>
      <c r="I67" s="646"/>
      <c r="J67" s="160"/>
      <c r="K67" s="646"/>
      <c r="L67" s="160"/>
      <c r="M67" s="646"/>
      <c r="N67" s="160"/>
      <c r="O67" s="646"/>
      <c r="Q67" s="646"/>
      <c r="S67" s="647"/>
      <c r="U67" s="646"/>
    </row>
    <row r="68" spans="1:21" ht="12.6" customHeight="1">
      <c r="A68" s="132"/>
      <c r="B68" s="174" t="str">
        <f t="shared" si="15"/>
        <v>35-44</v>
      </c>
      <c r="C68" s="158"/>
      <c r="D68" s="159"/>
      <c r="E68" s="646"/>
      <c r="F68" s="159"/>
      <c r="G68" s="646"/>
      <c r="I68" s="646"/>
      <c r="J68" s="160"/>
      <c r="K68" s="646"/>
      <c r="L68" s="160"/>
      <c r="M68" s="646"/>
      <c r="N68" s="160"/>
      <c r="O68" s="646"/>
      <c r="Q68" s="646"/>
      <c r="S68" s="647"/>
      <c r="U68" s="646"/>
    </row>
    <row r="69" spans="1:21" ht="12.6" customHeight="1">
      <c r="A69" s="132"/>
      <c r="B69" s="174" t="str">
        <f t="shared" si="15"/>
        <v>45-54</v>
      </c>
      <c r="C69" s="158"/>
      <c r="D69" s="159"/>
      <c r="E69" s="646"/>
      <c r="F69" s="159"/>
      <c r="G69" s="646"/>
      <c r="I69" s="646"/>
      <c r="J69" s="160"/>
      <c r="K69" s="646"/>
      <c r="L69" s="160"/>
      <c r="M69" s="646"/>
      <c r="N69" s="160"/>
      <c r="O69" s="646"/>
      <c r="Q69" s="646"/>
      <c r="S69" s="647"/>
      <c r="U69" s="646"/>
    </row>
    <row r="70" spans="1:21" ht="12.6" customHeight="1">
      <c r="A70" s="132"/>
      <c r="B70" s="174" t="str">
        <f t="shared" si="15"/>
        <v>55-64</v>
      </c>
      <c r="C70" s="158"/>
      <c r="D70" s="159"/>
      <c r="E70" s="646"/>
      <c r="F70" s="159"/>
      <c r="G70" s="646"/>
      <c r="I70" s="646"/>
      <c r="J70" s="160"/>
      <c r="K70" s="646"/>
      <c r="L70" s="160"/>
      <c r="M70" s="646"/>
      <c r="N70" s="160"/>
      <c r="O70" s="646"/>
      <c r="Q70" s="646"/>
      <c r="S70" s="647"/>
      <c r="U70" s="646"/>
    </row>
    <row r="71" spans="1:21" ht="12.6" customHeight="1">
      <c r="A71" s="132"/>
      <c r="B71" s="174" t="str">
        <f t="shared" si="15"/>
        <v>65-74</v>
      </c>
      <c r="C71" s="158"/>
      <c r="D71" s="159"/>
      <c r="E71" s="646"/>
      <c r="F71" s="159"/>
      <c r="G71" s="646"/>
      <c r="I71" s="646"/>
      <c r="J71" s="160"/>
      <c r="K71" s="646"/>
      <c r="L71" s="160"/>
      <c r="M71" s="646"/>
      <c r="N71" s="160"/>
      <c r="O71" s="646"/>
      <c r="Q71" s="646"/>
      <c r="S71" s="647"/>
      <c r="U71" s="646"/>
    </row>
    <row r="72" spans="1:21" ht="12.6" customHeight="1">
      <c r="A72" s="132"/>
      <c r="B72" s="174" t="str">
        <f t="shared" si="15"/>
        <v>75-84</v>
      </c>
      <c r="C72" s="158"/>
      <c r="D72" s="159"/>
      <c r="E72" s="646"/>
      <c r="F72" s="159"/>
      <c r="G72" s="646"/>
      <c r="I72" s="646"/>
      <c r="J72" s="160"/>
      <c r="K72" s="646"/>
      <c r="L72" s="160"/>
      <c r="M72" s="646"/>
      <c r="N72" s="160"/>
      <c r="O72" s="646"/>
      <c r="Q72" s="646"/>
      <c r="S72" s="647"/>
      <c r="U72" s="646"/>
    </row>
    <row r="73" spans="1:21" ht="12.6" customHeight="1">
      <c r="A73" s="132"/>
      <c r="B73" s="174" t="str">
        <f t="shared" si="15"/>
        <v>85+</v>
      </c>
      <c r="C73" s="158"/>
      <c r="D73" s="159"/>
      <c r="E73" s="646"/>
      <c r="F73" s="159"/>
      <c r="G73" s="646"/>
      <c r="I73" s="646"/>
      <c r="J73" s="160"/>
      <c r="K73" s="646"/>
      <c r="L73" s="160"/>
      <c r="M73" s="646"/>
      <c r="N73" s="160"/>
      <c r="O73" s="646"/>
      <c r="Q73" s="646"/>
      <c r="S73" s="647"/>
      <c r="U73" s="646"/>
    </row>
    <row r="74" spans="1:21" ht="12.6" customHeight="1">
      <c r="A74" s="132"/>
      <c r="B74" s="159" t="str">
        <f t="shared" ref="B74" si="16">B57</f>
        <v>Total</v>
      </c>
      <c r="C74" s="153">
        <f>SUM(C61:C73)</f>
        <v>0</v>
      </c>
      <c r="D74" s="134"/>
      <c r="E74" s="153">
        <f>SUM(E61:E73)</f>
        <v>0</v>
      </c>
      <c r="F74" s="134"/>
      <c r="G74" s="153">
        <f>SUM(G61:G73)</f>
        <v>0</v>
      </c>
      <c r="I74" s="153">
        <f>SUM(I61:I73)</f>
        <v>0</v>
      </c>
      <c r="J74" s="153"/>
      <c r="K74" s="153">
        <f t="shared" ref="K74" si="17">SUM(K61:K73)</f>
        <v>0</v>
      </c>
      <c r="L74" s="153"/>
      <c r="M74" s="153">
        <f t="shared" ref="M74" si="18">SUM(M61:M73)</f>
        <v>0</v>
      </c>
      <c r="N74" s="153"/>
      <c r="O74" s="153">
        <f t="shared" ref="O74" si="19">SUM(O61:O73)</f>
        <v>0</v>
      </c>
      <c r="P74" s="153"/>
      <c r="Q74" s="153">
        <f t="shared" ref="Q74" si="20">SUM(Q61:Q73)</f>
        <v>0</v>
      </c>
      <c r="R74" s="153"/>
      <c r="S74" s="153">
        <f t="shared" ref="S74" si="21">SUM(S61:S73)</f>
        <v>0</v>
      </c>
      <c r="T74" s="153"/>
      <c r="U74" s="153">
        <f t="shared" ref="U74" si="22">SUM(U61:U73)</f>
        <v>0</v>
      </c>
    </row>
    <row r="77" spans="1:21" ht="47.25">
      <c r="A77" s="173" t="s">
        <v>81</v>
      </c>
      <c r="B77" s="172" t="s">
        <v>82</v>
      </c>
      <c r="C77" s="172" t="s">
        <v>83</v>
      </c>
      <c r="D77" s="136"/>
      <c r="E77" s="172" t="s">
        <v>84</v>
      </c>
      <c r="F77" s="136"/>
      <c r="G77" s="172" t="s">
        <v>85</v>
      </c>
      <c r="H77" s="137"/>
      <c r="I77" s="138" t="s">
        <v>86</v>
      </c>
      <c r="J77" s="136"/>
      <c r="K77" s="138" t="s">
        <v>87</v>
      </c>
      <c r="L77" s="136"/>
      <c r="M77" s="138" t="s">
        <v>88</v>
      </c>
      <c r="N77" s="136"/>
      <c r="O77" s="138" t="s">
        <v>89</v>
      </c>
      <c r="P77" s="136"/>
      <c r="Q77" s="138" t="s">
        <v>109</v>
      </c>
      <c r="R77" s="139"/>
      <c r="S77" s="138" t="s">
        <v>52</v>
      </c>
      <c r="T77" s="139"/>
      <c r="U77" s="138" t="s">
        <v>52</v>
      </c>
    </row>
    <row r="78" spans="1:21" ht="12.6" customHeight="1">
      <c r="A78" s="169" t="s">
        <v>110</v>
      </c>
      <c r="B78" s="140" t="str">
        <f>B9</f>
        <v>&lt;1</v>
      </c>
      <c r="C78" s="171"/>
      <c r="D78" s="142"/>
      <c r="E78" s="145"/>
      <c r="F78" s="142"/>
      <c r="G78" s="145"/>
      <c r="H78" s="137"/>
      <c r="I78" s="644"/>
      <c r="J78" s="143"/>
      <c r="K78" s="644"/>
      <c r="L78" s="143"/>
      <c r="M78" s="644"/>
      <c r="N78" s="143"/>
      <c r="O78" s="644"/>
      <c r="P78" s="144"/>
      <c r="Q78" s="644"/>
      <c r="R78" s="137"/>
      <c r="S78" s="645"/>
      <c r="T78" s="137"/>
      <c r="U78" s="145"/>
    </row>
    <row r="79" spans="1:21" ht="12.6" customHeight="1">
      <c r="A79" s="131"/>
      <c r="B79" s="140" t="str">
        <f t="shared" ref="B79:B90" si="23">B10</f>
        <v>1-4</v>
      </c>
      <c r="C79" s="141"/>
      <c r="D79" s="147"/>
      <c r="E79" s="644"/>
      <c r="F79" s="147"/>
      <c r="G79" s="644"/>
      <c r="H79" s="137"/>
      <c r="I79" s="644"/>
      <c r="J79" s="143"/>
      <c r="K79" s="644"/>
      <c r="L79" s="143"/>
      <c r="M79" s="644"/>
      <c r="N79" s="143"/>
      <c r="O79" s="644"/>
      <c r="P79" s="137"/>
      <c r="Q79" s="644"/>
      <c r="R79" s="137"/>
      <c r="S79" s="645"/>
      <c r="T79" s="137"/>
      <c r="U79" s="644"/>
    </row>
    <row r="80" spans="1:21" ht="12.6" customHeight="1">
      <c r="A80" s="131"/>
      <c r="B80" s="140" t="str">
        <f t="shared" si="23"/>
        <v>5-9</v>
      </c>
      <c r="C80" s="141"/>
      <c r="D80" s="142"/>
      <c r="E80" s="644"/>
      <c r="F80" s="142"/>
      <c r="G80" s="644"/>
      <c r="H80" s="137"/>
      <c r="I80" s="644"/>
      <c r="J80" s="143"/>
      <c r="K80" s="644"/>
      <c r="L80" s="143"/>
      <c r="M80" s="644"/>
      <c r="N80" s="143"/>
      <c r="O80" s="644"/>
      <c r="P80" s="137"/>
      <c r="Q80" s="644"/>
      <c r="R80" s="137"/>
      <c r="S80" s="645"/>
      <c r="T80" s="137"/>
      <c r="U80" s="644"/>
    </row>
    <row r="81" spans="1:21" ht="12.6" customHeight="1">
      <c r="A81" s="131"/>
      <c r="B81" s="140" t="str">
        <f t="shared" si="23"/>
        <v>10-14</v>
      </c>
      <c r="C81" s="141"/>
      <c r="D81" s="142"/>
      <c r="E81" s="644"/>
      <c r="F81" s="142"/>
      <c r="G81" s="644"/>
      <c r="H81" s="137"/>
      <c r="I81" s="644"/>
      <c r="J81" s="143"/>
      <c r="K81" s="644"/>
      <c r="L81" s="143"/>
      <c r="M81" s="644"/>
      <c r="N81" s="143"/>
      <c r="O81" s="644"/>
      <c r="P81" s="137"/>
      <c r="Q81" s="644"/>
      <c r="R81" s="137"/>
      <c r="S81" s="645"/>
      <c r="T81" s="137"/>
      <c r="U81" s="644"/>
    </row>
    <row r="82" spans="1:21" ht="12.6" customHeight="1">
      <c r="A82" s="131"/>
      <c r="B82" s="140" t="str">
        <f t="shared" si="23"/>
        <v>15-19</v>
      </c>
      <c r="C82" s="141"/>
      <c r="D82" s="142"/>
      <c r="E82" s="644"/>
      <c r="F82" s="142"/>
      <c r="G82" s="644"/>
      <c r="H82" s="137"/>
      <c r="I82" s="644"/>
      <c r="J82" s="143"/>
      <c r="K82" s="644"/>
      <c r="L82" s="143"/>
      <c r="M82" s="644"/>
      <c r="N82" s="143"/>
      <c r="O82" s="644"/>
      <c r="P82" s="137"/>
      <c r="Q82" s="644"/>
      <c r="R82" s="137"/>
      <c r="S82" s="645"/>
      <c r="T82" s="137"/>
      <c r="U82" s="644"/>
    </row>
    <row r="83" spans="1:21" ht="12.6" customHeight="1">
      <c r="A83" s="131"/>
      <c r="B83" s="140" t="str">
        <f t="shared" si="23"/>
        <v>20-24</v>
      </c>
      <c r="C83" s="141"/>
      <c r="D83" s="142"/>
      <c r="E83" s="644"/>
      <c r="F83" s="142"/>
      <c r="G83" s="644"/>
      <c r="H83" s="137"/>
      <c r="I83" s="644"/>
      <c r="J83" s="143"/>
      <c r="K83" s="644"/>
      <c r="L83" s="143"/>
      <c r="M83" s="644"/>
      <c r="N83" s="143"/>
      <c r="O83" s="644"/>
      <c r="P83" s="137"/>
      <c r="Q83" s="644"/>
      <c r="R83" s="137"/>
      <c r="S83" s="645"/>
      <c r="T83" s="137"/>
      <c r="U83" s="644"/>
    </row>
    <row r="84" spans="1:21" ht="12.6" customHeight="1">
      <c r="A84" s="131"/>
      <c r="B84" s="140" t="str">
        <f t="shared" si="23"/>
        <v>25-34</v>
      </c>
      <c r="C84" s="141"/>
      <c r="D84" s="142"/>
      <c r="E84" s="644"/>
      <c r="F84" s="142"/>
      <c r="G84" s="644"/>
      <c r="H84" s="137"/>
      <c r="I84" s="644"/>
      <c r="J84" s="143"/>
      <c r="K84" s="644"/>
      <c r="L84" s="143"/>
      <c r="M84" s="644"/>
      <c r="N84" s="143"/>
      <c r="O84" s="644"/>
      <c r="P84" s="137"/>
      <c r="Q84" s="644"/>
      <c r="R84" s="137"/>
      <c r="S84" s="645"/>
      <c r="T84" s="137"/>
      <c r="U84" s="644"/>
    </row>
    <row r="85" spans="1:21" ht="12.6" customHeight="1">
      <c r="A85" s="131"/>
      <c r="B85" s="140" t="str">
        <f t="shared" si="23"/>
        <v>35-44</v>
      </c>
      <c r="C85" s="141"/>
      <c r="D85" s="142"/>
      <c r="E85" s="644"/>
      <c r="F85" s="142"/>
      <c r="G85" s="644"/>
      <c r="H85" s="137"/>
      <c r="I85" s="644"/>
      <c r="J85" s="143"/>
      <c r="K85" s="644"/>
      <c r="L85" s="143"/>
      <c r="M85" s="644"/>
      <c r="N85" s="143"/>
      <c r="O85" s="644"/>
      <c r="P85" s="137"/>
      <c r="Q85" s="644"/>
      <c r="R85" s="137"/>
      <c r="S85" s="645"/>
      <c r="T85" s="137"/>
      <c r="U85" s="644"/>
    </row>
    <row r="86" spans="1:21" ht="12.6" customHeight="1">
      <c r="A86" s="131"/>
      <c r="B86" s="140" t="str">
        <f t="shared" si="23"/>
        <v>45-54</v>
      </c>
      <c r="C86" s="141"/>
      <c r="D86" s="142"/>
      <c r="E86" s="644"/>
      <c r="F86" s="142"/>
      <c r="G86" s="644"/>
      <c r="H86" s="137"/>
      <c r="I86" s="644"/>
      <c r="J86" s="143"/>
      <c r="K86" s="644"/>
      <c r="L86" s="143"/>
      <c r="M86" s="644"/>
      <c r="N86" s="143"/>
      <c r="O86" s="644"/>
      <c r="P86" s="137"/>
      <c r="Q86" s="644"/>
      <c r="R86" s="137"/>
      <c r="S86" s="645"/>
      <c r="T86" s="137"/>
      <c r="U86" s="644"/>
    </row>
    <row r="87" spans="1:21" ht="12.6" customHeight="1">
      <c r="A87" s="131"/>
      <c r="B87" s="140" t="str">
        <f t="shared" si="23"/>
        <v>55-64</v>
      </c>
      <c r="C87" s="141"/>
      <c r="D87" s="142"/>
      <c r="E87" s="644"/>
      <c r="F87" s="142"/>
      <c r="G87" s="644"/>
      <c r="H87" s="137"/>
      <c r="I87" s="644"/>
      <c r="J87" s="143"/>
      <c r="K87" s="644"/>
      <c r="L87" s="143"/>
      <c r="M87" s="644"/>
      <c r="N87" s="143"/>
      <c r="O87" s="644"/>
      <c r="P87" s="137"/>
      <c r="Q87" s="644"/>
      <c r="R87" s="137"/>
      <c r="S87" s="645"/>
      <c r="T87" s="137"/>
      <c r="U87" s="644"/>
    </row>
    <row r="88" spans="1:21" ht="12.6" customHeight="1">
      <c r="A88" s="131"/>
      <c r="B88" s="140" t="str">
        <f t="shared" si="23"/>
        <v>65-74</v>
      </c>
      <c r="C88" s="141"/>
      <c r="D88" s="142"/>
      <c r="E88" s="644"/>
      <c r="F88" s="142"/>
      <c r="G88" s="644"/>
      <c r="H88" s="137"/>
      <c r="I88" s="644"/>
      <c r="J88" s="143"/>
      <c r="K88" s="644"/>
      <c r="L88" s="143"/>
      <c r="M88" s="644"/>
      <c r="N88" s="143"/>
      <c r="O88" s="644"/>
      <c r="P88" s="137"/>
      <c r="Q88" s="644"/>
      <c r="R88" s="137"/>
      <c r="S88" s="645"/>
      <c r="T88" s="137"/>
      <c r="U88" s="644"/>
    </row>
    <row r="89" spans="1:21" ht="12.6" customHeight="1">
      <c r="A89" s="131"/>
      <c r="B89" s="140" t="str">
        <f t="shared" si="23"/>
        <v>75-84</v>
      </c>
      <c r="C89" s="141"/>
      <c r="D89" s="142"/>
      <c r="E89" s="644"/>
      <c r="F89" s="142"/>
      <c r="G89" s="644"/>
      <c r="H89" s="137"/>
      <c r="I89" s="644"/>
      <c r="J89" s="143"/>
      <c r="K89" s="644"/>
      <c r="L89" s="143"/>
      <c r="M89" s="644"/>
      <c r="N89" s="143"/>
      <c r="O89" s="644"/>
      <c r="P89" s="137"/>
      <c r="Q89" s="644"/>
      <c r="R89" s="137"/>
      <c r="S89" s="645"/>
      <c r="T89" s="137"/>
      <c r="U89" s="644"/>
    </row>
    <row r="90" spans="1:21" ht="12.6" customHeight="1">
      <c r="A90" s="131"/>
      <c r="B90" s="140" t="str">
        <f t="shared" si="23"/>
        <v>85+</v>
      </c>
      <c r="C90" s="141"/>
      <c r="D90" s="142"/>
      <c r="E90" s="644"/>
      <c r="F90" s="142"/>
      <c r="G90" s="644"/>
      <c r="H90" s="137"/>
      <c r="I90" s="644"/>
      <c r="J90" s="143"/>
      <c r="K90" s="644"/>
      <c r="L90" s="143"/>
      <c r="M90" s="644"/>
      <c r="N90" s="143"/>
      <c r="O90" s="644"/>
      <c r="P90" s="137"/>
      <c r="Q90" s="644"/>
      <c r="R90" s="137"/>
      <c r="S90" s="645"/>
      <c r="T90" s="137"/>
      <c r="U90" s="644"/>
    </row>
    <row r="91" spans="1:21" ht="12.6" customHeight="1">
      <c r="A91" s="131"/>
      <c r="B91" s="148" t="s">
        <v>83</v>
      </c>
      <c r="C91" s="149">
        <f>SUM(C78:C90)</f>
        <v>0</v>
      </c>
      <c r="D91" s="150"/>
      <c r="E91" s="149">
        <f>SUM(E78:E90)</f>
        <v>0</v>
      </c>
      <c r="F91" s="150"/>
      <c r="G91" s="149">
        <f>SUM(G78:G90)</f>
        <v>0</v>
      </c>
      <c r="H91" s="137"/>
      <c r="I91" s="149">
        <f>SUM(I78:I90)</f>
        <v>0</v>
      </c>
      <c r="J91" s="149"/>
      <c r="K91" s="149">
        <f t="shared" ref="K91" si="24">SUM(K78:K90)</f>
        <v>0</v>
      </c>
      <c r="L91" s="149"/>
      <c r="M91" s="149">
        <f t="shared" ref="M91" si="25">SUM(M78:M90)</f>
        <v>0</v>
      </c>
      <c r="N91" s="149"/>
      <c r="O91" s="149">
        <f t="shared" ref="O91" si="26">SUM(O78:O90)</f>
        <v>0</v>
      </c>
      <c r="P91" s="149"/>
      <c r="Q91" s="149">
        <f t="shared" ref="Q91" si="27">SUM(Q78:Q90)</f>
        <v>0</v>
      </c>
      <c r="R91" s="149"/>
      <c r="S91" s="149">
        <f t="shared" ref="S91" si="28">SUM(S78:S90)</f>
        <v>0</v>
      </c>
      <c r="T91" s="149"/>
      <c r="U91" s="149">
        <f t="shared" ref="U91" si="29">SUM(U78:U90)</f>
        <v>0</v>
      </c>
    </row>
    <row r="94" spans="1:21" ht="125.45" customHeight="1">
      <c r="A94" s="677" t="s">
        <v>111</v>
      </c>
      <c r="B94" s="678"/>
      <c r="C94" s="678"/>
    </row>
    <row r="95" spans="1:21" ht="31.5">
      <c r="A95" s="179" t="s">
        <v>82</v>
      </c>
      <c r="B95" s="179" t="s">
        <v>112</v>
      </c>
      <c r="C95" s="179" t="s">
        <v>113</v>
      </c>
    </row>
    <row r="96" spans="1:21">
      <c r="A96" s="174" t="str">
        <f t="shared" ref="A96:A109" si="30">B9</f>
        <v>&lt;1</v>
      </c>
      <c r="B96" s="175"/>
      <c r="C96" s="175"/>
    </row>
    <row r="97" spans="1:3">
      <c r="A97" s="157" t="str">
        <f t="shared" si="30"/>
        <v>1-4</v>
      </c>
      <c r="B97" s="158"/>
      <c r="C97" s="158"/>
    </row>
    <row r="98" spans="1:3">
      <c r="A98" s="157" t="str">
        <f t="shared" si="30"/>
        <v>5-9</v>
      </c>
      <c r="B98" s="158"/>
      <c r="C98" s="158"/>
    </row>
    <row r="99" spans="1:3">
      <c r="A99" s="157" t="str">
        <f t="shared" si="30"/>
        <v>10-14</v>
      </c>
      <c r="B99" s="158"/>
      <c r="C99" s="158"/>
    </row>
    <row r="100" spans="1:3">
      <c r="A100" s="157" t="str">
        <f t="shared" si="30"/>
        <v>15-19</v>
      </c>
      <c r="B100" s="158"/>
      <c r="C100" s="158"/>
    </row>
    <row r="101" spans="1:3">
      <c r="A101" s="157" t="str">
        <f t="shared" si="30"/>
        <v>20-24</v>
      </c>
      <c r="B101" s="158"/>
      <c r="C101" s="158"/>
    </row>
    <row r="102" spans="1:3">
      <c r="A102" s="157" t="str">
        <f t="shared" si="30"/>
        <v>25-34</v>
      </c>
      <c r="B102" s="158"/>
      <c r="C102" s="158"/>
    </row>
    <row r="103" spans="1:3">
      <c r="A103" s="157" t="str">
        <f t="shared" si="30"/>
        <v>35-44</v>
      </c>
      <c r="B103" s="158"/>
      <c r="C103" s="158"/>
    </row>
    <row r="104" spans="1:3">
      <c r="A104" s="157" t="str">
        <f t="shared" si="30"/>
        <v>45-54</v>
      </c>
      <c r="B104" s="158"/>
      <c r="C104" s="158"/>
    </row>
    <row r="105" spans="1:3">
      <c r="A105" s="157" t="str">
        <f t="shared" si="30"/>
        <v>55-64</v>
      </c>
      <c r="B105" s="158"/>
      <c r="C105" s="158"/>
    </row>
    <row r="106" spans="1:3">
      <c r="A106" s="157" t="str">
        <f t="shared" si="30"/>
        <v>65-74</v>
      </c>
      <c r="B106" s="158"/>
      <c r="C106" s="158"/>
    </row>
    <row r="107" spans="1:3">
      <c r="A107" s="157" t="str">
        <f t="shared" si="30"/>
        <v>75-84</v>
      </c>
      <c r="B107" s="158"/>
      <c r="C107" s="158"/>
    </row>
    <row r="108" spans="1:3">
      <c r="A108" s="180" t="str">
        <f t="shared" si="30"/>
        <v>85+</v>
      </c>
      <c r="B108" s="181"/>
      <c r="C108" s="181"/>
    </row>
    <row r="109" spans="1:3">
      <c r="A109" s="157" t="str">
        <f t="shared" si="30"/>
        <v>Total</v>
      </c>
      <c r="B109" s="182">
        <f>SUM(B96:B108)</f>
        <v>0</v>
      </c>
      <c r="C109" s="182">
        <f>SUM(C96:C108)</f>
        <v>0</v>
      </c>
    </row>
  </sheetData>
  <mergeCells count="5">
    <mergeCell ref="I5:U7"/>
    <mergeCell ref="B4:C4"/>
    <mergeCell ref="A94:C94"/>
    <mergeCell ref="A10:A21"/>
    <mergeCell ref="A1:A4"/>
  </mergeCells>
  <phoneticPr fontId="0" type="noConversion"/>
  <pageMargins left="0" right="0" top="1" bottom="1" header="0.5" footer="0.5"/>
  <pageSetup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2A076-4F34-401F-8F80-EC598F872883}">
  <dimension ref="A11:X83"/>
  <sheetViews>
    <sheetView topLeftCell="B1" zoomScale="80" zoomScaleNormal="80" workbookViewId="0">
      <selection activeCell="D17" sqref="D17:E17"/>
    </sheetView>
  </sheetViews>
  <sheetFormatPr defaultRowHeight="12.75"/>
  <cols>
    <col min="1" max="1" width="25" style="15" customWidth="1"/>
    <col min="16" max="16" width="11.85546875" customWidth="1"/>
    <col min="17" max="17" width="10.7109375" customWidth="1"/>
    <col min="18" max="18" width="12.28515625" customWidth="1"/>
    <col min="19" max="19" width="21.7109375" customWidth="1"/>
    <col min="20" max="20" width="14" customWidth="1"/>
    <col min="21" max="21" width="16.85546875" customWidth="1"/>
    <col min="22" max="22" width="18.5703125" customWidth="1"/>
    <col min="23" max="23" width="16.140625" customWidth="1"/>
    <col min="24" max="24" width="11.7109375" customWidth="1"/>
    <col min="25" max="25" width="13.140625" customWidth="1"/>
    <col min="27" max="27" width="10.85546875" customWidth="1"/>
  </cols>
  <sheetData>
    <row r="11" spans="1:24">
      <c r="A11" s="89"/>
    </row>
    <row r="12" spans="1:24">
      <c r="A12"/>
    </row>
    <row r="13" spans="1:24" ht="3.6" customHeight="1">
      <c r="A13" s="90"/>
    </row>
    <row r="14" spans="1:24" ht="31.5" customHeight="1">
      <c r="A14"/>
      <c r="S14" s="638"/>
      <c r="T14" s="638"/>
      <c r="U14" s="2"/>
      <c r="V14" s="1"/>
      <c r="W14" s="1"/>
      <c r="X14" s="1"/>
    </row>
    <row r="15" spans="1:24">
      <c r="S15" s="638"/>
      <c r="T15" s="638"/>
      <c r="U15" s="9"/>
    </row>
    <row r="16" spans="1:24">
      <c r="A16" s="2"/>
      <c r="B16" s="4"/>
      <c r="Q16" s="1"/>
      <c r="S16" s="638"/>
      <c r="T16" s="638"/>
      <c r="U16" s="4"/>
    </row>
    <row r="17" spans="1:24">
      <c r="A17" s="14"/>
      <c r="Q17" s="1"/>
      <c r="U17" s="4"/>
    </row>
    <row r="18" spans="1:24">
      <c r="A18" s="2"/>
      <c r="B18" s="4"/>
      <c r="Q18" s="1"/>
      <c r="R18" s="4"/>
      <c r="S18" s="4"/>
      <c r="T18" s="4"/>
      <c r="U18" s="4"/>
    </row>
    <row r="19" spans="1:24">
      <c r="A19" s="14"/>
      <c r="Q19" s="1"/>
      <c r="R19" s="4"/>
      <c r="S19" s="4"/>
      <c r="T19" s="4"/>
      <c r="U19" s="4"/>
    </row>
    <row r="20" spans="1:24">
      <c r="A20" s="2"/>
      <c r="B20" s="4"/>
      <c r="Q20" s="1"/>
      <c r="R20" s="4"/>
      <c r="S20" s="4"/>
      <c r="T20" s="4"/>
      <c r="U20" s="4"/>
    </row>
    <row r="21" spans="1:24">
      <c r="A21" s="14"/>
    </row>
    <row r="22" spans="1:24">
      <c r="T22" s="3"/>
      <c r="U22" s="1"/>
      <c r="V22" s="1"/>
      <c r="W22" s="1"/>
      <c r="X22" s="1"/>
    </row>
    <row r="23" spans="1:24">
      <c r="Q23" s="3"/>
      <c r="T23" s="3"/>
      <c r="U23" s="3"/>
      <c r="V23" s="3"/>
      <c r="W23" s="3"/>
      <c r="X23" s="3"/>
    </row>
    <row r="24" spans="1:24" ht="153" customHeight="1">
      <c r="A24"/>
      <c r="Q24" s="10"/>
    </row>
    <row r="25" spans="1:24">
      <c r="Q25" s="11"/>
    </row>
    <row r="26" spans="1:24">
      <c r="Q26" s="10"/>
      <c r="R26" s="52"/>
      <c r="S26" s="13"/>
      <c r="T26" s="13"/>
      <c r="U26" s="13"/>
      <c r="V26" s="13"/>
      <c r="W26" s="13"/>
    </row>
    <row r="27" spans="1:24">
      <c r="Q27" s="10"/>
      <c r="R27" s="14"/>
      <c r="S27" s="12"/>
      <c r="T27" s="12"/>
      <c r="U27" s="12"/>
      <c r="V27" s="12"/>
      <c r="W27" s="12"/>
    </row>
    <row r="28" spans="1:24">
      <c r="Q28" s="10"/>
      <c r="R28" s="14"/>
      <c r="S28" s="12"/>
      <c r="T28" s="12"/>
      <c r="U28" s="12"/>
      <c r="V28" s="12"/>
      <c r="W28" s="12"/>
    </row>
    <row r="29" spans="1:24">
      <c r="Q29" s="10"/>
      <c r="R29" s="14"/>
      <c r="S29" s="12"/>
      <c r="T29" s="12"/>
      <c r="U29" s="12"/>
      <c r="V29" s="12"/>
      <c r="W29" s="12"/>
    </row>
    <row r="30" spans="1:24">
      <c r="Q30" s="10"/>
      <c r="R30" s="14"/>
      <c r="S30" s="12"/>
      <c r="T30" s="12"/>
      <c r="U30" s="12"/>
      <c r="V30" s="12"/>
      <c r="W30" s="12"/>
    </row>
    <row r="31" spans="1:24">
      <c r="Q31" s="10"/>
    </row>
    <row r="32" spans="1:24">
      <c r="Q32" s="10"/>
    </row>
    <row r="33" spans="20:24" ht="78" customHeight="1"/>
    <row r="34" spans="20:24">
      <c r="T34" s="10"/>
    </row>
    <row r="35" spans="20:24">
      <c r="T35" s="10"/>
    </row>
    <row r="36" spans="20:24" ht="12.6" customHeight="1">
      <c r="T36" s="10"/>
    </row>
    <row r="37" spans="20:24" ht="12.6" customHeight="1"/>
    <row r="45" spans="20:24">
      <c r="U45" s="50"/>
      <c r="V45" s="51"/>
      <c r="W45" s="51"/>
      <c r="X45" s="50"/>
    </row>
    <row r="46" spans="20:24">
      <c r="U46" s="50"/>
      <c r="V46" s="51"/>
      <c r="W46" s="51"/>
      <c r="X46" s="50"/>
    </row>
    <row r="47" spans="20:24">
      <c r="U47" s="50"/>
      <c r="V47" s="51"/>
      <c r="W47" s="51"/>
      <c r="X47" s="50"/>
    </row>
    <row r="48" spans="20:24">
      <c r="U48" s="50"/>
      <c r="V48" s="51"/>
      <c r="W48" s="51"/>
      <c r="X48" s="50"/>
    </row>
    <row r="49" spans="1:24">
      <c r="U49" s="50"/>
      <c r="V49" s="51"/>
      <c r="W49" s="51"/>
      <c r="X49" s="50"/>
    </row>
    <row r="50" spans="1:24">
      <c r="U50" s="50"/>
      <c r="V50" s="4"/>
      <c r="W50" s="4"/>
    </row>
    <row r="51" spans="1:24">
      <c r="U51" s="50"/>
      <c r="V51" s="4"/>
      <c r="W51" s="4"/>
    </row>
    <row r="52" spans="1:24">
      <c r="U52" s="50"/>
      <c r="V52" s="4"/>
      <c r="W52" s="4"/>
    </row>
    <row r="53" spans="1:24">
      <c r="U53" s="50"/>
      <c r="V53" s="4"/>
      <c r="W53" s="4"/>
    </row>
    <row r="54" spans="1:24">
      <c r="U54" s="50"/>
      <c r="V54" s="4"/>
      <c r="W54" s="4"/>
    </row>
    <row r="55" spans="1:24">
      <c r="U55" s="50"/>
      <c r="V55" s="4"/>
      <c r="W55" s="4"/>
    </row>
    <row r="56" spans="1:24">
      <c r="U56" s="50"/>
      <c r="V56" s="4"/>
      <c r="W56" s="4"/>
    </row>
    <row r="57" spans="1:24">
      <c r="U57" s="50"/>
      <c r="V57" s="4"/>
      <c r="W57" s="4"/>
    </row>
    <row r="58" spans="1:24">
      <c r="B58" s="38"/>
      <c r="U58" s="50"/>
      <c r="V58" s="4"/>
      <c r="W58" s="4"/>
    </row>
    <row r="59" spans="1:24">
      <c r="U59" s="50"/>
      <c r="V59" s="4"/>
      <c r="W59" s="4"/>
    </row>
    <row r="60" spans="1:24">
      <c r="A60" s="2"/>
      <c r="B60" s="13"/>
      <c r="C60" s="13"/>
      <c r="D60" s="13"/>
      <c r="E60" s="13"/>
      <c r="F60" s="13"/>
    </row>
    <row r="61" spans="1:24">
      <c r="A61" s="14"/>
      <c r="B61" s="40"/>
      <c r="C61" s="40"/>
      <c r="D61" s="40"/>
      <c r="E61" s="40"/>
      <c r="F61" s="40"/>
    </row>
    <row r="62" spans="1:24">
      <c r="A62" s="14"/>
      <c r="B62" s="40"/>
      <c r="C62" s="40"/>
      <c r="D62" s="40"/>
      <c r="E62" s="40"/>
      <c r="F62" s="40"/>
    </row>
    <row r="63" spans="1:24" ht="12.95" customHeight="1">
      <c r="B63" s="40"/>
      <c r="C63" s="40"/>
      <c r="D63" s="40"/>
      <c r="E63" s="40"/>
      <c r="F63" s="40"/>
    </row>
    <row r="64" spans="1:24">
      <c r="A64" s="14"/>
      <c r="B64" s="40"/>
      <c r="C64" s="40"/>
      <c r="D64" s="40"/>
      <c r="E64" s="40"/>
      <c r="F64" s="40"/>
    </row>
    <row r="65" spans="1:23">
      <c r="A65" s="14"/>
      <c r="B65" s="40"/>
      <c r="C65" s="40"/>
      <c r="D65" s="40"/>
      <c r="E65" s="40"/>
      <c r="F65" s="40"/>
    </row>
    <row r="66" spans="1:23">
      <c r="A66" s="14"/>
      <c r="B66" s="40"/>
      <c r="C66" s="40"/>
      <c r="D66" s="40"/>
      <c r="E66" s="40"/>
      <c r="F66" s="40"/>
    </row>
    <row r="67" spans="1:23" ht="12.6" customHeight="1">
      <c r="U67" s="2"/>
      <c r="V67" s="2"/>
      <c r="W67" s="2"/>
    </row>
    <row r="68" spans="1:23" ht="12.6" customHeight="1">
      <c r="U68" s="2"/>
      <c r="V68" s="2"/>
      <c r="W68" s="2"/>
    </row>
    <row r="69" spans="1:23">
      <c r="U69" s="3"/>
      <c r="V69" s="39"/>
      <c r="W69" s="39"/>
    </row>
    <row r="70" spans="1:23">
      <c r="A70" s="2"/>
      <c r="B70" s="13"/>
      <c r="C70" s="13"/>
      <c r="D70" s="13"/>
      <c r="E70" s="13"/>
      <c r="F70" s="13"/>
      <c r="U70" s="3"/>
    </row>
    <row r="71" spans="1:23">
      <c r="A71" s="14"/>
      <c r="B71" s="3"/>
      <c r="C71" s="3"/>
      <c r="D71" s="3"/>
      <c r="E71" s="3"/>
      <c r="F71" s="3"/>
      <c r="U71" s="3"/>
    </row>
    <row r="72" spans="1:23">
      <c r="A72" s="41"/>
      <c r="B72" s="3"/>
      <c r="C72" s="3"/>
      <c r="D72" s="3"/>
      <c r="E72" s="3"/>
      <c r="F72" s="3"/>
      <c r="U72" s="3"/>
    </row>
    <row r="73" spans="1:23" ht="12.6" customHeight="1">
      <c r="A73" s="14"/>
      <c r="B73" s="3"/>
      <c r="C73" s="3"/>
      <c r="D73" s="3"/>
      <c r="E73" s="3"/>
      <c r="F73" s="3"/>
      <c r="H73" s="93"/>
      <c r="I73" s="93"/>
    </row>
    <row r="74" spans="1:23">
      <c r="A74" s="14"/>
      <c r="B74" s="3"/>
      <c r="C74" s="3"/>
      <c r="D74" s="3"/>
      <c r="E74" s="3"/>
      <c r="F74" s="3"/>
      <c r="H74" s="93"/>
      <c r="I74" s="93"/>
    </row>
    <row r="75" spans="1:23">
      <c r="A75" s="14"/>
      <c r="B75" s="3"/>
      <c r="C75" s="3"/>
      <c r="D75" s="3"/>
      <c r="E75" s="3"/>
      <c r="F75" s="3"/>
      <c r="H75" s="93"/>
      <c r="I75" s="93"/>
    </row>
    <row r="76" spans="1:23">
      <c r="A76" s="14"/>
      <c r="B76" s="3"/>
      <c r="C76" s="3"/>
      <c r="D76" s="3"/>
      <c r="E76" s="3"/>
      <c r="F76" s="3"/>
      <c r="H76" s="93"/>
      <c r="I76" s="93"/>
    </row>
    <row r="77" spans="1:23">
      <c r="A77" s="14"/>
      <c r="B77" s="3"/>
      <c r="C77" s="3"/>
      <c r="D77" s="3"/>
      <c r="E77" s="3"/>
      <c r="F77" s="3"/>
      <c r="H77" s="93"/>
      <c r="I77" s="93"/>
    </row>
    <row r="78" spans="1:23">
      <c r="A78" s="14"/>
      <c r="B78" s="3"/>
      <c r="C78" s="3"/>
      <c r="D78" s="3"/>
      <c r="E78" s="3"/>
      <c r="F78" s="3"/>
      <c r="H78" s="93"/>
      <c r="I78" s="93"/>
    </row>
    <row r="79" spans="1:23">
      <c r="A79" s="14"/>
      <c r="B79" s="3"/>
      <c r="C79" s="3"/>
      <c r="D79" s="3"/>
      <c r="E79" s="3"/>
      <c r="F79" s="3"/>
    </row>
    <row r="80" spans="1:23">
      <c r="A80" s="14"/>
      <c r="B80" s="3"/>
      <c r="C80" s="3"/>
      <c r="D80" s="3"/>
      <c r="E80" s="3"/>
      <c r="F80" s="3"/>
    </row>
    <row r="81" spans="1:6">
      <c r="A81" s="14"/>
      <c r="B81" s="3"/>
      <c r="C81" s="3"/>
      <c r="D81" s="3"/>
      <c r="E81" s="3"/>
      <c r="F81" s="3"/>
    </row>
    <row r="82" spans="1:6">
      <c r="A82" s="14"/>
      <c r="B82" s="3"/>
      <c r="C82" s="3"/>
      <c r="D82" s="3"/>
      <c r="E82" s="3"/>
      <c r="F82" s="3"/>
    </row>
    <row r="83" spans="1:6">
      <c r="A83" s="14"/>
      <c r="B83" s="3"/>
      <c r="C83" s="3"/>
      <c r="D83" s="3"/>
      <c r="E83" s="3"/>
      <c r="F83" s="3"/>
    </row>
  </sheetData>
  <sortState xmlns:xlrd2="http://schemas.microsoft.com/office/spreadsheetml/2017/richdata2" ref="S40:X59">
    <sortCondition descending="1" ref="X40:X59"/>
  </sortState>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2FCEC-74CA-48B6-8ABB-819FE4419ED4}">
  <sheetPr codeName="Sheet3"/>
  <dimension ref="A1:AO19"/>
  <sheetViews>
    <sheetView workbookViewId="0">
      <selection activeCell="F30" sqref="F30"/>
    </sheetView>
  </sheetViews>
  <sheetFormatPr defaultColWidth="8.7109375" defaultRowHeight="15.75"/>
  <cols>
    <col min="1" max="1" width="12.42578125" style="133" customWidth="1"/>
    <col min="2" max="16384" width="8.7109375" style="133"/>
  </cols>
  <sheetData>
    <row r="1" spans="1:41">
      <c r="A1" s="134" t="s">
        <v>77</v>
      </c>
    </row>
    <row r="2" spans="1:41">
      <c r="A2" s="135" t="s">
        <v>114</v>
      </c>
    </row>
    <row r="3" spans="1:41">
      <c r="A3" s="135"/>
    </row>
    <row r="4" spans="1:41" ht="48" customHeight="1">
      <c r="A4" s="183" t="s">
        <v>115</v>
      </c>
      <c r="C4" s="681" t="s">
        <v>116</v>
      </c>
      <c r="D4" s="681"/>
      <c r="E4" s="681"/>
      <c r="F4" s="681"/>
      <c r="G4" s="681"/>
      <c r="H4" s="681"/>
      <c r="I4" s="681"/>
      <c r="J4" s="681"/>
      <c r="K4" s="681"/>
      <c r="L4" s="681"/>
      <c r="M4" s="681"/>
      <c r="N4" s="681"/>
    </row>
    <row r="5" spans="1:41" ht="31.5">
      <c r="A5" s="183" t="str">
        <f>Populations!A78</f>
        <v>Year 5</v>
      </c>
      <c r="B5" s="184" t="s">
        <v>82</v>
      </c>
      <c r="C5" s="582" t="s">
        <v>117</v>
      </c>
      <c r="D5" s="583"/>
      <c r="E5" s="582" t="s">
        <v>118</v>
      </c>
      <c r="F5" s="583"/>
      <c r="G5" s="582" t="s">
        <v>119</v>
      </c>
      <c r="H5" s="187"/>
      <c r="I5" s="582" t="s">
        <v>120</v>
      </c>
      <c r="J5" s="583"/>
      <c r="K5" s="582" t="s">
        <v>121</v>
      </c>
      <c r="L5" s="583"/>
      <c r="M5" s="582" t="s">
        <v>122</v>
      </c>
      <c r="N5" s="583"/>
      <c r="O5" s="582" t="s">
        <v>123</v>
      </c>
      <c r="P5" s="583"/>
      <c r="Q5" s="582" t="s">
        <v>124</v>
      </c>
      <c r="R5" s="187"/>
      <c r="S5" s="582" t="s">
        <v>125</v>
      </c>
      <c r="T5" s="187"/>
      <c r="U5" s="582" t="s">
        <v>126</v>
      </c>
      <c r="V5" s="187"/>
      <c r="W5" s="582" t="s">
        <v>127</v>
      </c>
      <c r="X5" s="187"/>
      <c r="Y5" s="582" t="s">
        <v>128</v>
      </c>
      <c r="Z5" s="187"/>
      <c r="AA5" s="582" t="s">
        <v>129</v>
      </c>
      <c r="AB5" s="187"/>
      <c r="AC5" s="582" t="s">
        <v>130</v>
      </c>
      <c r="AD5" s="187"/>
      <c r="AE5" s="582" t="s">
        <v>131</v>
      </c>
      <c r="AF5" s="187"/>
      <c r="AG5" s="582" t="s">
        <v>132</v>
      </c>
      <c r="AH5" s="187"/>
      <c r="AI5" s="582" t="s">
        <v>133</v>
      </c>
      <c r="AJ5" s="187"/>
      <c r="AK5" s="582" t="s">
        <v>134</v>
      </c>
      <c r="AL5" s="187"/>
      <c r="AM5" s="582" t="s">
        <v>135</v>
      </c>
      <c r="AN5" s="187"/>
      <c r="AO5" s="582" t="s">
        <v>136</v>
      </c>
    </row>
    <row r="6" spans="1:41">
      <c r="B6" s="159" t="str">
        <f>Populations!$B$9</f>
        <v>&lt;1</v>
      </c>
      <c r="C6" s="162"/>
      <c r="D6" s="159"/>
      <c r="E6" s="648"/>
      <c r="F6" s="159"/>
      <c r="G6" s="646"/>
      <c r="I6" s="162"/>
      <c r="J6" s="160"/>
      <c r="K6" s="648"/>
      <c r="L6" s="160"/>
      <c r="M6" s="162"/>
      <c r="N6" s="160"/>
      <c r="O6" s="646"/>
      <c r="P6" s="161"/>
      <c r="Q6" s="162"/>
      <c r="S6" s="648"/>
      <c r="U6" s="162"/>
      <c r="W6" s="646"/>
      <c r="Y6" s="648"/>
      <c r="AA6" s="646"/>
      <c r="AC6" s="648"/>
      <c r="AE6" s="648"/>
      <c r="AG6" s="648"/>
      <c r="AI6" s="648"/>
      <c r="AK6" s="648"/>
      <c r="AM6" s="648"/>
      <c r="AO6" s="648"/>
    </row>
    <row r="7" spans="1:41">
      <c r="B7" s="163" t="str">
        <f>Populations!$B$10</f>
        <v>1-4</v>
      </c>
      <c r="C7" s="646"/>
      <c r="D7" s="163"/>
      <c r="E7" s="648"/>
      <c r="F7" s="163"/>
      <c r="G7" s="646"/>
      <c r="I7" s="646"/>
      <c r="J7" s="160"/>
      <c r="K7" s="648"/>
      <c r="L7" s="160"/>
      <c r="M7" s="646"/>
      <c r="N7" s="160"/>
      <c r="O7" s="646"/>
      <c r="Q7" s="646"/>
      <c r="S7" s="648"/>
      <c r="U7" s="646"/>
      <c r="W7" s="646"/>
      <c r="Y7" s="648"/>
      <c r="AA7" s="646"/>
      <c r="AC7" s="648"/>
      <c r="AE7" s="648"/>
      <c r="AG7" s="648"/>
      <c r="AI7" s="648"/>
      <c r="AK7" s="648"/>
      <c r="AM7" s="648"/>
      <c r="AO7" s="648"/>
    </row>
    <row r="8" spans="1:41" ht="12.6" customHeight="1">
      <c r="B8" s="159" t="str">
        <f>Populations!$B$11</f>
        <v>5-9</v>
      </c>
      <c r="C8" s="646"/>
      <c r="D8" s="159"/>
      <c r="E8" s="648"/>
      <c r="F8" s="159"/>
      <c r="G8" s="646"/>
      <c r="I8" s="646"/>
      <c r="J8" s="160"/>
      <c r="K8" s="648"/>
      <c r="L8" s="160"/>
      <c r="M8" s="646"/>
      <c r="N8" s="160"/>
      <c r="O8" s="646"/>
      <c r="Q8" s="646"/>
      <c r="S8" s="648"/>
      <c r="U8" s="646"/>
      <c r="W8" s="646"/>
      <c r="Y8" s="648"/>
      <c r="AA8" s="646"/>
      <c r="AC8" s="648"/>
      <c r="AE8" s="648"/>
      <c r="AG8" s="648"/>
      <c r="AI8" s="648"/>
      <c r="AK8" s="648"/>
      <c r="AM8" s="648"/>
      <c r="AO8" s="648"/>
    </row>
    <row r="9" spans="1:41">
      <c r="B9" s="159" t="str">
        <f>Populations!$B$12</f>
        <v>10-14</v>
      </c>
      <c r="C9" s="646"/>
      <c r="D9" s="159"/>
      <c r="E9" s="648"/>
      <c r="F9" s="159"/>
      <c r="G9" s="646"/>
      <c r="I9" s="646"/>
      <c r="J9" s="160"/>
      <c r="K9" s="648"/>
      <c r="L9" s="160"/>
      <c r="M9" s="646"/>
      <c r="N9" s="160"/>
      <c r="O9" s="646"/>
      <c r="Q9" s="646"/>
      <c r="S9" s="648"/>
      <c r="U9" s="646"/>
      <c r="W9" s="646"/>
      <c r="Y9" s="648"/>
      <c r="AA9" s="646"/>
      <c r="AC9" s="648"/>
      <c r="AE9" s="648"/>
      <c r="AG9" s="648"/>
      <c r="AI9" s="648"/>
      <c r="AK9" s="648"/>
      <c r="AM9" s="648"/>
      <c r="AO9" s="648"/>
    </row>
    <row r="10" spans="1:41">
      <c r="B10" s="159" t="str">
        <f>Populations!$B$13</f>
        <v>15-19</v>
      </c>
      <c r="C10" s="646"/>
      <c r="D10" s="159"/>
      <c r="E10" s="648"/>
      <c r="F10" s="159"/>
      <c r="G10" s="646"/>
      <c r="I10" s="646"/>
      <c r="J10" s="160"/>
      <c r="K10" s="648"/>
      <c r="L10" s="160"/>
      <c r="M10" s="646"/>
      <c r="N10" s="160"/>
      <c r="O10" s="646"/>
      <c r="Q10" s="646"/>
      <c r="S10" s="648"/>
      <c r="U10" s="646"/>
      <c r="W10" s="646"/>
      <c r="Y10" s="648"/>
      <c r="AA10" s="646"/>
      <c r="AC10" s="648"/>
      <c r="AE10" s="648"/>
      <c r="AG10" s="648"/>
      <c r="AI10" s="648"/>
      <c r="AK10" s="648"/>
      <c r="AM10" s="648"/>
      <c r="AO10" s="648"/>
    </row>
    <row r="11" spans="1:41">
      <c r="B11" s="159" t="str">
        <f>Populations!$B$14</f>
        <v>20-24</v>
      </c>
      <c r="C11" s="646"/>
      <c r="D11" s="159"/>
      <c r="E11" s="648"/>
      <c r="F11" s="159"/>
      <c r="G11" s="646"/>
      <c r="I11" s="646"/>
      <c r="J11" s="160"/>
      <c r="K11" s="648"/>
      <c r="L11" s="160"/>
      <c r="M11" s="646"/>
      <c r="N11" s="160"/>
      <c r="O11" s="646"/>
      <c r="Q11" s="646"/>
      <c r="S11" s="648"/>
      <c r="U11" s="646"/>
      <c r="W11" s="646"/>
      <c r="Y11" s="648"/>
      <c r="AA11" s="646"/>
      <c r="AC11" s="648"/>
      <c r="AE11" s="648"/>
      <c r="AG11" s="648"/>
      <c r="AI11" s="648"/>
      <c r="AK11" s="648"/>
      <c r="AM11" s="648"/>
      <c r="AO11" s="648"/>
    </row>
    <row r="12" spans="1:41">
      <c r="B12" s="159" t="str">
        <f>Populations!$B$15</f>
        <v>25-34</v>
      </c>
      <c r="C12" s="646"/>
      <c r="D12" s="159"/>
      <c r="E12" s="648"/>
      <c r="F12" s="159"/>
      <c r="G12" s="646"/>
      <c r="I12" s="646"/>
      <c r="J12" s="160"/>
      <c r="K12" s="648"/>
      <c r="L12" s="160"/>
      <c r="M12" s="646"/>
      <c r="N12" s="160"/>
      <c r="O12" s="646"/>
      <c r="Q12" s="646"/>
      <c r="S12" s="648"/>
      <c r="U12" s="646"/>
      <c r="W12" s="646"/>
      <c r="Y12" s="648"/>
      <c r="AA12" s="646"/>
      <c r="AC12" s="648"/>
      <c r="AE12" s="648"/>
      <c r="AG12" s="648"/>
      <c r="AI12" s="648"/>
      <c r="AK12" s="648"/>
      <c r="AM12" s="648"/>
      <c r="AO12" s="648"/>
    </row>
    <row r="13" spans="1:41">
      <c r="B13" s="159" t="str">
        <f>Populations!$B$16</f>
        <v>35-44</v>
      </c>
      <c r="C13" s="646"/>
      <c r="D13" s="159"/>
      <c r="E13" s="648"/>
      <c r="F13" s="159"/>
      <c r="G13" s="646"/>
      <c r="I13" s="646"/>
      <c r="J13" s="160"/>
      <c r="K13" s="648"/>
      <c r="L13" s="160"/>
      <c r="M13" s="646"/>
      <c r="N13" s="160"/>
      <c r="O13" s="646"/>
      <c r="Q13" s="646"/>
      <c r="S13" s="648"/>
      <c r="U13" s="646"/>
      <c r="W13" s="646"/>
      <c r="Y13" s="648"/>
      <c r="AA13" s="646"/>
      <c r="AC13" s="648"/>
      <c r="AE13" s="648"/>
      <c r="AG13" s="648"/>
      <c r="AI13" s="648"/>
      <c r="AK13" s="648"/>
      <c r="AM13" s="648"/>
      <c r="AO13" s="648"/>
    </row>
    <row r="14" spans="1:41">
      <c r="B14" s="159" t="str">
        <f>Populations!$B$17</f>
        <v>45-54</v>
      </c>
      <c r="C14" s="646"/>
      <c r="D14" s="159"/>
      <c r="E14" s="648"/>
      <c r="F14" s="159"/>
      <c r="G14" s="646"/>
      <c r="I14" s="646"/>
      <c r="J14" s="160"/>
      <c r="K14" s="648"/>
      <c r="L14" s="160"/>
      <c r="M14" s="646"/>
      <c r="N14" s="160"/>
      <c r="O14" s="646"/>
      <c r="Q14" s="646"/>
      <c r="S14" s="648"/>
      <c r="U14" s="646"/>
      <c r="W14" s="646"/>
      <c r="Y14" s="648"/>
      <c r="AA14" s="646"/>
      <c r="AC14" s="648"/>
      <c r="AE14" s="648"/>
      <c r="AG14" s="648"/>
      <c r="AI14" s="648"/>
      <c r="AK14" s="648"/>
      <c r="AM14" s="648"/>
      <c r="AO14" s="648"/>
    </row>
    <row r="15" spans="1:41">
      <c r="B15" s="159" t="str">
        <f>Populations!$B$18</f>
        <v>55-64</v>
      </c>
      <c r="C15" s="646"/>
      <c r="D15" s="159"/>
      <c r="E15" s="648"/>
      <c r="F15" s="159"/>
      <c r="G15" s="646"/>
      <c r="I15" s="646"/>
      <c r="J15" s="160"/>
      <c r="K15" s="648"/>
      <c r="L15" s="160"/>
      <c r="M15" s="646"/>
      <c r="N15" s="160"/>
      <c r="O15" s="646"/>
      <c r="Q15" s="646"/>
      <c r="S15" s="648"/>
      <c r="U15" s="646"/>
      <c r="W15" s="646"/>
      <c r="Y15" s="648"/>
      <c r="AA15" s="646"/>
      <c r="AC15" s="648"/>
      <c r="AE15" s="648"/>
      <c r="AG15" s="648"/>
      <c r="AI15" s="648"/>
      <c r="AK15" s="648"/>
      <c r="AM15" s="648"/>
      <c r="AO15" s="648"/>
    </row>
    <row r="16" spans="1:41">
      <c r="B16" s="159" t="str">
        <f>Populations!$B$19</f>
        <v>65-74</v>
      </c>
      <c r="C16" s="646"/>
      <c r="D16" s="159"/>
      <c r="E16" s="648"/>
      <c r="F16" s="159"/>
      <c r="G16" s="646"/>
      <c r="I16" s="646"/>
      <c r="J16" s="160"/>
      <c r="K16" s="648"/>
      <c r="L16" s="160"/>
      <c r="M16" s="646"/>
      <c r="N16" s="160"/>
      <c r="O16" s="646"/>
      <c r="Q16" s="646"/>
      <c r="S16" s="648"/>
      <c r="U16" s="646"/>
      <c r="W16" s="646"/>
      <c r="Y16" s="648"/>
      <c r="AA16" s="646"/>
      <c r="AC16" s="648"/>
      <c r="AE16" s="648"/>
      <c r="AG16" s="648"/>
      <c r="AI16" s="648"/>
      <c r="AK16" s="648"/>
      <c r="AM16" s="648"/>
      <c r="AO16" s="648"/>
    </row>
    <row r="17" spans="2:41">
      <c r="B17" s="159" t="str">
        <f>Populations!$B$20</f>
        <v>75-84</v>
      </c>
      <c r="C17" s="646"/>
      <c r="D17" s="159"/>
      <c r="E17" s="648"/>
      <c r="F17" s="159"/>
      <c r="G17" s="646"/>
      <c r="I17" s="646"/>
      <c r="J17" s="160"/>
      <c r="K17" s="648"/>
      <c r="L17" s="160"/>
      <c r="M17" s="646"/>
      <c r="N17" s="160"/>
      <c r="O17" s="646"/>
      <c r="Q17" s="646"/>
      <c r="S17" s="648"/>
      <c r="U17" s="646"/>
      <c r="W17" s="646"/>
      <c r="Y17" s="648"/>
      <c r="AA17" s="646"/>
      <c r="AC17" s="648"/>
      <c r="AE17" s="648"/>
      <c r="AG17" s="648"/>
      <c r="AI17" s="648"/>
      <c r="AK17" s="648"/>
      <c r="AM17" s="648"/>
      <c r="AO17" s="648"/>
    </row>
    <row r="18" spans="2:41">
      <c r="B18" s="159" t="str">
        <f>Populations!$B$21</f>
        <v>85+</v>
      </c>
      <c r="C18" s="646"/>
      <c r="D18" s="159"/>
      <c r="E18" s="648"/>
      <c r="F18" s="159"/>
      <c r="G18" s="646"/>
      <c r="I18" s="646"/>
      <c r="J18" s="160"/>
      <c r="K18" s="648"/>
      <c r="L18" s="160"/>
      <c r="M18" s="646"/>
      <c r="N18" s="160"/>
      <c r="O18" s="646"/>
      <c r="Q18" s="646"/>
      <c r="S18" s="648"/>
      <c r="U18" s="646"/>
      <c r="W18" s="646"/>
      <c r="Y18" s="648"/>
      <c r="AA18" s="646"/>
      <c r="AC18" s="648"/>
      <c r="AE18" s="648"/>
      <c r="AG18" s="648"/>
      <c r="AI18" s="648"/>
      <c r="AK18" s="648"/>
      <c r="AM18" s="648"/>
      <c r="AO18" s="648"/>
    </row>
    <row r="19" spans="2:41">
      <c r="B19" s="134" t="s">
        <v>137</v>
      </c>
      <c r="C19" s="185">
        <f>SUM(C6:C18)</f>
        <v>0</v>
      </c>
      <c r="D19" s="185"/>
      <c r="E19" s="185">
        <f t="shared" ref="E19:AC19" si="0">SUM(E6:E18)</f>
        <v>0</v>
      </c>
      <c r="F19" s="185"/>
      <c r="G19" s="185">
        <f t="shared" si="0"/>
        <v>0</v>
      </c>
      <c r="H19" s="185"/>
      <c r="I19" s="185">
        <f t="shared" si="0"/>
        <v>0</v>
      </c>
      <c r="J19" s="185"/>
      <c r="K19" s="185">
        <f t="shared" si="0"/>
        <v>0</v>
      </c>
      <c r="L19" s="185"/>
      <c r="M19" s="185">
        <f t="shared" si="0"/>
        <v>0</v>
      </c>
      <c r="N19" s="185"/>
      <c r="O19" s="185">
        <f t="shared" si="0"/>
        <v>0</v>
      </c>
      <c r="P19" s="185"/>
      <c r="Q19" s="185">
        <f t="shared" si="0"/>
        <v>0</v>
      </c>
      <c r="R19" s="185"/>
      <c r="S19" s="185">
        <f t="shared" si="0"/>
        <v>0</v>
      </c>
      <c r="T19" s="185"/>
      <c r="U19" s="185">
        <f t="shared" si="0"/>
        <v>0</v>
      </c>
      <c r="V19" s="185"/>
      <c r="W19" s="185">
        <f t="shared" si="0"/>
        <v>0</v>
      </c>
      <c r="X19" s="185"/>
      <c r="Y19" s="185">
        <f t="shared" si="0"/>
        <v>0</v>
      </c>
      <c r="Z19" s="185"/>
      <c r="AA19" s="185">
        <f t="shared" si="0"/>
        <v>0</v>
      </c>
      <c r="AB19" s="185"/>
      <c r="AC19" s="185">
        <f t="shared" si="0"/>
        <v>0</v>
      </c>
      <c r="AE19" s="185">
        <f t="shared" ref="AE19" si="1">SUM(AE6:AE18)</f>
        <v>0</v>
      </c>
      <c r="AG19" s="185">
        <f t="shared" ref="AG19" si="2">SUM(AG6:AG18)</f>
        <v>0</v>
      </c>
      <c r="AI19" s="185">
        <f t="shared" ref="AI19" si="3">SUM(AI6:AI18)</f>
        <v>0</v>
      </c>
      <c r="AK19" s="185">
        <f t="shared" ref="AK19" si="4">SUM(AK6:AK18)</f>
        <v>0</v>
      </c>
      <c r="AM19" s="185">
        <f t="shared" ref="AM19" si="5">SUM(AM6:AM18)</f>
        <v>0</v>
      </c>
      <c r="AO19" s="185">
        <f t="shared" ref="AO19" si="6">SUM(AO6:AO18)</f>
        <v>0</v>
      </c>
    </row>
  </sheetData>
  <mergeCells count="1">
    <mergeCell ref="C4:N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2EE44-1B2E-490C-B856-917B9E594BFC}">
  <dimension ref="A1:AS24"/>
  <sheetViews>
    <sheetView zoomScale="80" zoomScaleNormal="80" zoomScaleSheetLayoutView="50" workbookViewId="0">
      <pane xSplit="1" topLeftCell="B1" activePane="topRight" state="frozen"/>
      <selection pane="topRight"/>
    </sheetView>
  </sheetViews>
  <sheetFormatPr defaultColWidth="8.7109375" defaultRowHeight="18.75"/>
  <cols>
    <col min="1" max="1" width="11.28515625" style="188" customWidth="1"/>
    <col min="2" max="2" width="22" style="188" customWidth="1"/>
    <col min="3" max="3" width="15.140625" style="188" customWidth="1"/>
    <col min="4" max="4" width="15.5703125" style="188" customWidth="1"/>
    <col min="5" max="5" width="15.140625" style="188" customWidth="1"/>
    <col min="6" max="6" width="17.85546875" style="188" customWidth="1"/>
    <col min="7" max="7" width="15.5703125" style="188" customWidth="1"/>
    <col min="8" max="8" width="15.42578125" style="188" customWidth="1"/>
    <col min="9" max="11" width="15.140625" style="188" customWidth="1"/>
    <col min="12" max="12" width="15.5703125" style="188" customWidth="1"/>
    <col min="13" max="13" width="15.140625" style="188" customWidth="1"/>
    <col min="14" max="14" width="12.42578125" style="188" customWidth="1"/>
    <col min="15" max="27" width="11.140625" style="188" customWidth="1"/>
    <col min="28" max="29" width="12.5703125" style="188" customWidth="1"/>
    <col min="30" max="33" width="11.140625" style="188" customWidth="1"/>
    <col min="34" max="34" width="6" style="188" customWidth="1"/>
    <col min="35" max="35" width="8.85546875" style="188" customWidth="1"/>
    <col min="36" max="37" width="15.5703125" style="188" customWidth="1"/>
    <col min="38" max="38" width="15.140625" style="188" customWidth="1"/>
    <col min="39" max="39" width="15.42578125" style="188" customWidth="1"/>
    <col min="40" max="40" width="15.5703125" style="188" customWidth="1"/>
    <col min="41" max="41" width="15.42578125" style="188" customWidth="1"/>
    <col min="42" max="45" width="15.140625" style="188" customWidth="1"/>
    <col min="46" max="46" width="0" style="188" hidden="1" customWidth="1"/>
    <col min="47" max="16384" width="8.7109375" style="188"/>
  </cols>
  <sheetData>
    <row r="1" spans="1:45" ht="101.1" customHeight="1">
      <c r="A1" s="212" t="s">
        <v>138</v>
      </c>
      <c r="B1" s="688" t="s">
        <v>139</v>
      </c>
      <c r="C1" s="689"/>
      <c r="D1" s="689"/>
      <c r="E1" s="689"/>
      <c r="F1" s="687" t="s">
        <v>140</v>
      </c>
      <c r="G1" s="687"/>
      <c r="H1" s="687"/>
      <c r="I1" s="224"/>
      <c r="J1" s="224"/>
      <c r="K1" s="224"/>
      <c r="L1" s="225"/>
      <c r="N1" s="321" t="s">
        <v>141</v>
      </c>
      <c r="O1" s="245"/>
      <c r="P1" s="245"/>
      <c r="Q1" s="245"/>
      <c r="R1" s="245"/>
      <c r="S1" s="245"/>
      <c r="T1" s="245"/>
      <c r="U1" s="245"/>
      <c r="V1" s="245"/>
      <c r="W1" s="245"/>
      <c r="X1" s="245"/>
      <c r="Y1" s="245"/>
      <c r="Z1" s="245"/>
      <c r="AA1" s="245"/>
      <c r="AB1" s="245"/>
      <c r="AC1" s="245"/>
      <c r="AD1" s="245"/>
      <c r="AE1" s="245"/>
      <c r="AF1" s="245"/>
      <c r="AG1" s="246"/>
      <c r="AI1" s="682" t="s">
        <v>142</v>
      </c>
      <c r="AJ1" s="683"/>
      <c r="AK1" s="683"/>
      <c r="AL1" s="275"/>
      <c r="AM1" s="275"/>
      <c r="AN1" s="275"/>
      <c r="AO1" s="275"/>
      <c r="AP1" s="275"/>
      <c r="AQ1" s="275"/>
      <c r="AR1" s="276"/>
      <c r="AS1" s="189"/>
    </row>
    <row r="2" spans="1:45">
      <c r="B2" s="226"/>
      <c r="C2" s="190"/>
      <c r="D2" s="191" t="s">
        <v>143</v>
      </c>
      <c r="E2" s="191"/>
      <c r="F2" s="192" t="s">
        <v>144</v>
      </c>
      <c r="G2" s="192"/>
      <c r="H2" s="192"/>
      <c r="I2" s="192"/>
      <c r="J2" s="192"/>
      <c r="K2" s="192"/>
      <c r="L2" s="227"/>
      <c r="N2" s="247"/>
      <c r="O2" s="248"/>
      <c r="P2" s="248"/>
      <c r="Q2" s="248"/>
      <c r="R2" s="248"/>
      <c r="S2" s="248"/>
      <c r="T2" s="248"/>
      <c r="U2" s="248"/>
      <c r="V2" s="248"/>
      <c r="W2" s="248"/>
      <c r="X2" s="248"/>
      <c r="Y2" s="248"/>
      <c r="Z2" s="248"/>
      <c r="AA2" s="248"/>
      <c r="AB2" s="248"/>
      <c r="AC2" s="248"/>
      <c r="AD2" s="248"/>
      <c r="AE2" s="248"/>
      <c r="AF2" s="248"/>
      <c r="AG2" s="249"/>
      <c r="AI2" s="231" t="s">
        <v>145</v>
      </c>
      <c r="AR2" s="236"/>
    </row>
    <row r="3" spans="1:45" ht="116.1" customHeight="1">
      <c r="A3" s="684" t="s">
        <v>146</v>
      </c>
      <c r="B3" s="226"/>
      <c r="C3" s="213" t="s">
        <v>147</v>
      </c>
      <c r="D3" s="214" t="s">
        <v>84</v>
      </c>
      <c r="E3" s="214" t="s">
        <v>85</v>
      </c>
      <c r="F3" s="194" t="str">
        <f>Populations!I8</f>
        <v>White-Not Hispanic</v>
      </c>
      <c r="G3" s="194" t="str">
        <f>Populations!K8</f>
        <v>Hispanic</v>
      </c>
      <c r="H3" s="194" t="str">
        <f>Populations!M8</f>
        <v>Black-Not Hispanic</v>
      </c>
      <c r="I3" s="194" t="str">
        <f>Populations!O8</f>
        <v>Asian</v>
      </c>
      <c r="J3" s="194" t="str">
        <f>Populations!Q8</f>
        <v>American Indian
/Alaska Native</v>
      </c>
      <c r="K3" s="194" t="str">
        <f>Populations!S8</f>
        <v>Other</v>
      </c>
      <c r="L3" s="228" t="str">
        <f>Populations!U8</f>
        <v>Other</v>
      </c>
      <c r="M3" s="223"/>
      <c r="N3" s="250" t="s">
        <v>148</v>
      </c>
      <c r="O3" s="251" t="s">
        <v>149</v>
      </c>
      <c r="P3" s="251" t="s">
        <v>150</v>
      </c>
      <c r="Q3" s="251" t="s">
        <v>149</v>
      </c>
      <c r="R3" s="251" t="s">
        <v>151</v>
      </c>
      <c r="S3" s="251" t="s">
        <v>149</v>
      </c>
      <c r="T3" s="251" t="str">
        <f>Populations!I8</f>
        <v>White-Not Hispanic</v>
      </c>
      <c r="U3" s="251" t="s">
        <v>149</v>
      </c>
      <c r="V3" s="251" t="str">
        <f>Populations!K8</f>
        <v>Hispanic</v>
      </c>
      <c r="W3" s="251" t="s">
        <v>149</v>
      </c>
      <c r="X3" s="251" t="str">
        <f>Populations!M8</f>
        <v>Black-Not Hispanic</v>
      </c>
      <c r="Y3" s="251" t="s">
        <v>149</v>
      </c>
      <c r="Z3" s="251" t="str">
        <f>Populations!O8</f>
        <v>Asian</v>
      </c>
      <c r="AA3" s="251" t="s">
        <v>149</v>
      </c>
      <c r="AB3" s="251" t="str">
        <f>Populations!Q8</f>
        <v>American Indian
/Alaska Native</v>
      </c>
      <c r="AC3" s="251" t="s">
        <v>149</v>
      </c>
      <c r="AD3" s="251" t="str">
        <f>Populations!S8</f>
        <v>Other</v>
      </c>
      <c r="AE3" s="251" t="s">
        <v>149</v>
      </c>
      <c r="AF3" s="251" t="str">
        <f>Populations!U8</f>
        <v>Other</v>
      </c>
      <c r="AG3" s="252" t="s">
        <v>149</v>
      </c>
      <c r="AI3" s="277" t="s">
        <v>83</v>
      </c>
      <c r="AJ3" s="193" t="s">
        <v>84</v>
      </c>
      <c r="AK3" s="193" t="s">
        <v>85</v>
      </c>
      <c r="AL3" s="194" t="str">
        <f>Populations!I77</f>
        <v>White-Not Hispanic</v>
      </c>
      <c r="AM3" s="194" t="str">
        <f>Populations!K77</f>
        <v>Hispanic</v>
      </c>
      <c r="AN3" s="194" t="str">
        <f>Populations!M77</f>
        <v>Black-Not Hispanic</v>
      </c>
      <c r="AO3" s="194" t="str">
        <f>Populations!O77</f>
        <v>Asian</v>
      </c>
      <c r="AP3" s="194" t="str">
        <f>Populations!Q77</f>
        <v>American Indian/Alaska Native</v>
      </c>
      <c r="AQ3" s="194" t="str">
        <f>Populations!S77</f>
        <v>Other</v>
      </c>
      <c r="AR3" s="228" t="str">
        <f>Populations!U77</f>
        <v>Other</v>
      </c>
    </row>
    <row r="4" spans="1:45">
      <c r="A4" s="684"/>
      <c r="B4" s="229" t="str">
        <f>Populations!A78</f>
        <v>Year 5</v>
      </c>
      <c r="C4" s="196"/>
      <c r="D4" s="197"/>
      <c r="E4" s="197"/>
      <c r="F4" s="198"/>
      <c r="G4" s="198"/>
      <c r="H4" s="198"/>
      <c r="I4" s="198"/>
      <c r="J4" s="198"/>
      <c r="K4" s="198"/>
      <c r="L4" s="230"/>
      <c r="N4" s="253">
        <f>Populations!C91</f>
        <v>0</v>
      </c>
      <c r="O4" s="254">
        <f>IF(N4=0,0,($C$4/$N$4)*100000)</f>
        <v>0</v>
      </c>
      <c r="P4" s="255">
        <f>Populations!E91</f>
        <v>0</v>
      </c>
      <c r="Q4" s="255">
        <f>IF(P4=0,0,(D4/$P$4)*100000)</f>
        <v>0</v>
      </c>
      <c r="R4" s="255">
        <f>Populations!G91</f>
        <v>0</v>
      </c>
      <c r="S4" s="254">
        <f>IF(R4=0,0,($E$4/$R$4)*100000)</f>
        <v>0</v>
      </c>
      <c r="T4" s="255">
        <f>Populations!I91</f>
        <v>0</v>
      </c>
      <c r="U4" s="254">
        <f>IF(T4=0,0,($F$4/$T$4)*100000)</f>
        <v>0</v>
      </c>
      <c r="V4" s="255">
        <f>Populations!K91</f>
        <v>0</v>
      </c>
      <c r="W4" s="254">
        <f>IF(V4=0,0,($G$4/$V$4)*100000)</f>
        <v>0</v>
      </c>
      <c r="X4" s="256">
        <f>Populations!M91</f>
        <v>0</v>
      </c>
      <c r="Y4" s="254">
        <f>IF(X4=0,0,($H$4/$X$4)*100000)</f>
        <v>0</v>
      </c>
      <c r="Z4" s="256">
        <f>Populations!O91</f>
        <v>0</v>
      </c>
      <c r="AA4" s="254">
        <f>IF(Z4=0,0,($I$4/$Z$4)*100000)</f>
        <v>0</v>
      </c>
      <c r="AB4" s="256">
        <f>Populations!Q91</f>
        <v>0</v>
      </c>
      <c r="AC4" s="254">
        <f>IF(AB4=0,0,($J$4/$AB$4)*100000)</f>
        <v>0</v>
      </c>
      <c r="AD4" s="256">
        <f>Populations!S91</f>
        <v>0</v>
      </c>
      <c r="AE4" s="254">
        <f>IF(AD4=0,0,($K$4/$AD$4)*100000)</f>
        <v>0</v>
      </c>
      <c r="AF4" s="256">
        <f>Populations!U91</f>
        <v>0</v>
      </c>
      <c r="AG4" s="257">
        <f>IF(AF4=0,0,($L$4/$AF$4)*100000)</f>
        <v>0</v>
      </c>
      <c r="AI4" s="278">
        <f>O4</f>
        <v>0</v>
      </c>
      <c r="AJ4" s="199">
        <f>Q4</f>
        <v>0</v>
      </c>
      <c r="AK4" s="200">
        <f>S4</f>
        <v>0</v>
      </c>
      <c r="AL4" s="201">
        <f>U4</f>
        <v>0</v>
      </c>
      <c r="AM4" s="202">
        <f>W4</f>
        <v>0</v>
      </c>
      <c r="AN4" s="203">
        <f>Y4</f>
        <v>0</v>
      </c>
      <c r="AO4" s="203">
        <f>AA4</f>
        <v>0</v>
      </c>
      <c r="AP4" s="203">
        <f>AC4</f>
        <v>0</v>
      </c>
      <c r="AQ4" s="203">
        <f>AE4</f>
        <v>0</v>
      </c>
      <c r="AR4" s="279">
        <f>AG4</f>
        <v>0</v>
      </c>
    </row>
    <row r="5" spans="1:45">
      <c r="A5" s="684"/>
      <c r="B5" s="229" t="str">
        <f>Populations!A61</f>
        <v>Year 4</v>
      </c>
      <c r="C5" s="196"/>
      <c r="D5" s="197"/>
      <c r="E5" s="197"/>
      <c r="F5" s="198"/>
      <c r="G5" s="198"/>
      <c r="H5" s="198"/>
      <c r="I5" s="198"/>
      <c r="J5" s="198"/>
      <c r="K5" s="198"/>
      <c r="L5" s="230"/>
      <c r="N5" s="253">
        <f>Populations!C74</f>
        <v>0</v>
      </c>
      <c r="O5" s="254">
        <f>IF(N5=0,0,($C$5/$N$5)*100000)</f>
        <v>0</v>
      </c>
      <c r="P5" s="255">
        <f>Populations!E74</f>
        <v>0</v>
      </c>
      <c r="Q5" s="255">
        <f>IF(P5=0,0,(D5/$P$5)*100000)</f>
        <v>0</v>
      </c>
      <c r="R5" s="255">
        <f>Populations!G74</f>
        <v>0</v>
      </c>
      <c r="S5" s="254">
        <f>IF(R5=0,0,($E$5/$R$5)*100000)</f>
        <v>0</v>
      </c>
      <c r="T5" s="255">
        <f>Populations!I74</f>
        <v>0</v>
      </c>
      <c r="U5" s="254">
        <f>IF(T5=0,0,($F$5/$T$5)*100000)</f>
        <v>0</v>
      </c>
      <c r="V5" s="255">
        <f>Populations!K74</f>
        <v>0</v>
      </c>
      <c r="W5" s="254">
        <f>IF(V5=0,0,($G$5/$V$5)*100000)</f>
        <v>0</v>
      </c>
      <c r="X5" s="256">
        <f>Populations!M74</f>
        <v>0</v>
      </c>
      <c r="Y5" s="254">
        <f>IF(X5=0,0,($H$5/$X$5)*100000)</f>
        <v>0</v>
      </c>
      <c r="Z5" s="256">
        <f>Populations!O74</f>
        <v>0</v>
      </c>
      <c r="AA5" s="254">
        <f>IF(Z5=0,0,($I$5/$Z$5)*100000)</f>
        <v>0</v>
      </c>
      <c r="AB5" s="256">
        <f>Populations!Q74</f>
        <v>0</v>
      </c>
      <c r="AC5" s="254">
        <f>IF(AB5=0,0,($J$5/$AB$5)*100000)</f>
        <v>0</v>
      </c>
      <c r="AD5" s="256">
        <f>Populations!S74</f>
        <v>0</v>
      </c>
      <c r="AE5" s="254">
        <f>IF(AD5=0,0,($K$5/$AD$5)*100000)</f>
        <v>0</v>
      </c>
      <c r="AF5" s="256">
        <f>Populations!U74</f>
        <v>0</v>
      </c>
      <c r="AG5" s="257">
        <f>IF(AF5=0,0,($L$5/$AF$5)*100000)</f>
        <v>0</v>
      </c>
      <c r="AI5" s="278">
        <f>O5</f>
        <v>0</v>
      </c>
      <c r="AJ5" s="199">
        <f t="shared" ref="AJ5:AJ7" si="0">Q5</f>
        <v>0</v>
      </c>
      <c r="AK5" s="200">
        <f t="shared" ref="AK5:AK8" si="1">S5</f>
        <v>0</v>
      </c>
      <c r="AL5" s="201">
        <f t="shared" ref="AL5:AL8" si="2">U5</f>
        <v>0</v>
      </c>
      <c r="AM5" s="202">
        <f t="shared" ref="AM5:AM8" si="3">W5</f>
        <v>0</v>
      </c>
      <c r="AN5" s="203">
        <f t="shared" ref="AN5:AN8" si="4">Y5</f>
        <v>0</v>
      </c>
      <c r="AO5" s="203">
        <f t="shared" ref="AO5:AO8" si="5">AA5</f>
        <v>0</v>
      </c>
      <c r="AP5" s="203">
        <f t="shared" ref="AP5:AP8" si="6">AC5</f>
        <v>0</v>
      </c>
      <c r="AQ5" s="203">
        <f t="shared" ref="AQ5:AQ8" si="7">AE5</f>
        <v>0</v>
      </c>
      <c r="AR5" s="279">
        <f t="shared" ref="AR5:AR7" si="8">AG5</f>
        <v>0</v>
      </c>
    </row>
    <row r="6" spans="1:45">
      <c r="A6" s="684"/>
      <c r="B6" s="229" t="str">
        <f>Populations!A44</f>
        <v>Year 3</v>
      </c>
      <c r="C6" s="196"/>
      <c r="D6" s="197"/>
      <c r="E6" s="197"/>
      <c r="F6" s="198"/>
      <c r="G6" s="198"/>
      <c r="H6" s="198"/>
      <c r="I6" s="198"/>
      <c r="J6" s="198"/>
      <c r="K6" s="198"/>
      <c r="L6" s="230"/>
      <c r="N6" s="253">
        <f>Populations!C57</f>
        <v>0</v>
      </c>
      <c r="O6" s="254">
        <f>IF(N6=0,0,($C$6/$N$6)*100000)</f>
        <v>0</v>
      </c>
      <c r="P6" s="255">
        <f>Populations!E57</f>
        <v>0</v>
      </c>
      <c r="Q6" s="255">
        <f>IF(P6=0,0,(D6/$P$6)*100000)</f>
        <v>0</v>
      </c>
      <c r="R6" s="255">
        <f>Populations!G57</f>
        <v>0</v>
      </c>
      <c r="S6" s="254">
        <f>IF(R6=0,0,($E$6/$R$6)*100000)</f>
        <v>0</v>
      </c>
      <c r="T6" s="255">
        <f>Populations!I57</f>
        <v>0</v>
      </c>
      <c r="U6" s="254">
        <f>IF(T6=0,0,($F$6/$T$6)*100000)</f>
        <v>0</v>
      </c>
      <c r="V6" s="255">
        <f>Populations!K57</f>
        <v>0</v>
      </c>
      <c r="W6" s="254">
        <f>IF(V6=0,0,($G$6/$V$6)*100000)</f>
        <v>0</v>
      </c>
      <c r="X6" s="256">
        <f>Populations!M57</f>
        <v>0</v>
      </c>
      <c r="Y6" s="254">
        <f>IF(X6=0,0,($H$6/$X$6)*100000)</f>
        <v>0</v>
      </c>
      <c r="Z6" s="256">
        <f>Populations!O57</f>
        <v>0</v>
      </c>
      <c r="AA6" s="254">
        <f>IF(Z6=0,0,($I$6/$Z$6)*100000)</f>
        <v>0</v>
      </c>
      <c r="AB6" s="256">
        <f>Populations!Q57</f>
        <v>0</v>
      </c>
      <c r="AC6" s="254">
        <f>IF(AB6=0,0,($J$6/$AB$6)*100000)</f>
        <v>0</v>
      </c>
      <c r="AD6" s="256">
        <f>Populations!S57</f>
        <v>0</v>
      </c>
      <c r="AE6" s="254">
        <f>IF(AD6=0,0,($K$6/$AD$6)*100000)</f>
        <v>0</v>
      </c>
      <c r="AF6" s="256">
        <f>Populations!U57</f>
        <v>0</v>
      </c>
      <c r="AG6" s="257">
        <f>IF(AF6=0,0,($L$6/$AF$6)*100000)</f>
        <v>0</v>
      </c>
      <c r="AI6" s="278">
        <f t="shared" ref="AI6:AI8" si="9">O6</f>
        <v>0</v>
      </c>
      <c r="AJ6" s="199">
        <f t="shared" si="0"/>
        <v>0</v>
      </c>
      <c r="AK6" s="200">
        <f t="shared" si="1"/>
        <v>0</v>
      </c>
      <c r="AL6" s="201">
        <f t="shared" si="2"/>
        <v>0</v>
      </c>
      <c r="AM6" s="202">
        <f t="shared" si="3"/>
        <v>0</v>
      </c>
      <c r="AN6" s="203">
        <f t="shared" si="4"/>
        <v>0</v>
      </c>
      <c r="AO6" s="203">
        <f t="shared" si="5"/>
        <v>0</v>
      </c>
      <c r="AP6" s="203">
        <f t="shared" si="6"/>
        <v>0</v>
      </c>
      <c r="AQ6" s="203">
        <f t="shared" si="7"/>
        <v>0</v>
      </c>
      <c r="AR6" s="279">
        <f t="shared" si="8"/>
        <v>0</v>
      </c>
    </row>
    <row r="7" spans="1:45" ht="19.5" customHeight="1">
      <c r="A7" s="684"/>
      <c r="B7" s="229" t="str">
        <f>Populations!A26</f>
        <v>Year 2</v>
      </c>
      <c r="C7" s="196"/>
      <c r="D7" s="197"/>
      <c r="E7" s="197"/>
      <c r="F7" s="198"/>
      <c r="G7" s="198"/>
      <c r="H7" s="198"/>
      <c r="I7" s="198"/>
      <c r="J7" s="198"/>
      <c r="K7" s="198"/>
      <c r="L7" s="230"/>
      <c r="N7" s="253">
        <f>Populations!C39</f>
        <v>0</v>
      </c>
      <c r="O7" s="254">
        <f>IF(N7=0,0,($C$7/$N$7)*100000)</f>
        <v>0</v>
      </c>
      <c r="P7" s="255">
        <f>Populations!E39</f>
        <v>0</v>
      </c>
      <c r="Q7" s="255">
        <f>IF(P7=0,0,(D7/$P$7)*100000)</f>
        <v>0</v>
      </c>
      <c r="R7" s="255">
        <f>Populations!G39</f>
        <v>0</v>
      </c>
      <c r="S7" s="254">
        <f>IF(R7=0,0,($E$7/$R$7)*100000)</f>
        <v>0</v>
      </c>
      <c r="T7" s="255">
        <f>Populations!I39</f>
        <v>0</v>
      </c>
      <c r="U7" s="254">
        <f>IF(T7=0,0,($F$7/$T$7)*100000)</f>
        <v>0</v>
      </c>
      <c r="V7" s="255">
        <f>Populations!K39</f>
        <v>0</v>
      </c>
      <c r="W7" s="254">
        <f>IF(V7=0,0,($G$7/$V$7)*100000)</f>
        <v>0</v>
      </c>
      <c r="X7" s="256">
        <f>Populations!M39</f>
        <v>0</v>
      </c>
      <c r="Y7" s="254">
        <f>IF(X7=0,0,($H$7/$X$7)*100000)</f>
        <v>0</v>
      </c>
      <c r="Z7" s="256">
        <f>Populations!O39</f>
        <v>0</v>
      </c>
      <c r="AA7" s="254">
        <f>IF(Z7=0,0,($I$7/$Z$7)*100000)</f>
        <v>0</v>
      </c>
      <c r="AB7" s="256">
        <f>Populations!Q39</f>
        <v>0</v>
      </c>
      <c r="AC7" s="254">
        <f>IF(AB7=0,0,($J$7/$AB$7)*100000)</f>
        <v>0</v>
      </c>
      <c r="AD7" s="256">
        <f>Populations!S39</f>
        <v>0</v>
      </c>
      <c r="AE7" s="254">
        <f>IF(AD7=0,0,($K$7/$AD$7)*100000)</f>
        <v>0</v>
      </c>
      <c r="AF7" s="256">
        <f>Populations!U39</f>
        <v>0</v>
      </c>
      <c r="AG7" s="257">
        <f>IF(AF7=0,0,($L$7/$AF$7)*100000)</f>
        <v>0</v>
      </c>
      <c r="AI7" s="278">
        <f t="shared" si="9"/>
        <v>0</v>
      </c>
      <c r="AJ7" s="199">
        <f t="shared" si="0"/>
        <v>0</v>
      </c>
      <c r="AK7" s="200">
        <f t="shared" si="1"/>
        <v>0</v>
      </c>
      <c r="AL7" s="201">
        <f t="shared" si="2"/>
        <v>0</v>
      </c>
      <c r="AM7" s="202">
        <f t="shared" si="3"/>
        <v>0</v>
      </c>
      <c r="AN7" s="203">
        <f t="shared" si="4"/>
        <v>0</v>
      </c>
      <c r="AO7" s="203">
        <f t="shared" si="5"/>
        <v>0</v>
      </c>
      <c r="AP7" s="203">
        <f t="shared" si="6"/>
        <v>0</v>
      </c>
      <c r="AQ7" s="203">
        <f t="shared" si="7"/>
        <v>0</v>
      </c>
      <c r="AR7" s="279">
        <f t="shared" si="8"/>
        <v>0</v>
      </c>
    </row>
    <row r="8" spans="1:45" ht="21" customHeight="1">
      <c r="A8" s="684"/>
      <c r="B8" s="229" t="str">
        <f>Populations!A9</f>
        <v>Year 1</v>
      </c>
      <c r="C8" s="196"/>
      <c r="D8" s="197"/>
      <c r="E8" s="197"/>
      <c r="F8" s="198"/>
      <c r="G8" s="198"/>
      <c r="H8" s="198"/>
      <c r="I8" s="198"/>
      <c r="J8" s="198"/>
      <c r="K8" s="198"/>
      <c r="L8" s="230"/>
      <c r="N8" s="253">
        <f>Populations!C22</f>
        <v>0</v>
      </c>
      <c r="O8" s="254">
        <f>IF(N8=0,0,($C$8/$N$8)*100000)</f>
        <v>0</v>
      </c>
      <c r="P8" s="255">
        <f>Populations!E22</f>
        <v>0</v>
      </c>
      <c r="Q8" s="255">
        <f>IF(P8=0,0,(D8/$P$8)*100000)</f>
        <v>0</v>
      </c>
      <c r="R8" s="255">
        <f>Populations!G22</f>
        <v>0</v>
      </c>
      <c r="S8" s="254">
        <f>IF(R8=0,0,($E$8/$R$8)*100000)</f>
        <v>0</v>
      </c>
      <c r="T8" s="255">
        <f>Populations!I22</f>
        <v>0</v>
      </c>
      <c r="U8" s="254">
        <f>IF(T8=0,0,($F$8/$T$8)*100000)</f>
        <v>0</v>
      </c>
      <c r="V8" s="255">
        <f>Populations!K22</f>
        <v>0</v>
      </c>
      <c r="W8" s="254">
        <f>IF(V8=0,0,($G$8/$V$8)*100000)</f>
        <v>0</v>
      </c>
      <c r="X8" s="256">
        <f>Populations!M22</f>
        <v>0</v>
      </c>
      <c r="Y8" s="254">
        <f>IF(X8=0,0,($H$8/$X$8)*100000)</f>
        <v>0</v>
      </c>
      <c r="Z8" s="256">
        <f>Populations!O22</f>
        <v>0</v>
      </c>
      <c r="AA8" s="254">
        <f>IF(Z8=0,0,($I$8/$Z$8)*100000)</f>
        <v>0</v>
      </c>
      <c r="AB8" s="256">
        <f>Populations!Q22</f>
        <v>0</v>
      </c>
      <c r="AC8" s="254">
        <f>IF(AB8=0,0,($J$8/$AB$8)*100000)</f>
        <v>0</v>
      </c>
      <c r="AD8" s="256">
        <f>Populations!S22</f>
        <v>0</v>
      </c>
      <c r="AE8" s="254">
        <f>IF(AD8=0,0,($K$8/$AD$8)*100000)</f>
        <v>0</v>
      </c>
      <c r="AF8" s="256">
        <f>Populations!U22</f>
        <v>0</v>
      </c>
      <c r="AG8" s="257">
        <f>IF(AF8=0,0,($L$8/$AF$8)*100000)</f>
        <v>0</v>
      </c>
      <c r="AI8" s="278">
        <f t="shared" si="9"/>
        <v>0</v>
      </c>
      <c r="AJ8" s="199">
        <f>Q8</f>
        <v>0</v>
      </c>
      <c r="AK8" s="200">
        <f t="shared" si="1"/>
        <v>0</v>
      </c>
      <c r="AL8" s="201">
        <f t="shared" si="2"/>
        <v>0</v>
      </c>
      <c r="AM8" s="202">
        <f t="shared" si="3"/>
        <v>0</v>
      </c>
      <c r="AN8" s="203">
        <f t="shared" si="4"/>
        <v>0</v>
      </c>
      <c r="AO8" s="203">
        <f t="shared" si="5"/>
        <v>0</v>
      </c>
      <c r="AP8" s="203">
        <f t="shared" si="6"/>
        <v>0</v>
      </c>
      <c r="AQ8" s="203">
        <f t="shared" si="7"/>
        <v>0</v>
      </c>
      <c r="AR8" s="279">
        <f>AG8</f>
        <v>0</v>
      </c>
    </row>
    <row r="9" spans="1:45">
      <c r="B9" s="231"/>
      <c r="C9" s="222"/>
      <c r="D9" s="222"/>
      <c r="E9" s="222"/>
      <c r="F9" s="222"/>
      <c r="G9" s="222"/>
      <c r="H9" s="222"/>
      <c r="I9" s="222"/>
      <c r="J9" s="222"/>
      <c r="K9" s="222"/>
      <c r="L9" s="232"/>
      <c r="N9" s="247"/>
      <c r="O9" s="248"/>
      <c r="P9" s="248"/>
      <c r="Q9" s="248"/>
      <c r="R9" s="248"/>
      <c r="S9" s="248"/>
      <c r="T9" s="248"/>
      <c r="U9" s="248"/>
      <c r="V9" s="248"/>
      <c r="W9" s="248"/>
      <c r="X9" s="248"/>
      <c r="Y9" s="248"/>
      <c r="Z9" s="248"/>
      <c r="AA9" s="248"/>
      <c r="AB9" s="248"/>
      <c r="AC9" s="248"/>
      <c r="AD9" s="248"/>
      <c r="AE9" s="248"/>
      <c r="AF9" s="248"/>
      <c r="AG9" s="249"/>
      <c r="AI9" s="231"/>
      <c r="AR9" s="236"/>
    </row>
    <row r="10" spans="1:45">
      <c r="B10" s="233"/>
      <c r="C10" s="205"/>
      <c r="D10" s="218" t="s">
        <v>143</v>
      </c>
      <c r="E10" s="218"/>
      <c r="F10" s="219" t="s">
        <v>144</v>
      </c>
      <c r="G10" s="206"/>
      <c r="H10" s="206"/>
      <c r="I10" s="206"/>
      <c r="J10" s="206"/>
      <c r="K10" s="206"/>
      <c r="L10" s="234"/>
      <c r="N10" s="247"/>
      <c r="O10" s="248"/>
      <c r="P10" s="248"/>
      <c r="Q10" s="248"/>
      <c r="R10" s="248"/>
      <c r="S10" s="248"/>
      <c r="T10" s="248"/>
      <c r="U10" s="248"/>
      <c r="V10" s="248"/>
      <c r="W10" s="248"/>
      <c r="X10" s="248"/>
      <c r="Y10" s="248"/>
      <c r="Z10" s="248"/>
      <c r="AA10" s="248"/>
      <c r="AB10" s="248"/>
      <c r="AC10" s="248"/>
      <c r="AD10" s="248"/>
      <c r="AE10" s="248"/>
      <c r="AF10" s="248"/>
      <c r="AG10" s="249"/>
      <c r="AI10" s="231" t="s">
        <v>152</v>
      </c>
      <c r="AR10" s="236"/>
    </row>
    <row r="11" spans="1:45" ht="98.45" customHeight="1">
      <c r="A11" s="685" t="s">
        <v>153</v>
      </c>
      <c r="B11" s="233"/>
      <c r="C11" s="213" t="s">
        <v>154</v>
      </c>
      <c r="D11" s="214" t="s">
        <v>84</v>
      </c>
      <c r="E11" s="214" t="s">
        <v>85</v>
      </c>
      <c r="F11" s="194" t="str">
        <f>Populations!I77</f>
        <v>White-Not Hispanic</v>
      </c>
      <c r="G11" s="194" t="str">
        <f>Populations!K77</f>
        <v>Hispanic</v>
      </c>
      <c r="H11" s="194" t="str">
        <f>Populations!M77</f>
        <v>Black-Not Hispanic</v>
      </c>
      <c r="I11" s="194" t="str">
        <f>Populations!O77</f>
        <v>Asian</v>
      </c>
      <c r="J11" s="194" t="str">
        <f>Populations!Q77</f>
        <v>American Indian/Alaska Native</v>
      </c>
      <c r="K11" s="194" t="str">
        <f>Populations!S77</f>
        <v>Other</v>
      </c>
      <c r="L11" s="228" t="str">
        <f>Populations!U77</f>
        <v>Other</v>
      </c>
      <c r="M11" s="223"/>
      <c r="N11" s="258" t="s">
        <v>148</v>
      </c>
      <c r="O11" s="259" t="s">
        <v>149</v>
      </c>
      <c r="P11" s="259" t="s">
        <v>150</v>
      </c>
      <c r="Q11" s="259" t="s">
        <v>149</v>
      </c>
      <c r="R11" s="259" t="s">
        <v>151</v>
      </c>
      <c r="S11" s="259" t="s">
        <v>149</v>
      </c>
      <c r="T11" s="259" t="str">
        <f>Populations!I8</f>
        <v>White-Not Hispanic</v>
      </c>
      <c r="U11" s="259" t="s">
        <v>149</v>
      </c>
      <c r="V11" s="259" t="str">
        <f>Populations!K8</f>
        <v>Hispanic</v>
      </c>
      <c r="W11" s="259" t="s">
        <v>149</v>
      </c>
      <c r="X11" s="259" t="str">
        <f>Populations!M8</f>
        <v>Black-Not Hispanic</v>
      </c>
      <c r="Y11" s="259" t="s">
        <v>149</v>
      </c>
      <c r="Z11" s="259" t="str">
        <f>Populations!O8</f>
        <v>Asian</v>
      </c>
      <c r="AA11" s="259" t="s">
        <v>149</v>
      </c>
      <c r="AB11" s="259" t="str">
        <f>Populations!Q8</f>
        <v>American Indian
/Alaska Native</v>
      </c>
      <c r="AC11" s="259" t="s">
        <v>149</v>
      </c>
      <c r="AD11" s="259" t="str">
        <f>Populations!S8</f>
        <v>Other</v>
      </c>
      <c r="AE11" s="259" t="s">
        <v>149</v>
      </c>
      <c r="AF11" s="259" t="str">
        <f>Populations!U8</f>
        <v>Other</v>
      </c>
      <c r="AG11" s="260" t="s">
        <v>149</v>
      </c>
      <c r="AI11" s="277" t="s">
        <v>83</v>
      </c>
      <c r="AJ11" s="193" t="s">
        <v>84</v>
      </c>
      <c r="AK11" s="193" t="s">
        <v>85</v>
      </c>
      <c r="AL11" s="194" t="str">
        <f>Populations!I77</f>
        <v>White-Not Hispanic</v>
      </c>
      <c r="AM11" s="194" t="str">
        <f>Populations!K77</f>
        <v>Hispanic</v>
      </c>
      <c r="AN11" s="194" t="str">
        <f>Populations!M77</f>
        <v>Black-Not Hispanic</v>
      </c>
      <c r="AO11" s="194" t="str">
        <f>Populations!O77</f>
        <v>Asian</v>
      </c>
      <c r="AP11" s="194" t="str">
        <f>Populations!Q77</f>
        <v>American Indian/Alaska Native</v>
      </c>
      <c r="AQ11" s="194" t="str">
        <f>Populations!S77</f>
        <v>Other</v>
      </c>
      <c r="AR11" s="228" t="str">
        <f>Populations!U77</f>
        <v>Other</v>
      </c>
    </row>
    <row r="12" spans="1:45">
      <c r="A12" s="685"/>
      <c r="B12" s="229" t="str">
        <f>Populations!A78</f>
        <v>Year 5</v>
      </c>
      <c r="C12" s="215"/>
      <c r="D12" s="216"/>
      <c r="E12" s="216"/>
      <c r="F12" s="217"/>
      <c r="G12" s="217"/>
      <c r="H12" s="217"/>
      <c r="I12" s="217"/>
      <c r="J12" s="217"/>
      <c r="K12" s="217"/>
      <c r="L12" s="235"/>
      <c r="N12" s="261">
        <f>Populations!C91</f>
        <v>0</v>
      </c>
      <c r="O12" s="262">
        <f>IF(N12=0,0,($C$12/$N$12)*100000)</f>
        <v>0</v>
      </c>
      <c r="P12" s="263">
        <f>Populations!E91</f>
        <v>0</v>
      </c>
      <c r="Q12" s="262">
        <f>IF(P12=0,0,($D$12/$P$12)*100000)</f>
        <v>0</v>
      </c>
      <c r="R12" s="263">
        <f>Populations!G91</f>
        <v>0</v>
      </c>
      <c r="S12" s="262">
        <f>IF(R12=0,0,($E$12/$R$12)*100000)</f>
        <v>0</v>
      </c>
      <c r="T12" s="264">
        <f>Populations!I91</f>
        <v>0</v>
      </c>
      <c r="U12" s="262">
        <f>IF(T12=0,0,($F$12/$T$12)*100000)</f>
        <v>0</v>
      </c>
      <c r="V12" s="264">
        <f>Populations!K91</f>
        <v>0</v>
      </c>
      <c r="W12" s="262">
        <f>IF(V12=0,0,($G$12/$V$12)*100000)</f>
        <v>0</v>
      </c>
      <c r="X12" s="264">
        <f>Populations!M91</f>
        <v>0</v>
      </c>
      <c r="Y12" s="262">
        <f>IF(X12=0,0,($H$12/$X$12)*100000)</f>
        <v>0</v>
      </c>
      <c r="Z12" s="264">
        <f>Populations!O91</f>
        <v>0</v>
      </c>
      <c r="AA12" s="262">
        <f>IF(Z12=0,0,($I$12/$Z$12)*100000)</f>
        <v>0</v>
      </c>
      <c r="AB12" s="264">
        <f>Populations!Q91</f>
        <v>0</v>
      </c>
      <c r="AC12" s="262">
        <f>IF(AB12=0,0,($J$12/$AB$12)*100000)</f>
        <v>0</v>
      </c>
      <c r="AD12" s="264">
        <f>Populations!S91</f>
        <v>0</v>
      </c>
      <c r="AE12" s="262">
        <f>IF(AD12=0,0,($K$12/$AD$12)*100000)</f>
        <v>0</v>
      </c>
      <c r="AF12" s="264">
        <f>Populations!U91</f>
        <v>0</v>
      </c>
      <c r="AG12" s="265">
        <f>IF(AF12=0,0,($L$12/$AF$12)*100000)</f>
        <v>0</v>
      </c>
      <c r="AH12" s="207"/>
      <c r="AI12" s="278">
        <f>O12</f>
        <v>0</v>
      </c>
      <c r="AJ12" s="199">
        <f>Q12</f>
        <v>0</v>
      </c>
      <c r="AK12" s="200">
        <f>S12</f>
        <v>0</v>
      </c>
      <c r="AL12" s="201">
        <f>U12</f>
        <v>0</v>
      </c>
      <c r="AM12" s="203">
        <f>W12</f>
        <v>0</v>
      </c>
      <c r="AN12" s="203">
        <f>Y12</f>
        <v>0</v>
      </c>
      <c r="AO12" s="203">
        <f>AA12</f>
        <v>0</v>
      </c>
      <c r="AP12" s="203">
        <f>AC12</f>
        <v>0</v>
      </c>
      <c r="AQ12" s="203">
        <f>AE12</f>
        <v>0</v>
      </c>
      <c r="AR12" s="279">
        <f>AG12</f>
        <v>0</v>
      </c>
    </row>
    <row r="13" spans="1:45">
      <c r="A13" s="685"/>
      <c r="B13" s="229" t="str">
        <f>Populations!A61</f>
        <v>Year 4</v>
      </c>
      <c r="C13" s="215"/>
      <c r="D13" s="216"/>
      <c r="E13" s="216"/>
      <c r="F13" s="217"/>
      <c r="G13" s="217"/>
      <c r="H13" s="217"/>
      <c r="I13" s="217"/>
      <c r="J13" s="217"/>
      <c r="K13" s="217"/>
      <c r="L13" s="235"/>
      <c r="N13" s="261">
        <f>Populations!C74</f>
        <v>0</v>
      </c>
      <c r="O13" s="262">
        <f>IF(N13=0,0,($C$13/$N$13)*100000)</f>
        <v>0</v>
      </c>
      <c r="P13" s="263">
        <f>Populations!E74</f>
        <v>0</v>
      </c>
      <c r="Q13" s="262">
        <f>IF(P13=0,0,($D$13/$P$13)*100000)</f>
        <v>0</v>
      </c>
      <c r="R13" s="263">
        <f>Populations!G74</f>
        <v>0</v>
      </c>
      <c r="S13" s="262">
        <f>IF(R13=0,0,($E$13/$R$13)*100000)</f>
        <v>0</v>
      </c>
      <c r="T13" s="264">
        <f>Populations!I74</f>
        <v>0</v>
      </c>
      <c r="U13" s="262">
        <f>IF(T13=0,0,($F$13/$T$13)*100000)</f>
        <v>0</v>
      </c>
      <c r="V13" s="264">
        <f>Populations!K74</f>
        <v>0</v>
      </c>
      <c r="W13" s="262">
        <f>IF(V13=0,0,($G$13/$V$13)*100000)</f>
        <v>0</v>
      </c>
      <c r="X13" s="264">
        <f>Populations!M74</f>
        <v>0</v>
      </c>
      <c r="Y13" s="262">
        <f>IF(X13=0,0,($H$13/$X$13)*100000)</f>
        <v>0</v>
      </c>
      <c r="Z13" s="264">
        <f>Populations!O74</f>
        <v>0</v>
      </c>
      <c r="AA13" s="262">
        <f>IF(Z13=0,0,($I$13/$Z$13)*100000)</f>
        <v>0</v>
      </c>
      <c r="AB13" s="264">
        <f>Populations!Q74</f>
        <v>0</v>
      </c>
      <c r="AC13" s="262">
        <f>IF(AB13=0,0,($J$13/$AB$13)*100000)</f>
        <v>0</v>
      </c>
      <c r="AD13" s="264">
        <f>Populations!S74</f>
        <v>0</v>
      </c>
      <c r="AE13" s="262">
        <f>IF(AD13=0,0,($K$13/$AD$13)*100000)</f>
        <v>0</v>
      </c>
      <c r="AF13" s="264">
        <f>Populations!U74</f>
        <v>0</v>
      </c>
      <c r="AG13" s="265">
        <f>IF(AF13=0,0,($L$13/$AF$13)*100000)</f>
        <v>0</v>
      </c>
      <c r="AH13" s="207"/>
      <c r="AI13" s="278">
        <f t="shared" ref="AI13:AI16" si="10">O13</f>
        <v>0</v>
      </c>
      <c r="AJ13" s="199">
        <f t="shared" ref="AJ13:AJ16" si="11">Q13</f>
        <v>0</v>
      </c>
      <c r="AK13" s="200">
        <f t="shared" ref="AK13:AK16" si="12">S13</f>
        <v>0</v>
      </c>
      <c r="AL13" s="201">
        <f t="shared" ref="AL13:AL16" si="13">U13</f>
        <v>0</v>
      </c>
      <c r="AM13" s="203">
        <f t="shared" ref="AM13:AM16" si="14">W13</f>
        <v>0</v>
      </c>
      <c r="AN13" s="203">
        <f t="shared" ref="AN13:AN16" si="15">Y13</f>
        <v>0</v>
      </c>
      <c r="AO13" s="203">
        <f t="shared" ref="AO13:AO16" si="16">AA13</f>
        <v>0</v>
      </c>
      <c r="AP13" s="203">
        <f t="shared" ref="AP13:AP16" si="17">AC13</f>
        <v>0</v>
      </c>
      <c r="AQ13" s="203">
        <f t="shared" ref="AQ13:AQ16" si="18">AE13</f>
        <v>0</v>
      </c>
      <c r="AR13" s="279">
        <f t="shared" ref="AR13:AR16" si="19">AG13</f>
        <v>0</v>
      </c>
    </row>
    <row r="14" spans="1:45">
      <c r="A14" s="685"/>
      <c r="B14" s="229" t="str">
        <f>Populations!A44</f>
        <v>Year 3</v>
      </c>
      <c r="C14" s="215"/>
      <c r="D14" s="216"/>
      <c r="E14" s="216"/>
      <c r="F14" s="217"/>
      <c r="G14" s="217"/>
      <c r="H14" s="217"/>
      <c r="I14" s="217"/>
      <c r="J14" s="217"/>
      <c r="K14" s="217"/>
      <c r="L14" s="235"/>
      <c r="N14" s="261">
        <f>Populations!C57</f>
        <v>0</v>
      </c>
      <c r="O14" s="262">
        <f>IF(N14=0,0,($C$14/$N$14)*100000)</f>
        <v>0</v>
      </c>
      <c r="P14" s="263">
        <f>Populations!E57</f>
        <v>0</v>
      </c>
      <c r="Q14" s="262">
        <f>IF(P14=0,0,($D$14/$P$14)*100000)</f>
        <v>0</v>
      </c>
      <c r="R14" s="263">
        <f>Populations!G57</f>
        <v>0</v>
      </c>
      <c r="S14" s="262">
        <f>IF(R14=0,0,($E$14/$R$14)*100000)</f>
        <v>0</v>
      </c>
      <c r="T14" s="264">
        <f>Populations!I57</f>
        <v>0</v>
      </c>
      <c r="U14" s="262">
        <f>IF(T14=0,0,($F$14/$T$14)*100000)</f>
        <v>0</v>
      </c>
      <c r="V14" s="264">
        <f>Populations!K57</f>
        <v>0</v>
      </c>
      <c r="W14" s="262">
        <f>IF(V14=0,0,($G$14/$V$14)*100000)</f>
        <v>0</v>
      </c>
      <c r="X14" s="264">
        <f>Populations!M57</f>
        <v>0</v>
      </c>
      <c r="Y14" s="262">
        <f>IF(X14=0,0,($H$14/$X$14)*100000)</f>
        <v>0</v>
      </c>
      <c r="Z14" s="264">
        <f>Populations!O57</f>
        <v>0</v>
      </c>
      <c r="AA14" s="262">
        <f>IF(Z14=0,0,($I$14/$Z$14)*100000)</f>
        <v>0</v>
      </c>
      <c r="AB14" s="264">
        <f>Populations!Q57</f>
        <v>0</v>
      </c>
      <c r="AC14" s="262">
        <f>IF(AB14=0,0,($J$14/$AB$14)*100000)</f>
        <v>0</v>
      </c>
      <c r="AD14" s="264">
        <f>Populations!S57</f>
        <v>0</v>
      </c>
      <c r="AE14" s="262">
        <f>IF(AD14=0,0,($K$14/$AD$14)*100000)</f>
        <v>0</v>
      </c>
      <c r="AF14" s="264">
        <f>Populations!U57</f>
        <v>0</v>
      </c>
      <c r="AG14" s="265">
        <f>IF(AF14=0,0,($L$14/$AF$14)*100000)</f>
        <v>0</v>
      </c>
      <c r="AH14" s="207"/>
      <c r="AI14" s="278">
        <f t="shared" si="10"/>
        <v>0</v>
      </c>
      <c r="AJ14" s="199">
        <f t="shared" si="11"/>
        <v>0</v>
      </c>
      <c r="AK14" s="200">
        <f t="shared" si="12"/>
        <v>0</v>
      </c>
      <c r="AL14" s="201">
        <f t="shared" si="13"/>
        <v>0</v>
      </c>
      <c r="AM14" s="203">
        <f t="shared" si="14"/>
        <v>0</v>
      </c>
      <c r="AN14" s="203">
        <f t="shared" si="15"/>
        <v>0</v>
      </c>
      <c r="AO14" s="203">
        <f t="shared" si="16"/>
        <v>0</v>
      </c>
      <c r="AP14" s="203">
        <f t="shared" si="17"/>
        <v>0</v>
      </c>
      <c r="AQ14" s="203">
        <f t="shared" si="18"/>
        <v>0</v>
      </c>
      <c r="AR14" s="279">
        <f t="shared" si="19"/>
        <v>0</v>
      </c>
    </row>
    <row r="15" spans="1:45">
      <c r="A15" s="685"/>
      <c r="B15" s="229" t="str">
        <f>Populations!A26</f>
        <v>Year 2</v>
      </c>
      <c r="C15" s="215"/>
      <c r="D15" s="216"/>
      <c r="E15" s="216"/>
      <c r="F15" s="217"/>
      <c r="G15" s="217"/>
      <c r="H15" s="217"/>
      <c r="I15" s="217"/>
      <c r="J15" s="217"/>
      <c r="K15" s="217"/>
      <c r="L15" s="235"/>
      <c r="N15" s="261">
        <f>Populations!C39</f>
        <v>0</v>
      </c>
      <c r="O15" s="262">
        <f>IF(N15=0,0,($C$15/$N$15)*100000)</f>
        <v>0</v>
      </c>
      <c r="P15" s="263">
        <f>Populations!E39</f>
        <v>0</v>
      </c>
      <c r="Q15" s="262">
        <f>IF(P15=0,0,($D$15/$P$15)*100000)</f>
        <v>0</v>
      </c>
      <c r="R15" s="263">
        <f>Populations!G39</f>
        <v>0</v>
      </c>
      <c r="S15" s="262">
        <f>IF(R15=0,0,($E$15/$R$15)*100000)</f>
        <v>0</v>
      </c>
      <c r="T15" s="264">
        <f>Populations!I39</f>
        <v>0</v>
      </c>
      <c r="U15" s="262">
        <f>IF(T15=0,0,($F$15/$T$15)*100000)</f>
        <v>0</v>
      </c>
      <c r="V15" s="264">
        <f>Populations!K39</f>
        <v>0</v>
      </c>
      <c r="W15" s="262">
        <f>IF(V15=0,0,($G$15/$V$15)*100000)</f>
        <v>0</v>
      </c>
      <c r="X15" s="264">
        <f>Populations!M39</f>
        <v>0</v>
      </c>
      <c r="Y15" s="262">
        <f>IF(X15=0,0,($H$15/$X$15)*100000)</f>
        <v>0</v>
      </c>
      <c r="Z15" s="264">
        <f>Populations!O39</f>
        <v>0</v>
      </c>
      <c r="AA15" s="262">
        <f>IF(Z15=0,0,($I$15/$Z$15)*100000)</f>
        <v>0</v>
      </c>
      <c r="AB15" s="264">
        <f>Populations!Q39</f>
        <v>0</v>
      </c>
      <c r="AC15" s="262">
        <f>IF(AB15=0,0,($J$15/$AB$15)*100000)</f>
        <v>0</v>
      </c>
      <c r="AD15" s="264">
        <f>Populations!S39</f>
        <v>0</v>
      </c>
      <c r="AE15" s="262">
        <f>IF(AD15=0,0,($K$15/$AD$15)*100000)</f>
        <v>0</v>
      </c>
      <c r="AF15" s="264">
        <f>Populations!U39</f>
        <v>0</v>
      </c>
      <c r="AG15" s="265">
        <f>IF(AF15=0,0,($L$15/$AF$15)*100000)</f>
        <v>0</v>
      </c>
      <c r="AH15" s="207"/>
      <c r="AI15" s="278">
        <f t="shared" si="10"/>
        <v>0</v>
      </c>
      <c r="AJ15" s="199">
        <f t="shared" si="11"/>
        <v>0</v>
      </c>
      <c r="AK15" s="200">
        <f t="shared" si="12"/>
        <v>0</v>
      </c>
      <c r="AL15" s="201">
        <f t="shared" si="13"/>
        <v>0</v>
      </c>
      <c r="AM15" s="203">
        <f t="shared" si="14"/>
        <v>0</v>
      </c>
      <c r="AN15" s="203">
        <f t="shared" si="15"/>
        <v>0</v>
      </c>
      <c r="AO15" s="203">
        <f t="shared" si="16"/>
        <v>0</v>
      </c>
      <c r="AP15" s="203">
        <f t="shared" si="17"/>
        <v>0</v>
      </c>
      <c r="AQ15" s="203">
        <f t="shared" si="18"/>
        <v>0</v>
      </c>
      <c r="AR15" s="279">
        <f t="shared" si="19"/>
        <v>0</v>
      </c>
    </row>
    <row r="16" spans="1:45">
      <c r="A16" s="685"/>
      <c r="B16" s="229" t="str">
        <f>Populations!A9</f>
        <v>Year 1</v>
      </c>
      <c r="C16" s="215"/>
      <c r="D16" s="216"/>
      <c r="E16" s="216"/>
      <c r="F16" s="217"/>
      <c r="G16" s="217"/>
      <c r="H16" s="217"/>
      <c r="I16" s="217"/>
      <c r="J16" s="217"/>
      <c r="K16" s="217"/>
      <c r="L16" s="235"/>
      <c r="N16" s="261">
        <f>Populations!C22</f>
        <v>0</v>
      </c>
      <c r="O16" s="262">
        <f>IF(N16=0,0,($C$16/$N$16)*100000)</f>
        <v>0</v>
      </c>
      <c r="P16" s="263">
        <f>Populations!E22</f>
        <v>0</v>
      </c>
      <c r="Q16" s="262">
        <f>IF(P16=0,0,($D$16/$P$16)*100000)</f>
        <v>0</v>
      </c>
      <c r="R16" s="263">
        <f>Populations!G22</f>
        <v>0</v>
      </c>
      <c r="S16" s="262">
        <f>IF(R16=0,0,($E$16/$R$16)*100000)</f>
        <v>0</v>
      </c>
      <c r="T16" s="264">
        <f>Populations!I22</f>
        <v>0</v>
      </c>
      <c r="U16" s="262">
        <f>IF(T16=0,0,($F$16/$T$16)*100000)</f>
        <v>0</v>
      </c>
      <c r="V16" s="264">
        <f>Populations!K22</f>
        <v>0</v>
      </c>
      <c r="W16" s="262">
        <f>IF(V16=0,0,($G$16/$V$16)*100000)</f>
        <v>0</v>
      </c>
      <c r="X16" s="264">
        <f>Populations!M22</f>
        <v>0</v>
      </c>
      <c r="Y16" s="262">
        <f>IF(X16=0,0,($H$16/$X$16)*100000)</f>
        <v>0</v>
      </c>
      <c r="Z16" s="264">
        <f>Populations!O22</f>
        <v>0</v>
      </c>
      <c r="AA16" s="262">
        <f>IF(Z16=0,0,($I$16/$Z$16)*100000)</f>
        <v>0</v>
      </c>
      <c r="AB16" s="264">
        <f>Populations!Q22</f>
        <v>0</v>
      </c>
      <c r="AC16" s="262">
        <f>IF(AB16=0,0,($J$16/$AB$16)*100000)</f>
        <v>0</v>
      </c>
      <c r="AD16" s="264">
        <f>Populations!S22</f>
        <v>0</v>
      </c>
      <c r="AE16" s="262">
        <f>IF(AD16=0,0,($K$16/$AD$16)*100000)</f>
        <v>0</v>
      </c>
      <c r="AF16" s="264">
        <f>Populations!U22</f>
        <v>0</v>
      </c>
      <c r="AG16" s="265">
        <f>IF(AF16=0,0,($L$16/$AF$16)*100000)</f>
        <v>0</v>
      </c>
      <c r="AH16" s="207"/>
      <c r="AI16" s="278">
        <f t="shared" si="10"/>
        <v>0</v>
      </c>
      <c r="AJ16" s="199">
        <f t="shared" si="11"/>
        <v>0</v>
      </c>
      <c r="AK16" s="200">
        <f t="shared" si="12"/>
        <v>0</v>
      </c>
      <c r="AL16" s="201">
        <f t="shared" si="13"/>
        <v>0</v>
      </c>
      <c r="AM16" s="203">
        <f t="shared" si="14"/>
        <v>0</v>
      </c>
      <c r="AN16" s="203">
        <f t="shared" si="15"/>
        <v>0</v>
      </c>
      <c r="AO16" s="203">
        <f t="shared" si="16"/>
        <v>0</v>
      </c>
      <c r="AP16" s="203">
        <f t="shared" si="17"/>
        <v>0</v>
      </c>
      <c r="AQ16" s="203">
        <f t="shared" si="18"/>
        <v>0</v>
      </c>
      <c r="AR16" s="279">
        <f t="shared" si="19"/>
        <v>0</v>
      </c>
    </row>
    <row r="17" spans="1:44">
      <c r="B17" s="231"/>
      <c r="L17" s="236"/>
      <c r="N17" s="247"/>
      <c r="O17" s="248"/>
      <c r="P17" s="248"/>
      <c r="Q17" s="248"/>
      <c r="R17" s="248"/>
      <c r="S17" s="248"/>
      <c r="T17" s="248"/>
      <c r="U17" s="248"/>
      <c r="V17" s="248"/>
      <c r="W17" s="248"/>
      <c r="X17" s="248"/>
      <c r="Y17" s="248"/>
      <c r="Z17" s="248"/>
      <c r="AA17" s="248"/>
      <c r="AB17" s="248"/>
      <c r="AC17" s="248"/>
      <c r="AD17" s="248"/>
      <c r="AE17" s="248"/>
      <c r="AF17" s="248"/>
      <c r="AG17" s="249"/>
      <c r="AI17" s="231"/>
      <c r="AR17" s="236"/>
    </row>
    <row r="18" spans="1:44">
      <c r="B18" s="237"/>
      <c r="C18" s="208"/>
      <c r="D18" s="220" t="s">
        <v>143</v>
      </c>
      <c r="E18" s="220"/>
      <c r="F18" s="221" t="s">
        <v>144</v>
      </c>
      <c r="G18" s="209"/>
      <c r="H18" s="209"/>
      <c r="I18" s="209"/>
      <c r="J18" s="209"/>
      <c r="K18" s="209"/>
      <c r="L18" s="238"/>
      <c r="N18" s="247"/>
      <c r="O18" s="248"/>
      <c r="P18" s="248"/>
      <c r="Q18" s="248"/>
      <c r="R18" s="248"/>
      <c r="S18" s="248"/>
      <c r="T18" s="248"/>
      <c r="U18" s="248"/>
      <c r="V18" s="248"/>
      <c r="W18" s="248"/>
      <c r="X18" s="248"/>
      <c r="Y18" s="248"/>
      <c r="Z18" s="248"/>
      <c r="AA18" s="248"/>
      <c r="AB18" s="248"/>
      <c r="AC18" s="248"/>
      <c r="AD18" s="248"/>
      <c r="AE18" s="248"/>
      <c r="AF18" s="248"/>
      <c r="AG18" s="249"/>
      <c r="AI18" s="231" t="s">
        <v>155</v>
      </c>
      <c r="AR18" s="236"/>
    </row>
    <row r="19" spans="1:44" ht="101.45" customHeight="1">
      <c r="A19" s="686" t="s">
        <v>156</v>
      </c>
      <c r="B19" s="237"/>
      <c r="C19" s="213" t="s">
        <v>157</v>
      </c>
      <c r="D19" s="214" t="s">
        <v>84</v>
      </c>
      <c r="E19" s="214" t="s">
        <v>85</v>
      </c>
      <c r="F19" s="194" t="str">
        <f>Populations!I77</f>
        <v>White-Not Hispanic</v>
      </c>
      <c r="G19" s="194" t="str">
        <f>Populations!K77</f>
        <v>Hispanic</v>
      </c>
      <c r="H19" s="194" t="str">
        <f>Populations!M77</f>
        <v>Black-Not Hispanic</v>
      </c>
      <c r="I19" s="194" t="str">
        <f>Populations!O77</f>
        <v>Asian</v>
      </c>
      <c r="J19" s="194" t="str">
        <f>Populations!Q77</f>
        <v>American Indian/Alaska Native</v>
      </c>
      <c r="K19" s="194" t="str">
        <f>Populations!S77</f>
        <v>Other</v>
      </c>
      <c r="L19" s="228" t="str">
        <f>Populations!U77</f>
        <v>Other</v>
      </c>
      <c r="M19" s="223"/>
      <c r="N19" s="250" t="s">
        <v>148</v>
      </c>
      <c r="O19" s="251" t="s">
        <v>149</v>
      </c>
      <c r="P19" s="251" t="s">
        <v>150</v>
      </c>
      <c r="Q19" s="251" t="s">
        <v>149</v>
      </c>
      <c r="R19" s="251" t="s">
        <v>151</v>
      </c>
      <c r="S19" s="251" t="s">
        <v>149</v>
      </c>
      <c r="T19" s="251" t="str">
        <f>Populations!I8</f>
        <v>White-Not Hispanic</v>
      </c>
      <c r="U19" s="251" t="s">
        <v>149</v>
      </c>
      <c r="V19" s="251" t="str">
        <f>Populations!K8</f>
        <v>Hispanic</v>
      </c>
      <c r="W19" s="251" t="s">
        <v>149</v>
      </c>
      <c r="X19" s="251" t="str">
        <f>Populations!M8</f>
        <v>Black-Not Hispanic</v>
      </c>
      <c r="Y19" s="251" t="s">
        <v>149</v>
      </c>
      <c r="Z19" s="251" t="str">
        <f>Populations!O8</f>
        <v>Asian</v>
      </c>
      <c r="AA19" s="251" t="s">
        <v>149</v>
      </c>
      <c r="AB19" s="251" t="str">
        <f>Populations!Q8</f>
        <v>American Indian
/Alaska Native</v>
      </c>
      <c r="AC19" s="251" t="s">
        <v>149</v>
      </c>
      <c r="AD19" s="251" t="str">
        <f>Populations!S8</f>
        <v>Other</v>
      </c>
      <c r="AE19" s="251" t="s">
        <v>149</v>
      </c>
      <c r="AF19" s="251" t="str">
        <f>Populations!U8</f>
        <v>Other</v>
      </c>
      <c r="AG19" s="252" t="s">
        <v>149</v>
      </c>
      <c r="AI19" s="280" t="s">
        <v>83</v>
      </c>
      <c r="AJ19" s="210" t="s">
        <v>84</v>
      </c>
      <c r="AK19" s="210" t="s">
        <v>85</v>
      </c>
      <c r="AL19" s="211" t="str">
        <f>Populations!I77</f>
        <v>White-Not Hispanic</v>
      </c>
      <c r="AM19" s="211" t="str">
        <f>Populations!K77</f>
        <v>Hispanic</v>
      </c>
      <c r="AN19" s="211" t="str">
        <f>Populations!M77</f>
        <v>Black-Not Hispanic</v>
      </c>
      <c r="AO19" s="211" t="str">
        <f>Populations!O77</f>
        <v>Asian</v>
      </c>
      <c r="AP19" s="211" t="str">
        <f>Populations!Q77</f>
        <v>American Indian/Alaska Native</v>
      </c>
      <c r="AQ19" s="211" t="str">
        <f>Populations!S77</f>
        <v>Other</v>
      </c>
      <c r="AR19" s="281" t="str">
        <f>Populations!U77</f>
        <v>Other</v>
      </c>
    </row>
    <row r="20" spans="1:44">
      <c r="A20" s="686"/>
      <c r="B20" s="229" t="str">
        <f>Populations!A78</f>
        <v>Year 5</v>
      </c>
      <c r="C20" s="215"/>
      <c r="D20" s="216"/>
      <c r="E20" s="216"/>
      <c r="F20" s="217"/>
      <c r="G20" s="217"/>
      <c r="H20" s="217"/>
      <c r="I20" s="217"/>
      <c r="J20" s="217"/>
      <c r="K20" s="217"/>
      <c r="L20" s="235"/>
      <c r="N20" s="261">
        <f>Populations!C91</f>
        <v>0</v>
      </c>
      <c r="O20" s="262">
        <f>IF(N20=0,0,($C$20/$N$20)*100000)</f>
        <v>0</v>
      </c>
      <c r="P20" s="263">
        <f>Populations!E91</f>
        <v>0</v>
      </c>
      <c r="Q20" s="262">
        <f>IF(P20=0,0,($D$20/$P$20)*100000)</f>
        <v>0</v>
      </c>
      <c r="R20" s="263">
        <f>Populations!G91</f>
        <v>0</v>
      </c>
      <c r="S20" s="262">
        <f>IF(R20=0,0,($E$20/$R$20)*100000)</f>
        <v>0</v>
      </c>
      <c r="T20" s="264">
        <f>Populations!I91</f>
        <v>0</v>
      </c>
      <c r="U20" s="262">
        <f>IF(T20=0,0,($F$20/$T$20)*100000)</f>
        <v>0</v>
      </c>
      <c r="V20" s="264">
        <f>Populations!K91</f>
        <v>0</v>
      </c>
      <c r="W20" s="262">
        <f>IF(V20=0,0,($G$20/$V$20)*100000)</f>
        <v>0</v>
      </c>
      <c r="X20" s="264">
        <f>Populations!M91</f>
        <v>0</v>
      </c>
      <c r="Y20" s="262">
        <f>IF(X20=0,0,($H$20/$X$20)*100000)</f>
        <v>0</v>
      </c>
      <c r="Z20" s="264">
        <f>Populations!O91</f>
        <v>0</v>
      </c>
      <c r="AA20" s="262">
        <f>IF(Z20=0,0,($I$20/$Z$20)*100000)</f>
        <v>0</v>
      </c>
      <c r="AB20" s="264">
        <f>Populations!Q91</f>
        <v>0</v>
      </c>
      <c r="AC20" s="262">
        <f>IF(AB20=0,0,($J$20/$AB$20)*100000)</f>
        <v>0</v>
      </c>
      <c r="AD20" s="264">
        <f>Populations!S91</f>
        <v>0</v>
      </c>
      <c r="AE20" s="262">
        <f>IF(AD20=0,0,($K$20/$AD$20)*100000)</f>
        <v>0</v>
      </c>
      <c r="AF20" s="264">
        <f>Populations!U91</f>
        <v>0</v>
      </c>
      <c r="AG20" s="265">
        <f>IF(AF20=0,0,($L$20/$AF$20)*100000)</f>
        <v>0</v>
      </c>
      <c r="AH20" s="207"/>
      <c r="AI20" s="278">
        <f>O20</f>
        <v>0</v>
      </c>
      <c r="AJ20" s="199">
        <f>Q20</f>
        <v>0</v>
      </c>
      <c r="AK20" s="200">
        <f>S20</f>
        <v>0</v>
      </c>
      <c r="AL20" s="201">
        <f>U20</f>
        <v>0</v>
      </c>
      <c r="AM20" s="203">
        <f>W20</f>
        <v>0</v>
      </c>
      <c r="AN20" s="203">
        <f>Y20</f>
        <v>0</v>
      </c>
      <c r="AO20" s="203">
        <f>AA20</f>
        <v>0</v>
      </c>
      <c r="AP20" s="203">
        <f>AC20</f>
        <v>0</v>
      </c>
      <c r="AQ20" s="203">
        <f>AE20</f>
        <v>0</v>
      </c>
      <c r="AR20" s="279">
        <f>AG20</f>
        <v>0</v>
      </c>
    </row>
    <row r="21" spans="1:44">
      <c r="A21" s="686"/>
      <c r="B21" s="229" t="str">
        <f>Populations!A61</f>
        <v>Year 4</v>
      </c>
      <c r="C21" s="215"/>
      <c r="D21" s="216"/>
      <c r="E21" s="216"/>
      <c r="F21" s="217"/>
      <c r="G21" s="217"/>
      <c r="H21" s="217"/>
      <c r="I21" s="217"/>
      <c r="J21" s="217"/>
      <c r="K21" s="217"/>
      <c r="L21" s="235"/>
      <c r="N21" s="261">
        <f>Populations!C74</f>
        <v>0</v>
      </c>
      <c r="O21" s="262">
        <f>IF(N21=0,0,($C$21/$N$21)*100000)</f>
        <v>0</v>
      </c>
      <c r="P21" s="263">
        <f>Populations!E74</f>
        <v>0</v>
      </c>
      <c r="Q21" s="262">
        <f>IF(P21=0,0,($D$21/$P$21)*100000)</f>
        <v>0</v>
      </c>
      <c r="R21" s="263">
        <f>Populations!G74</f>
        <v>0</v>
      </c>
      <c r="S21" s="262">
        <f>IF(R21=0,0,($E$21/$R$21)*100000)</f>
        <v>0</v>
      </c>
      <c r="T21" s="264">
        <f>Populations!I74</f>
        <v>0</v>
      </c>
      <c r="U21" s="262">
        <f>IF(T21=0,0,($F$21/$T$21)*100000)</f>
        <v>0</v>
      </c>
      <c r="V21" s="264">
        <f>Populations!K74</f>
        <v>0</v>
      </c>
      <c r="W21" s="262">
        <f>IF(V21=0,0,($G$21/$V$21)*100000)</f>
        <v>0</v>
      </c>
      <c r="X21" s="264">
        <f>Populations!M74</f>
        <v>0</v>
      </c>
      <c r="Y21" s="262">
        <f>IF(X21=0,0,($H$21/$X$21)*100000)</f>
        <v>0</v>
      </c>
      <c r="Z21" s="264">
        <f>Populations!O74</f>
        <v>0</v>
      </c>
      <c r="AA21" s="262">
        <f>IF(Z21=0,0,($I$21/$Z$21)*100000)</f>
        <v>0</v>
      </c>
      <c r="AB21" s="264">
        <f>Populations!Q74</f>
        <v>0</v>
      </c>
      <c r="AC21" s="262">
        <f>IF(AB21=0,0,($J$21/$AB$21)*100000)</f>
        <v>0</v>
      </c>
      <c r="AD21" s="264">
        <f>Populations!S74</f>
        <v>0</v>
      </c>
      <c r="AE21" s="262">
        <f>IF(AD21=0,0,($K$21/$AD$21)*100000)</f>
        <v>0</v>
      </c>
      <c r="AF21" s="264">
        <f>Populations!U74</f>
        <v>0</v>
      </c>
      <c r="AG21" s="265">
        <f>IF(AF21=0,0,($L$21/$AF$21)*100000)</f>
        <v>0</v>
      </c>
      <c r="AH21" s="207"/>
      <c r="AI21" s="278">
        <f t="shared" ref="AI21:AI24" si="20">O21</f>
        <v>0</v>
      </c>
      <c r="AJ21" s="199">
        <f t="shared" ref="AJ21:AJ24" si="21">Q21</f>
        <v>0</v>
      </c>
      <c r="AK21" s="200">
        <f t="shared" ref="AK21:AK24" si="22">S21</f>
        <v>0</v>
      </c>
      <c r="AL21" s="201">
        <f t="shared" ref="AL21:AL24" si="23">U21</f>
        <v>0</v>
      </c>
      <c r="AM21" s="203">
        <f t="shared" ref="AM21:AM24" si="24">W21</f>
        <v>0</v>
      </c>
      <c r="AN21" s="203">
        <f t="shared" ref="AN21:AN24" si="25">Y21</f>
        <v>0</v>
      </c>
      <c r="AO21" s="203">
        <f t="shared" ref="AO21:AO24" si="26">AA21</f>
        <v>0</v>
      </c>
      <c r="AP21" s="203">
        <f t="shared" ref="AP21:AP24" si="27">AC21</f>
        <v>0</v>
      </c>
      <c r="AQ21" s="203">
        <f t="shared" ref="AQ21:AQ24" si="28">AE21</f>
        <v>0</v>
      </c>
      <c r="AR21" s="279">
        <f t="shared" ref="AR21:AR24" si="29">AG21</f>
        <v>0</v>
      </c>
    </row>
    <row r="22" spans="1:44">
      <c r="A22" s="686"/>
      <c r="B22" s="229" t="str">
        <f>Populations!A44</f>
        <v>Year 3</v>
      </c>
      <c r="C22" s="215"/>
      <c r="D22" s="216"/>
      <c r="E22" s="216"/>
      <c r="F22" s="217"/>
      <c r="G22" s="217"/>
      <c r="H22" s="217"/>
      <c r="I22" s="217"/>
      <c r="J22" s="217"/>
      <c r="K22" s="217"/>
      <c r="L22" s="235"/>
      <c r="N22" s="261">
        <f>Populations!C57</f>
        <v>0</v>
      </c>
      <c r="O22" s="262">
        <f>IF(N22=0,0,($C$22/$N$22)*100000)</f>
        <v>0</v>
      </c>
      <c r="P22" s="263">
        <f>Populations!E57</f>
        <v>0</v>
      </c>
      <c r="Q22" s="262">
        <f>IF(P22=0,0,($D$22/$P$22)*100000)</f>
        <v>0</v>
      </c>
      <c r="R22" s="263">
        <f>Populations!G57</f>
        <v>0</v>
      </c>
      <c r="S22" s="262">
        <f>IF(R22=0,0,($E$22/$R$22)*100000)</f>
        <v>0</v>
      </c>
      <c r="T22" s="264">
        <f>Populations!I57</f>
        <v>0</v>
      </c>
      <c r="U22" s="262">
        <f>IF(T22=0,0,($F$22/$T$22)*100000)</f>
        <v>0</v>
      </c>
      <c r="V22" s="264">
        <f>Populations!K57</f>
        <v>0</v>
      </c>
      <c r="W22" s="262">
        <f>IF(V22=0,0,($G$22/$V$22)*100000)</f>
        <v>0</v>
      </c>
      <c r="X22" s="264">
        <f>Populations!M57</f>
        <v>0</v>
      </c>
      <c r="Y22" s="262">
        <f>IF(X22=0,0,($H$22/$X$22)*100000)</f>
        <v>0</v>
      </c>
      <c r="Z22" s="264">
        <f>Populations!O57</f>
        <v>0</v>
      </c>
      <c r="AA22" s="262">
        <f>IF(Z22=0,0,($I$22/$Z$22)*100000)</f>
        <v>0</v>
      </c>
      <c r="AB22" s="264">
        <f>Populations!Q57</f>
        <v>0</v>
      </c>
      <c r="AC22" s="262">
        <f>IF(AB22=0,0,($J$22/$AB$22)*100000)</f>
        <v>0</v>
      </c>
      <c r="AD22" s="264">
        <f>Populations!S57</f>
        <v>0</v>
      </c>
      <c r="AE22" s="262">
        <f>IF(AD22=0,0,($K$22/$AD$22)*100000)</f>
        <v>0</v>
      </c>
      <c r="AF22" s="264">
        <f>Populations!U57</f>
        <v>0</v>
      </c>
      <c r="AG22" s="265">
        <f>IF(AF22=0,0,($L$22/$AF$22)*100000)</f>
        <v>0</v>
      </c>
      <c r="AH22" s="207"/>
      <c r="AI22" s="278">
        <f t="shared" si="20"/>
        <v>0</v>
      </c>
      <c r="AJ22" s="199">
        <f t="shared" si="21"/>
        <v>0</v>
      </c>
      <c r="AK22" s="200">
        <f t="shared" si="22"/>
        <v>0</v>
      </c>
      <c r="AL22" s="201">
        <f t="shared" si="23"/>
        <v>0</v>
      </c>
      <c r="AM22" s="203">
        <f t="shared" si="24"/>
        <v>0</v>
      </c>
      <c r="AN22" s="203">
        <f t="shared" si="25"/>
        <v>0</v>
      </c>
      <c r="AO22" s="203">
        <f t="shared" si="26"/>
        <v>0</v>
      </c>
      <c r="AP22" s="203">
        <f t="shared" si="27"/>
        <v>0</v>
      </c>
      <c r="AQ22" s="203">
        <f t="shared" si="28"/>
        <v>0</v>
      </c>
      <c r="AR22" s="279">
        <f t="shared" si="29"/>
        <v>0</v>
      </c>
    </row>
    <row r="23" spans="1:44">
      <c r="A23" s="686"/>
      <c r="B23" s="229" t="str">
        <f>Populations!A26</f>
        <v>Year 2</v>
      </c>
      <c r="C23" s="215"/>
      <c r="D23" s="216"/>
      <c r="E23" s="216"/>
      <c r="F23" s="217"/>
      <c r="G23" s="217"/>
      <c r="H23" s="217"/>
      <c r="I23" s="217"/>
      <c r="J23" s="217"/>
      <c r="K23" s="217"/>
      <c r="L23" s="235"/>
      <c r="N23" s="261">
        <f>Populations!C39</f>
        <v>0</v>
      </c>
      <c r="O23" s="262">
        <f>IF(N23=0,0,($C$23/$N$23)*100000)</f>
        <v>0</v>
      </c>
      <c r="P23" s="263">
        <f>Populations!E39</f>
        <v>0</v>
      </c>
      <c r="Q23" s="262">
        <f>IF(P23=0,0,($D$23/$P$23)*100000)</f>
        <v>0</v>
      </c>
      <c r="R23" s="263">
        <f>Populations!G39</f>
        <v>0</v>
      </c>
      <c r="S23" s="262">
        <f>IF(R23=0,0,($E$23/$R$23)*100000)</f>
        <v>0</v>
      </c>
      <c r="T23" s="264">
        <f>Populations!I39</f>
        <v>0</v>
      </c>
      <c r="U23" s="262">
        <f>IF(T23=0,0,($F$23/$T$23)*100000)</f>
        <v>0</v>
      </c>
      <c r="V23" s="264">
        <f>Populations!K39</f>
        <v>0</v>
      </c>
      <c r="W23" s="262">
        <f>IF(V23=0,0,($G$23/$V$23)*100000)</f>
        <v>0</v>
      </c>
      <c r="X23" s="264">
        <f>Populations!M39</f>
        <v>0</v>
      </c>
      <c r="Y23" s="262">
        <f>IF(X23=0,0,($H$23/$X$23)*100000)</f>
        <v>0</v>
      </c>
      <c r="Z23" s="264">
        <f>Populations!O39</f>
        <v>0</v>
      </c>
      <c r="AA23" s="262">
        <f>IF(Z23=0,0,($I$23/$Z$23)*100000)</f>
        <v>0</v>
      </c>
      <c r="AB23" s="264">
        <f>Populations!Q39</f>
        <v>0</v>
      </c>
      <c r="AC23" s="262">
        <f>IF(AB23=0,0,($J$23/$AB$23)*100000)</f>
        <v>0</v>
      </c>
      <c r="AD23" s="264">
        <f>Populations!S39</f>
        <v>0</v>
      </c>
      <c r="AE23" s="262">
        <f>IF(AD23=0,0,($K$23/$AD$23)*100000)</f>
        <v>0</v>
      </c>
      <c r="AF23" s="264">
        <f>Populations!U39</f>
        <v>0</v>
      </c>
      <c r="AG23" s="265">
        <f>IF(AF23=0,0,($L$23/$AF$23)*100000)</f>
        <v>0</v>
      </c>
      <c r="AH23" s="207"/>
      <c r="AI23" s="278">
        <f t="shared" si="20"/>
        <v>0</v>
      </c>
      <c r="AJ23" s="199">
        <f t="shared" si="21"/>
        <v>0</v>
      </c>
      <c r="AK23" s="200">
        <f t="shared" si="22"/>
        <v>0</v>
      </c>
      <c r="AL23" s="201">
        <f t="shared" si="23"/>
        <v>0</v>
      </c>
      <c r="AM23" s="203">
        <f t="shared" si="24"/>
        <v>0</v>
      </c>
      <c r="AN23" s="203">
        <f t="shared" si="25"/>
        <v>0</v>
      </c>
      <c r="AO23" s="203">
        <f t="shared" si="26"/>
        <v>0</v>
      </c>
      <c r="AP23" s="203">
        <f t="shared" si="27"/>
        <v>0</v>
      </c>
      <c r="AQ23" s="203">
        <f t="shared" si="28"/>
        <v>0</v>
      </c>
      <c r="AR23" s="279">
        <f t="shared" si="29"/>
        <v>0</v>
      </c>
    </row>
    <row r="24" spans="1:44" ht="19.5" thickBot="1">
      <c r="A24" s="686"/>
      <c r="B24" s="239" t="str">
        <f>Populations!A9</f>
        <v>Year 1</v>
      </c>
      <c r="C24" s="240"/>
      <c r="D24" s="241"/>
      <c r="E24" s="241"/>
      <c r="F24" s="242"/>
      <c r="G24" s="242"/>
      <c r="H24" s="242"/>
      <c r="I24" s="242"/>
      <c r="J24" s="242"/>
      <c r="K24" s="242"/>
      <c r="L24" s="243"/>
      <c r="N24" s="266">
        <f>Populations!C22</f>
        <v>0</v>
      </c>
      <c r="O24" s="267">
        <f>IF(N24=0,0,($C$24/$N$24)*100000)</f>
        <v>0</v>
      </c>
      <c r="P24" s="268">
        <f>Populations!E22</f>
        <v>0</v>
      </c>
      <c r="Q24" s="267">
        <f>IF(P24=0,0,($D$24/$P$24)*100000)</f>
        <v>0</v>
      </c>
      <c r="R24" s="268">
        <f>Populations!G22</f>
        <v>0</v>
      </c>
      <c r="S24" s="267">
        <f>IF(R24=0,0,($E$24/$R$24)*100000)</f>
        <v>0</v>
      </c>
      <c r="T24" s="269">
        <f>Populations!I22</f>
        <v>0</v>
      </c>
      <c r="U24" s="267">
        <f>IF(T24=0,0,($F$24/$T$24)*100000)</f>
        <v>0</v>
      </c>
      <c r="V24" s="269">
        <f>Populations!K22</f>
        <v>0</v>
      </c>
      <c r="W24" s="267">
        <f>IF(V24=0,0,($G$24/$V$24)*100000)</f>
        <v>0</v>
      </c>
      <c r="X24" s="269">
        <f>Populations!M22</f>
        <v>0</v>
      </c>
      <c r="Y24" s="267">
        <f>IF(X24=0,0,($H$24/$X$24)*100000)</f>
        <v>0</v>
      </c>
      <c r="Z24" s="269">
        <f>Populations!O22</f>
        <v>0</v>
      </c>
      <c r="AA24" s="267">
        <f>IF(Z24=0,0,($I$24/$Z$24)*100000)</f>
        <v>0</v>
      </c>
      <c r="AB24" s="269">
        <f>Populations!Q22</f>
        <v>0</v>
      </c>
      <c r="AC24" s="267">
        <f>IF(AB24=0,0,($J$24/$AB$24)*100000)</f>
        <v>0</v>
      </c>
      <c r="AD24" s="269">
        <f>Populations!S22</f>
        <v>0</v>
      </c>
      <c r="AE24" s="267">
        <f>IF(AD24=0,0,($K$24/$AD$24)*100000)</f>
        <v>0</v>
      </c>
      <c r="AF24" s="269">
        <f>Populations!U22</f>
        <v>0</v>
      </c>
      <c r="AG24" s="270">
        <f>IF(AF24=0,0,($L$24/$AF$24)*100000)</f>
        <v>0</v>
      </c>
      <c r="AH24" s="207"/>
      <c r="AI24" s="282">
        <f t="shared" si="20"/>
        <v>0</v>
      </c>
      <c r="AJ24" s="283">
        <f t="shared" si="21"/>
        <v>0</v>
      </c>
      <c r="AK24" s="284">
        <f t="shared" si="22"/>
        <v>0</v>
      </c>
      <c r="AL24" s="285">
        <f t="shared" si="23"/>
        <v>0</v>
      </c>
      <c r="AM24" s="286">
        <f t="shared" si="24"/>
        <v>0</v>
      </c>
      <c r="AN24" s="286">
        <f t="shared" si="25"/>
        <v>0</v>
      </c>
      <c r="AO24" s="286">
        <f t="shared" si="26"/>
        <v>0</v>
      </c>
      <c r="AP24" s="286">
        <f t="shared" si="27"/>
        <v>0</v>
      </c>
      <c r="AQ24" s="286">
        <f t="shared" si="28"/>
        <v>0</v>
      </c>
      <c r="AR24" s="287">
        <f t="shared" si="29"/>
        <v>0</v>
      </c>
    </row>
  </sheetData>
  <mergeCells count="6">
    <mergeCell ref="AI1:AK1"/>
    <mergeCell ref="A3:A8"/>
    <mergeCell ref="A11:A16"/>
    <mergeCell ref="A19:A24"/>
    <mergeCell ref="F1:H1"/>
    <mergeCell ref="B1:E1"/>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CF19C-02A7-4A9B-B079-7CA3A83C1C71}">
  <dimension ref="A1:AV51"/>
  <sheetViews>
    <sheetView zoomScale="90" zoomScaleNormal="90" zoomScaleSheetLayoutView="50" workbookViewId="0">
      <pane xSplit="1" topLeftCell="B1" activePane="topRight" state="frozen"/>
      <selection pane="topRight" activeCell="H13" sqref="H13"/>
    </sheetView>
  </sheetViews>
  <sheetFormatPr defaultColWidth="8.7109375" defaultRowHeight="15.75"/>
  <cols>
    <col min="1" max="2" width="8.7109375" style="288"/>
    <col min="3" max="3" width="15.140625" style="288" customWidth="1"/>
    <col min="4" max="4" width="15.5703125" style="288" customWidth="1"/>
    <col min="5" max="5" width="15.140625" style="288" customWidth="1"/>
    <col min="6" max="6" width="17.85546875" style="288" customWidth="1"/>
    <col min="7" max="7" width="15.5703125" style="288" customWidth="1"/>
    <col min="8" max="8" width="15.42578125" style="288" customWidth="1"/>
    <col min="9" max="11" width="15.140625" style="288" customWidth="1"/>
    <col min="12" max="12" width="15.5703125" style="288" customWidth="1"/>
    <col min="13" max="13" width="6" style="288" customWidth="1"/>
    <col min="14" max="14" width="15.140625" style="288" customWidth="1"/>
    <col min="15" max="27" width="11.140625" style="288" customWidth="1"/>
    <col min="28" max="29" width="12.5703125" style="288" customWidth="1"/>
    <col min="30" max="33" width="11.140625" style="288" customWidth="1"/>
    <col min="34" max="34" width="6" style="288" customWidth="1"/>
    <col min="35" max="35" width="19.42578125" style="288" customWidth="1"/>
    <col min="36" max="36" width="14.5703125" style="288" customWidth="1"/>
    <col min="37" max="37" width="6" style="288" customWidth="1"/>
    <col min="38" max="38" width="8.85546875" style="288" customWidth="1"/>
    <col min="39" max="40" width="15.5703125" style="288" customWidth="1"/>
    <col min="41" max="41" width="15.140625" style="288" customWidth="1"/>
    <col min="42" max="42" width="15.42578125" style="288" customWidth="1"/>
    <col min="43" max="43" width="15.5703125" style="288" customWidth="1"/>
    <col min="44" max="44" width="15.42578125" style="288" customWidth="1"/>
    <col min="45" max="48" width="15.140625" style="288" customWidth="1"/>
    <col min="49" max="16384" width="8.7109375" style="288"/>
  </cols>
  <sheetData>
    <row r="1" spans="1:48" ht="78.599999999999994" customHeight="1">
      <c r="A1" s="320" t="str">
        <f>Populations!A9</f>
        <v>Year 1</v>
      </c>
      <c r="B1" s="690" t="s">
        <v>158</v>
      </c>
      <c r="C1" s="691"/>
      <c r="D1" s="691"/>
      <c r="E1" s="691"/>
      <c r="F1" s="405"/>
      <c r="G1" s="694" t="s">
        <v>159</v>
      </c>
      <c r="H1" s="694"/>
      <c r="I1" s="694"/>
      <c r="J1" s="396"/>
      <c r="K1" s="396"/>
      <c r="L1" s="397"/>
      <c r="M1" s="377"/>
      <c r="N1" s="321" t="s">
        <v>141</v>
      </c>
      <c r="O1" s="400"/>
      <c r="P1" s="400"/>
      <c r="Q1" s="400"/>
      <c r="R1" s="400"/>
      <c r="S1" s="400"/>
      <c r="T1" s="400"/>
      <c r="U1" s="400"/>
      <c r="V1" s="400"/>
      <c r="W1" s="400"/>
      <c r="X1" s="400"/>
      <c r="Y1" s="400"/>
      <c r="Z1" s="400"/>
      <c r="AA1" s="400"/>
      <c r="AB1" s="400"/>
      <c r="AC1" s="400"/>
      <c r="AD1" s="400"/>
      <c r="AE1" s="400"/>
      <c r="AF1" s="400"/>
      <c r="AG1" s="401"/>
      <c r="AI1" s="695" t="s">
        <v>160</v>
      </c>
      <c r="AJ1" s="696"/>
      <c r="AL1" s="692" t="s">
        <v>161</v>
      </c>
      <c r="AM1" s="693"/>
      <c r="AN1" s="693"/>
      <c r="AO1" s="327"/>
      <c r="AP1" s="327"/>
      <c r="AQ1" s="327"/>
      <c r="AR1" s="327"/>
      <c r="AS1" s="327"/>
      <c r="AT1" s="327"/>
      <c r="AU1" s="327"/>
      <c r="AV1" s="328"/>
    </row>
    <row r="2" spans="1:48">
      <c r="B2" s="406"/>
      <c r="C2" s="378"/>
      <c r="D2" s="379" t="s">
        <v>143</v>
      </c>
      <c r="E2" s="379"/>
      <c r="F2" s="380" t="s">
        <v>144</v>
      </c>
      <c r="G2" s="380"/>
      <c r="H2" s="380"/>
      <c r="I2" s="380"/>
      <c r="J2" s="380"/>
      <c r="K2" s="380"/>
      <c r="L2" s="407"/>
      <c r="M2" s="377"/>
      <c r="N2" s="402"/>
      <c r="O2" s="403"/>
      <c r="P2" s="403"/>
      <c r="Q2" s="403"/>
      <c r="R2" s="403"/>
      <c r="S2" s="403"/>
      <c r="T2" s="403"/>
      <c r="U2" s="403"/>
      <c r="V2" s="403"/>
      <c r="W2" s="403"/>
      <c r="X2" s="403"/>
      <c r="Y2" s="403"/>
      <c r="Z2" s="403"/>
      <c r="AA2" s="403"/>
      <c r="AB2" s="403"/>
      <c r="AC2" s="403"/>
      <c r="AD2" s="403"/>
      <c r="AE2" s="403"/>
      <c r="AF2" s="403"/>
      <c r="AG2" s="404"/>
      <c r="AI2" s="697"/>
      <c r="AJ2" s="698"/>
      <c r="AL2" s="329"/>
      <c r="AM2" s="288" t="s">
        <v>162</v>
      </c>
      <c r="AV2" s="330"/>
    </row>
    <row r="3" spans="1:48" ht="63">
      <c r="A3" s="684" t="s">
        <v>146</v>
      </c>
      <c r="B3" s="354" t="s">
        <v>82</v>
      </c>
      <c r="C3" s="293" t="s">
        <v>147</v>
      </c>
      <c r="D3" s="294" t="s">
        <v>84</v>
      </c>
      <c r="E3" s="294" t="s">
        <v>85</v>
      </c>
      <c r="F3" s="295" t="str">
        <f>Populations!I8</f>
        <v>White-Not Hispanic</v>
      </c>
      <c r="G3" s="295" t="str">
        <f>Populations!K8</f>
        <v>Hispanic</v>
      </c>
      <c r="H3" s="295" t="str">
        <f>Populations!M8</f>
        <v>Black-Not Hispanic</v>
      </c>
      <c r="I3" s="295" t="str">
        <f>Populations!O8</f>
        <v>Asian</v>
      </c>
      <c r="J3" s="295" t="str">
        <f>Populations!Q8</f>
        <v>American Indian
/Alaska Native</v>
      </c>
      <c r="K3" s="295" t="str">
        <f>Populations!S8</f>
        <v>Other</v>
      </c>
      <c r="L3" s="332" t="str">
        <f>Populations!U8</f>
        <v>Other</v>
      </c>
      <c r="M3" s="296"/>
      <c r="N3" s="342" t="s">
        <v>148</v>
      </c>
      <c r="O3" s="343" t="s">
        <v>149</v>
      </c>
      <c r="P3" s="343" t="s">
        <v>150</v>
      </c>
      <c r="Q3" s="343" t="s">
        <v>149</v>
      </c>
      <c r="R3" s="343" t="s">
        <v>151</v>
      </c>
      <c r="S3" s="343" t="s">
        <v>149</v>
      </c>
      <c r="T3" s="343" t="str">
        <f>Populations!I8</f>
        <v>White-Not Hispanic</v>
      </c>
      <c r="U3" s="343" t="s">
        <v>149</v>
      </c>
      <c r="V3" s="343" t="str">
        <f>Populations!K8</f>
        <v>Hispanic</v>
      </c>
      <c r="W3" s="343" t="s">
        <v>149</v>
      </c>
      <c r="X3" s="343" t="str">
        <f>Populations!M8</f>
        <v>Black-Not Hispanic</v>
      </c>
      <c r="Y3" s="343" t="s">
        <v>149</v>
      </c>
      <c r="Z3" s="343" t="str">
        <f>Populations!O8</f>
        <v>Asian</v>
      </c>
      <c r="AA3" s="343" t="s">
        <v>149</v>
      </c>
      <c r="AB3" s="343" t="str">
        <f>Populations!Q8</f>
        <v>American Indian
/Alaska Native</v>
      </c>
      <c r="AC3" s="343" t="s">
        <v>149</v>
      </c>
      <c r="AD3" s="343" t="str">
        <f>Populations!S8</f>
        <v>Other</v>
      </c>
      <c r="AE3" s="343" t="s">
        <v>149</v>
      </c>
      <c r="AF3" s="343" t="str">
        <f>Populations!U8</f>
        <v>Other</v>
      </c>
      <c r="AG3" s="344" t="s">
        <v>149</v>
      </c>
      <c r="AH3" s="296"/>
      <c r="AI3" s="322" t="s">
        <v>163</v>
      </c>
      <c r="AJ3" s="323" t="s">
        <v>113</v>
      </c>
      <c r="AL3" s="331" t="s">
        <v>82</v>
      </c>
      <c r="AM3" s="297" t="s">
        <v>83</v>
      </c>
      <c r="AN3" s="298" t="s">
        <v>84</v>
      </c>
      <c r="AO3" s="298" t="s">
        <v>85</v>
      </c>
      <c r="AP3" s="295" t="str">
        <f>Populations!I8</f>
        <v>White-Not Hispanic</v>
      </c>
      <c r="AQ3" s="295" t="str">
        <f>Populations!K8</f>
        <v>Hispanic</v>
      </c>
      <c r="AR3" s="295" t="str">
        <f>Populations!M8</f>
        <v>Black-Not Hispanic</v>
      </c>
      <c r="AS3" s="295" t="str">
        <f>Populations!O8</f>
        <v>Asian</v>
      </c>
      <c r="AT3" s="295" t="str">
        <f>Populations!Q8</f>
        <v>American Indian
/Alaska Native</v>
      </c>
      <c r="AU3" s="295" t="str">
        <f>Populations!S8</f>
        <v>Other</v>
      </c>
      <c r="AV3" s="332" t="str">
        <f>Populations!U8</f>
        <v>Other</v>
      </c>
    </row>
    <row r="4" spans="1:48">
      <c r="A4" s="684"/>
      <c r="B4" s="333" t="str">
        <f>Populations!B9</f>
        <v>&lt;1</v>
      </c>
      <c r="C4" s="299"/>
      <c r="D4" s="300"/>
      <c r="E4" s="301"/>
      <c r="F4" s="302"/>
      <c r="G4" s="302"/>
      <c r="H4" s="302"/>
      <c r="I4" s="302"/>
      <c r="J4" s="303"/>
      <c r="K4" s="303"/>
      <c r="L4" s="355"/>
      <c r="M4" s="304"/>
      <c r="N4" s="345">
        <f>Populations!C9</f>
        <v>0</v>
      </c>
      <c r="O4" s="346">
        <f>IF(N4=0,0,($C$4/$N$4)*100000)</f>
        <v>0</v>
      </c>
      <c r="P4" s="346">
        <f>Populations!E9</f>
        <v>0</v>
      </c>
      <c r="Q4" s="346">
        <f>IF(P4=0,0,($D$4/$P$4)*100000)</f>
        <v>0</v>
      </c>
      <c r="R4" s="346">
        <f>Populations!G9</f>
        <v>0</v>
      </c>
      <c r="S4" s="346">
        <f>IF(R4=0,0,($E$4/$R$4)*100000)</f>
        <v>0</v>
      </c>
      <c r="T4" s="346">
        <f>Populations!I9</f>
        <v>0</v>
      </c>
      <c r="U4" s="346">
        <f>IF(T4=0,0,($F$4/$T$4)*100000)</f>
        <v>0</v>
      </c>
      <c r="V4" s="346">
        <f>Populations!K9</f>
        <v>0</v>
      </c>
      <c r="W4" s="346">
        <f>IF(V4=0,0,($G$4/$V$4)*100000)</f>
        <v>0</v>
      </c>
      <c r="X4" s="346">
        <f>Populations!M9</f>
        <v>0</v>
      </c>
      <c r="Y4" s="346">
        <f>IF(X4=0,0,($H$4/$X$4)*100000)</f>
        <v>0</v>
      </c>
      <c r="Z4" s="346">
        <f>Populations!O9</f>
        <v>0</v>
      </c>
      <c r="AA4" s="346">
        <f>IF(Z4=0,0,($I$4/$Z$4)*100000)</f>
        <v>0</v>
      </c>
      <c r="AB4" s="346">
        <f>Populations!Q9</f>
        <v>0</v>
      </c>
      <c r="AC4" s="346">
        <f>IF(AB4=0,0,($J$4/$AB$4)*100000)</f>
        <v>0</v>
      </c>
      <c r="AD4" s="346">
        <f>Populations!S9</f>
        <v>0</v>
      </c>
      <c r="AE4" s="346">
        <f>IF(AD4=0,0,($K$4/$AD$4)*100000)</f>
        <v>0</v>
      </c>
      <c r="AF4" s="346">
        <f>Populations!U9</f>
        <v>0</v>
      </c>
      <c r="AG4" s="348">
        <f>IF(AF4=0,0,($L$4/$AF$4)*100000)</f>
        <v>0</v>
      </c>
      <c r="AH4" s="304"/>
      <c r="AI4" s="271">
        <f>Populations!B96</f>
        <v>0</v>
      </c>
      <c r="AJ4" s="272">
        <f>Populations!C96</f>
        <v>0</v>
      </c>
      <c r="AK4" s="304"/>
      <c r="AL4" s="333" t="str">
        <f>Populations!B9</f>
        <v>&lt;1</v>
      </c>
      <c r="AM4" s="463">
        <f t="shared" ref="AM4:AM16" si="0">O4*AJ4</f>
        <v>0</v>
      </c>
      <c r="AN4" s="464">
        <f t="shared" ref="AN4:AN16" si="1">Q4*AJ4</f>
        <v>0</v>
      </c>
      <c r="AO4" s="464">
        <f t="shared" ref="AO4:AO16" si="2">S4*AJ4</f>
        <v>0</v>
      </c>
      <c r="AP4" s="465">
        <f t="shared" ref="AP4:AP16" si="3">U4*AJ4</f>
        <v>0</v>
      </c>
      <c r="AQ4" s="465">
        <f t="shared" ref="AQ4:AQ16" si="4">W4*AJ4</f>
        <v>0</v>
      </c>
      <c r="AR4" s="465">
        <f t="shared" ref="AR4:AR16" si="5">Y4*AJ4</f>
        <v>0</v>
      </c>
      <c r="AS4" s="465">
        <f t="shared" ref="AS4:AS16" si="6">AA4*AJ4</f>
        <v>0</v>
      </c>
      <c r="AT4" s="465">
        <f t="shared" ref="AT4:AT16" si="7">AC4*AJ4</f>
        <v>0</v>
      </c>
      <c r="AU4" s="465">
        <f t="shared" ref="AU4:AU16" si="8">AE4*AJ4</f>
        <v>0</v>
      </c>
      <c r="AV4" s="467">
        <f t="shared" ref="AV4:AV16" si="9">AG4*AJ4</f>
        <v>0</v>
      </c>
    </row>
    <row r="5" spans="1:48">
      <c r="A5" s="684"/>
      <c r="B5" s="333" t="str">
        <f>Populations!B10</f>
        <v>1-4</v>
      </c>
      <c r="C5" s="356"/>
      <c r="D5" s="357"/>
      <c r="E5" s="309"/>
      <c r="F5" s="310"/>
      <c r="G5" s="310"/>
      <c r="H5" s="310"/>
      <c r="I5" s="310"/>
      <c r="J5" s="311"/>
      <c r="K5" s="311"/>
      <c r="L5" s="358"/>
      <c r="M5" s="304"/>
      <c r="N5" s="345">
        <f>Populations!C10</f>
        <v>0</v>
      </c>
      <c r="O5" s="346">
        <f>IF(N5=0,0,($C$5/$N$5)*100000)</f>
        <v>0</v>
      </c>
      <c r="P5" s="346">
        <f>Populations!E10</f>
        <v>0</v>
      </c>
      <c r="Q5" s="346">
        <f>IF(P5=0,0,($D$5/$P$5)*100000)</f>
        <v>0</v>
      </c>
      <c r="R5" s="346">
        <f>Populations!G10</f>
        <v>0</v>
      </c>
      <c r="S5" s="346">
        <f>IF(R5=0,0,($E$5/$R$5)*100000)</f>
        <v>0</v>
      </c>
      <c r="T5" s="346">
        <f>Populations!I10</f>
        <v>0</v>
      </c>
      <c r="U5" s="346">
        <f>IF(T5=0,0,($F$5/$T$5)*100000)</f>
        <v>0</v>
      </c>
      <c r="V5" s="346">
        <f>Populations!K10</f>
        <v>0</v>
      </c>
      <c r="W5" s="346">
        <f>IF(V5=0,0,($G$5/$V$5)*100000)</f>
        <v>0</v>
      </c>
      <c r="X5" s="346">
        <f>Populations!M10</f>
        <v>0</v>
      </c>
      <c r="Y5" s="346">
        <f>IF(X5=0,0,($H$5/$X$5)*100000)</f>
        <v>0</v>
      </c>
      <c r="Z5" s="346">
        <f>Populations!O10</f>
        <v>0</v>
      </c>
      <c r="AA5" s="346">
        <f>IF(Z5=0,0,($I$5/$Z$5)*100000)</f>
        <v>0</v>
      </c>
      <c r="AB5" s="346">
        <f>Populations!Q10</f>
        <v>0</v>
      </c>
      <c r="AC5" s="346">
        <f>IF(AB5=0,0,($J$5/$AB$5)*100000)</f>
        <v>0</v>
      </c>
      <c r="AD5" s="346">
        <f>Populations!S10</f>
        <v>0</v>
      </c>
      <c r="AE5" s="346">
        <f>IF(AD5=0,0,($K$5/$AD$5)*100000)</f>
        <v>0</v>
      </c>
      <c r="AF5" s="346">
        <f>Populations!U10</f>
        <v>0</v>
      </c>
      <c r="AG5" s="348">
        <f>IF(AF5=0,0,($L$5/$AF$5)*100000)</f>
        <v>0</v>
      </c>
      <c r="AH5" s="304"/>
      <c r="AI5" s="271">
        <f>Populations!B97</f>
        <v>0</v>
      </c>
      <c r="AJ5" s="272">
        <f>Populations!C97</f>
        <v>0</v>
      </c>
      <c r="AK5" s="304"/>
      <c r="AL5" s="333" t="str">
        <f>Populations!B10</f>
        <v>1-4</v>
      </c>
      <c r="AM5" s="463">
        <f t="shared" si="0"/>
        <v>0</v>
      </c>
      <c r="AN5" s="464">
        <f t="shared" si="1"/>
        <v>0</v>
      </c>
      <c r="AO5" s="464">
        <f t="shared" si="2"/>
        <v>0</v>
      </c>
      <c r="AP5" s="465">
        <f t="shared" si="3"/>
        <v>0</v>
      </c>
      <c r="AQ5" s="465">
        <f t="shared" si="4"/>
        <v>0</v>
      </c>
      <c r="AR5" s="465">
        <f t="shared" si="5"/>
        <v>0</v>
      </c>
      <c r="AS5" s="465">
        <f t="shared" si="6"/>
        <v>0</v>
      </c>
      <c r="AT5" s="465">
        <f t="shared" si="7"/>
        <v>0</v>
      </c>
      <c r="AU5" s="465">
        <f t="shared" si="8"/>
        <v>0</v>
      </c>
      <c r="AV5" s="467">
        <f t="shared" si="9"/>
        <v>0</v>
      </c>
    </row>
    <row r="6" spans="1:48">
      <c r="A6" s="684"/>
      <c r="B6" s="333" t="str">
        <f>Populations!B11</f>
        <v>5-9</v>
      </c>
      <c r="C6" s="356"/>
      <c r="D6" s="357"/>
      <c r="E6" s="309"/>
      <c r="F6" s="310"/>
      <c r="G6" s="310"/>
      <c r="H6" s="310"/>
      <c r="I6" s="310"/>
      <c r="J6" s="311"/>
      <c r="K6" s="311"/>
      <c r="L6" s="358"/>
      <c r="M6" s="304"/>
      <c r="N6" s="345">
        <f>Populations!C11</f>
        <v>0</v>
      </c>
      <c r="O6" s="346">
        <f>IF(N6=0,0,($C$6/$N$6)*100000)</f>
        <v>0</v>
      </c>
      <c r="P6" s="346">
        <f>Populations!E11</f>
        <v>0</v>
      </c>
      <c r="Q6" s="346">
        <f>IF(P6=0,0,($D$6/$P$6)*100000)</f>
        <v>0</v>
      </c>
      <c r="R6" s="346">
        <f>Populations!G11</f>
        <v>0</v>
      </c>
      <c r="S6" s="346">
        <f>IF(R6=0,0,($E$6/$R$6)*100000)</f>
        <v>0</v>
      </c>
      <c r="T6" s="346">
        <f>Populations!I11</f>
        <v>0</v>
      </c>
      <c r="U6" s="346">
        <f>IF(T6=0,0,($F$6/$T$6)*100000)</f>
        <v>0</v>
      </c>
      <c r="V6" s="346">
        <f>Populations!K11</f>
        <v>0</v>
      </c>
      <c r="W6" s="346">
        <f>IF(V6=0,0,($G$6/$V$6)*100000)</f>
        <v>0</v>
      </c>
      <c r="X6" s="346">
        <f>Populations!M11</f>
        <v>0</v>
      </c>
      <c r="Y6" s="346">
        <f>IF(X6=0,0,($H$6/$X$6)*100000)</f>
        <v>0</v>
      </c>
      <c r="Z6" s="346">
        <f>Populations!O11</f>
        <v>0</v>
      </c>
      <c r="AA6" s="346">
        <f>IF(Z6=0,0,($I$6/$Z$6)*100000)</f>
        <v>0</v>
      </c>
      <c r="AB6" s="346">
        <f>Populations!Q11</f>
        <v>0</v>
      </c>
      <c r="AC6" s="346">
        <f>IF(AB6=0,0,($J$6/$AB$6)*100000)</f>
        <v>0</v>
      </c>
      <c r="AD6" s="346">
        <f>Populations!S11</f>
        <v>0</v>
      </c>
      <c r="AE6" s="346">
        <f>IF(AD6=0,0,($K$6/$AD$6)*100000)</f>
        <v>0</v>
      </c>
      <c r="AF6" s="346">
        <f>Populations!U11</f>
        <v>0</v>
      </c>
      <c r="AG6" s="348">
        <f>IF(AF6=0,0,($L$6/$AF$6)*100000)</f>
        <v>0</v>
      </c>
      <c r="AH6" s="304"/>
      <c r="AI6" s="271">
        <f>Populations!B98</f>
        <v>0</v>
      </c>
      <c r="AJ6" s="272">
        <f>Populations!C98</f>
        <v>0</v>
      </c>
      <c r="AK6" s="304"/>
      <c r="AL6" s="333" t="str">
        <f>Populations!B11</f>
        <v>5-9</v>
      </c>
      <c r="AM6" s="463">
        <f t="shared" si="0"/>
        <v>0</v>
      </c>
      <c r="AN6" s="464">
        <f t="shared" si="1"/>
        <v>0</v>
      </c>
      <c r="AO6" s="464">
        <f t="shared" si="2"/>
        <v>0</v>
      </c>
      <c r="AP6" s="465">
        <f t="shared" si="3"/>
        <v>0</v>
      </c>
      <c r="AQ6" s="465">
        <f t="shared" si="4"/>
        <v>0</v>
      </c>
      <c r="AR6" s="465">
        <f t="shared" si="5"/>
        <v>0</v>
      </c>
      <c r="AS6" s="465">
        <f t="shared" si="6"/>
        <v>0</v>
      </c>
      <c r="AT6" s="465">
        <f t="shared" si="7"/>
        <v>0</v>
      </c>
      <c r="AU6" s="465">
        <f t="shared" si="8"/>
        <v>0</v>
      </c>
      <c r="AV6" s="467">
        <f t="shared" si="9"/>
        <v>0</v>
      </c>
    </row>
    <row r="7" spans="1:48">
      <c r="A7" s="684"/>
      <c r="B7" s="333" t="str">
        <f>Populations!B12</f>
        <v>10-14</v>
      </c>
      <c r="C7" s="356"/>
      <c r="D7" s="357"/>
      <c r="E7" s="309"/>
      <c r="F7" s="310"/>
      <c r="G7" s="310"/>
      <c r="H7" s="310"/>
      <c r="I7" s="310"/>
      <c r="J7" s="311"/>
      <c r="K7" s="311"/>
      <c r="L7" s="358"/>
      <c r="M7" s="304"/>
      <c r="N7" s="345">
        <f>Populations!C12</f>
        <v>0</v>
      </c>
      <c r="O7" s="346">
        <f>IF(N7=0,0,($C$7/$N$7)*100000)</f>
        <v>0</v>
      </c>
      <c r="P7" s="346">
        <f>Populations!E12</f>
        <v>0</v>
      </c>
      <c r="Q7" s="346">
        <f>IF(P7=0,0,($D$7/$P$7)*100000)</f>
        <v>0</v>
      </c>
      <c r="R7" s="346">
        <f>Populations!G12</f>
        <v>0</v>
      </c>
      <c r="S7" s="346">
        <f>IF(R7=0,0,($E$7/$R$7)*100000)</f>
        <v>0</v>
      </c>
      <c r="T7" s="346">
        <f>Populations!I12</f>
        <v>0</v>
      </c>
      <c r="U7" s="346">
        <f>IF(T7=0,0,($F$7/$T$7)*100000)</f>
        <v>0</v>
      </c>
      <c r="V7" s="346">
        <f>Populations!K12</f>
        <v>0</v>
      </c>
      <c r="W7" s="346">
        <f>IF(V7=0,0,($G$7/$V$7)*100000)</f>
        <v>0</v>
      </c>
      <c r="X7" s="346">
        <f>Populations!M12</f>
        <v>0</v>
      </c>
      <c r="Y7" s="346">
        <f>IF(X7=0,0,($H$7/$X$7)*100000)</f>
        <v>0</v>
      </c>
      <c r="Z7" s="346">
        <f>Populations!O12</f>
        <v>0</v>
      </c>
      <c r="AA7" s="346">
        <f>IF(Z7=0,0,($I$7/$Z$7)*100000)</f>
        <v>0</v>
      </c>
      <c r="AB7" s="346">
        <f>Populations!Q12</f>
        <v>0</v>
      </c>
      <c r="AC7" s="346">
        <f>IF(AB7=0,0,($J$7/$AB$7)*100000)</f>
        <v>0</v>
      </c>
      <c r="AD7" s="346">
        <f>Populations!S12</f>
        <v>0</v>
      </c>
      <c r="AE7" s="346">
        <f>IF(AD7=0,0,($K$7/$AD$7)*100000)</f>
        <v>0</v>
      </c>
      <c r="AF7" s="346">
        <f>Populations!U12</f>
        <v>0</v>
      </c>
      <c r="AG7" s="348">
        <f>IF(AF7=0,0,($L$7/$AF$7)*100000)</f>
        <v>0</v>
      </c>
      <c r="AH7" s="304"/>
      <c r="AI7" s="271">
        <f>Populations!B99</f>
        <v>0</v>
      </c>
      <c r="AJ7" s="272">
        <f>Populations!C99</f>
        <v>0</v>
      </c>
      <c r="AK7" s="304"/>
      <c r="AL7" s="333" t="str">
        <f>Populations!B12</f>
        <v>10-14</v>
      </c>
      <c r="AM7" s="463">
        <f t="shared" si="0"/>
        <v>0</v>
      </c>
      <c r="AN7" s="464">
        <f t="shared" si="1"/>
        <v>0</v>
      </c>
      <c r="AO7" s="464">
        <f t="shared" si="2"/>
        <v>0</v>
      </c>
      <c r="AP7" s="465">
        <f t="shared" si="3"/>
        <v>0</v>
      </c>
      <c r="AQ7" s="465">
        <f t="shared" si="4"/>
        <v>0</v>
      </c>
      <c r="AR7" s="465">
        <f t="shared" si="5"/>
        <v>0</v>
      </c>
      <c r="AS7" s="465">
        <f t="shared" si="6"/>
        <v>0</v>
      </c>
      <c r="AT7" s="465">
        <f t="shared" si="7"/>
        <v>0</v>
      </c>
      <c r="AU7" s="465">
        <f t="shared" si="8"/>
        <v>0</v>
      </c>
      <c r="AV7" s="467">
        <f t="shared" si="9"/>
        <v>0</v>
      </c>
    </row>
    <row r="8" spans="1:48">
      <c r="A8" s="684"/>
      <c r="B8" s="333" t="str">
        <f>Populations!B13</f>
        <v>15-19</v>
      </c>
      <c r="C8" s="356"/>
      <c r="D8" s="357"/>
      <c r="E8" s="309"/>
      <c r="F8" s="310"/>
      <c r="G8" s="310"/>
      <c r="H8" s="310"/>
      <c r="I8" s="310"/>
      <c r="J8" s="311"/>
      <c r="K8" s="311"/>
      <c r="L8" s="358"/>
      <c r="M8" s="304"/>
      <c r="N8" s="345">
        <f>Populations!C13</f>
        <v>0</v>
      </c>
      <c r="O8" s="346">
        <f>IF(N8=0,0,($C$8/$N$8)*100000)</f>
        <v>0</v>
      </c>
      <c r="P8" s="346">
        <f>Populations!E13</f>
        <v>0</v>
      </c>
      <c r="Q8" s="346">
        <f>IF(P8=0,0,($D$8/$P$8)*100000)</f>
        <v>0</v>
      </c>
      <c r="R8" s="346">
        <f>Populations!G13</f>
        <v>0</v>
      </c>
      <c r="S8" s="346">
        <f>IF(R8=0,0,($E$8/$R$8)*100000)</f>
        <v>0</v>
      </c>
      <c r="T8" s="346">
        <f>Populations!I13</f>
        <v>0</v>
      </c>
      <c r="U8" s="346">
        <f>IF(T8=0,0,($F$8/$T$8)*100000)</f>
        <v>0</v>
      </c>
      <c r="V8" s="346">
        <f>Populations!K13</f>
        <v>0</v>
      </c>
      <c r="W8" s="346">
        <f>IF(V8=0,0,($G$8/$V$8)*100000)</f>
        <v>0</v>
      </c>
      <c r="X8" s="346">
        <f>Populations!M13</f>
        <v>0</v>
      </c>
      <c r="Y8" s="346">
        <f>IF(X8=0,0,($H$8/$X$8)*100000)</f>
        <v>0</v>
      </c>
      <c r="Z8" s="346">
        <f>Populations!O13</f>
        <v>0</v>
      </c>
      <c r="AA8" s="346">
        <f>IF(Z8=0,0,($I$8/$Z$8)*100000)</f>
        <v>0</v>
      </c>
      <c r="AB8" s="346">
        <f>Populations!Q13</f>
        <v>0</v>
      </c>
      <c r="AC8" s="346">
        <f>IF(AB8=0,0,($J$8/$AB$8)*100000)</f>
        <v>0</v>
      </c>
      <c r="AD8" s="346">
        <f>Populations!S13</f>
        <v>0</v>
      </c>
      <c r="AE8" s="346">
        <f>IF(AD8=0,0,($K$8/$AD$8)*100000)</f>
        <v>0</v>
      </c>
      <c r="AF8" s="346">
        <f>Populations!U13</f>
        <v>0</v>
      </c>
      <c r="AG8" s="348">
        <f>IF(AF8=0,0,($L$8/$AF$8)*100000)</f>
        <v>0</v>
      </c>
      <c r="AH8" s="304"/>
      <c r="AI8" s="271">
        <f>Populations!B100</f>
        <v>0</v>
      </c>
      <c r="AJ8" s="272">
        <f>Populations!C100</f>
        <v>0</v>
      </c>
      <c r="AK8" s="304"/>
      <c r="AL8" s="333" t="str">
        <f>Populations!B13</f>
        <v>15-19</v>
      </c>
      <c r="AM8" s="463">
        <f t="shared" si="0"/>
        <v>0</v>
      </c>
      <c r="AN8" s="464">
        <f t="shared" si="1"/>
        <v>0</v>
      </c>
      <c r="AO8" s="464">
        <f t="shared" si="2"/>
        <v>0</v>
      </c>
      <c r="AP8" s="465">
        <f t="shared" si="3"/>
        <v>0</v>
      </c>
      <c r="AQ8" s="465">
        <f t="shared" si="4"/>
        <v>0</v>
      </c>
      <c r="AR8" s="465">
        <f t="shared" si="5"/>
        <v>0</v>
      </c>
      <c r="AS8" s="465">
        <f t="shared" si="6"/>
        <v>0</v>
      </c>
      <c r="AT8" s="465">
        <f t="shared" si="7"/>
        <v>0</v>
      </c>
      <c r="AU8" s="465">
        <f t="shared" si="8"/>
        <v>0</v>
      </c>
      <c r="AV8" s="467">
        <f t="shared" si="9"/>
        <v>0</v>
      </c>
    </row>
    <row r="9" spans="1:48">
      <c r="A9" s="684"/>
      <c r="B9" s="333" t="str">
        <f>Populations!B14</f>
        <v>20-24</v>
      </c>
      <c r="C9" s="356"/>
      <c r="D9" s="357"/>
      <c r="E9" s="309"/>
      <c r="F9" s="310"/>
      <c r="G9" s="310"/>
      <c r="H9" s="310"/>
      <c r="I9" s="310"/>
      <c r="J9" s="311"/>
      <c r="K9" s="311"/>
      <c r="L9" s="358"/>
      <c r="M9" s="304"/>
      <c r="N9" s="345">
        <f>Populations!C14</f>
        <v>0</v>
      </c>
      <c r="O9" s="346">
        <f>IF(N9=0,0,($C$9/$N$9)*100000)</f>
        <v>0</v>
      </c>
      <c r="P9" s="346">
        <f>Populations!E14</f>
        <v>0</v>
      </c>
      <c r="Q9" s="346">
        <f>IF(P9=0,0,($D$9/$P$9)*100000)</f>
        <v>0</v>
      </c>
      <c r="R9" s="346">
        <f>Populations!G14</f>
        <v>0</v>
      </c>
      <c r="S9" s="346">
        <f>IF(R9=0,0,($E$9/$R$9)*100000)</f>
        <v>0</v>
      </c>
      <c r="T9" s="346">
        <f>Populations!I14</f>
        <v>0</v>
      </c>
      <c r="U9" s="346">
        <f>IF(T9=0,0,($F$9/$T$9)*100000)</f>
        <v>0</v>
      </c>
      <c r="V9" s="346">
        <f>Populations!K14</f>
        <v>0</v>
      </c>
      <c r="W9" s="346">
        <f>IF(V9=0,0,($G$9/$V$9)*100000)</f>
        <v>0</v>
      </c>
      <c r="X9" s="346">
        <f>Populations!M14</f>
        <v>0</v>
      </c>
      <c r="Y9" s="346">
        <f>IF(X9=0,0,($H$9/$X$9)*100000)</f>
        <v>0</v>
      </c>
      <c r="Z9" s="346">
        <f>Populations!O14</f>
        <v>0</v>
      </c>
      <c r="AA9" s="346">
        <f>IF(Z9=0,0,($I$9/$Z$9)*100000)</f>
        <v>0</v>
      </c>
      <c r="AB9" s="346">
        <f>Populations!Q14</f>
        <v>0</v>
      </c>
      <c r="AC9" s="346">
        <f>IF(AB9=0,0,($J$9/$AB$9)*100000)</f>
        <v>0</v>
      </c>
      <c r="AD9" s="346">
        <f>Populations!S14</f>
        <v>0</v>
      </c>
      <c r="AE9" s="346">
        <f>IF(AD9=0,0,($K$9/$AD$9)*100000)</f>
        <v>0</v>
      </c>
      <c r="AF9" s="346">
        <f>Populations!U14</f>
        <v>0</v>
      </c>
      <c r="AG9" s="348">
        <f>IF(AF9=0,0,($L$9/$AF$9)*100000)</f>
        <v>0</v>
      </c>
      <c r="AH9" s="304"/>
      <c r="AI9" s="271">
        <f>Populations!B101</f>
        <v>0</v>
      </c>
      <c r="AJ9" s="272">
        <f>Populations!C101</f>
        <v>0</v>
      </c>
      <c r="AK9" s="304"/>
      <c r="AL9" s="333" t="str">
        <f>Populations!B14</f>
        <v>20-24</v>
      </c>
      <c r="AM9" s="463">
        <f t="shared" si="0"/>
        <v>0</v>
      </c>
      <c r="AN9" s="464">
        <f t="shared" si="1"/>
        <v>0</v>
      </c>
      <c r="AO9" s="464">
        <f t="shared" si="2"/>
        <v>0</v>
      </c>
      <c r="AP9" s="465">
        <f t="shared" si="3"/>
        <v>0</v>
      </c>
      <c r="AQ9" s="465">
        <f t="shared" si="4"/>
        <v>0</v>
      </c>
      <c r="AR9" s="465">
        <f t="shared" si="5"/>
        <v>0</v>
      </c>
      <c r="AS9" s="465">
        <f t="shared" si="6"/>
        <v>0</v>
      </c>
      <c r="AT9" s="465">
        <f t="shared" si="7"/>
        <v>0</v>
      </c>
      <c r="AU9" s="465">
        <f t="shared" si="8"/>
        <v>0</v>
      </c>
      <c r="AV9" s="467">
        <f t="shared" si="9"/>
        <v>0</v>
      </c>
    </row>
    <row r="10" spans="1:48">
      <c r="A10" s="684"/>
      <c r="B10" s="333" t="str">
        <f>Populations!B15</f>
        <v>25-34</v>
      </c>
      <c r="C10" s="356"/>
      <c r="D10" s="357"/>
      <c r="E10" s="309"/>
      <c r="F10" s="310"/>
      <c r="G10" s="310"/>
      <c r="H10" s="310"/>
      <c r="I10" s="310"/>
      <c r="J10" s="311"/>
      <c r="K10" s="311"/>
      <c r="L10" s="358"/>
      <c r="M10" s="304"/>
      <c r="N10" s="345">
        <f>Populations!C15</f>
        <v>0</v>
      </c>
      <c r="O10" s="346">
        <f>IF(N10=0,0,($C$10/$N$10)*100000)</f>
        <v>0</v>
      </c>
      <c r="P10" s="346">
        <f>Populations!E15</f>
        <v>0</v>
      </c>
      <c r="Q10" s="346">
        <f>IF(P10=0,0,($D$10/$P$10)*100000)</f>
        <v>0</v>
      </c>
      <c r="R10" s="346">
        <f>Populations!G15</f>
        <v>0</v>
      </c>
      <c r="S10" s="346">
        <f>IF(R10=0,0,($E$10/$R$10)*100000)</f>
        <v>0</v>
      </c>
      <c r="T10" s="346">
        <f>Populations!I15</f>
        <v>0</v>
      </c>
      <c r="U10" s="346">
        <f>IF(T10=0,0,($F$10/$T$10)*100000)</f>
        <v>0</v>
      </c>
      <c r="V10" s="346">
        <f>Populations!K15</f>
        <v>0</v>
      </c>
      <c r="W10" s="346">
        <f>IF(V10=0,0,($G$10/$V$10)*100000)</f>
        <v>0</v>
      </c>
      <c r="X10" s="346">
        <f>Populations!M15</f>
        <v>0</v>
      </c>
      <c r="Y10" s="346">
        <f>IF(X10=0,0,($H$10/$X$10)*100000)</f>
        <v>0</v>
      </c>
      <c r="Z10" s="346">
        <f>Populations!O15</f>
        <v>0</v>
      </c>
      <c r="AA10" s="346">
        <f>IF(Z10=0,0,($I$10/$Z$10)*100000)</f>
        <v>0</v>
      </c>
      <c r="AB10" s="346">
        <f>Populations!Q15</f>
        <v>0</v>
      </c>
      <c r="AC10" s="346">
        <f>IF(AB10=0,0,($J$10/$AB$10)*100000)</f>
        <v>0</v>
      </c>
      <c r="AD10" s="346">
        <f>Populations!S15</f>
        <v>0</v>
      </c>
      <c r="AE10" s="346">
        <f>IF(AD10=0,0,($K$10/$AD$10)*100000)</f>
        <v>0</v>
      </c>
      <c r="AF10" s="346">
        <f>Populations!U15</f>
        <v>0</v>
      </c>
      <c r="AG10" s="348">
        <f>IF(AF10=0,0,($L$10/$AF$10)*100000)</f>
        <v>0</v>
      </c>
      <c r="AH10" s="304"/>
      <c r="AI10" s="271">
        <f>Populations!B102</f>
        <v>0</v>
      </c>
      <c r="AJ10" s="272">
        <f>Populations!C102</f>
        <v>0</v>
      </c>
      <c r="AK10" s="304"/>
      <c r="AL10" s="333" t="str">
        <f>Populations!B15</f>
        <v>25-34</v>
      </c>
      <c r="AM10" s="463">
        <f t="shared" si="0"/>
        <v>0</v>
      </c>
      <c r="AN10" s="464">
        <f t="shared" si="1"/>
        <v>0</v>
      </c>
      <c r="AO10" s="464">
        <f t="shared" si="2"/>
        <v>0</v>
      </c>
      <c r="AP10" s="465">
        <f t="shared" si="3"/>
        <v>0</v>
      </c>
      <c r="AQ10" s="465">
        <f t="shared" si="4"/>
        <v>0</v>
      </c>
      <c r="AR10" s="465">
        <f t="shared" si="5"/>
        <v>0</v>
      </c>
      <c r="AS10" s="465">
        <f t="shared" si="6"/>
        <v>0</v>
      </c>
      <c r="AT10" s="465">
        <f t="shared" si="7"/>
        <v>0</v>
      </c>
      <c r="AU10" s="465">
        <f t="shared" si="8"/>
        <v>0</v>
      </c>
      <c r="AV10" s="467">
        <f t="shared" si="9"/>
        <v>0</v>
      </c>
    </row>
    <row r="11" spans="1:48">
      <c r="A11" s="684"/>
      <c r="B11" s="333" t="str">
        <f>Populations!B16</f>
        <v>35-44</v>
      </c>
      <c r="C11" s="356"/>
      <c r="D11" s="357"/>
      <c r="E11" s="309"/>
      <c r="F11" s="310"/>
      <c r="G11" s="310"/>
      <c r="H11" s="310"/>
      <c r="I11" s="310"/>
      <c r="J11" s="311"/>
      <c r="K11" s="311"/>
      <c r="L11" s="358"/>
      <c r="M11" s="304"/>
      <c r="N11" s="345">
        <f>Populations!C16</f>
        <v>0</v>
      </c>
      <c r="O11" s="346">
        <f>IF(N11=0,0,($C$11/$N$11)*100000)</f>
        <v>0</v>
      </c>
      <c r="P11" s="346">
        <f>Populations!E16</f>
        <v>0</v>
      </c>
      <c r="Q11" s="346">
        <f>IF(P11=0,0,($D$11/$P$11)*100000)</f>
        <v>0</v>
      </c>
      <c r="R11" s="346">
        <f>Populations!G16</f>
        <v>0</v>
      </c>
      <c r="S11" s="346">
        <f>IF(R11=0,0,($E$11/$R$11)*100000)</f>
        <v>0</v>
      </c>
      <c r="T11" s="346">
        <f>Populations!I16</f>
        <v>0</v>
      </c>
      <c r="U11" s="346">
        <f>IF(T11=0,0,($F$11/$T$11)*100000)</f>
        <v>0</v>
      </c>
      <c r="V11" s="346">
        <f>Populations!K16</f>
        <v>0</v>
      </c>
      <c r="W11" s="346">
        <f>IF(V11=0,0,($G$11/$V$11)*100000)</f>
        <v>0</v>
      </c>
      <c r="X11" s="346">
        <f>Populations!M16</f>
        <v>0</v>
      </c>
      <c r="Y11" s="346">
        <f>IF(X11=0,0,($H$11/$X$11)*100000)</f>
        <v>0</v>
      </c>
      <c r="Z11" s="346">
        <f>Populations!O16</f>
        <v>0</v>
      </c>
      <c r="AA11" s="346">
        <f>IF(Z11=0,0,($I$11/$Z$11)*100000)</f>
        <v>0</v>
      </c>
      <c r="AB11" s="346">
        <f>Populations!Q16</f>
        <v>0</v>
      </c>
      <c r="AC11" s="346">
        <f>IF(AB11=0,0,($J$11/$AB$11)*100000)</f>
        <v>0</v>
      </c>
      <c r="AD11" s="346">
        <f>Populations!S16</f>
        <v>0</v>
      </c>
      <c r="AE11" s="346">
        <f>IF(AD11=0,0,($K$11/$AD$11)*100000)</f>
        <v>0</v>
      </c>
      <c r="AF11" s="346">
        <f>Populations!U16</f>
        <v>0</v>
      </c>
      <c r="AG11" s="348">
        <f>IF(AF11=0,0,($L$11/$AF$11)*100000)</f>
        <v>0</v>
      </c>
      <c r="AH11" s="304"/>
      <c r="AI11" s="271">
        <f>Populations!B103</f>
        <v>0</v>
      </c>
      <c r="AJ11" s="272">
        <f>Populations!C103</f>
        <v>0</v>
      </c>
      <c r="AK11" s="304"/>
      <c r="AL11" s="333" t="str">
        <f>Populations!B16</f>
        <v>35-44</v>
      </c>
      <c r="AM11" s="463">
        <f t="shared" si="0"/>
        <v>0</v>
      </c>
      <c r="AN11" s="464">
        <f t="shared" si="1"/>
        <v>0</v>
      </c>
      <c r="AO11" s="464">
        <f t="shared" si="2"/>
        <v>0</v>
      </c>
      <c r="AP11" s="465">
        <f t="shared" si="3"/>
        <v>0</v>
      </c>
      <c r="AQ11" s="465">
        <f t="shared" si="4"/>
        <v>0</v>
      </c>
      <c r="AR11" s="465">
        <f t="shared" si="5"/>
        <v>0</v>
      </c>
      <c r="AS11" s="465">
        <f t="shared" si="6"/>
        <v>0</v>
      </c>
      <c r="AT11" s="465">
        <f t="shared" si="7"/>
        <v>0</v>
      </c>
      <c r="AU11" s="465">
        <f t="shared" si="8"/>
        <v>0</v>
      </c>
      <c r="AV11" s="467">
        <f t="shared" si="9"/>
        <v>0</v>
      </c>
    </row>
    <row r="12" spans="1:48">
      <c r="A12" s="684"/>
      <c r="B12" s="333" t="str">
        <f>Populations!B17</f>
        <v>45-54</v>
      </c>
      <c r="C12" s="356"/>
      <c r="D12" s="357"/>
      <c r="E12" s="309"/>
      <c r="F12" s="310"/>
      <c r="G12" s="310"/>
      <c r="H12" s="310"/>
      <c r="I12" s="310"/>
      <c r="J12" s="311"/>
      <c r="K12" s="311"/>
      <c r="L12" s="358"/>
      <c r="M12" s="304"/>
      <c r="N12" s="345">
        <f>Populations!C17</f>
        <v>0</v>
      </c>
      <c r="O12" s="346">
        <f>IF(N12=0,0,($C$12/$N$12)*100000)</f>
        <v>0</v>
      </c>
      <c r="P12" s="346">
        <f>Populations!E17</f>
        <v>0</v>
      </c>
      <c r="Q12" s="346">
        <f>IF(P12=0,0,($D$12/$P$12)*100000)</f>
        <v>0</v>
      </c>
      <c r="R12" s="346">
        <f>Populations!G17</f>
        <v>0</v>
      </c>
      <c r="S12" s="346">
        <f>IF(R12=0,0,($E$12/$R$12)*100000)</f>
        <v>0</v>
      </c>
      <c r="T12" s="346">
        <f>Populations!I17</f>
        <v>0</v>
      </c>
      <c r="U12" s="346">
        <f>IF(T12=0,0,($F$12/$T$12)*100000)</f>
        <v>0</v>
      </c>
      <c r="V12" s="346">
        <f>Populations!K17</f>
        <v>0</v>
      </c>
      <c r="W12" s="346">
        <f>IF(V12=0,0,($G$12/$V$12)*100000)</f>
        <v>0</v>
      </c>
      <c r="X12" s="346">
        <f>Populations!M17</f>
        <v>0</v>
      </c>
      <c r="Y12" s="346">
        <f>IF(X12=0,0,($H$12/$X$12)*100000)</f>
        <v>0</v>
      </c>
      <c r="Z12" s="346">
        <f>Populations!O17</f>
        <v>0</v>
      </c>
      <c r="AA12" s="346">
        <f>IF(Z12=0,0,($I$12/$Z$12)*100000)</f>
        <v>0</v>
      </c>
      <c r="AB12" s="346">
        <f>Populations!Q17</f>
        <v>0</v>
      </c>
      <c r="AC12" s="346">
        <f>IF(AB12=0,0,($J$12/$AB$12)*100000)</f>
        <v>0</v>
      </c>
      <c r="AD12" s="346">
        <f>Populations!S17</f>
        <v>0</v>
      </c>
      <c r="AE12" s="346">
        <f>IF(AD12=0,0,($K$12/$AD$12)*100000)</f>
        <v>0</v>
      </c>
      <c r="AF12" s="346">
        <f>Populations!U17</f>
        <v>0</v>
      </c>
      <c r="AG12" s="348">
        <f>IF(AF12=0,0,($L$12/$AF$12)*100000)</f>
        <v>0</v>
      </c>
      <c r="AH12" s="304"/>
      <c r="AI12" s="271">
        <f>Populations!B104</f>
        <v>0</v>
      </c>
      <c r="AJ12" s="272">
        <f>Populations!C104</f>
        <v>0</v>
      </c>
      <c r="AK12" s="304"/>
      <c r="AL12" s="333" t="str">
        <f>Populations!B17</f>
        <v>45-54</v>
      </c>
      <c r="AM12" s="463">
        <f t="shared" si="0"/>
        <v>0</v>
      </c>
      <c r="AN12" s="464">
        <f t="shared" si="1"/>
        <v>0</v>
      </c>
      <c r="AO12" s="464">
        <f t="shared" si="2"/>
        <v>0</v>
      </c>
      <c r="AP12" s="465">
        <f t="shared" si="3"/>
        <v>0</v>
      </c>
      <c r="AQ12" s="465">
        <f t="shared" si="4"/>
        <v>0</v>
      </c>
      <c r="AR12" s="465">
        <f t="shared" si="5"/>
        <v>0</v>
      </c>
      <c r="AS12" s="465">
        <f t="shared" si="6"/>
        <v>0</v>
      </c>
      <c r="AT12" s="465">
        <f t="shared" si="7"/>
        <v>0</v>
      </c>
      <c r="AU12" s="465">
        <f t="shared" si="8"/>
        <v>0</v>
      </c>
      <c r="AV12" s="467">
        <f t="shared" si="9"/>
        <v>0</v>
      </c>
    </row>
    <row r="13" spans="1:48">
      <c r="A13" s="684"/>
      <c r="B13" s="333" t="str">
        <f>Populations!B18</f>
        <v>55-64</v>
      </c>
      <c r="C13" s="356"/>
      <c r="D13" s="357"/>
      <c r="E13" s="309"/>
      <c r="F13" s="310"/>
      <c r="G13" s="310"/>
      <c r="H13" s="310"/>
      <c r="I13" s="310"/>
      <c r="J13" s="311"/>
      <c r="K13" s="311"/>
      <c r="L13" s="358"/>
      <c r="M13" s="304"/>
      <c r="N13" s="345">
        <f>Populations!C18</f>
        <v>0</v>
      </c>
      <c r="O13" s="346">
        <f>IF(N13=0,0,($C$13/$N$13)*100000)</f>
        <v>0</v>
      </c>
      <c r="P13" s="346">
        <f>Populations!E18</f>
        <v>0</v>
      </c>
      <c r="Q13" s="346">
        <f>IF(P13=0,0,($D$13/$P$13)*100000)</f>
        <v>0</v>
      </c>
      <c r="R13" s="346">
        <f>Populations!G18</f>
        <v>0</v>
      </c>
      <c r="S13" s="346">
        <f>IF(R13=0,0,($E$13/$R$13)*100000)</f>
        <v>0</v>
      </c>
      <c r="T13" s="346">
        <f>Populations!I18</f>
        <v>0</v>
      </c>
      <c r="U13" s="346">
        <f>IF(T13=0,0,($F$13/$T$13)*100000)</f>
        <v>0</v>
      </c>
      <c r="V13" s="346">
        <f>Populations!K18</f>
        <v>0</v>
      </c>
      <c r="W13" s="346">
        <f>IF(V13=0,0,($G$13/$V$13)*100000)</f>
        <v>0</v>
      </c>
      <c r="X13" s="346">
        <f>Populations!M18</f>
        <v>0</v>
      </c>
      <c r="Y13" s="346">
        <f>IF(X13=0,0,($H$13/$X$13)*100000)</f>
        <v>0</v>
      </c>
      <c r="Z13" s="346">
        <f>Populations!O18</f>
        <v>0</v>
      </c>
      <c r="AA13" s="346">
        <f>IF(Z13=0,0,($I$13/$Z$13)*100000)</f>
        <v>0</v>
      </c>
      <c r="AB13" s="346">
        <f>Populations!Q18</f>
        <v>0</v>
      </c>
      <c r="AC13" s="346">
        <f>IF(AB13=0,0,($J$13/$AB$13)*100000)</f>
        <v>0</v>
      </c>
      <c r="AD13" s="346">
        <f>Populations!S18</f>
        <v>0</v>
      </c>
      <c r="AE13" s="346">
        <f>IF(AD13=0,0,($K$13/$AD$13)*100000)</f>
        <v>0</v>
      </c>
      <c r="AF13" s="346">
        <f>Populations!U18</f>
        <v>0</v>
      </c>
      <c r="AG13" s="348">
        <f>IF(AF13=0,0,($L$13/$AF$13)*100000)</f>
        <v>0</v>
      </c>
      <c r="AH13" s="304"/>
      <c r="AI13" s="271">
        <f>Populations!B105</f>
        <v>0</v>
      </c>
      <c r="AJ13" s="272">
        <f>Populations!C105</f>
        <v>0</v>
      </c>
      <c r="AK13" s="304"/>
      <c r="AL13" s="333" t="str">
        <f>Populations!B18</f>
        <v>55-64</v>
      </c>
      <c r="AM13" s="463">
        <f t="shared" si="0"/>
        <v>0</v>
      </c>
      <c r="AN13" s="464">
        <f t="shared" si="1"/>
        <v>0</v>
      </c>
      <c r="AO13" s="464">
        <f t="shared" si="2"/>
        <v>0</v>
      </c>
      <c r="AP13" s="465">
        <f t="shared" si="3"/>
        <v>0</v>
      </c>
      <c r="AQ13" s="465">
        <f t="shared" si="4"/>
        <v>0</v>
      </c>
      <c r="AR13" s="465">
        <f t="shared" si="5"/>
        <v>0</v>
      </c>
      <c r="AS13" s="465">
        <f t="shared" si="6"/>
        <v>0</v>
      </c>
      <c r="AT13" s="465">
        <f t="shared" si="7"/>
        <v>0</v>
      </c>
      <c r="AU13" s="465">
        <f t="shared" si="8"/>
        <v>0</v>
      </c>
      <c r="AV13" s="467">
        <f t="shared" si="9"/>
        <v>0</v>
      </c>
    </row>
    <row r="14" spans="1:48">
      <c r="A14" s="684"/>
      <c r="B14" s="333" t="str">
        <f>Populations!B19</f>
        <v>65-74</v>
      </c>
      <c r="C14" s="356"/>
      <c r="D14" s="357"/>
      <c r="E14" s="309"/>
      <c r="F14" s="310"/>
      <c r="G14" s="310"/>
      <c r="H14" s="310"/>
      <c r="I14" s="310"/>
      <c r="J14" s="311"/>
      <c r="K14" s="311"/>
      <c r="L14" s="358"/>
      <c r="M14" s="304"/>
      <c r="N14" s="345">
        <f>Populations!C19</f>
        <v>0</v>
      </c>
      <c r="O14" s="346">
        <f>IF(N14=0,0,($C$14/$N$14)*100000)</f>
        <v>0</v>
      </c>
      <c r="P14" s="346">
        <f>Populations!E19</f>
        <v>0</v>
      </c>
      <c r="Q14" s="346">
        <f>IF(P14=0,0,($D$14/$P$14)*100000)</f>
        <v>0</v>
      </c>
      <c r="R14" s="346">
        <f>Populations!G19</f>
        <v>0</v>
      </c>
      <c r="S14" s="346">
        <f>IF(R14=0,0,($E$14/$R$14)*100000)</f>
        <v>0</v>
      </c>
      <c r="T14" s="346">
        <f>Populations!I19</f>
        <v>0</v>
      </c>
      <c r="U14" s="346">
        <f>IF(T14=0,0,($F$14/$T$14)*100000)</f>
        <v>0</v>
      </c>
      <c r="V14" s="346">
        <f>Populations!K19</f>
        <v>0</v>
      </c>
      <c r="W14" s="346">
        <f>IF(V14=0,0,($G$14/$V$14)*100000)</f>
        <v>0</v>
      </c>
      <c r="X14" s="346">
        <f>Populations!M19</f>
        <v>0</v>
      </c>
      <c r="Y14" s="346">
        <f>IF(X14=0,0,($H$14/$X$14)*100000)</f>
        <v>0</v>
      </c>
      <c r="Z14" s="346">
        <f>Populations!O19</f>
        <v>0</v>
      </c>
      <c r="AA14" s="346">
        <f>IF(Z14=0,0,($I$14/$Z$14)*100000)</f>
        <v>0</v>
      </c>
      <c r="AB14" s="346">
        <f>Populations!Q19</f>
        <v>0</v>
      </c>
      <c r="AC14" s="346">
        <f>IF(AB14=0,0,($J$14/$AB$14)*100000)</f>
        <v>0</v>
      </c>
      <c r="AD14" s="346">
        <f>Populations!S19</f>
        <v>0</v>
      </c>
      <c r="AE14" s="346">
        <f>IF(AD14=0,0,($K$14/$AD$14)*100000)</f>
        <v>0</v>
      </c>
      <c r="AF14" s="346">
        <f>Populations!U19</f>
        <v>0</v>
      </c>
      <c r="AG14" s="348">
        <f>IF(AF14=0,0,($L$14/$AF$14)*100000)</f>
        <v>0</v>
      </c>
      <c r="AH14" s="304"/>
      <c r="AI14" s="271">
        <f>Populations!B106</f>
        <v>0</v>
      </c>
      <c r="AJ14" s="272">
        <f>Populations!C106</f>
        <v>0</v>
      </c>
      <c r="AK14" s="304"/>
      <c r="AL14" s="333" t="str">
        <f>Populations!B19</f>
        <v>65-74</v>
      </c>
      <c r="AM14" s="463">
        <f t="shared" si="0"/>
        <v>0</v>
      </c>
      <c r="AN14" s="464">
        <f t="shared" si="1"/>
        <v>0</v>
      </c>
      <c r="AO14" s="464">
        <f t="shared" si="2"/>
        <v>0</v>
      </c>
      <c r="AP14" s="465">
        <f t="shared" si="3"/>
        <v>0</v>
      </c>
      <c r="AQ14" s="465">
        <f t="shared" si="4"/>
        <v>0</v>
      </c>
      <c r="AR14" s="465">
        <f t="shared" si="5"/>
        <v>0</v>
      </c>
      <c r="AS14" s="465">
        <f t="shared" si="6"/>
        <v>0</v>
      </c>
      <c r="AT14" s="465">
        <f t="shared" si="7"/>
        <v>0</v>
      </c>
      <c r="AU14" s="465">
        <f t="shared" si="8"/>
        <v>0</v>
      </c>
      <c r="AV14" s="467">
        <f t="shared" si="9"/>
        <v>0</v>
      </c>
    </row>
    <row r="15" spans="1:48">
      <c r="A15" s="684"/>
      <c r="B15" s="333" t="str">
        <f>Populations!B20</f>
        <v>75-84</v>
      </c>
      <c r="C15" s="356"/>
      <c r="D15" s="357"/>
      <c r="E15" s="309"/>
      <c r="F15" s="310"/>
      <c r="G15" s="310"/>
      <c r="H15" s="310"/>
      <c r="I15" s="310"/>
      <c r="J15" s="311"/>
      <c r="K15" s="311"/>
      <c r="L15" s="358"/>
      <c r="M15" s="304"/>
      <c r="N15" s="345">
        <f>Populations!C20</f>
        <v>0</v>
      </c>
      <c r="O15" s="346">
        <f>IF(N15=0,0,($C$15/$N$15)*100000)</f>
        <v>0</v>
      </c>
      <c r="P15" s="346">
        <f>Populations!E20</f>
        <v>0</v>
      </c>
      <c r="Q15" s="346">
        <f>IF(P15=0,0,($D$15/$P$15)*100000)</f>
        <v>0</v>
      </c>
      <c r="R15" s="346">
        <f>Populations!G20</f>
        <v>0</v>
      </c>
      <c r="S15" s="346">
        <f>IF(R15=0,0,($E$15/$R$15)*100000)</f>
        <v>0</v>
      </c>
      <c r="T15" s="346">
        <f>Populations!I20</f>
        <v>0</v>
      </c>
      <c r="U15" s="346">
        <f>IF(T15=0,0,($F$15/$T$15)*100000)</f>
        <v>0</v>
      </c>
      <c r="V15" s="346">
        <f>Populations!K20</f>
        <v>0</v>
      </c>
      <c r="W15" s="346">
        <f>IF(V15=0,0,($G$15/$V$15)*100000)</f>
        <v>0</v>
      </c>
      <c r="X15" s="346">
        <f>Populations!M20</f>
        <v>0</v>
      </c>
      <c r="Y15" s="346">
        <f>IF(X15=0,0,($H$15/$X$15)*100000)</f>
        <v>0</v>
      </c>
      <c r="Z15" s="346">
        <f>Populations!O20</f>
        <v>0</v>
      </c>
      <c r="AA15" s="346">
        <f>IF(Z15=0,0,($I$15/$Z$15)*100000)</f>
        <v>0</v>
      </c>
      <c r="AB15" s="346">
        <f>Populations!Q20</f>
        <v>0</v>
      </c>
      <c r="AC15" s="346">
        <f>IF(AB15=0,0,($J$15/$AB$15)*100000)</f>
        <v>0</v>
      </c>
      <c r="AD15" s="346">
        <f>Populations!S20</f>
        <v>0</v>
      </c>
      <c r="AE15" s="346">
        <f>IF(AD15=0,0,($K$15/$AD$15)*100000)</f>
        <v>0</v>
      </c>
      <c r="AF15" s="346">
        <f>Populations!U20</f>
        <v>0</v>
      </c>
      <c r="AG15" s="348">
        <f>IF(AF15=0,0,($L$15/$AF$15)*100000)</f>
        <v>0</v>
      </c>
      <c r="AH15" s="304"/>
      <c r="AI15" s="271">
        <f>Populations!B107</f>
        <v>0</v>
      </c>
      <c r="AJ15" s="272">
        <f>Populations!C107</f>
        <v>0</v>
      </c>
      <c r="AK15" s="304"/>
      <c r="AL15" s="333" t="str">
        <f>Populations!B20</f>
        <v>75-84</v>
      </c>
      <c r="AM15" s="463">
        <f t="shared" si="0"/>
        <v>0</v>
      </c>
      <c r="AN15" s="464">
        <f t="shared" si="1"/>
        <v>0</v>
      </c>
      <c r="AO15" s="464">
        <f t="shared" si="2"/>
        <v>0</v>
      </c>
      <c r="AP15" s="465">
        <f t="shared" si="3"/>
        <v>0</v>
      </c>
      <c r="AQ15" s="465">
        <f t="shared" si="4"/>
        <v>0</v>
      </c>
      <c r="AR15" s="465">
        <f t="shared" si="5"/>
        <v>0</v>
      </c>
      <c r="AS15" s="465">
        <f t="shared" si="6"/>
        <v>0</v>
      </c>
      <c r="AT15" s="465">
        <f t="shared" si="7"/>
        <v>0</v>
      </c>
      <c r="AU15" s="465">
        <f t="shared" si="8"/>
        <v>0</v>
      </c>
      <c r="AV15" s="467">
        <f t="shared" si="9"/>
        <v>0</v>
      </c>
    </row>
    <row r="16" spans="1:48">
      <c r="A16" s="684"/>
      <c r="B16" s="333" t="str">
        <f>Populations!B21</f>
        <v>85+</v>
      </c>
      <c r="C16" s="356"/>
      <c r="D16" s="357"/>
      <c r="E16" s="301"/>
      <c r="F16" s="302"/>
      <c r="G16" s="302"/>
      <c r="H16" s="302"/>
      <c r="I16" s="302"/>
      <c r="J16" s="303"/>
      <c r="K16" s="303"/>
      <c r="L16" s="358"/>
      <c r="M16" s="304"/>
      <c r="N16" s="345">
        <f>Populations!C21</f>
        <v>0</v>
      </c>
      <c r="O16" s="346">
        <f>IF(N16=0,0,($C$16/$N$16)*100000)</f>
        <v>0</v>
      </c>
      <c r="P16" s="346">
        <f>Populations!E21</f>
        <v>0</v>
      </c>
      <c r="Q16" s="346">
        <f>IF(P16=0,0,($D$16/$P$16)*100000)</f>
        <v>0</v>
      </c>
      <c r="R16" s="346">
        <f>Populations!G21</f>
        <v>0</v>
      </c>
      <c r="S16" s="346">
        <f>IF(R16=0,0,($E$16/$R$16)*100000)</f>
        <v>0</v>
      </c>
      <c r="T16" s="346">
        <f>Populations!I21</f>
        <v>0</v>
      </c>
      <c r="U16" s="346">
        <f>IF(T16=0,0,($F$16/$T$16)*100000)</f>
        <v>0</v>
      </c>
      <c r="V16" s="346">
        <f>Populations!K21</f>
        <v>0</v>
      </c>
      <c r="W16" s="346">
        <f>IF(V16=0,0,($G$16/$V$16)*100000)</f>
        <v>0</v>
      </c>
      <c r="X16" s="346">
        <f>Populations!M21</f>
        <v>0</v>
      </c>
      <c r="Y16" s="346">
        <f>IF(X16=0,0,($H$16/$X$16)*100000)</f>
        <v>0</v>
      </c>
      <c r="Z16" s="346">
        <f>Populations!O21</f>
        <v>0</v>
      </c>
      <c r="AA16" s="346">
        <f>IF(Z16=0,0,($I$16/$Z$16)*100000)</f>
        <v>0</v>
      </c>
      <c r="AB16" s="346">
        <f>Populations!Q21</f>
        <v>0</v>
      </c>
      <c r="AC16" s="346">
        <f>IF(AB16=0,0,($J$16/$AB$16)*100000)</f>
        <v>0</v>
      </c>
      <c r="AD16" s="346">
        <f>Populations!S21</f>
        <v>0</v>
      </c>
      <c r="AE16" s="346">
        <f>IF(AD16=0,0,($K$16/$AD$16)*100000)</f>
        <v>0</v>
      </c>
      <c r="AF16" s="346">
        <f>Populations!U21</f>
        <v>0</v>
      </c>
      <c r="AG16" s="348">
        <f>IF(AF16=0,0,($L$16/$AF$16)*100000)</f>
        <v>0</v>
      </c>
      <c r="AH16" s="304"/>
      <c r="AI16" s="271">
        <f>Populations!B108</f>
        <v>0</v>
      </c>
      <c r="AJ16" s="272">
        <f>Populations!C108</f>
        <v>0</v>
      </c>
      <c r="AK16" s="304"/>
      <c r="AL16" s="333" t="str">
        <f>Populations!B21</f>
        <v>85+</v>
      </c>
      <c r="AM16" s="463">
        <f t="shared" si="0"/>
        <v>0</v>
      </c>
      <c r="AN16" s="464">
        <f t="shared" si="1"/>
        <v>0</v>
      </c>
      <c r="AO16" s="464">
        <f t="shared" si="2"/>
        <v>0</v>
      </c>
      <c r="AP16" s="465">
        <f t="shared" si="3"/>
        <v>0</v>
      </c>
      <c r="AQ16" s="465">
        <f t="shared" si="4"/>
        <v>0</v>
      </c>
      <c r="AR16" s="465">
        <f t="shared" si="5"/>
        <v>0</v>
      </c>
      <c r="AS16" s="465">
        <f t="shared" si="6"/>
        <v>0</v>
      </c>
      <c r="AT16" s="465">
        <f t="shared" si="7"/>
        <v>0</v>
      </c>
      <c r="AU16" s="465">
        <f t="shared" si="8"/>
        <v>0</v>
      </c>
      <c r="AV16" s="467">
        <f t="shared" si="9"/>
        <v>0</v>
      </c>
    </row>
    <row r="17" spans="1:48">
      <c r="A17" s="684"/>
      <c r="B17" s="352" t="s">
        <v>164</v>
      </c>
      <c r="C17" s="359">
        <f>SUM(C4:C16)</f>
        <v>0</v>
      </c>
      <c r="D17" s="360">
        <f>SUM(D4:D16)</f>
        <v>0</v>
      </c>
      <c r="E17" s="360">
        <f t="shared" ref="E17:L17" si="10">SUM(E4:E16)</f>
        <v>0</v>
      </c>
      <c r="F17" s="361">
        <f t="shared" si="10"/>
        <v>0</v>
      </c>
      <c r="G17" s="361">
        <f t="shared" si="10"/>
        <v>0</v>
      </c>
      <c r="H17" s="361">
        <f t="shared" si="10"/>
        <v>0</v>
      </c>
      <c r="I17" s="361">
        <f t="shared" si="10"/>
        <v>0</v>
      </c>
      <c r="J17" s="361">
        <f t="shared" si="10"/>
        <v>0</v>
      </c>
      <c r="K17" s="361">
        <f t="shared" si="10"/>
        <v>0</v>
      </c>
      <c r="L17" s="362">
        <f t="shared" si="10"/>
        <v>0</v>
      </c>
      <c r="N17" s="345">
        <f>Populations!C22</f>
        <v>0</v>
      </c>
      <c r="O17" s="346">
        <f>IF(N17=0,0,($C$17/$N$17)*100000)</f>
        <v>0</v>
      </c>
      <c r="P17" s="346">
        <f>Populations!E22</f>
        <v>0</v>
      </c>
      <c r="Q17" s="346">
        <f>IF(P17=0,0,($D$17/$P$17)*100000)</f>
        <v>0</v>
      </c>
      <c r="R17" s="346">
        <f>Populations!G22</f>
        <v>0</v>
      </c>
      <c r="S17" s="346">
        <f>IF(R17=0,0,($E$17/$R$17)*100000)</f>
        <v>0</v>
      </c>
      <c r="T17" s="346">
        <f>Populations!I22</f>
        <v>0</v>
      </c>
      <c r="U17" s="346">
        <f>IF(T17=0,0,($F$17/$T$17)*100000)</f>
        <v>0</v>
      </c>
      <c r="V17" s="346">
        <f>Populations!K22</f>
        <v>0</v>
      </c>
      <c r="W17" s="346">
        <f>IF(V17=0,0,($G$17/$V$17)*100000)</f>
        <v>0</v>
      </c>
      <c r="X17" s="346">
        <f>Populations!M22</f>
        <v>0</v>
      </c>
      <c r="Y17" s="346">
        <f>IF(X17=0,0,($H$17/$X$17)*100000)</f>
        <v>0</v>
      </c>
      <c r="Z17" s="346">
        <f>Populations!O22</f>
        <v>0</v>
      </c>
      <c r="AA17" s="346">
        <f>IF(Z17=0,0,($I$17/$Z$17)*100000)</f>
        <v>0</v>
      </c>
      <c r="AB17" s="346">
        <f>Populations!Q22</f>
        <v>0</v>
      </c>
      <c r="AC17" s="346">
        <f>IF(AB17=0,0,($J$17/$AB$17)*100000)</f>
        <v>0</v>
      </c>
      <c r="AD17" s="346">
        <f>Populations!S22</f>
        <v>0</v>
      </c>
      <c r="AE17" s="346">
        <f>IF(AD17=0,0,($K$17/$AD$17)*100000)</f>
        <v>0</v>
      </c>
      <c r="AF17" s="346">
        <f>Populations!U22</f>
        <v>0</v>
      </c>
      <c r="AG17" s="348">
        <f>IF(AF17=0,0,($L$17/$AF$17)*100000)</f>
        <v>0</v>
      </c>
      <c r="AI17" s="271">
        <f>Populations!B109</f>
        <v>0</v>
      </c>
      <c r="AJ17" s="272">
        <f>Populations!C109</f>
        <v>0</v>
      </c>
      <c r="AL17" s="333" t="str">
        <f>Populations!B22</f>
        <v>Total</v>
      </c>
      <c r="AM17" s="463">
        <f>SUM(AM4:AM16)</f>
        <v>0</v>
      </c>
      <c r="AN17" s="463">
        <f t="shared" ref="AN17:AV17" si="11">SUM(AN4:AN16)</f>
        <v>0</v>
      </c>
      <c r="AO17" s="463">
        <f t="shared" si="11"/>
        <v>0</v>
      </c>
      <c r="AP17" s="463">
        <f t="shared" si="11"/>
        <v>0</v>
      </c>
      <c r="AQ17" s="463">
        <f t="shared" si="11"/>
        <v>0</v>
      </c>
      <c r="AR17" s="463">
        <f t="shared" si="11"/>
        <v>0</v>
      </c>
      <c r="AS17" s="463">
        <f t="shared" si="11"/>
        <v>0</v>
      </c>
      <c r="AT17" s="463">
        <f t="shared" si="11"/>
        <v>0</v>
      </c>
      <c r="AU17" s="463">
        <f t="shared" si="11"/>
        <v>0</v>
      </c>
      <c r="AV17" s="642">
        <f t="shared" si="11"/>
        <v>0</v>
      </c>
    </row>
    <row r="18" spans="1:48" ht="23.25">
      <c r="A18" s="466"/>
      <c r="B18" s="329"/>
      <c r="L18" s="330"/>
      <c r="N18" s="339"/>
      <c r="O18" s="340"/>
      <c r="P18" s="340"/>
      <c r="Q18" s="340"/>
      <c r="R18" s="340"/>
      <c r="S18" s="340"/>
      <c r="T18" s="340"/>
      <c r="U18" s="340"/>
      <c r="V18" s="340"/>
      <c r="W18" s="340"/>
      <c r="X18" s="340"/>
      <c r="Y18" s="340"/>
      <c r="Z18" s="340"/>
      <c r="AA18" s="340"/>
      <c r="AB18" s="340"/>
      <c r="AC18" s="340"/>
      <c r="AD18" s="340"/>
      <c r="AE18" s="340"/>
      <c r="AF18" s="340"/>
      <c r="AG18" s="341"/>
      <c r="AI18" s="324"/>
      <c r="AJ18" s="325"/>
      <c r="AL18" s="329"/>
      <c r="AV18" s="330"/>
    </row>
    <row r="19" spans="1:48" ht="23.25">
      <c r="A19" s="466"/>
      <c r="B19" s="363"/>
      <c r="C19" s="313"/>
      <c r="D19" s="314" t="s">
        <v>143</v>
      </c>
      <c r="E19" s="314"/>
      <c r="F19" s="315" t="s">
        <v>144</v>
      </c>
      <c r="G19" s="315"/>
      <c r="H19" s="315"/>
      <c r="I19" s="315"/>
      <c r="J19" s="315"/>
      <c r="K19" s="315"/>
      <c r="L19" s="364"/>
      <c r="N19" s="339"/>
      <c r="O19" s="340"/>
      <c r="P19" s="340"/>
      <c r="Q19" s="340"/>
      <c r="R19" s="340"/>
      <c r="S19" s="340"/>
      <c r="T19" s="340"/>
      <c r="U19" s="340"/>
      <c r="V19" s="340"/>
      <c r="W19" s="340"/>
      <c r="X19" s="340"/>
      <c r="Y19" s="340"/>
      <c r="Z19" s="340"/>
      <c r="AA19" s="340"/>
      <c r="AB19" s="340"/>
      <c r="AC19" s="340"/>
      <c r="AD19" s="340"/>
      <c r="AE19" s="340"/>
      <c r="AF19" s="340"/>
      <c r="AG19" s="341"/>
      <c r="AI19" s="324"/>
      <c r="AJ19" s="325"/>
      <c r="AL19" s="329"/>
      <c r="AM19" s="288" t="s">
        <v>162</v>
      </c>
      <c r="AV19" s="330"/>
    </row>
    <row r="20" spans="1:48" ht="63">
      <c r="A20" s="685" t="s">
        <v>153</v>
      </c>
      <c r="B20" s="354" t="s">
        <v>82</v>
      </c>
      <c r="C20" s="293" t="s">
        <v>154</v>
      </c>
      <c r="D20" s="294" t="s">
        <v>84</v>
      </c>
      <c r="E20" s="294" t="s">
        <v>85</v>
      </c>
      <c r="F20" s="295" t="str">
        <f>Populations!I8</f>
        <v>White-Not Hispanic</v>
      </c>
      <c r="G20" s="295" t="str">
        <f>Populations!K8</f>
        <v>Hispanic</v>
      </c>
      <c r="H20" s="295" t="str">
        <f>Populations!M8</f>
        <v>Black-Not Hispanic</v>
      </c>
      <c r="I20" s="295" t="str">
        <f>Populations!O8</f>
        <v>Asian</v>
      </c>
      <c r="J20" s="295" t="str">
        <f>Populations!Q8</f>
        <v>American Indian
/Alaska Native</v>
      </c>
      <c r="K20" s="295" t="str">
        <f>Populations!S8</f>
        <v>Other</v>
      </c>
      <c r="L20" s="332" t="str">
        <f>Populations!U8</f>
        <v>Other</v>
      </c>
      <c r="M20" s="296"/>
      <c r="N20" s="342" t="s">
        <v>148</v>
      </c>
      <c r="O20" s="343" t="s">
        <v>149</v>
      </c>
      <c r="P20" s="343" t="s">
        <v>150</v>
      </c>
      <c r="Q20" s="343" t="s">
        <v>149</v>
      </c>
      <c r="R20" s="343" t="s">
        <v>151</v>
      </c>
      <c r="S20" s="343" t="s">
        <v>149</v>
      </c>
      <c r="T20" s="343" t="str">
        <f>Populations!I8</f>
        <v>White-Not Hispanic</v>
      </c>
      <c r="U20" s="343" t="s">
        <v>149</v>
      </c>
      <c r="V20" s="343" t="str">
        <f>Populations!K8</f>
        <v>Hispanic</v>
      </c>
      <c r="W20" s="343" t="s">
        <v>149</v>
      </c>
      <c r="X20" s="343" t="str">
        <f>Populations!M8</f>
        <v>Black-Not Hispanic</v>
      </c>
      <c r="Y20" s="343" t="s">
        <v>149</v>
      </c>
      <c r="Z20" s="343" t="str">
        <f>Populations!O8</f>
        <v>Asian</v>
      </c>
      <c r="AA20" s="343" t="s">
        <v>149</v>
      </c>
      <c r="AB20" s="343" t="str">
        <f>Populations!Q8</f>
        <v>American Indian
/Alaska Native</v>
      </c>
      <c r="AC20" s="343" t="s">
        <v>149</v>
      </c>
      <c r="AD20" s="343" t="str">
        <f>Populations!S8</f>
        <v>Other</v>
      </c>
      <c r="AE20" s="343" t="s">
        <v>149</v>
      </c>
      <c r="AF20" s="343" t="str">
        <f>Populations!U8</f>
        <v>Other</v>
      </c>
      <c r="AG20" s="344" t="s">
        <v>149</v>
      </c>
      <c r="AH20" s="296"/>
      <c r="AI20" s="322" t="s">
        <v>163</v>
      </c>
      <c r="AJ20" s="326" t="s">
        <v>113</v>
      </c>
      <c r="AL20" s="331" t="s">
        <v>82</v>
      </c>
      <c r="AM20" s="297" t="s">
        <v>83</v>
      </c>
      <c r="AN20" s="298" t="s">
        <v>84</v>
      </c>
      <c r="AO20" s="298" t="s">
        <v>85</v>
      </c>
      <c r="AP20" s="295" t="str">
        <f>Populations!I8</f>
        <v>White-Not Hispanic</v>
      </c>
      <c r="AQ20" s="295" t="str">
        <f>Populations!K8</f>
        <v>Hispanic</v>
      </c>
      <c r="AR20" s="295" t="str">
        <f>Populations!M8</f>
        <v>Black-Not Hispanic</v>
      </c>
      <c r="AS20" s="295" t="str">
        <f>Populations!O8</f>
        <v>Asian</v>
      </c>
      <c r="AT20" s="295" t="str">
        <f>Populations!Q8</f>
        <v>American Indian
/Alaska Native</v>
      </c>
      <c r="AU20" s="295" t="str">
        <f>Populations!S8</f>
        <v>Other</v>
      </c>
      <c r="AV20" s="332" t="str">
        <f>Populations!U8</f>
        <v>Other</v>
      </c>
    </row>
    <row r="21" spans="1:48">
      <c r="A21" s="685"/>
      <c r="B21" s="333" t="str">
        <f>Populations!B9</f>
        <v>&lt;1</v>
      </c>
      <c r="C21" s="299"/>
      <c r="D21" s="300"/>
      <c r="E21" s="301"/>
      <c r="F21" s="302"/>
      <c r="G21" s="302"/>
      <c r="H21" s="302"/>
      <c r="I21" s="302"/>
      <c r="J21" s="303"/>
      <c r="K21" s="303"/>
      <c r="L21" s="355"/>
      <c r="M21" s="304"/>
      <c r="N21" s="345">
        <f>Populations!C9</f>
        <v>0</v>
      </c>
      <c r="O21" s="346">
        <f>IF(N21=0,0,($C$21/$N$21)*100000)</f>
        <v>0</v>
      </c>
      <c r="P21" s="346">
        <f>Populations!E9</f>
        <v>0</v>
      </c>
      <c r="Q21" s="346">
        <f>IF(P21=0,0,($D$21/$P$21)*100000)</f>
        <v>0</v>
      </c>
      <c r="R21" s="346">
        <f>Populations!G9</f>
        <v>0</v>
      </c>
      <c r="S21" s="346">
        <f>IF(R21=0,0,($E$21/$R$21)*100000)</f>
        <v>0</v>
      </c>
      <c r="T21" s="347">
        <f>Populations!I9</f>
        <v>0</v>
      </c>
      <c r="U21" s="346">
        <f>IF(T21=0,0,($F$21/$T$21)*100000)</f>
        <v>0</v>
      </c>
      <c r="V21" s="346">
        <f>Populations!K9</f>
        <v>0</v>
      </c>
      <c r="W21" s="346">
        <f>IF(V21=0,0,($G$21/$V$21)*100000)</f>
        <v>0</v>
      </c>
      <c r="X21" s="347">
        <f>Populations!M9</f>
        <v>0</v>
      </c>
      <c r="Y21" s="346">
        <f>IF(X21=0,0,($H$21/$X$21)*100000)</f>
        <v>0</v>
      </c>
      <c r="Z21" s="347">
        <f>Populations!O9</f>
        <v>0</v>
      </c>
      <c r="AA21" s="346">
        <f>IF(Z21=0,0,($I$21/$Z$21)*100000)</f>
        <v>0</v>
      </c>
      <c r="AB21" s="347">
        <f>Populations!Q9</f>
        <v>0</v>
      </c>
      <c r="AC21" s="346">
        <f>IF(AB21=0,0,($J$21/$AB$21)*100000)</f>
        <v>0</v>
      </c>
      <c r="AD21" s="346">
        <f>Populations!S9</f>
        <v>0</v>
      </c>
      <c r="AE21" s="346">
        <f>IF(AD21=0,0,($K$21/$AD$21)*100000)</f>
        <v>0</v>
      </c>
      <c r="AF21" s="347">
        <f>Populations!U9</f>
        <v>0</v>
      </c>
      <c r="AG21" s="348">
        <f>IF(AF21=0,0,($L$21/$AF$21)*100000)</f>
        <v>0</v>
      </c>
      <c r="AH21" s="304"/>
      <c r="AI21" s="271">
        <f>Populations!B96</f>
        <v>0</v>
      </c>
      <c r="AJ21" s="272">
        <f>Populations!C96</f>
        <v>0</v>
      </c>
      <c r="AL21" s="333" t="str">
        <f>Populations!B9</f>
        <v>&lt;1</v>
      </c>
      <c r="AM21" s="463">
        <f t="shared" ref="AM21:AM33" si="12">O21*AJ21</f>
        <v>0</v>
      </c>
      <c r="AN21" s="464">
        <f t="shared" ref="AN21:AN33" si="13">Q21*AJ21</f>
        <v>0</v>
      </c>
      <c r="AO21" s="464">
        <f t="shared" ref="AO21:AO33" si="14">S21*AJ21</f>
        <v>0</v>
      </c>
      <c r="AP21" s="465">
        <f t="shared" ref="AP21:AP33" si="15">U21*AJ21</f>
        <v>0</v>
      </c>
      <c r="AQ21" s="465">
        <f t="shared" ref="AQ21:AQ33" si="16">W21*AJ21</f>
        <v>0</v>
      </c>
      <c r="AR21" s="465">
        <f t="shared" ref="AR21:AR33" si="17">Y21*AJ21</f>
        <v>0</v>
      </c>
      <c r="AS21" s="465">
        <f t="shared" ref="AS21:AS33" si="18">AA21*AJ21</f>
        <v>0</v>
      </c>
      <c r="AT21" s="465">
        <f t="shared" ref="AT21:AT33" si="19">AC21*AJ21</f>
        <v>0</v>
      </c>
      <c r="AU21" s="465">
        <f t="shared" ref="AU21:AU33" si="20">AE21*AJ21</f>
        <v>0</v>
      </c>
      <c r="AV21" s="467">
        <f t="shared" ref="AV21:AV33" si="21">AG21*AJ21</f>
        <v>0</v>
      </c>
    </row>
    <row r="22" spans="1:48">
      <c r="A22" s="685"/>
      <c r="B22" s="333" t="str">
        <f>Populations!B10</f>
        <v>1-4</v>
      </c>
      <c r="C22" s="356"/>
      <c r="D22" s="357"/>
      <c r="E22" s="309"/>
      <c r="F22" s="310"/>
      <c r="G22" s="310"/>
      <c r="H22" s="310"/>
      <c r="I22" s="310"/>
      <c r="J22" s="311"/>
      <c r="K22" s="311"/>
      <c r="L22" s="358"/>
      <c r="M22" s="304"/>
      <c r="N22" s="345">
        <f>Populations!C10</f>
        <v>0</v>
      </c>
      <c r="O22" s="346">
        <f>IF(N22=0,0,($C$22/$N$22)*100000)</f>
        <v>0</v>
      </c>
      <c r="P22" s="346">
        <f>Populations!E10</f>
        <v>0</v>
      </c>
      <c r="Q22" s="346">
        <f>IF(P22=0,0,($D$22/$P$22)*100000)</f>
        <v>0</v>
      </c>
      <c r="R22" s="346">
        <f>Populations!G10</f>
        <v>0</v>
      </c>
      <c r="S22" s="346">
        <f>IF(R22=0,0,($E$22/$R$22)*100000)</f>
        <v>0</v>
      </c>
      <c r="T22" s="347">
        <f>Populations!I10</f>
        <v>0</v>
      </c>
      <c r="U22" s="346">
        <f>IF(T22=0,0,($F$22/$T$22)*100000)</f>
        <v>0</v>
      </c>
      <c r="V22" s="346">
        <f>Populations!K10</f>
        <v>0</v>
      </c>
      <c r="W22" s="346">
        <f>IF(V22=0,0,($G$22/$V$22)*100000)</f>
        <v>0</v>
      </c>
      <c r="X22" s="347">
        <f>Populations!M10</f>
        <v>0</v>
      </c>
      <c r="Y22" s="346">
        <f>IF(X22=0,0,($H$22/$X$22)*100000)</f>
        <v>0</v>
      </c>
      <c r="Z22" s="347">
        <f>Populations!O10</f>
        <v>0</v>
      </c>
      <c r="AA22" s="346">
        <f>IF(Z22=0,0,($I$22/$Z$22)*100000)</f>
        <v>0</v>
      </c>
      <c r="AB22" s="347">
        <f>Populations!Q10</f>
        <v>0</v>
      </c>
      <c r="AC22" s="346">
        <f>IF(AB22=0,0,($J$22/$AB$22)*100000)</f>
        <v>0</v>
      </c>
      <c r="AD22" s="346">
        <f>Populations!S10</f>
        <v>0</v>
      </c>
      <c r="AE22" s="346">
        <f>IF(AD22=0,0,($K$22/$AD$22)*100000)</f>
        <v>0</v>
      </c>
      <c r="AF22" s="347">
        <f>Populations!U10</f>
        <v>0</v>
      </c>
      <c r="AG22" s="348">
        <f>IF(AF22=0,0,($L$22/$AF$22)*100000)</f>
        <v>0</v>
      </c>
      <c r="AH22" s="304"/>
      <c r="AI22" s="271">
        <f>Populations!B97</f>
        <v>0</v>
      </c>
      <c r="AJ22" s="272">
        <f>Populations!C97</f>
        <v>0</v>
      </c>
      <c r="AL22" s="333" t="str">
        <f>Populations!B10</f>
        <v>1-4</v>
      </c>
      <c r="AM22" s="463">
        <f t="shared" si="12"/>
        <v>0</v>
      </c>
      <c r="AN22" s="464">
        <f t="shared" si="13"/>
        <v>0</v>
      </c>
      <c r="AO22" s="464">
        <f t="shared" si="14"/>
        <v>0</v>
      </c>
      <c r="AP22" s="465">
        <f t="shared" si="15"/>
        <v>0</v>
      </c>
      <c r="AQ22" s="465">
        <f t="shared" si="16"/>
        <v>0</v>
      </c>
      <c r="AR22" s="465">
        <f t="shared" si="17"/>
        <v>0</v>
      </c>
      <c r="AS22" s="465">
        <f t="shared" si="18"/>
        <v>0</v>
      </c>
      <c r="AT22" s="465">
        <f t="shared" si="19"/>
        <v>0</v>
      </c>
      <c r="AU22" s="465">
        <f t="shared" si="20"/>
        <v>0</v>
      </c>
      <c r="AV22" s="467">
        <f t="shared" si="21"/>
        <v>0</v>
      </c>
    </row>
    <row r="23" spans="1:48">
      <c r="A23" s="685"/>
      <c r="B23" s="333" t="str">
        <f>Populations!B11</f>
        <v>5-9</v>
      </c>
      <c r="C23" s="356"/>
      <c r="D23" s="357"/>
      <c r="E23" s="309"/>
      <c r="F23" s="310"/>
      <c r="G23" s="310"/>
      <c r="H23" s="310"/>
      <c r="I23" s="310"/>
      <c r="J23" s="311"/>
      <c r="K23" s="311"/>
      <c r="L23" s="358"/>
      <c r="M23" s="304"/>
      <c r="N23" s="345">
        <f>Populations!C11</f>
        <v>0</v>
      </c>
      <c r="O23" s="346">
        <f>IF(N23=0,0,($C$23/$N$23)*100000)</f>
        <v>0</v>
      </c>
      <c r="P23" s="346">
        <f>Populations!E11</f>
        <v>0</v>
      </c>
      <c r="Q23" s="346">
        <f>IF(P23=0,0,($D$23/$P$23)*100000)</f>
        <v>0</v>
      </c>
      <c r="R23" s="346">
        <f>Populations!G11</f>
        <v>0</v>
      </c>
      <c r="S23" s="346">
        <f>IF(R23=0,0,($E$23/$R$23)*100000)</f>
        <v>0</v>
      </c>
      <c r="T23" s="347">
        <f>Populations!I11</f>
        <v>0</v>
      </c>
      <c r="U23" s="346">
        <f>IF(T23=0,0,($F$23/$T$23)*100000)</f>
        <v>0</v>
      </c>
      <c r="V23" s="346">
        <f>Populations!K11</f>
        <v>0</v>
      </c>
      <c r="W23" s="346">
        <f>IF(V23=0,0,($G$23/$V$23)*100000)</f>
        <v>0</v>
      </c>
      <c r="X23" s="347">
        <f>Populations!M11</f>
        <v>0</v>
      </c>
      <c r="Y23" s="346">
        <f>IF(X23=0,0,($H$23/$X$23)*100000)</f>
        <v>0</v>
      </c>
      <c r="Z23" s="347">
        <f>Populations!O11</f>
        <v>0</v>
      </c>
      <c r="AA23" s="346">
        <f>IF(Z23=0,0,($I$23/$Z$23)*100000)</f>
        <v>0</v>
      </c>
      <c r="AB23" s="347">
        <f>Populations!Q11</f>
        <v>0</v>
      </c>
      <c r="AC23" s="346">
        <f>IF(AB23=0,0,($J$23/$AB$23)*100000)</f>
        <v>0</v>
      </c>
      <c r="AD23" s="346">
        <f>Populations!S11</f>
        <v>0</v>
      </c>
      <c r="AE23" s="346">
        <f>IF(AD23=0,0,($K$23/$AD$23)*100000)</f>
        <v>0</v>
      </c>
      <c r="AF23" s="347">
        <f>Populations!U11</f>
        <v>0</v>
      </c>
      <c r="AG23" s="348">
        <f>IF(AF23=0,0,($L$23/$AF$23)*100000)</f>
        <v>0</v>
      </c>
      <c r="AH23" s="304"/>
      <c r="AI23" s="271">
        <f>Populations!B98</f>
        <v>0</v>
      </c>
      <c r="AJ23" s="272">
        <f>Populations!C98</f>
        <v>0</v>
      </c>
      <c r="AL23" s="333" t="str">
        <f>Populations!B11</f>
        <v>5-9</v>
      </c>
      <c r="AM23" s="463">
        <f t="shared" si="12"/>
        <v>0</v>
      </c>
      <c r="AN23" s="464">
        <f t="shared" si="13"/>
        <v>0</v>
      </c>
      <c r="AO23" s="464">
        <f t="shared" si="14"/>
        <v>0</v>
      </c>
      <c r="AP23" s="465">
        <f t="shared" si="15"/>
        <v>0</v>
      </c>
      <c r="AQ23" s="465">
        <f t="shared" si="16"/>
        <v>0</v>
      </c>
      <c r="AR23" s="465">
        <f t="shared" si="17"/>
        <v>0</v>
      </c>
      <c r="AS23" s="465">
        <f t="shared" si="18"/>
        <v>0</v>
      </c>
      <c r="AT23" s="465">
        <f t="shared" si="19"/>
        <v>0</v>
      </c>
      <c r="AU23" s="465">
        <f t="shared" si="20"/>
        <v>0</v>
      </c>
      <c r="AV23" s="467">
        <f t="shared" si="21"/>
        <v>0</v>
      </c>
    </row>
    <row r="24" spans="1:48">
      <c r="A24" s="685"/>
      <c r="B24" s="333" t="str">
        <f>Populations!B12</f>
        <v>10-14</v>
      </c>
      <c r="C24" s="356"/>
      <c r="D24" s="357"/>
      <c r="E24" s="309"/>
      <c r="F24" s="310"/>
      <c r="G24" s="310"/>
      <c r="H24" s="310"/>
      <c r="I24" s="310"/>
      <c r="J24" s="311"/>
      <c r="K24" s="311"/>
      <c r="L24" s="358"/>
      <c r="M24" s="304"/>
      <c r="N24" s="345">
        <f>Populations!C12</f>
        <v>0</v>
      </c>
      <c r="O24" s="346">
        <f>IF(N24=0,0,($C$24/$N$24)*100000)</f>
        <v>0</v>
      </c>
      <c r="P24" s="346">
        <f>Populations!E12</f>
        <v>0</v>
      </c>
      <c r="Q24" s="346">
        <f>IF(P24=0,0,($D$24/$P$24)*100000)</f>
        <v>0</v>
      </c>
      <c r="R24" s="346">
        <f>Populations!G12</f>
        <v>0</v>
      </c>
      <c r="S24" s="346">
        <f>IF(R24=0,0,($E$24/$R$24)*100000)</f>
        <v>0</v>
      </c>
      <c r="T24" s="347">
        <f>Populations!I12</f>
        <v>0</v>
      </c>
      <c r="U24" s="346">
        <f>IF(T24=0,0,($F$24/$T$24)*100000)</f>
        <v>0</v>
      </c>
      <c r="V24" s="346">
        <f>Populations!K12</f>
        <v>0</v>
      </c>
      <c r="W24" s="346">
        <f>IF(V24=0,0,($G$24/$V$24)*100000)</f>
        <v>0</v>
      </c>
      <c r="X24" s="347">
        <f>Populations!M12</f>
        <v>0</v>
      </c>
      <c r="Y24" s="346">
        <f>IF(X24=0,0,($H$24/$X$24)*100000)</f>
        <v>0</v>
      </c>
      <c r="Z24" s="347">
        <f>Populations!O12</f>
        <v>0</v>
      </c>
      <c r="AA24" s="346">
        <f>IF(Z24=0,0,($I$24/$Z$24)*100000)</f>
        <v>0</v>
      </c>
      <c r="AB24" s="347">
        <f>Populations!Q12</f>
        <v>0</v>
      </c>
      <c r="AC24" s="346">
        <f>IF(AB24=0,0,($J$24/$AB$24)*100000)</f>
        <v>0</v>
      </c>
      <c r="AD24" s="346">
        <f>Populations!S12</f>
        <v>0</v>
      </c>
      <c r="AE24" s="346">
        <f>IF(AD24=0,0,($K$24/$AD$24)*100000)</f>
        <v>0</v>
      </c>
      <c r="AF24" s="347">
        <f>Populations!U12</f>
        <v>0</v>
      </c>
      <c r="AG24" s="348">
        <f>IF(AF24=0,0,($L$24/$AF$24)*100000)</f>
        <v>0</v>
      </c>
      <c r="AH24" s="304"/>
      <c r="AI24" s="271">
        <f>Populations!B99</f>
        <v>0</v>
      </c>
      <c r="AJ24" s="272">
        <f>Populations!C99</f>
        <v>0</v>
      </c>
      <c r="AL24" s="333" t="str">
        <f>Populations!B12</f>
        <v>10-14</v>
      </c>
      <c r="AM24" s="463">
        <f t="shared" si="12"/>
        <v>0</v>
      </c>
      <c r="AN24" s="464">
        <f t="shared" si="13"/>
        <v>0</v>
      </c>
      <c r="AO24" s="464">
        <f t="shared" si="14"/>
        <v>0</v>
      </c>
      <c r="AP24" s="465">
        <f t="shared" si="15"/>
        <v>0</v>
      </c>
      <c r="AQ24" s="465">
        <f t="shared" si="16"/>
        <v>0</v>
      </c>
      <c r="AR24" s="465">
        <f t="shared" si="17"/>
        <v>0</v>
      </c>
      <c r="AS24" s="465">
        <f t="shared" si="18"/>
        <v>0</v>
      </c>
      <c r="AT24" s="465">
        <f t="shared" si="19"/>
        <v>0</v>
      </c>
      <c r="AU24" s="465">
        <f t="shared" si="20"/>
        <v>0</v>
      </c>
      <c r="AV24" s="467">
        <f t="shared" si="21"/>
        <v>0</v>
      </c>
    </row>
    <row r="25" spans="1:48">
      <c r="A25" s="685"/>
      <c r="B25" s="333" t="str">
        <f>Populations!B13</f>
        <v>15-19</v>
      </c>
      <c r="C25" s="356"/>
      <c r="D25" s="357"/>
      <c r="E25" s="309"/>
      <c r="F25" s="310"/>
      <c r="G25" s="310"/>
      <c r="H25" s="310"/>
      <c r="I25" s="310"/>
      <c r="J25" s="311"/>
      <c r="K25" s="311"/>
      <c r="L25" s="358"/>
      <c r="M25" s="304"/>
      <c r="N25" s="345">
        <f>Populations!C13</f>
        <v>0</v>
      </c>
      <c r="O25" s="346">
        <f>IF(N25=0,0,($C$25/$N$25)*100000)</f>
        <v>0</v>
      </c>
      <c r="P25" s="346">
        <f>Populations!E13</f>
        <v>0</v>
      </c>
      <c r="Q25" s="346">
        <f>IF(P25=0,0,($D$25/$P$25)*100000)</f>
        <v>0</v>
      </c>
      <c r="R25" s="346">
        <f>Populations!G13</f>
        <v>0</v>
      </c>
      <c r="S25" s="346">
        <f>IF(R25=0,0,($E$25/$R$25)*100000)</f>
        <v>0</v>
      </c>
      <c r="T25" s="347">
        <f>Populations!I13</f>
        <v>0</v>
      </c>
      <c r="U25" s="346">
        <f>IF(T25=0,0,($F$25/$T$25)*100000)</f>
        <v>0</v>
      </c>
      <c r="V25" s="346">
        <f>Populations!K13</f>
        <v>0</v>
      </c>
      <c r="W25" s="346">
        <f>IF(V25=0,0,($G$25/$V$25)*100000)</f>
        <v>0</v>
      </c>
      <c r="X25" s="347">
        <f>Populations!M13</f>
        <v>0</v>
      </c>
      <c r="Y25" s="346">
        <f>IF(X25=0,0,($H$25/$X$25)*100000)</f>
        <v>0</v>
      </c>
      <c r="Z25" s="347">
        <f>Populations!O13</f>
        <v>0</v>
      </c>
      <c r="AA25" s="346">
        <f>IF(Z25=0,0,($I$25/$Z$25)*100000)</f>
        <v>0</v>
      </c>
      <c r="AB25" s="347">
        <f>Populations!Q13</f>
        <v>0</v>
      </c>
      <c r="AC25" s="346">
        <f>IF(AB25=0,0,($J$25/$AB$25)*100000)</f>
        <v>0</v>
      </c>
      <c r="AD25" s="346">
        <f>Populations!S13</f>
        <v>0</v>
      </c>
      <c r="AE25" s="346">
        <f>IF(AD25=0,0,($K$25/$AD$25)*100000)</f>
        <v>0</v>
      </c>
      <c r="AF25" s="347">
        <f>Populations!U13</f>
        <v>0</v>
      </c>
      <c r="AG25" s="348">
        <f>IF(AF25=0,0,($L$25/$AF$25)*100000)</f>
        <v>0</v>
      </c>
      <c r="AH25" s="304"/>
      <c r="AI25" s="271">
        <f>Populations!B100</f>
        <v>0</v>
      </c>
      <c r="AJ25" s="272">
        <f>Populations!C100</f>
        <v>0</v>
      </c>
      <c r="AL25" s="333" t="str">
        <f>Populations!B13</f>
        <v>15-19</v>
      </c>
      <c r="AM25" s="463">
        <f t="shared" si="12"/>
        <v>0</v>
      </c>
      <c r="AN25" s="464">
        <f t="shared" si="13"/>
        <v>0</v>
      </c>
      <c r="AO25" s="464">
        <f t="shared" si="14"/>
        <v>0</v>
      </c>
      <c r="AP25" s="465">
        <f t="shared" si="15"/>
        <v>0</v>
      </c>
      <c r="AQ25" s="465">
        <f t="shared" si="16"/>
        <v>0</v>
      </c>
      <c r="AR25" s="465">
        <f t="shared" si="17"/>
        <v>0</v>
      </c>
      <c r="AS25" s="465">
        <f t="shared" si="18"/>
        <v>0</v>
      </c>
      <c r="AT25" s="465">
        <f t="shared" si="19"/>
        <v>0</v>
      </c>
      <c r="AU25" s="465">
        <f t="shared" si="20"/>
        <v>0</v>
      </c>
      <c r="AV25" s="467">
        <f t="shared" si="21"/>
        <v>0</v>
      </c>
    </row>
    <row r="26" spans="1:48">
      <c r="A26" s="685"/>
      <c r="B26" s="333" t="str">
        <f>Populations!B14</f>
        <v>20-24</v>
      </c>
      <c r="C26" s="356"/>
      <c r="D26" s="357"/>
      <c r="E26" s="309"/>
      <c r="F26" s="310"/>
      <c r="G26" s="310"/>
      <c r="H26" s="310"/>
      <c r="I26" s="310"/>
      <c r="J26" s="311"/>
      <c r="K26" s="311"/>
      <c r="L26" s="358"/>
      <c r="M26" s="304"/>
      <c r="N26" s="345">
        <f>Populations!C14</f>
        <v>0</v>
      </c>
      <c r="O26" s="346">
        <f>IF(N26=0,0,($C$26/$N$26)*100000)</f>
        <v>0</v>
      </c>
      <c r="P26" s="346">
        <f>Populations!E14</f>
        <v>0</v>
      </c>
      <c r="Q26" s="346">
        <f>IF(P26=0,0,($D$26/$P$26)*100000)</f>
        <v>0</v>
      </c>
      <c r="R26" s="346">
        <f>Populations!G14</f>
        <v>0</v>
      </c>
      <c r="S26" s="346">
        <f>IF(R26=0,0,($E$26/$R$26)*100000)</f>
        <v>0</v>
      </c>
      <c r="T26" s="347">
        <f>Populations!I14</f>
        <v>0</v>
      </c>
      <c r="U26" s="346">
        <f>IF(T26=0,0,($F$26/$T$26)*100000)</f>
        <v>0</v>
      </c>
      <c r="V26" s="346">
        <f>Populations!K14</f>
        <v>0</v>
      </c>
      <c r="W26" s="346">
        <f>IF(V26=0,0,($G$26/$V$26)*100000)</f>
        <v>0</v>
      </c>
      <c r="X26" s="347">
        <f>Populations!M14</f>
        <v>0</v>
      </c>
      <c r="Y26" s="346">
        <f>IF(X26=0,0,($H$26/$X$26)*100000)</f>
        <v>0</v>
      </c>
      <c r="Z26" s="347">
        <f>Populations!O14</f>
        <v>0</v>
      </c>
      <c r="AA26" s="346">
        <f>IF(Z26=0,0,($I$26/$Z$26)*100000)</f>
        <v>0</v>
      </c>
      <c r="AB26" s="347">
        <f>Populations!Q14</f>
        <v>0</v>
      </c>
      <c r="AC26" s="346">
        <f>IF(AB26=0,0,($J$26/$AB$26)*100000)</f>
        <v>0</v>
      </c>
      <c r="AD26" s="346">
        <f>Populations!S14</f>
        <v>0</v>
      </c>
      <c r="AE26" s="346">
        <f>IF(AD26=0,0,($K$26/$AD$26)*100000)</f>
        <v>0</v>
      </c>
      <c r="AF26" s="347">
        <f>Populations!U14</f>
        <v>0</v>
      </c>
      <c r="AG26" s="348">
        <f>IF(AF26=0,0,($L$26/$AF$26)*100000)</f>
        <v>0</v>
      </c>
      <c r="AH26" s="304"/>
      <c r="AI26" s="271">
        <f>Populations!B101</f>
        <v>0</v>
      </c>
      <c r="AJ26" s="272">
        <f>Populations!C101</f>
        <v>0</v>
      </c>
      <c r="AL26" s="333" t="str">
        <f>Populations!B14</f>
        <v>20-24</v>
      </c>
      <c r="AM26" s="463">
        <f t="shared" si="12"/>
        <v>0</v>
      </c>
      <c r="AN26" s="464">
        <f t="shared" si="13"/>
        <v>0</v>
      </c>
      <c r="AO26" s="464">
        <f t="shared" si="14"/>
        <v>0</v>
      </c>
      <c r="AP26" s="465">
        <f t="shared" si="15"/>
        <v>0</v>
      </c>
      <c r="AQ26" s="465">
        <f t="shared" si="16"/>
        <v>0</v>
      </c>
      <c r="AR26" s="465">
        <f t="shared" si="17"/>
        <v>0</v>
      </c>
      <c r="AS26" s="465">
        <f t="shared" si="18"/>
        <v>0</v>
      </c>
      <c r="AT26" s="465">
        <f t="shared" si="19"/>
        <v>0</v>
      </c>
      <c r="AU26" s="465">
        <f t="shared" si="20"/>
        <v>0</v>
      </c>
      <c r="AV26" s="467">
        <f t="shared" si="21"/>
        <v>0</v>
      </c>
    </row>
    <row r="27" spans="1:48">
      <c r="A27" s="685"/>
      <c r="B27" s="333" t="str">
        <f>Populations!B15</f>
        <v>25-34</v>
      </c>
      <c r="C27" s="356"/>
      <c r="D27" s="357"/>
      <c r="E27" s="309"/>
      <c r="F27" s="310"/>
      <c r="G27" s="310"/>
      <c r="H27" s="310"/>
      <c r="I27" s="310"/>
      <c r="J27" s="311"/>
      <c r="K27" s="311"/>
      <c r="L27" s="358"/>
      <c r="M27" s="304"/>
      <c r="N27" s="345">
        <f>Populations!C15</f>
        <v>0</v>
      </c>
      <c r="O27" s="346">
        <f>IF(N27=0,0,($C$27/$N$27)*100000)</f>
        <v>0</v>
      </c>
      <c r="P27" s="346">
        <f>Populations!E15</f>
        <v>0</v>
      </c>
      <c r="Q27" s="346">
        <f>IF(P27=0,0,($D$27/$P$27)*100000)</f>
        <v>0</v>
      </c>
      <c r="R27" s="346">
        <f>Populations!G15</f>
        <v>0</v>
      </c>
      <c r="S27" s="346">
        <f>IF(R27=0,0,($E$27/$R$27)*100000)</f>
        <v>0</v>
      </c>
      <c r="T27" s="347">
        <f>Populations!I15</f>
        <v>0</v>
      </c>
      <c r="U27" s="346">
        <f>IF(T27=0,0,($F$27/$T$27)*100000)</f>
        <v>0</v>
      </c>
      <c r="V27" s="346">
        <f>Populations!K15</f>
        <v>0</v>
      </c>
      <c r="W27" s="346">
        <f>IF(V27=0,0,($G$27/$V$27)*100000)</f>
        <v>0</v>
      </c>
      <c r="X27" s="347">
        <f>Populations!M15</f>
        <v>0</v>
      </c>
      <c r="Y27" s="346">
        <f>IF(X27=0,0,($H$27/$X$27)*100000)</f>
        <v>0</v>
      </c>
      <c r="Z27" s="347">
        <f>Populations!O15</f>
        <v>0</v>
      </c>
      <c r="AA27" s="346">
        <f>IF(Z27=0,0,($I$27/$Z$27)*100000)</f>
        <v>0</v>
      </c>
      <c r="AB27" s="347">
        <f>Populations!Q15</f>
        <v>0</v>
      </c>
      <c r="AC27" s="346">
        <f>IF(AB27=0,0,($J$27/$AB$27)*100000)</f>
        <v>0</v>
      </c>
      <c r="AD27" s="346">
        <f>Populations!S15</f>
        <v>0</v>
      </c>
      <c r="AE27" s="346">
        <f>IF(AD27=0,0,($K$27/$AD$27)*100000)</f>
        <v>0</v>
      </c>
      <c r="AF27" s="347">
        <f>Populations!U15</f>
        <v>0</v>
      </c>
      <c r="AG27" s="348">
        <f>IF(AF27=0,0,($L$272/$AF$27)*100000)</f>
        <v>0</v>
      </c>
      <c r="AH27" s="304"/>
      <c r="AI27" s="271">
        <f>Populations!B102</f>
        <v>0</v>
      </c>
      <c r="AJ27" s="272">
        <f>Populations!C102</f>
        <v>0</v>
      </c>
      <c r="AL27" s="333" t="str">
        <f>Populations!B15</f>
        <v>25-34</v>
      </c>
      <c r="AM27" s="463">
        <f t="shared" si="12"/>
        <v>0</v>
      </c>
      <c r="AN27" s="464">
        <f t="shared" si="13"/>
        <v>0</v>
      </c>
      <c r="AO27" s="464">
        <f t="shared" si="14"/>
        <v>0</v>
      </c>
      <c r="AP27" s="465">
        <f t="shared" si="15"/>
        <v>0</v>
      </c>
      <c r="AQ27" s="465">
        <f t="shared" si="16"/>
        <v>0</v>
      </c>
      <c r="AR27" s="465">
        <f t="shared" si="17"/>
        <v>0</v>
      </c>
      <c r="AS27" s="465">
        <f t="shared" si="18"/>
        <v>0</v>
      </c>
      <c r="AT27" s="465">
        <f t="shared" si="19"/>
        <v>0</v>
      </c>
      <c r="AU27" s="465">
        <f t="shared" si="20"/>
        <v>0</v>
      </c>
      <c r="AV27" s="467">
        <f t="shared" si="21"/>
        <v>0</v>
      </c>
    </row>
    <row r="28" spans="1:48">
      <c r="A28" s="685"/>
      <c r="B28" s="333" t="str">
        <f>Populations!B16</f>
        <v>35-44</v>
      </c>
      <c r="C28" s="356"/>
      <c r="D28" s="357"/>
      <c r="E28" s="309"/>
      <c r="F28" s="310"/>
      <c r="G28" s="310"/>
      <c r="H28" s="310"/>
      <c r="I28" s="310"/>
      <c r="J28" s="311"/>
      <c r="K28" s="311"/>
      <c r="L28" s="358"/>
      <c r="M28" s="304"/>
      <c r="N28" s="345">
        <f>Populations!C16</f>
        <v>0</v>
      </c>
      <c r="O28" s="346">
        <f>IF(N28=0,0,($C$28/$N$28)*100000)</f>
        <v>0</v>
      </c>
      <c r="P28" s="346">
        <f>Populations!E16</f>
        <v>0</v>
      </c>
      <c r="Q28" s="346">
        <f>IF(P28=0,0,($D$28/$P$28)*100000)</f>
        <v>0</v>
      </c>
      <c r="R28" s="346">
        <f>Populations!G16</f>
        <v>0</v>
      </c>
      <c r="S28" s="346">
        <f>IF(R28=0,0,($E$28/$R$28)*100000)</f>
        <v>0</v>
      </c>
      <c r="T28" s="347">
        <f>Populations!I16</f>
        <v>0</v>
      </c>
      <c r="U28" s="346">
        <f>IF(T28=0,0,($F$28/$T$28)*100000)</f>
        <v>0</v>
      </c>
      <c r="V28" s="346">
        <f>Populations!K16</f>
        <v>0</v>
      </c>
      <c r="W28" s="346">
        <f>IF(V28=0,0,($G$28/$V$28)*100000)</f>
        <v>0</v>
      </c>
      <c r="X28" s="347">
        <f>Populations!M16</f>
        <v>0</v>
      </c>
      <c r="Y28" s="346">
        <f>IF(X28=0,0,($H$28/$X$28)*100000)</f>
        <v>0</v>
      </c>
      <c r="Z28" s="347">
        <f>Populations!O16</f>
        <v>0</v>
      </c>
      <c r="AA28" s="346">
        <f>IF(Z28=0,0,($I$28/$Z$28)*100000)</f>
        <v>0</v>
      </c>
      <c r="AB28" s="347">
        <f>Populations!Q16</f>
        <v>0</v>
      </c>
      <c r="AC28" s="346">
        <f>IF(AB28=0,0,($J$28/$AB$28)*100000)</f>
        <v>0</v>
      </c>
      <c r="AD28" s="346">
        <f>Populations!S16</f>
        <v>0</v>
      </c>
      <c r="AE28" s="346">
        <f>IF(AD28=0,0,($K$28/$AD$28)*100000)</f>
        <v>0</v>
      </c>
      <c r="AF28" s="347">
        <f>Populations!U16</f>
        <v>0</v>
      </c>
      <c r="AG28" s="348">
        <f>IF(AF28=0,0,($L$28/$AF$28)*100000)</f>
        <v>0</v>
      </c>
      <c r="AH28" s="304"/>
      <c r="AI28" s="271">
        <f>Populations!B103</f>
        <v>0</v>
      </c>
      <c r="AJ28" s="272">
        <f>Populations!C103</f>
        <v>0</v>
      </c>
      <c r="AL28" s="333" t="str">
        <f>Populations!B16</f>
        <v>35-44</v>
      </c>
      <c r="AM28" s="463">
        <f t="shared" si="12"/>
        <v>0</v>
      </c>
      <c r="AN28" s="464">
        <f t="shared" si="13"/>
        <v>0</v>
      </c>
      <c r="AO28" s="464">
        <f t="shared" si="14"/>
        <v>0</v>
      </c>
      <c r="AP28" s="465">
        <f t="shared" si="15"/>
        <v>0</v>
      </c>
      <c r="AQ28" s="465">
        <f t="shared" si="16"/>
        <v>0</v>
      </c>
      <c r="AR28" s="465">
        <f t="shared" si="17"/>
        <v>0</v>
      </c>
      <c r="AS28" s="465">
        <f t="shared" si="18"/>
        <v>0</v>
      </c>
      <c r="AT28" s="465">
        <f t="shared" si="19"/>
        <v>0</v>
      </c>
      <c r="AU28" s="465">
        <f t="shared" si="20"/>
        <v>0</v>
      </c>
      <c r="AV28" s="467">
        <f t="shared" si="21"/>
        <v>0</v>
      </c>
    </row>
    <row r="29" spans="1:48">
      <c r="A29" s="685"/>
      <c r="B29" s="333" t="str">
        <f>Populations!B17</f>
        <v>45-54</v>
      </c>
      <c r="C29" s="356"/>
      <c r="D29" s="357"/>
      <c r="E29" s="309"/>
      <c r="F29" s="310"/>
      <c r="G29" s="310"/>
      <c r="H29" s="310"/>
      <c r="I29" s="310"/>
      <c r="J29" s="311"/>
      <c r="K29" s="311"/>
      <c r="L29" s="358"/>
      <c r="M29" s="304"/>
      <c r="N29" s="345">
        <f>Populations!C17</f>
        <v>0</v>
      </c>
      <c r="O29" s="346">
        <f>IF(N29=0,0,($C$29/$N$29)*100000)</f>
        <v>0</v>
      </c>
      <c r="P29" s="346">
        <f>Populations!E17</f>
        <v>0</v>
      </c>
      <c r="Q29" s="346">
        <f>IF(P29=0,0,($D$29/$P$29)*100000)</f>
        <v>0</v>
      </c>
      <c r="R29" s="346">
        <f>Populations!G17</f>
        <v>0</v>
      </c>
      <c r="S29" s="346">
        <f>IF(R29=0,0,($E$29/$R$29)*100000)</f>
        <v>0</v>
      </c>
      <c r="T29" s="347">
        <f>Populations!I17</f>
        <v>0</v>
      </c>
      <c r="U29" s="346">
        <f>IF(T29=0,0,($F$29/$T$29)*100000)</f>
        <v>0</v>
      </c>
      <c r="V29" s="346">
        <f>Populations!K17</f>
        <v>0</v>
      </c>
      <c r="W29" s="346">
        <f>IF(V29=0,0,($G$29/$V$29)*100000)</f>
        <v>0</v>
      </c>
      <c r="X29" s="347">
        <f>Populations!M17</f>
        <v>0</v>
      </c>
      <c r="Y29" s="346">
        <f>IF(X29=0,0,($H$29/$X$29)*100000)</f>
        <v>0</v>
      </c>
      <c r="Z29" s="347">
        <f>Populations!O17</f>
        <v>0</v>
      </c>
      <c r="AA29" s="346">
        <f>IF(Z29=0,0,($I$29/$Z$29)*100000)</f>
        <v>0</v>
      </c>
      <c r="AB29" s="347">
        <f>Populations!Q17</f>
        <v>0</v>
      </c>
      <c r="AC29" s="346">
        <f>IF(AB29=0,0,($J$29/$AB$29)*100000)</f>
        <v>0</v>
      </c>
      <c r="AD29" s="346">
        <f>Populations!S17</f>
        <v>0</v>
      </c>
      <c r="AE29" s="346">
        <f>IF(AD29=0,0,($K$29/$AD$29)*100000)</f>
        <v>0</v>
      </c>
      <c r="AF29" s="347">
        <f>Populations!U17</f>
        <v>0</v>
      </c>
      <c r="AG29" s="348">
        <f>IF(AF29=0,0,($L$29/$AF$29)*100000)</f>
        <v>0</v>
      </c>
      <c r="AH29" s="304"/>
      <c r="AI29" s="271">
        <f>Populations!B104</f>
        <v>0</v>
      </c>
      <c r="AJ29" s="272">
        <f>Populations!C104</f>
        <v>0</v>
      </c>
      <c r="AL29" s="333" t="str">
        <f>Populations!B17</f>
        <v>45-54</v>
      </c>
      <c r="AM29" s="463">
        <f t="shared" si="12"/>
        <v>0</v>
      </c>
      <c r="AN29" s="464">
        <f t="shared" si="13"/>
        <v>0</v>
      </c>
      <c r="AO29" s="464">
        <f t="shared" si="14"/>
        <v>0</v>
      </c>
      <c r="AP29" s="465">
        <f t="shared" si="15"/>
        <v>0</v>
      </c>
      <c r="AQ29" s="465">
        <f t="shared" si="16"/>
        <v>0</v>
      </c>
      <c r="AR29" s="465">
        <f t="shared" si="17"/>
        <v>0</v>
      </c>
      <c r="AS29" s="465">
        <f t="shared" si="18"/>
        <v>0</v>
      </c>
      <c r="AT29" s="465">
        <f t="shared" si="19"/>
        <v>0</v>
      </c>
      <c r="AU29" s="465">
        <f t="shared" si="20"/>
        <v>0</v>
      </c>
      <c r="AV29" s="467">
        <f t="shared" si="21"/>
        <v>0</v>
      </c>
    </row>
    <row r="30" spans="1:48">
      <c r="A30" s="685"/>
      <c r="B30" s="333" t="str">
        <f>Populations!B18</f>
        <v>55-64</v>
      </c>
      <c r="C30" s="356"/>
      <c r="D30" s="357"/>
      <c r="E30" s="309"/>
      <c r="F30" s="310"/>
      <c r="G30" s="310"/>
      <c r="H30" s="310"/>
      <c r="I30" s="310"/>
      <c r="J30" s="311"/>
      <c r="K30" s="311"/>
      <c r="L30" s="358"/>
      <c r="M30" s="304"/>
      <c r="N30" s="345">
        <f>Populations!C18</f>
        <v>0</v>
      </c>
      <c r="O30" s="346">
        <f>IF(N30=0,0,($C$30/$N$30)*100000)</f>
        <v>0</v>
      </c>
      <c r="P30" s="346">
        <f>Populations!E18</f>
        <v>0</v>
      </c>
      <c r="Q30" s="346">
        <f>IF(P30=0,0,($D$30/$P$30)*100000)</f>
        <v>0</v>
      </c>
      <c r="R30" s="346">
        <f>Populations!G18</f>
        <v>0</v>
      </c>
      <c r="S30" s="346">
        <f>IF(R30=0,0,($E$30/$R$30)*100000)</f>
        <v>0</v>
      </c>
      <c r="T30" s="347">
        <f>Populations!I18</f>
        <v>0</v>
      </c>
      <c r="U30" s="346">
        <f>IF(T30=0,0,($F$30/$T$30)*100000)</f>
        <v>0</v>
      </c>
      <c r="V30" s="346">
        <f>Populations!K18</f>
        <v>0</v>
      </c>
      <c r="W30" s="346">
        <f>IF(V30=0,0,($G$30/$V$30)*100000)</f>
        <v>0</v>
      </c>
      <c r="X30" s="347">
        <f>Populations!M18</f>
        <v>0</v>
      </c>
      <c r="Y30" s="346">
        <f>IF(X30=0,0,($H$30/$X$30)*100000)</f>
        <v>0</v>
      </c>
      <c r="Z30" s="347">
        <f>Populations!O18</f>
        <v>0</v>
      </c>
      <c r="AA30" s="346">
        <f>IF(Z30=0,0,($I$30/$Z$30)*100000)</f>
        <v>0</v>
      </c>
      <c r="AB30" s="347">
        <f>Populations!Q18</f>
        <v>0</v>
      </c>
      <c r="AC30" s="346">
        <f>IF(AB30=0,0,($J$30/$AB$30)*100000)</f>
        <v>0</v>
      </c>
      <c r="AD30" s="346">
        <f>Populations!S18</f>
        <v>0</v>
      </c>
      <c r="AE30" s="346">
        <f>IF(AD30=0,0,($K$30/$AD$30)*100000)</f>
        <v>0</v>
      </c>
      <c r="AF30" s="347">
        <f>Populations!U18</f>
        <v>0</v>
      </c>
      <c r="AG30" s="348">
        <f>IF(AF30=0,0,($L$30/$AF$30)*100000)</f>
        <v>0</v>
      </c>
      <c r="AH30" s="304"/>
      <c r="AI30" s="271">
        <f>Populations!B105</f>
        <v>0</v>
      </c>
      <c r="AJ30" s="272">
        <f>Populations!C105</f>
        <v>0</v>
      </c>
      <c r="AL30" s="333" t="str">
        <f>Populations!B18</f>
        <v>55-64</v>
      </c>
      <c r="AM30" s="463">
        <f t="shared" si="12"/>
        <v>0</v>
      </c>
      <c r="AN30" s="464">
        <f t="shared" si="13"/>
        <v>0</v>
      </c>
      <c r="AO30" s="464">
        <f t="shared" si="14"/>
        <v>0</v>
      </c>
      <c r="AP30" s="465">
        <f t="shared" si="15"/>
        <v>0</v>
      </c>
      <c r="AQ30" s="465">
        <f t="shared" si="16"/>
        <v>0</v>
      </c>
      <c r="AR30" s="465">
        <f t="shared" si="17"/>
        <v>0</v>
      </c>
      <c r="AS30" s="465">
        <f t="shared" si="18"/>
        <v>0</v>
      </c>
      <c r="AT30" s="465">
        <f t="shared" si="19"/>
        <v>0</v>
      </c>
      <c r="AU30" s="465">
        <f t="shared" si="20"/>
        <v>0</v>
      </c>
      <c r="AV30" s="467">
        <f t="shared" si="21"/>
        <v>0</v>
      </c>
    </row>
    <row r="31" spans="1:48">
      <c r="A31" s="685"/>
      <c r="B31" s="333" t="str">
        <f>Populations!B19</f>
        <v>65-74</v>
      </c>
      <c r="C31" s="356"/>
      <c r="D31" s="357"/>
      <c r="E31" s="309"/>
      <c r="F31" s="310"/>
      <c r="G31" s="310"/>
      <c r="H31" s="310"/>
      <c r="I31" s="310"/>
      <c r="J31" s="311"/>
      <c r="K31" s="311"/>
      <c r="L31" s="358"/>
      <c r="M31" s="304"/>
      <c r="N31" s="345">
        <f>Populations!C19</f>
        <v>0</v>
      </c>
      <c r="O31" s="346">
        <f>IF(N31=0,0,($C$31/$N$31)*100000)</f>
        <v>0</v>
      </c>
      <c r="P31" s="346">
        <f>Populations!E19</f>
        <v>0</v>
      </c>
      <c r="Q31" s="346">
        <f>IF(P31=0,0,($D$31/$P$31)*100000)</f>
        <v>0</v>
      </c>
      <c r="R31" s="346">
        <f>Populations!G19</f>
        <v>0</v>
      </c>
      <c r="S31" s="346">
        <f>IF(R31=0,0,($E$31/$R$31)*100000)</f>
        <v>0</v>
      </c>
      <c r="T31" s="347">
        <f>Populations!I19</f>
        <v>0</v>
      </c>
      <c r="U31" s="346">
        <f>IF(T31=0,0,($F$31/$T$31)*100000)</f>
        <v>0</v>
      </c>
      <c r="V31" s="346">
        <f>Populations!K19</f>
        <v>0</v>
      </c>
      <c r="W31" s="346">
        <f>IF(V31=0,0,($G$31/$V$31)*100000)</f>
        <v>0</v>
      </c>
      <c r="X31" s="347">
        <f>Populations!M19</f>
        <v>0</v>
      </c>
      <c r="Y31" s="346">
        <f>IF(X31=0,0,($H$31/$X$31)*100000)</f>
        <v>0</v>
      </c>
      <c r="Z31" s="347">
        <f>Populations!O19</f>
        <v>0</v>
      </c>
      <c r="AA31" s="346">
        <f>IF(Z31=0,0,($I$31/$Z$31)*100000)</f>
        <v>0</v>
      </c>
      <c r="AB31" s="347">
        <f>Populations!Q19</f>
        <v>0</v>
      </c>
      <c r="AC31" s="346">
        <f>IF(AB31=0,0,($J$31/$AB$31)*100000)</f>
        <v>0</v>
      </c>
      <c r="AD31" s="346">
        <f>Populations!S19</f>
        <v>0</v>
      </c>
      <c r="AE31" s="346">
        <f>IF(AD31=0,0,($K$31/$AD$31)*100000)</f>
        <v>0</v>
      </c>
      <c r="AF31" s="347">
        <f>Populations!U19</f>
        <v>0</v>
      </c>
      <c r="AG31" s="348">
        <f>IF(AF31=0,0,($L$31/$AF$31)*100000)</f>
        <v>0</v>
      </c>
      <c r="AH31" s="304"/>
      <c r="AI31" s="271">
        <f>Populations!B106</f>
        <v>0</v>
      </c>
      <c r="AJ31" s="272">
        <f>Populations!C106</f>
        <v>0</v>
      </c>
      <c r="AL31" s="333" t="str">
        <f>Populations!B19</f>
        <v>65-74</v>
      </c>
      <c r="AM31" s="463">
        <f t="shared" si="12"/>
        <v>0</v>
      </c>
      <c r="AN31" s="464">
        <f t="shared" si="13"/>
        <v>0</v>
      </c>
      <c r="AO31" s="464">
        <f t="shared" si="14"/>
        <v>0</v>
      </c>
      <c r="AP31" s="465">
        <f t="shared" si="15"/>
        <v>0</v>
      </c>
      <c r="AQ31" s="465">
        <f t="shared" si="16"/>
        <v>0</v>
      </c>
      <c r="AR31" s="465">
        <f t="shared" si="17"/>
        <v>0</v>
      </c>
      <c r="AS31" s="465">
        <f t="shared" si="18"/>
        <v>0</v>
      </c>
      <c r="AT31" s="465">
        <f t="shared" si="19"/>
        <v>0</v>
      </c>
      <c r="AU31" s="465">
        <f t="shared" si="20"/>
        <v>0</v>
      </c>
      <c r="AV31" s="467">
        <f t="shared" si="21"/>
        <v>0</v>
      </c>
    </row>
    <row r="32" spans="1:48">
      <c r="A32" s="685"/>
      <c r="B32" s="333" t="str">
        <f>Populations!B20</f>
        <v>75-84</v>
      </c>
      <c r="C32" s="356"/>
      <c r="D32" s="357"/>
      <c r="E32" s="309"/>
      <c r="F32" s="310"/>
      <c r="G32" s="310"/>
      <c r="H32" s="310"/>
      <c r="I32" s="310"/>
      <c r="J32" s="311"/>
      <c r="K32" s="311"/>
      <c r="L32" s="358"/>
      <c r="M32" s="304"/>
      <c r="N32" s="345">
        <f>Populations!C20</f>
        <v>0</v>
      </c>
      <c r="O32" s="346">
        <f>IF(N32=0,0,($C$32/$N$32)*100000)</f>
        <v>0</v>
      </c>
      <c r="P32" s="346">
        <f>Populations!E20</f>
        <v>0</v>
      </c>
      <c r="Q32" s="346">
        <f>IF(P32=0,0,($D$32/$P$32)*100000)</f>
        <v>0</v>
      </c>
      <c r="R32" s="346">
        <f>Populations!G20</f>
        <v>0</v>
      </c>
      <c r="S32" s="346">
        <f>IF(R32=0,0,($E$32/$R$32)*100000)</f>
        <v>0</v>
      </c>
      <c r="T32" s="347">
        <f>Populations!I20</f>
        <v>0</v>
      </c>
      <c r="U32" s="346">
        <f>IF(T32=0,0,($F$32/$T$32)*100000)</f>
        <v>0</v>
      </c>
      <c r="V32" s="346">
        <f>Populations!K20</f>
        <v>0</v>
      </c>
      <c r="W32" s="346">
        <f>IF(V32=0,0,($G$32/$V$32)*100000)</f>
        <v>0</v>
      </c>
      <c r="X32" s="347">
        <f>Populations!M20</f>
        <v>0</v>
      </c>
      <c r="Y32" s="346">
        <f>IF(X32=0,0,($H$32/$X$32)*100000)</f>
        <v>0</v>
      </c>
      <c r="Z32" s="347">
        <f>Populations!O20</f>
        <v>0</v>
      </c>
      <c r="AA32" s="346">
        <f>IF(Z32=0,0,($I$32/$Z$32)*100000)</f>
        <v>0</v>
      </c>
      <c r="AB32" s="347">
        <f>Populations!Q20</f>
        <v>0</v>
      </c>
      <c r="AC32" s="346">
        <f>IF(AB32=0,0,($J$32/$AB$32)*100000)</f>
        <v>0</v>
      </c>
      <c r="AD32" s="346">
        <f>Populations!S20</f>
        <v>0</v>
      </c>
      <c r="AE32" s="346">
        <f>IF(AD32=0,0,($K$32/$AD$32)*100000)</f>
        <v>0</v>
      </c>
      <c r="AF32" s="347">
        <f>Populations!U20</f>
        <v>0</v>
      </c>
      <c r="AG32" s="348">
        <f>IF(AF32=0,0,($L$32/$AF$32)*100000)</f>
        <v>0</v>
      </c>
      <c r="AH32" s="304"/>
      <c r="AI32" s="271">
        <f>Populations!B107</f>
        <v>0</v>
      </c>
      <c r="AJ32" s="272">
        <f>Populations!C107</f>
        <v>0</v>
      </c>
      <c r="AL32" s="333" t="str">
        <f>Populations!B20</f>
        <v>75-84</v>
      </c>
      <c r="AM32" s="463">
        <f t="shared" si="12"/>
        <v>0</v>
      </c>
      <c r="AN32" s="464">
        <f t="shared" si="13"/>
        <v>0</v>
      </c>
      <c r="AO32" s="464">
        <f t="shared" si="14"/>
        <v>0</v>
      </c>
      <c r="AP32" s="465">
        <f t="shared" si="15"/>
        <v>0</v>
      </c>
      <c r="AQ32" s="465">
        <f t="shared" si="16"/>
        <v>0</v>
      </c>
      <c r="AR32" s="465">
        <f t="shared" si="17"/>
        <v>0</v>
      </c>
      <c r="AS32" s="465">
        <f t="shared" si="18"/>
        <v>0</v>
      </c>
      <c r="AT32" s="465">
        <f t="shared" si="19"/>
        <v>0</v>
      </c>
      <c r="AU32" s="465">
        <f t="shared" si="20"/>
        <v>0</v>
      </c>
      <c r="AV32" s="467">
        <f t="shared" si="21"/>
        <v>0</v>
      </c>
    </row>
    <row r="33" spans="1:48">
      <c r="A33" s="685"/>
      <c r="B33" s="333" t="str">
        <f>Populations!B21</f>
        <v>85+</v>
      </c>
      <c r="C33" s="356"/>
      <c r="D33" s="357"/>
      <c r="E33" s="301"/>
      <c r="F33" s="302"/>
      <c r="G33" s="302"/>
      <c r="H33" s="302"/>
      <c r="I33" s="302"/>
      <c r="J33" s="303"/>
      <c r="K33" s="303"/>
      <c r="L33" s="358"/>
      <c r="M33" s="304"/>
      <c r="N33" s="345">
        <f>Populations!C21</f>
        <v>0</v>
      </c>
      <c r="O33" s="346">
        <f>IF(N33=0,0,($C$33/$N$33)*100000)</f>
        <v>0</v>
      </c>
      <c r="P33" s="346">
        <f>Populations!E21</f>
        <v>0</v>
      </c>
      <c r="Q33" s="346">
        <f>IF(P33=0,0,($D$33/$P$33)*100000)</f>
        <v>0</v>
      </c>
      <c r="R33" s="346">
        <f>Populations!G21</f>
        <v>0</v>
      </c>
      <c r="S33" s="346">
        <f>IF(R33=0,0,($E$33/$R$33)*100000)</f>
        <v>0</v>
      </c>
      <c r="T33" s="347">
        <f>Populations!I21</f>
        <v>0</v>
      </c>
      <c r="U33" s="346">
        <f>IF(T33=0,0,($F$33/$T$33)*100000)</f>
        <v>0</v>
      </c>
      <c r="V33" s="346">
        <f>Populations!K21</f>
        <v>0</v>
      </c>
      <c r="W33" s="346">
        <f>IF(V33=0,0,($G$33/$V$33)*100000)</f>
        <v>0</v>
      </c>
      <c r="X33" s="347">
        <f>Populations!M21</f>
        <v>0</v>
      </c>
      <c r="Y33" s="346">
        <f>IF(X33=0,0,($H$33/$X$33)*100000)</f>
        <v>0</v>
      </c>
      <c r="Z33" s="347">
        <f>Populations!O21</f>
        <v>0</v>
      </c>
      <c r="AA33" s="346">
        <f>IF(Z33=0,0,($I$33/$Z$33)*100000)</f>
        <v>0</v>
      </c>
      <c r="AB33" s="347">
        <f>Populations!Q21</f>
        <v>0</v>
      </c>
      <c r="AC33" s="346">
        <f>IF(AB33=0,0,($J$33/$AB$33)*100000)</f>
        <v>0</v>
      </c>
      <c r="AD33" s="346">
        <f>Populations!S21</f>
        <v>0</v>
      </c>
      <c r="AE33" s="346">
        <f>IF(AD33=0,0,($K$33/$AD$33)*100000)</f>
        <v>0</v>
      </c>
      <c r="AF33" s="347">
        <f>Populations!U21</f>
        <v>0</v>
      </c>
      <c r="AG33" s="348">
        <f>IF(AF33=0,0,($L$33/$AF$33)*100000)</f>
        <v>0</v>
      </c>
      <c r="AH33" s="304"/>
      <c r="AI33" s="271">
        <f>Populations!B108</f>
        <v>0</v>
      </c>
      <c r="AJ33" s="272">
        <f>Populations!C108</f>
        <v>0</v>
      </c>
      <c r="AL33" s="333" t="str">
        <f>Populations!B21</f>
        <v>85+</v>
      </c>
      <c r="AM33" s="463">
        <f t="shared" si="12"/>
        <v>0</v>
      </c>
      <c r="AN33" s="464">
        <f t="shared" si="13"/>
        <v>0</v>
      </c>
      <c r="AO33" s="464">
        <f t="shared" si="14"/>
        <v>0</v>
      </c>
      <c r="AP33" s="465">
        <f t="shared" si="15"/>
        <v>0</v>
      </c>
      <c r="AQ33" s="465">
        <f t="shared" si="16"/>
        <v>0</v>
      </c>
      <c r="AR33" s="465">
        <f t="shared" si="17"/>
        <v>0</v>
      </c>
      <c r="AS33" s="465">
        <f t="shared" si="18"/>
        <v>0</v>
      </c>
      <c r="AT33" s="465">
        <f t="shared" si="19"/>
        <v>0</v>
      </c>
      <c r="AU33" s="465">
        <f t="shared" si="20"/>
        <v>0</v>
      </c>
      <c r="AV33" s="467">
        <f t="shared" si="21"/>
        <v>0</v>
      </c>
    </row>
    <row r="34" spans="1:48">
      <c r="A34" s="685"/>
      <c r="B34" s="363" t="s">
        <v>164</v>
      </c>
      <c r="C34" s="365">
        <f>SUM(C21:C33)</f>
        <v>0</v>
      </c>
      <c r="D34" s="366">
        <f t="shared" ref="D34:L34" si="22">SUM(D21:D33)</f>
        <v>0</v>
      </c>
      <c r="E34" s="366">
        <f t="shared" si="22"/>
        <v>0</v>
      </c>
      <c r="F34" s="367">
        <f t="shared" si="22"/>
        <v>0</v>
      </c>
      <c r="G34" s="367">
        <f t="shared" si="22"/>
        <v>0</v>
      </c>
      <c r="H34" s="367">
        <f t="shared" si="22"/>
        <v>0</v>
      </c>
      <c r="I34" s="367">
        <f t="shared" si="22"/>
        <v>0</v>
      </c>
      <c r="J34" s="367">
        <f t="shared" si="22"/>
        <v>0</v>
      </c>
      <c r="K34" s="367">
        <f t="shared" si="22"/>
        <v>0</v>
      </c>
      <c r="L34" s="368">
        <f t="shared" si="22"/>
        <v>0</v>
      </c>
      <c r="N34" s="345">
        <f>Populations!C22</f>
        <v>0</v>
      </c>
      <c r="O34" s="346">
        <f>IF(N34=0,0,($C$34/$N$34)*100000)</f>
        <v>0</v>
      </c>
      <c r="P34" s="346">
        <f>Populations!E22</f>
        <v>0</v>
      </c>
      <c r="Q34" s="346">
        <f>IF(P34=0,0,($D$34/$P$34)*100000)</f>
        <v>0</v>
      </c>
      <c r="R34" s="346">
        <f>Populations!G22</f>
        <v>0</v>
      </c>
      <c r="S34" s="346">
        <f>IF(R34=0,0,($E$34/$R$34)*100000)</f>
        <v>0</v>
      </c>
      <c r="T34" s="347">
        <f>Populations!I22</f>
        <v>0</v>
      </c>
      <c r="U34" s="346">
        <f>IF(T34=0,0,($F$34/$T$34)*100000)</f>
        <v>0</v>
      </c>
      <c r="V34" s="346">
        <f>Populations!K22</f>
        <v>0</v>
      </c>
      <c r="W34" s="346">
        <f>IF(V34=0,0,($G$34/$V$34)*100000)</f>
        <v>0</v>
      </c>
      <c r="X34" s="347">
        <f>Populations!M22</f>
        <v>0</v>
      </c>
      <c r="Y34" s="346">
        <f>IF(X34=0,0,($H$34/$X$34)*100000)</f>
        <v>0</v>
      </c>
      <c r="Z34" s="347">
        <f>Populations!O22</f>
        <v>0</v>
      </c>
      <c r="AA34" s="346">
        <f>IF(Z34=0,0,($I$34/$Z$34)*100000)</f>
        <v>0</v>
      </c>
      <c r="AB34" s="347">
        <f>Populations!Q22</f>
        <v>0</v>
      </c>
      <c r="AC34" s="346">
        <f>IF(AB34=0,0,($J$34/$AB$34)*100000)</f>
        <v>0</v>
      </c>
      <c r="AD34" s="346">
        <f>Populations!S22</f>
        <v>0</v>
      </c>
      <c r="AE34" s="346">
        <f>IF(AD34=0,0,($K$34/$AD$34)*100000)</f>
        <v>0</v>
      </c>
      <c r="AF34" s="347">
        <f>Populations!U22</f>
        <v>0</v>
      </c>
      <c r="AG34" s="348">
        <f>IF(AF34=0,0,($L$34/$AF$34)*100000)</f>
        <v>0</v>
      </c>
      <c r="AI34" s="271">
        <f>Populations!B109</f>
        <v>0</v>
      </c>
      <c r="AJ34" s="272">
        <f>Populations!C109</f>
        <v>0</v>
      </c>
      <c r="AL34" s="333" t="str">
        <f>Populations!B22</f>
        <v>Total</v>
      </c>
      <c r="AM34" s="463">
        <f>SUM(AM21:AM33)</f>
        <v>0</v>
      </c>
      <c r="AN34" s="463">
        <f t="shared" ref="AN34:AV34" si="23">SUM(AN21:AN33)</f>
        <v>0</v>
      </c>
      <c r="AO34" s="463">
        <f t="shared" si="23"/>
        <v>0</v>
      </c>
      <c r="AP34" s="463">
        <f t="shared" si="23"/>
        <v>0</v>
      </c>
      <c r="AQ34" s="463">
        <f t="shared" si="23"/>
        <v>0</v>
      </c>
      <c r="AR34" s="463">
        <f t="shared" si="23"/>
        <v>0</v>
      </c>
      <c r="AS34" s="463">
        <f t="shared" si="23"/>
        <v>0</v>
      </c>
      <c r="AT34" s="463">
        <f t="shared" si="23"/>
        <v>0</v>
      </c>
      <c r="AU34" s="463">
        <f t="shared" si="23"/>
        <v>0</v>
      </c>
      <c r="AV34" s="642">
        <f t="shared" si="23"/>
        <v>0</v>
      </c>
    </row>
    <row r="35" spans="1:48" ht="23.25">
      <c r="A35" s="466"/>
      <c r="B35" s="329"/>
      <c r="L35" s="330"/>
      <c r="N35" s="339"/>
      <c r="O35" s="340"/>
      <c r="P35" s="340"/>
      <c r="Q35" s="340"/>
      <c r="R35" s="340"/>
      <c r="S35" s="340"/>
      <c r="T35" s="340"/>
      <c r="U35" s="340"/>
      <c r="V35" s="340"/>
      <c r="W35" s="340"/>
      <c r="X35" s="340"/>
      <c r="Y35" s="340"/>
      <c r="Z35" s="340"/>
      <c r="AA35" s="340"/>
      <c r="AB35" s="340"/>
      <c r="AC35" s="340"/>
      <c r="AD35" s="340"/>
      <c r="AE35" s="340"/>
      <c r="AF35" s="340"/>
      <c r="AG35" s="341"/>
      <c r="AI35" s="324"/>
      <c r="AJ35" s="325"/>
      <c r="AL35" s="329"/>
      <c r="AV35" s="330"/>
    </row>
    <row r="36" spans="1:48" ht="23.25">
      <c r="A36" s="466"/>
      <c r="B36" s="369"/>
      <c r="C36" s="316"/>
      <c r="D36" s="317" t="s">
        <v>143</v>
      </c>
      <c r="E36" s="317"/>
      <c r="F36" s="318" t="s">
        <v>144</v>
      </c>
      <c r="G36" s="318"/>
      <c r="H36" s="318"/>
      <c r="I36" s="318"/>
      <c r="J36" s="318"/>
      <c r="K36" s="318"/>
      <c r="L36" s="370"/>
      <c r="N36" s="339"/>
      <c r="O36" s="340"/>
      <c r="P36" s="340"/>
      <c r="Q36" s="340"/>
      <c r="R36" s="340"/>
      <c r="S36" s="340"/>
      <c r="T36" s="340"/>
      <c r="U36" s="340"/>
      <c r="V36" s="340"/>
      <c r="W36" s="340"/>
      <c r="X36" s="340"/>
      <c r="Y36" s="340"/>
      <c r="Z36" s="340"/>
      <c r="AA36" s="340"/>
      <c r="AB36" s="340"/>
      <c r="AC36" s="340"/>
      <c r="AD36" s="340"/>
      <c r="AE36" s="340"/>
      <c r="AF36" s="340"/>
      <c r="AG36" s="341"/>
      <c r="AI36" s="324"/>
      <c r="AJ36" s="325"/>
      <c r="AL36" s="329"/>
      <c r="AM36" s="288" t="s">
        <v>162</v>
      </c>
      <c r="AV36" s="330"/>
    </row>
    <row r="37" spans="1:48" ht="63">
      <c r="A37" s="686" t="s">
        <v>156</v>
      </c>
      <c r="B37" s="354" t="s">
        <v>82</v>
      </c>
      <c r="C37" s="293" t="s">
        <v>157</v>
      </c>
      <c r="D37" s="294" t="s">
        <v>84</v>
      </c>
      <c r="E37" s="294" t="s">
        <v>85</v>
      </c>
      <c r="F37" s="295" t="str">
        <f>Populations!I8</f>
        <v>White-Not Hispanic</v>
      </c>
      <c r="G37" s="295" t="str">
        <f>Populations!K8</f>
        <v>Hispanic</v>
      </c>
      <c r="H37" s="295" t="str">
        <f>Populations!M8</f>
        <v>Black-Not Hispanic</v>
      </c>
      <c r="I37" s="295" t="str">
        <f>Populations!O8</f>
        <v>Asian</v>
      </c>
      <c r="J37" s="295" t="str">
        <f>Populations!Q8</f>
        <v>American Indian
/Alaska Native</v>
      </c>
      <c r="K37" s="295" t="str">
        <f>Populations!S8</f>
        <v>Other</v>
      </c>
      <c r="L37" s="332" t="str">
        <f>Populations!U8</f>
        <v>Other</v>
      </c>
      <c r="M37" s="296"/>
      <c r="N37" s="342" t="s">
        <v>148</v>
      </c>
      <c r="O37" s="343" t="s">
        <v>149</v>
      </c>
      <c r="P37" s="343" t="s">
        <v>150</v>
      </c>
      <c r="Q37" s="343" t="s">
        <v>149</v>
      </c>
      <c r="R37" s="343" t="s">
        <v>151</v>
      </c>
      <c r="S37" s="343" t="s">
        <v>149</v>
      </c>
      <c r="T37" s="343" t="str">
        <f>Populations!I8</f>
        <v>White-Not Hispanic</v>
      </c>
      <c r="U37" s="343" t="s">
        <v>149</v>
      </c>
      <c r="V37" s="343" t="str">
        <f>Populations!K8</f>
        <v>Hispanic</v>
      </c>
      <c r="W37" s="343" t="s">
        <v>149</v>
      </c>
      <c r="X37" s="343" t="str">
        <f>Populations!M8</f>
        <v>Black-Not Hispanic</v>
      </c>
      <c r="Y37" s="343" t="s">
        <v>149</v>
      </c>
      <c r="Z37" s="343" t="str">
        <f>Populations!O8</f>
        <v>Asian</v>
      </c>
      <c r="AA37" s="343" t="s">
        <v>149</v>
      </c>
      <c r="AB37" s="343" t="str">
        <f>Populations!Q8</f>
        <v>American Indian
/Alaska Native</v>
      </c>
      <c r="AC37" s="343" t="s">
        <v>149</v>
      </c>
      <c r="AD37" s="343" t="str">
        <f>Populations!S8</f>
        <v>Other</v>
      </c>
      <c r="AE37" s="343" t="s">
        <v>149</v>
      </c>
      <c r="AF37" s="343" t="str">
        <f>Populations!U8</f>
        <v>Other</v>
      </c>
      <c r="AG37" s="344" t="s">
        <v>149</v>
      </c>
      <c r="AH37" s="296"/>
      <c r="AI37" s="322" t="s">
        <v>163</v>
      </c>
      <c r="AJ37" s="326" t="s">
        <v>113</v>
      </c>
      <c r="AL37" s="331" t="s">
        <v>82</v>
      </c>
      <c r="AM37" s="297" t="s">
        <v>83</v>
      </c>
      <c r="AN37" s="298" t="s">
        <v>84</v>
      </c>
      <c r="AO37" s="298" t="s">
        <v>85</v>
      </c>
      <c r="AP37" s="295" t="str">
        <f>Populations!I8</f>
        <v>White-Not Hispanic</v>
      </c>
      <c r="AQ37" s="295" t="str">
        <f>Populations!K8</f>
        <v>Hispanic</v>
      </c>
      <c r="AR37" s="295" t="str">
        <f>Populations!M8</f>
        <v>Black-Not Hispanic</v>
      </c>
      <c r="AS37" s="295" t="str">
        <f>Populations!O8</f>
        <v>Asian</v>
      </c>
      <c r="AT37" s="295" t="str">
        <f>Populations!Q8</f>
        <v>American Indian
/Alaska Native</v>
      </c>
      <c r="AU37" s="295" t="str">
        <f>Populations!S8</f>
        <v>Other</v>
      </c>
      <c r="AV37" s="332" t="str">
        <f>Populations!U8</f>
        <v>Other</v>
      </c>
    </row>
    <row r="38" spans="1:48">
      <c r="A38" s="686"/>
      <c r="B38" s="333" t="str">
        <f>Populations!B9</f>
        <v>&lt;1</v>
      </c>
      <c r="C38" s="299"/>
      <c r="D38" s="300"/>
      <c r="E38" s="301"/>
      <c r="F38" s="302"/>
      <c r="G38" s="302"/>
      <c r="H38" s="302"/>
      <c r="I38" s="302"/>
      <c r="J38" s="303"/>
      <c r="K38" s="303"/>
      <c r="L38" s="355"/>
      <c r="M38" s="304"/>
      <c r="N38" s="345">
        <f>Populations!C9</f>
        <v>0</v>
      </c>
      <c r="O38" s="346">
        <f>IF(N38=0,0,($C$38/$N$38)*100000)</f>
        <v>0</v>
      </c>
      <c r="P38" s="346">
        <f>Populations!E9</f>
        <v>0</v>
      </c>
      <c r="Q38" s="346">
        <f>IF(P38=0,0,($D$38/$P$38)*100000)</f>
        <v>0</v>
      </c>
      <c r="R38" s="346">
        <f>Populations!G9</f>
        <v>0</v>
      </c>
      <c r="S38" s="346">
        <f>IF(R38=0,0,($E$38/$R$38)*100000)</f>
        <v>0</v>
      </c>
      <c r="T38" s="346">
        <f>Populations!I9</f>
        <v>0</v>
      </c>
      <c r="U38" s="346">
        <f>IF(T38=0,0,($F$38/$T$38)*100000)</f>
        <v>0</v>
      </c>
      <c r="V38" s="347">
        <f>Populations!K9</f>
        <v>0</v>
      </c>
      <c r="W38" s="346">
        <f>IF(V38=0,0,($G$38/$V$38)*100000)</f>
        <v>0</v>
      </c>
      <c r="X38" s="347">
        <f>Populations!M9</f>
        <v>0</v>
      </c>
      <c r="Y38" s="346">
        <f>IF(X38=0,0,($H$38/$X$38)*100000)</f>
        <v>0</v>
      </c>
      <c r="Z38" s="346">
        <f>Populations!O9</f>
        <v>0</v>
      </c>
      <c r="AA38" s="346">
        <f>IF(Z38=0,0,($I$38/$Z$38)*100000)</f>
        <v>0</v>
      </c>
      <c r="AB38" s="346">
        <f>Populations!Q9</f>
        <v>0</v>
      </c>
      <c r="AC38" s="346">
        <f>IF(AB38=0,0,($J$38/$AB$38)*100000)</f>
        <v>0</v>
      </c>
      <c r="AD38" s="346">
        <f>Populations!S9</f>
        <v>0</v>
      </c>
      <c r="AE38" s="346">
        <f>IF(AD38=0,0,($K$38/$AD$38)*100000)</f>
        <v>0</v>
      </c>
      <c r="AF38" s="347">
        <f>Populations!U9</f>
        <v>0</v>
      </c>
      <c r="AG38" s="348">
        <f>IF(AF38=0,0,($L$38/$AF$38)*100000)</f>
        <v>0</v>
      </c>
      <c r="AH38" s="304"/>
      <c r="AI38" s="271">
        <f>Populations!B96</f>
        <v>0</v>
      </c>
      <c r="AJ38" s="272">
        <f>Populations!C96</f>
        <v>0</v>
      </c>
      <c r="AL38" s="333" t="str">
        <f>Populations!B9</f>
        <v>&lt;1</v>
      </c>
      <c r="AM38" s="306">
        <f t="shared" ref="AM38:AM50" si="24">O38*AJ38</f>
        <v>0</v>
      </c>
      <c r="AN38" s="307">
        <f t="shared" ref="AN38:AN50" si="25">Q38*AJ38</f>
        <v>0</v>
      </c>
      <c r="AO38" s="307">
        <f t="shared" ref="AO38:AO50" si="26">S38*AJ38</f>
        <v>0</v>
      </c>
      <c r="AP38" s="308">
        <f t="shared" ref="AP38:AP50" si="27">U38*AJ38</f>
        <v>0</v>
      </c>
      <c r="AQ38" s="308">
        <f t="shared" ref="AQ38:AQ50" si="28">W38*AJ38</f>
        <v>0</v>
      </c>
      <c r="AR38" s="308">
        <f t="shared" ref="AR38:AR50" si="29">Y38*AJ38</f>
        <v>0</v>
      </c>
      <c r="AS38" s="308">
        <f t="shared" ref="AS38:AS50" si="30">AA38*AJ38</f>
        <v>0</v>
      </c>
      <c r="AT38" s="308">
        <f t="shared" ref="AT38:AT50" si="31">AC38*AJ38</f>
        <v>0</v>
      </c>
      <c r="AU38" s="308">
        <f t="shared" ref="AU38:AU50" si="32">AE38*AJ38</f>
        <v>0</v>
      </c>
      <c r="AV38" s="334">
        <f t="shared" ref="AV38:AV50" si="33">AG38*AJ38</f>
        <v>0</v>
      </c>
    </row>
    <row r="39" spans="1:48">
      <c r="A39" s="686"/>
      <c r="B39" s="333" t="str">
        <f>Populations!B10</f>
        <v>1-4</v>
      </c>
      <c r="C39" s="356"/>
      <c r="D39" s="357"/>
      <c r="E39" s="309"/>
      <c r="F39" s="310"/>
      <c r="G39" s="310"/>
      <c r="H39" s="310"/>
      <c r="I39" s="310"/>
      <c r="J39" s="311"/>
      <c r="K39" s="311"/>
      <c r="L39" s="358"/>
      <c r="M39" s="304"/>
      <c r="N39" s="345">
        <f>Populations!C10</f>
        <v>0</v>
      </c>
      <c r="O39" s="346">
        <f>IF(N39=0,0,($C$39/$N$39)*100000)</f>
        <v>0</v>
      </c>
      <c r="P39" s="346">
        <f>Populations!E10</f>
        <v>0</v>
      </c>
      <c r="Q39" s="346">
        <f>IF(P39=0,0,($D$39/$P$39)*100000)</f>
        <v>0</v>
      </c>
      <c r="R39" s="346">
        <f>Populations!G10</f>
        <v>0</v>
      </c>
      <c r="S39" s="346">
        <f>IF(R39=0,0,($E$39/$R$39)*100000)</f>
        <v>0</v>
      </c>
      <c r="T39" s="346">
        <f>Populations!I10</f>
        <v>0</v>
      </c>
      <c r="U39" s="346">
        <f>IF(T39=0,0,($F$39/$T$39)*100000)</f>
        <v>0</v>
      </c>
      <c r="V39" s="347">
        <f>Populations!K10</f>
        <v>0</v>
      </c>
      <c r="W39" s="346">
        <f>IF(V39=0,0,($G$39/$V$39)*100000)</f>
        <v>0</v>
      </c>
      <c r="X39" s="347">
        <f>Populations!M10</f>
        <v>0</v>
      </c>
      <c r="Y39" s="346">
        <f>IF(X39=0,0,($H$39/$X$39)*100000)</f>
        <v>0</v>
      </c>
      <c r="Z39" s="346">
        <f>Populations!O10</f>
        <v>0</v>
      </c>
      <c r="AA39" s="346">
        <f>IF(Z39=0,0,($I$39/$Z$39)*100000)</f>
        <v>0</v>
      </c>
      <c r="AB39" s="346">
        <f>Populations!Q10</f>
        <v>0</v>
      </c>
      <c r="AC39" s="346">
        <f>IF(AB39=0,0,($J$39/$AB$39)*100000)</f>
        <v>0</v>
      </c>
      <c r="AD39" s="346">
        <f>Populations!S10</f>
        <v>0</v>
      </c>
      <c r="AE39" s="346">
        <f>IF(AD39=0,0,($K$39/$AD$39)*100000)</f>
        <v>0</v>
      </c>
      <c r="AF39" s="347">
        <f>Populations!U10</f>
        <v>0</v>
      </c>
      <c r="AG39" s="348">
        <f>IF(AF39=0,0,($L$39/$AF$39)*100000)</f>
        <v>0</v>
      </c>
      <c r="AH39" s="304"/>
      <c r="AI39" s="271">
        <f>Populations!B97</f>
        <v>0</v>
      </c>
      <c r="AJ39" s="272">
        <f>Populations!C97</f>
        <v>0</v>
      </c>
      <c r="AL39" s="333" t="str">
        <f>Populations!B10</f>
        <v>1-4</v>
      </c>
      <c r="AM39" s="306">
        <f t="shared" si="24"/>
        <v>0</v>
      </c>
      <c r="AN39" s="307">
        <f t="shared" si="25"/>
        <v>0</v>
      </c>
      <c r="AO39" s="307">
        <f t="shared" si="26"/>
        <v>0</v>
      </c>
      <c r="AP39" s="308">
        <f t="shared" si="27"/>
        <v>0</v>
      </c>
      <c r="AQ39" s="308">
        <f t="shared" si="28"/>
        <v>0</v>
      </c>
      <c r="AR39" s="308">
        <f t="shared" si="29"/>
        <v>0</v>
      </c>
      <c r="AS39" s="308">
        <f t="shared" si="30"/>
        <v>0</v>
      </c>
      <c r="AT39" s="308">
        <f t="shared" si="31"/>
        <v>0</v>
      </c>
      <c r="AU39" s="308">
        <f t="shared" si="32"/>
        <v>0</v>
      </c>
      <c r="AV39" s="334">
        <f t="shared" si="33"/>
        <v>0</v>
      </c>
    </row>
    <row r="40" spans="1:48">
      <c r="A40" s="686"/>
      <c r="B40" s="333" t="str">
        <f>Populations!B11</f>
        <v>5-9</v>
      </c>
      <c r="C40" s="356"/>
      <c r="D40" s="357"/>
      <c r="E40" s="309"/>
      <c r="F40" s="310"/>
      <c r="G40" s="310"/>
      <c r="H40" s="310"/>
      <c r="I40" s="310"/>
      <c r="J40" s="311"/>
      <c r="K40" s="311"/>
      <c r="L40" s="358"/>
      <c r="M40" s="304"/>
      <c r="N40" s="345">
        <f>Populations!C11</f>
        <v>0</v>
      </c>
      <c r="O40" s="346">
        <f>IF(N40=0,0,($C$40/$N$40)*100000)</f>
        <v>0</v>
      </c>
      <c r="P40" s="346">
        <f>Populations!E11</f>
        <v>0</v>
      </c>
      <c r="Q40" s="346">
        <f>IF(P40=0,0,($D$40/$P$40)*100000)</f>
        <v>0</v>
      </c>
      <c r="R40" s="346">
        <f>Populations!G11</f>
        <v>0</v>
      </c>
      <c r="S40" s="346">
        <f>IF(R40=0,0,($E$40/$R$40)*100000)</f>
        <v>0</v>
      </c>
      <c r="T40" s="346">
        <f>Populations!I11</f>
        <v>0</v>
      </c>
      <c r="U40" s="346">
        <f>IF(T40=0,0,($F$40/$T$40)*100000)</f>
        <v>0</v>
      </c>
      <c r="V40" s="347">
        <f>Populations!K11</f>
        <v>0</v>
      </c>
      <c r="W40" s="346">
        <f>IF(V40=0,0,($G$40/$V$40)*100000)</f>
        <v>0</v>
      </c>
      <c r="X40" s="347">
        <f>Populations!M11</f>
        <v>0</v>
      </c>
      <c r="Y40" s="346">
        <f>IF(X40=0,0,($H$40/$X$40)*100000)</f>
        <v>0</v>
      </c>
      <c r="Z40" s="346">
        <f>Populations!O11</f>
        <v>0</v>
      </c>
      <c r="AA40" s="346">
        <f>IF(Z40=0,0,($I$40/$Z$40)*100000)</f>
        <v>0</v>
      </c>
      <c r="AB40" s="346">
        <f>Populations!Q11</f>
        <v>0</v>
      </c>
      <c r="AC40" s="346">
        <f>IF(AB40=0,0,($J$40/$AB$40)*100000)</f>
        <v>0</v>
      </c>
      <c r="AD40" s="346">
        <f>Populations!S11</f>
        <v>0</v>
      </c>
      <c r="AE40" s="346">
        <f>IF(AD40=0,0,($K$40/$AD$40)*100000)</f>
        <v>0</v>
      </c>
      <c r="AF40" s="347">
        <f>Populations!U11</f>
        <v>0</v>
      </c>
      <c r="AG40" s="348">
        <f>IF(AF40=0,0,($L$40/$AF$40)*100000)</f>
        <v>0</v>
      </c>
      <c r="AH40" s="304"/>
      <c r="AI40" s="271">
        <f>Populations!B98</f>
        <v>0</v>
      </c>
      <c r="AJ40" s="272">
        <f>Populations!C98</f>
        <v>0</v>
      </c>
      <c r="AL40" s="333" t="str">
        <f>Populations!B11</f>
        <v>5-9</v>
      </c>
      <c r="AM40" s="306">
        <f t="shared" si="24"/>
        <v>0</v>
      </c>
      <c r="AN40" s="307">
        <f t="shared" si="25"/>
        <v>0</v>
      </c>
      <c r="AO40" s="307">
        <f t="shared" si="26"/>
        <v>0</v>
      </c>
      <c r="AP40" s="308">
        <f t="shared" si="27"/>
        <v>0</v>
      </c>
      <c r="AQ40" s="308">
        <f t="shared" si="28"/>
        <v>0</v>
      </c>
      <c r="AR40" s="308">
        <f t="shared" si="29"/>
        <v>0</v>
      </c>
      <c r="AS40" s="308">
        <f t="shared" si="30"/>
        <v>0</v>
      </c>
      <c r="AT40" s="308">
        <f t="shared" si="31"/>
        <v>0</v>
      </c>
      <c r="AU40" s="308">
        <f t="shared" si="32"/>
        <v>0</v>
      </c>
      <c r="AV40" s="334">
        <f t="shared" si="33"/>
        <v>0</v>
      </c>
    </row>
    <row r="41" spans="1:48">
      <c r="A41" s="686"/>
      <c r="B41" s="333" t="str">
        <f>Populations!B12</f>
        <v>10-14</v>
      </c>
      <c r="C41" s="356"/>
      <c r="D41" s="357"/>
      <c r="E41" s="309"/>
      <c r="F41" s="310"/>
      <c r="G41" s="310"/>
      <c r="H41" s="310"/>
      <c r="I41" s="310"/>
      <c r="J41" s="311"/>
      <c r="K41" s="311"/>
      <c r="L41" s="358"/>
      <c r="M41" s="304"/>
      <c r="N41" s="345">
        <f>Populations!C12</f>
        <v>0</v>
      </c>
      <c r="O41" s="346">
        <f>IF(N41=0,0,($C$41/$N$41)*100000)</f>
        <v>0</v>
      </c>
      <c r="P41" s="346">
        <f>Populations!E12</f>
        <v>0</v>
      </c>
      <c r="Q41" s="346">
        <f>IF(P41=0,0,($D$41/$P$41)*100000)</f>
        <v>0</v>
      </c>
      <c r="R41" s="346">
        <f>Populations!G12</f>
        <v>0</v>
      </c>
      <c r="S41" s="346">
        <f>IF(R41=0,0,($E$41/$R$41)*100000)</f>
        <v>0</v>
      </c>
      <c r="T41" s="346">
        <f>Populations!I12</f>
        <v>0</v>
      </c>
      <c r="U41" s="346">
        <f>IF(T41=0,0,($F$41/$T$41)*100000)</f>
        <v>0</v>
      </c>
      <c r="V41" s="347">
        <f>Populations!K12</f>
        <v>0</v>
      </c>
      <c r="W41" s="346">
        <f>IF(V41=0,0,($G$41/$V$41)*100000)</f>
        <v>0</v>
      </c>
      <c r="X41" s="347">
        <f>Populations!M12</f>
        <v>0</v>
      </c>
      <c r="Y41" s="346">
        <f>IF(X41=0,0,($H$41/$X$41)*100000)</f>
        <v>0</v>
      </c>
      <c r="Z41" s="346">
        <f>Populations!O12</f>
        <v>0</v>
      </c>
      <c r="AA41" s="346">
        <f>IF(Z41=0,0,($I$41/$Z$41)*100000)</f>
        <v>0</v>
      </c>
      <c r="AB41" s="346">
        <f>Populations!Q12</f>
        <v>0</v>
      </c>
      <c r="AC41" s="346">
        <f>IF(AB41=0,0,($J$41/$AB$41)*100000)</f>
        <v>0</v>
      </c>
      <c r="AD41" s="346">
        <f>Populations!S12</f>
        <v>0</v>
      </c>
      <c r="AE41" s="346">
        <f>IF(AD41=0,0,($K$41/$AD$41)*100000)</f>
        <v>0</v>
      </c>
      <c r="AF41" s="347">
        <f>Populations!U12</f>
        <v>0</v>
      </c>
      <c r="AG41" s="348">
        <f>IF(AF41=0,0,($L$41/$AF$41)*100000)</f>
        <v>0</v>
      </c>
      <c r="AH41" s="304"/>
      <c r="AI41" s="271">
        <f>Populations!B99</f>
        <v>0</v>
      </c>
      <c r="AJ41" s="272">
        <f>Populations!C99</f>
        <v>0</v>
      </c>
      <c r="AL41" s="333" t="str">
        <f>Populations!B12</f>
        <v>10-14</v>
      </c>
      <c r="AM41" s="306">
        <f t="shared" si="24"/>
        <v>0</v>
      </c>
      <c r="AN41" s="307">
        <f t="shared" si="25"/>
        <v>0</v>
      </c>
      <c r="AO41" s="307">
        <f t="shared" si="26"/>
        <v>0</v>
      </c>
      <c r="AP41" s="308">
        <f t="shared" si="27"/>
        <v>0</v>
      </c>
      <c r="AQ41" s="308">
        <f t="shared" si="28"/>
        <v>0</v>
      </c>
      <c r="AR41" s="308">
        <f t="shared" si="29"/>
        <v>0</v>
      </c>
      <c r="AS41" s="308">
        <f t="shared" si="30"/>
        <v>0</v>
      </c>
      <c r="AT41" s="308">
        <f t="shared" si="31"/>
        <v>0</v>
      </c>
      <c r="AU41" s="308">
        <f t="shared" si="32"/>
        <v>0</v>
      </c>
      <c r="AV41" s="334">
        <f t="shared" si="33"/>
        <v>0</v>
      </c>
    </row>
    <row r="42" spans="1:48">
      <c r="A42" s="686"/>
      <c r="B42" s="333" t="str">
        <f>Populations!B13</f>
        <v>15-19</v>
      </c>
      <c r="C42" s="356"/>
      <c r="D42" s="357"/>
      <c r="E42" s="309"/>
      <c r="F42" s="310"/>
      <c r="G42" s="310"/>
      <c r="H42" s="310"/>
      <c r="I42" s="310"/>
      <c r="J42" s="311"/>
      <c r="K42" s="311"/>
      <c r="L42" s="358"/>
      <c r="M42" s="304"/>
      <c r="N42" s="345">
        <f>Populations!C13</f>
        <v>0</v>
      </c>
      <c r="O42" s="346">
        <f>IF(N42=0,0,($C$42/$N$42)*100000)</f>
        <v>0</v>
      </c>
      <c r="P42" s="346">
        <f>Populations!E13</f>
        <v>0</v>
      </c>
      <c r="Q42" s="346">
        <f>IF(P42=0,0,($D$42/$P$42)*100000)</f>
        <v>0</v>
      </c>
      <c r="R42" s="346">
        <f>Populations!G13</f>
        <v>0</v>
      </c>
      <c r="S42" s="346">
        <f>IF(R42=0,0,($E$42/$R$42)*100000)</f>
        <v>0</v>
      </c>
      <c r="T42" s="346">
        <f>Populations!I13</f>
        <v>0</v>
      </c>
      <c r="U42" s="346">
        <f>IF(T42=0,0,($F$42/$T$42)*100000)</f>
        <v>0</v>
      </c>
      <c r="V42" s="347">
        <f>Populations!K13</f>
        <v>0</v>
      </c>
      <c r="W42" s="346">
        <f>IF(V42=0,0,($G$42/$V$42)*100000)</f>
        <v>0</v>
      </c>
      <c r="X42" s="347">
        <f>Populations!M13</f>
        <v>0</v>
      </c>
      <c r="Y42" s="346">
        <f>IF(X42=0,0,($H$42/$X$42)*100000)</f>
        <v>0</v>
      </c>
      <c r="Z42" s="346">
        <f>Populations!O13</f>
        <v>0</v>
      </c>
      <c r="AA42" s="346">
        <f>IF(Z42=0,0,($I$42/$Z$42)*100000)</f>
        <v>0</v>
      </c>
      <c r="AB42" s="346">
        <f>Populations!Q13</f>
        <v>0</v>
      </c>
      <c r="AC42" s="346">
        <f>IF(AB42=0,0,($J$42/$AB$42)*100000)</f>
        <v>0</v>
      </c>
      <c r="AD42" s="346">
        <f>Populations!S13</f>
        <v>0</v>
      </c>
      <c r="AE42" s="346">
        <f>IF(AD42=0,0,($K$42/$AD$42)*100000)</f>
        <v>0</v>
      </c>
      <c r="AF42" s="347">
        <f>Populations!U13</f>
        <v>0</v>
      </c>
      <c r="AG42" s="348">
        <f>IF(AF42=0,0,($L$42/$AF$42)*100000)</f>
        <v>0</v>
      </c>
      <c r="AH42" s="304"/>
      <c r="AI42" s="271">
        <f>Populations!B100</f>
        <v>0</v>
      </c>
      <c r="AJ42" s="272">
        <f>Populations!C100</f>
        <v>0</v>
      </c>
      <c r="AL42" s="333" t="str">
        <f>Populations!B13</f>
        <v>15-19</v>
      </c>
      <c r="AM42" s="306">
        <f t="shared" si="24"/>
        <v>0</v>
      </c>
      <c r="AN42" s="307">
        <f t="shared" si="25"/>
        <v>0</v>
      </c>
      <c r="AO42" s="307">
        <f t="shared" si="26"/>
        <v>0</v>
      </c>
      <c r="AP42" s="308">
        <f t="shared" si="27"/>
        <v>0</v>
      </c>
      <c r="AQ42" s="308">
        <f t="shared" si="28"/>
        <v>0</v>
      </c>
      <c r="AR42" s="308">
        <f t="shared" si="29"/>
        <v>0</v>
      </c>
      <c r="AS42" s="308">
        <f t="shared" si="30"/>
        <v>0</v>
      </c>
      <c r="AT42" s="308">
        <f t="shared" si="31"/>
        <v>0</v>
      </c>
      <c r="AU42" s="308">
        <f t="shared" si="32"/>
        <v>0</v>
      </c>
      <c r="AV42" s="334">
        <f t="shared" si="33"/>
        <v>0</v>
      </c>
    </row>
    <row r="43" spans="1:48">
      <c r="A43" s="686"/>
      <c r="B43" s="333" t="str">
        <f>Populations!B14</f>
        <v>20-24</v>
      </c>
      <c r="C43" s="356"/>
      <c r="D43" s="357"/>
      <c r="E43" s="309"/>
      <c r="F43" s="310"/>
      <c r="G43" s="310"/>
      <c r="H43" s="310"/>
      <c r="I43" s="310"/>
      <c r="J43" s="311"/>
      <c r="K43" s="311"/>
      <c r="L43" s="358"/>
      <c r="M43" s="304"/>
      <c r="N43" s="345">
        <f>Populations!C14</f>
        <v>0</v>
      </c>
      <c r="O43" s="346">
        <f>IF(N43=0,0,($C$43/$N$43)*100000)</f>
        <v>0</v>
      </c>
      <c r="P43" s="346">
        <f>Populations!E14</f>
        <v>0</v>
      </c>
      <c r="Q43" s="346">
        <f>IF(P43=0,0,($D$43/$P$43)*100000)</f>
        <v>0</v>
      </c>
      <c r="R43" s="346">
        <f>Populations!G14</f>
        <v>0</v>
      </c>
      <c r="S43" s="346">
        <f>IF(R43=0,0,($E$43/$R$43)*100000)</f>
        <v>0</v>
      </c>
      <c r="T43" s="346">
        <f>Populations!I14</f>
        <v>0</v>
      </c>
      <c r="U43" s="346">
        <f>IF(T43=0,0,($F$43/$T$43)*100000)</f>
        <v>0</v>
      </c>
      <c r="V43" s="347">
        <f>Populations!K14</f>
        <v>0</v>
      </c>
      <c r="W43" s="346">
        <f>IF(V43=0,0,($G$43/$V$43)*100000)</f>
        <v>0</v>
      </c>
      <c r="X43" s="347">
        <f>Populations!M14</f>
        <v>0</v>
      </c>
      <c r="Y43" s="346">
        <f>IF(X43=0,0,($H$43/$X$43)*100000)</f>
        <v>0</v>
      </c>
      <c r="Z43" s="346">
        <f>Populations!O14</f>
        <v>0</v>
      </c>
      <c r="AA43" s="346">
        <f>IF(Z43=0,0,($I$43/$Z$43)*100000)</f>
        <v>0</v>
      </c>
      <c r="AB43" s="346">
        <f>Populations!Q14</f>
        <v>0</v>
      </c>
      <c r="AC43" s="346">
        <f>IF(AB43=0,0,($J$43/$AB$43)*100000)</f>
        <v>0</v>
      </c>
      <c r="AD43" s="346">
        <f>Populations!S14</f>
        <v>0</v>
      </c>
      <c r="AE43" s="346">
        <f>IF(AD43=0,0,($K$43/$AD$43)*100000)</f>
        <v>0</v>
      </c>
      <c r="AF43" s="347">
        <f>Populations!U14</f>
        <v>0</v>
      </c>
      <c r="AG43" s="348">
        <f>IF(AF43=0,0,($L$43/$AF$43)*100000)</f>
        <v>0</v>
      </c>
      <c r="AH43" s="304"/>
      <c r="AI43" s="271">
        <f>Populations!B101</f>
        <v>0</v>
      </c>
      <c r="AJ43" s="272">
        <f>Populations!C101</f>
        <v>0</v>
      </c>
      <c r="AL43" s="333" t="str">
        <f>Populations!B14</f>
        <v>20-24</v>
      </c>
      <c r="AM43" s="306">
        <f t="shared" si="24"/>
        <v>0</v>
      </c>
      <c r="AN43" s="307">
        <f t="shared" si="25"/>
        <v>0</v>
      </c>
      <c r="AO43" s="307">
        <f t="shared" si="26"/>
        <v>0</v>
      </c>
      <c r="AP43" s="308">
        <f t="shared" si="27"/>
        <v>0</v>
      </c>
      <c r="AQ43" s="308">
        <f t="shared" si="28"/>
        <v>0</v>
      </c>
      <c r="AR43" s="308">
        <f t="shared" si="29"/>
        <v>0</v>
      </c>
      <c r="AS43" s="308">
        <f t="shared" si="30"/>
        <v>0</v>
      </c>
      <c r="AT43" s="308">
        <f t="shared" si="31"/>
        <v>0</v>
      </c>
      <c r="AU43" s="308">
        <f t="shared" si="32"/>
        <v>0</v>
      </c>
      <c r="AV43" s="334">
        <f t="shared" si="33"/>
        <v>0</v>
      </c>
    </row>
    <row r="44" spans="1:48">
      <c r="A44" s="686"/>
      <c r="B44" s="333" t="str">
        <f>Populations!B15</f>
        <v>25-34</v>
      </c>
      <c r="C44" s="356"/>
      <c r="D44" s="357"/>
      <c r="E44" s="309"/>
      <c r="F44" s="310"/>
      <c r="G44" s="310"/>
      <c r="H44" s="310"/>
      <c r="I44" s="310"/>
      <c r="J44" s="311"/>
      <c r="K44" s="311"/>
      <c r="L44" s="358"/>
      <c r="M44" s="304"/>
      <c r="N44" s="345">
        <f>Populations!C15</f>
        <v>0</v>
      </c>
      <c r="O44" s="346">
        <f>IF(N44=0,0,($C$44/$N$44)*100000)</f>
        <v>0</v>
      </c>
      <c r="P44" s="346">
        <f>Populations!E15</f>
        <v>0</v>
      </c>
      <c r="Q44" s="346">
        <f>IF(P44=0,0,($D$44/$P$44)*100000)</f>
        <v>0</v>
      </c>
      <c r="R44" s="346">
        <f>Populations!G15</f>
        <v>0</v>
      </c>
      <c r="S44" s="346">
        <f>IF(R44=0,0,($E$44/$R$44)*100000)</f>
        <v>0</v>
      </c>
      <c r="T44" s="346">
        <f>Populations!I15</f>
        <v>0</v>
      </c>
      <c r="U44" s="346">
        <f>IF(T44=0,0,($F$44/$T$44)*100000)</f>
        <v>0</v>
      </c>
      <c r="V44" s="347">
        <f>Populations!K15</f>
        <v>0</v>
      </c>
      <c r="W44" s="346">
        <f>IF(V44=0,0,($G$44/$V$44)*100000)</f>
        <v>0</v>
      </c>
      <c r="X44" s="347">
        <f>Populations!M15</f>
        <v>0</v>
      </c>
      <c r="Y44" s="346">
        <f>IF(X44=0,0,($H$44/$X$44)*100000)</f>
        <v>0</v>
      </c>
      <c r="Z44" s="346">
        <f>Populations!O15</f>
        <v>0</v>
      </c>
      <c r="AA44" s="346">
        <f>IF(Z44=0,0,($I$44/$Z$44)*100000)</f>
        <v>0</v>
      </c>
      <c r="AB44" s="346">
        <f>Populations!Q15</f>
        <v>0</v>
      </c>
      <c r="AC44" s="346">
        <f>IF(AB44=0,0,($J$44/$AB$44)*100000)</f>
        <v>0</v>
      </c>
      <c r="AD44" s="346">
        <f>Populations!S15</f>
        <v>0</v>
      </c>
      <c r="AE44" s="346">
        <f>IF(AD44=0,0,($K$44/$AD$44)*100000)</f>
        <v>0</v>
      </c>
      <c r="AF44" s="347">
        <f>Populations!U15</f>
        <v>0</v>
      </c>
      <c r="AG44" s="348">
        <f>IF(AF44=0,0,($L$44/$AF$44)*100000)</f>
        <v>0</v>
      </c>
      <c r="AH44" s="304"/>
      <c r="AI44" s="271">
        <f>Populations!B102</f>
        <v>0</v>
      </c>
      <c r="AJ44" s="272">
        <f>Populations!C102</f>
        <v>0</v>
      </c>
      <c r="AL44" s="333" t="str">
        <f>Populations!B15</f>
        <v>25-34</v>
      </c>
      <c r="AM44" s="306">
        <f t="shared" si="24"/>
        <v>0</v>
      </c>
      <c r="AN44" s="307">
        <f t="shared" si="25"/>
        <v>0</v>
      </c>
      <c r="AO44" s="307">
        <f t="shared" si="26"/>
        <v>0</v>
      </c>
      <c r="AP44" s="308">
        <f t="shared" si="27"/>
        <v>0</v>
      </c>
      <c r="AQ44" s="308">
        <f t="shared" si="28"/>
        <v>0</v>
      </c>
      <c r="AR44" s="308">
        <f t="shared" si="29"/>
        <v>0</v>
      </c>
      <c r="AS44" s="308">
        <f t="shared" si="30"/>
        <v>0</v>
      </c>
      <c r="AT44" s="308">
        <f t="shared" si="31"/>
        <v>0</v>
      </c>
      <c r="AU44" s="308">
        <f t="shared" si="32"/>
        <v>0</v>
      </c>
      <c r="AV44" s="334">
        <f t="shared" si="33"/>
        <v>0</v>
      </c>
    </row>
    <row r="45" spans="1:48">
      <c r="A45" s="686"/>
      <c r="B45" s="333" t="str">
        <f>Populations!B16</f>
        <v>35-44</v>
      </c>
      <c r="C45" s="356"/>
      <c r="D45" s="357"/>
      <c r="E45" s="309"/>
      <c r="F45" s="310"/>
      <c r="G45" s="310"/>
      <c r="H45" s="310"/>
      <c r="I45" s="310"/>
      <c r="J45" s="311"/>
      <c r="K45" s="311"/>
      <c r="L45" s="358"/>
      <c r="M45" s="304"/>
      <c r="N45" s="345">
        <f>Populations!C16</f>
        <v>0</v>
      </c>
      <c r="O45" s="346">
        <f>IF(N45=0,0,($C$45/$N$45)*100000)</f>
        <v>0</v>
      </c>
      <c r="P45" s="346">
        <f>Populations!E16</f>
        <v>0</v>
      </c>
      <c r="Q45" s="346">
        <f>IF(P45=0,0,($D$45/$P$45)*100000)</f>
        <v>0</v>
      </c>
      <c r="R45" s="346">
        <f>Populations!G16</f>
        <v>0</v>
      </c>
      <c r="S45" s="346">
        <f>IF(R45=0,0,($E$45/$R$45)*100000)</f>
        <v>0</v>
      </c>
      <c r="T45" s="346">
        <f>Populations!I16</f>
        <v>0</v>
      </c>
      <c r="U45" s="346">
        <f>IF(T45=0,0,($F$45/$T$45)*100000)</f>
        <v>0</v>
      </c>
      <c r="V45" s="347">
        <f>Populations!K16</f>
        <v>0</v>
      </c>
      <c r="W45" s="346">
        <f>IF(V45=0,0,($G$45/$V$45)*100000)</f>
        <v>0</v>
      </c>
      <c r="X45" s="347">
        <f>Populations!M16</f>
        <v>0</v>
      </c>
      <c r="Y45" s="346">
        <f>IF(X45=0,0,($H$45/$X$45)*100000)</f>
        <v>0</v>
      </c>
      <c r="Z45" s="346">
        <f>Populations!O16</f>
        <v>0</v>
      </c>
      <c r="AA45" s="346">
        <f>IF(Z45=0,0,($I$45/$Z$45)*100000)</f>
        <v>0</v>
      </c>
      <c r="AB45" s="346">
        <f>Populations!Q16</f>
        <v>0</v>
      </c>
      <c r="AC45" s="346">
        <f>IF(AB45=0,0,($J$45/$AB$45)*100000)</f>
        <v>0</v>
      </c>
      <c r="AD45" s="346">
        <f>Populations!S16</f>
        <v>0</v>
      </c>
      <c r="AE45" s="346">
        <f>IF(AD45=0,0,($K$45/$AD$45)*100000)</f>
        <v>0</v>
      </c>
      <c r="AF45" s="347">
        <f>Populations!U16</f>
        <v>0</v>
      </c>
      <c r="AG45" s="348">
        <f>IF(AF45=0,0,($L$45/$AF$45)*100000)</f>
        <v>0</v>
      </c>
      <c r="AH45" s="304"/>
      <c r="AI45" s="271">
        <f>Populations!B103</f>
        <v>0</v>
      </c>
      <c r="AJ45" s="272">
        <f>Populations!C103</f>
        <v>0</v>
      </c>
      <c r="AL45" s="333" t="str">
        <f>Populations!B16</f>
        <v>35-44</v>
      </c>
      <c r="AM45" s="306">
        <f t="shared" si="24"/>
        <v>0</v>
      </c>
      <c r="AN45" s="307">
        <f t="shared" si="25"/>
        <v>0</v>
      </c>
      <c r="AO45" s="307">
        <f t="shared" si="26"/>
        <v>0</v>
      </c>
      <c r="AP45" s="308">
        <f t="shared" si="27"/>
        <v>0</v>
      </c>
      <c r="AQ45" s="308">
        <f t="shared" si="28"/>
        <v>0</v>
      </c>
      <c r="AR45" s="308">
        <f t="shared" si="29"/>
        <v>0</v>
      </c>
      <c r="AS45" s="308">
        <f t="shared" si="30"/>
        <v>0</v>
      </c>
      <c r="AT45" s="308">
        <f t="shared" si="31"/>
        <v>0</v>
      </c>
      <c r="AU45" s="308">
        <f t="shared" si="32"/>
        <v>0</v>
      </c>
      <c r="AV45" s="334">
        <f t="shared" si="33"/>
        <v>0</v>
      </c>
    </row>
    <row r="46" spans="1:48">
      <c r="A46" s="686"/>
      <c r="B46" s="333" t="str">
        <f>Populations!B17</f>
        <v>45-54</v>
      </c>
      <c r="C46" s="356"/>
      <c r="D46" s="357"/>
      <c r="E46" s="309"/>
      <c r="F46" s="310"/>
      <c r="G46" s="310"/>
      <c r="H46" s="310"/>
      <c r="I46" s="310"/>
      <c r="J46" s="311"/>
      <c r="K46" s="311"/>
      <c r="L46" s="358"/>
      <c r="M46" s="304"/>
      <c r="N46" s="345">
        <f>Populations!C17</f>
        <v>0</v>
      </c>
      <c r="O46" s="346">
        <f>IF(N46=0,0,($C$46/$N$46)*100000)</f>
        <v>0</v>
      </c>
      <c r="P46" s="346">
        <f>Populations!E17</f>
        <v>0</v>
      </c>
      <c r="Q46" s="346">
        <f>IF(P46=0,0,($D$46/$P$46)*100000)</f>
        <v>0</v>
      </c>
      <c r="R46" s="346">
        <f>Populations!G17</f>
        <v>0</v>
      </c>
      <c r="S46" s="346">
        <f>IF(R46=0,0,($E$46/$R$46)*100000)</f>
        <v>0</v>
      </c>
      <c r="T46" s="346">
        <f>Populations!I17</f>
        <v>0</v>
      </c>
      <c r="U46" s="346">
        <f>IF(T46=0,0,($F$46/$T$46)*100000)</f>
        <v>0</v>
      </c>
      <c r="V46" s="347">
        <f>Populations!K17</f>
        <v>0</v>
      </c>
      <c r="W46" s="346">
        <f>IF(V46=0,0,($G$46/$V$46)*100000)</f>
        <v>0</v>
      </c>
      <c r="X46" s="347">
        <f>Populations!M17</f>
        <v>0</v>
      </c>
      <c r="Y46" s="346">
        <f>IF(X46=0,0,($H$46/$X$46)*100000)</f>
        <v>0</v>
      </c>
      <c r="Z46" s="346">
        <f>Populations!O17</f>
        <v>0</v>
      </c>
      <c r="AA46" s="346">
        <f>IF(Z46=0,0,($I$46/$Z$46)*100000)</f>
        <v>0</v>
      </c>
      <c r="AB46" s="346">
        <f>Populations!Q17</f>
        <v>0</v>
      </c>
      <c r="AC46" s="346">
        <f>IF(AB46=0,0,($J$46/$AB$46)*100000)</f>
        <v>0</v>
      </c>
      <c r="AD46" s="346">
        <f>Populations!S17</f>
        <v>0</v>
      </c>
      <c r="AE46" s="346">
        <f>IF(AD46=0,0,($K$46/$AD$46)*100000)</f>
        <v>0</v>
      </c>
      <c r="AF46" s="347">
        <f>Populations!U17</f>
        <v>0</v>
      </c>
      <c r="AG46" s="348">
        <f>IF(AF46=0,0,($L$46/$AF$46)*100000)</f>
        <v>0</v>
      </c>
      <c r="AH46" s="304"/>
      <c r="AI46" s="271">
        <f>Populations!B104</f>
        <v>0</v>
      </c>
      <c r="AJ46" s="272">
        <f>Populations!C104</f>
        <v>0</v>
      </c>
      <c r="AL46" s="333" t="str">
        <f>Populations!B17</f>
        <v>45-54</v>
      </c>
      <c r="AM46" s="306">
        <f t="shared" si="24"/>
        <v>0</v>
      </c>
      <c r="AN46" s="307">
        <f t="shared" si="25"/>
        <v>0</v>
      </c>
      <c r="AO46" s="307">
        <f t="shared" si="26"/>
        <v>0</v>
      </c>
      <c r="AP46" s="308">
        <f t="shared" si="27"/>
        <v>0</v>
      </c>
      <c r="AQ46" s="308">
        <f t="shared" si="28"/>
        <v>0</v>
      </c>
      <c r="AR46" s="308">
        <f t="shared" si="29"/>
        <v>0</v>
      </c>
      <c r="AS46" s="308">
        <f t="shared" si="30"/>
        <v>0</v>
      </c>
      <c r="AT46" s="308">
        <f t="shared" si="31"/>
        <v>0</v>
      </c>
      <c r="AU46" s="308">
        <f t="shared" si="32"/>
        <v>0</v>
      </c>
      <c r="AV46" s="334">
        <f t="shared" si="33"/>
        <v>0</v>
      </c>
    </row>
    <row r="47" spans="1:48">
      <c r="A47" s="686"/>
      <c r="B47" s="333" t="str">
        <f>Populations!B18</f>
        <v>55-64</v>
      </c>
      <c r="C47" s="356"/>
      <c r="D47" s="357"/>
      <c r="E47" s="309"/>
      <c r="F47" s="310"/>
      <c r="G47" s="310"/>
      <c r="H47" s="310"/>
      <c r="I47" s="310"/>
      <c r="J47" s="311"/>
      <c r="K47" s="311"/>
      <c r="L47" s="358"/>
      <c r="M47" s="304"/>
      <c r="N47" s="345">
        <f>Populations!C18</f>
        <v>0</v>
      </c>
      <c r="O47" s="346">
        <f>IF(N47=0,0,($C$47/$N$47)*100000)</f>
        <v>0</v>
      </c>
      <c r="P47" s="346">
        <f>Populations!E18</f>
        <v>0</v>
      </c>
      <c r="Q47" s="346">
        <f>IF(P47=0,0,($D$47/$P$47)*100000)</f>
        <v>0</v>
      </c>
      <c r="R47" s="346">
        <f>Populations!G18</f>
        <v>0</v>
      </c>
      <c r="S47" s="346">
        <f>IF(R47=0,0,($E$47/$R$47)*100000)</f>
        <v>0</v>
      </c>
      <c r="T47" s="346">
        <f>Populations!I18</f>
        <v>0</v>
      </c>
      <c r="U47" s="346">
        <f>IF(T47=0,0,($F$47/$T$47)*100000)</f>
        <v>0</v>
      </c>
      <c r="V47" s="347">
        <f>Populations!K18</f>
        <v>0</v>
      </c>
      <c r="W47" s="346">
        <f>IF(V47=0,0,($G$47/$V$47)*100000)</f>
        <v>0</v>
      </c>
      <c r="X47" s="347">
        <f>Populations!M18</f>
        <v>0</v>
      </c>
      <c r="Y47" s="346">
        <f>IF(X47=0,0,($H$47/$X$47)*100000)</f>
        <v>0</v>
      </c>
      <c r="Z47" s="346">
        <f>Populations!O18</f>
        <v>0</v>
      </c>
      <c r="AA47" s="346">
        <f>IF(Z47=0,0,($I$47/$Z$47)*100000)</f>
        <v>0</v>
      </c>
      <c r="AB47" s="346">
        <f>Populations!Q18</f>
        <v>0</v>
      </c>
      <c r="AC47" s="346">
        <f>IF(AB47=0,0,($J$47/$AB$47)*100000)</f>
        <v>0</v>
      </c>
      <c r="AD47" s="346">
        <f>Populations!S18</f>
        <v>0</v>
      </c>
      <c r="AE47" s="346">
        <f>IF(AD47=0,0,($K$47/$AD$47)*100000)</f>
        <v>0</v>
      </c>
      <c r="AF47" s="347">
        <f>Populations!U18</f>
        <v>0</v>
      </c>
      <c r="AG47" s="348">
        <f>IF(AF47=0,0,($L$47/$AF$47)*100000)</f>
        <v>0</v>
      </c>
      <c r="AH47" s="304"/>
      <c r="AI47" s="271">
        <f>Populations!B105</f>
        <v>0</v>
      </c>
      <c r="AJ47" s="272">
        <f>Populations!C105</f>
        <v>0</v>
      </c>
      <c r="AL47" s="333" t="str">
        <f>Populations!B18</f>
        <v>55-64</v>
      </c>
      <c r="AM47" s="306">
        <f t="shared" si="24"/>
        <v>0</v>
      </c>
      <c r="AN47" s="307">
        <f t="shared" si="25"/>
        <v>0</v>
      </c>
      <c r="AO47" s="307">
        <f t="shared" si="26"/>
        <v>0</v>
      </c>
      <c r="AP47" s="308">
        <f t="shared" si="27"/>
        <v>0</v>
      </c>
      <c r="AQ47" s="308">
        <f t="shared" si="28"/>
        <v>0</v>
      </c>
      <c r="AR47" s="308">
        <f t="shared" si="29"/>
        <v>0</v>
      </c>
      <c r="AS47" s="308">
        <f t="shared" si="30"/>
        <v>0</v>
      </c>
      <c r="AT47" s="308">
        <f t="shared" si="31"/>
        <v>0</v>
      </c>
      <c r="AU47" s="308">
        <f t="shared" si="32"/>
        <v>0</v>
      </c>
      <c r="AV47" s="334">
        <f t="shared" si="33"/>
        <v>0</v>
      </c>
    </row>
    <row r="48" spans="1:48">
      <c r="A48" s="686"/>
      <c r="B48" s="333" t="str">
        <f>Populations!B19</f>
        <v>65-74</v>
      </c>
      <c r="C48" s="356"/>
      <c r="D48" s="357"/>
      <c r="E48" s="309"/>
      <c r="F48" s="310"/>
      <c r="G48" s="310"/>
      <c r="H48" s="310"/>
      <c r="I48" s="310"/>
      <c r="J48" s="311"/>
      <c r="K48" s="311"/>
      <c r="L48" s="358"/>
      <c r="M48" s="304"/>
      <c r="N48" s="345">
        <f>Populations!C19</f>
        <v>0</v>
      </c>
      <c r="O48" s="346">
        <f>IF(N48=0,0,($C$48/$N$48)*100000)</f>
        <v>0</v>
      </c>
      <c r="P48" s="346">
        <f>Populations!E19</f>
        <v>0</v>
      </c>
      <c r="Q48" s="346">
        <f>IF(P48=0,0,($D$48/$P$48)*100000)</f>
        <v>0</v>
      </c>
      <c r="R48" s="346">
        <f>Populations!G19</f>
        <v>0</v>
      </c>
      <c r="S48" s="346">
        <f>IF(R48=0,0,($E$48/$R$48)*100000)</f>
        <v>0</v>
      </c>
      <c r="T48" s="346">
        <f>Populations!I19</f>
        <v>0</v>
      </c>
      <c r="U48" s="346">
        <f>IF(T48=0,0,($F$48/$T$48)*100000)</f>
        <v>0</v>
      </c>
      <c r="V48" s="347">
        <f>Populations!K19</f>
        <v>0</v>
      </c>
      <c r="W48" s="346">
        <f>IF(V48=0,0,($G$48/$V$48)*100000)</f>
        <v>0</v>
      </c>
      <c r="X48" s="347">
        <f>Populations!M19</f>
        <v>0</v>
      </c>
      <c r="Y48" s="346">
        <f>IF(X48=0,0,($H$48/$X$48)*100000)</f>
        <v>0</v>
      </c>
      <c r="Z48" s="346">
        <f>Populations!O19</f>
        <v>0</v>
      </c>
      <c r="AA48" s="346">
        <f>IF(Z48=0,0,($I$48/$Z$48)*100000)</f>
        <v>0</v>
      </c>
      <c r="AB48" s="346">
        <f>Populations!Q19</f>
        <v>0</v>
      </c>
      <c r="AC48" s="346">
        <f>IF(AB48=0,0,($J$48/$AB$48)*100000)</f>
        <v>0</v>
      </c>
      <c r="AD48" s="346">
        <f>Populations!S19</f>
        <v>0</v>
      </c>
      <c r="AE48" s="346">
        <f>IF(AD48=0,0,($K$48/$AD$48)*100000)</f>
        <v>0</v>
      </c>
      <c r="AF48" s="347">
        <f>Populations!U19</f>
        <v>0</v>
      </c>
      <c r="AG48" s="348">
        <f>IF(AF48=0,0,($L$48/$AF$48)*100000)</f>
        <v>0</v>
      </c>
      <c r="AH48" s="304"/>
      <c r="AI48" s="271">
        <f>Populations!B106</f>
        <v>0</v>
      </c>
      <c r="AJ48" s="272">
        <f>Populations!C106</f>
        <v>0</v>
      </c>
      <c r="AL48" s="333" t="str">
        <f>Populations!B19</f>
        <v>65-74</v>
      </c>
      <c r="AM48" s="306">
        <f t="shared" si="24"/>
        <v>0</v>
      </c>
      <c r="AN48" s="307">
        <f t="shared" si="25"/>
        <v>0</v>
      </c>
      <c r="AO48" s="307">
        <f t="shared" si="26"/>
        <v>0</v>
      </c>
      <c r="AP48" s="308">
        <f t="shared" si="27"/>
        <v>0</v>
      </c>
      <c r="AQ48" s="308">
        <f t="shared" si="28"/>
        <v>0</v>
      </c>
      <c r="AR48" s="308">
        <f t="shared" si="29"/>
        <v>0</v>
      </c>
      <c r="AS48" s="308">
        <f t="shared" si="30"/>
        <v>0</v>
      </c>
      <c r="AT48" s="308">
        <f t="shared" si="31"/>
        <v>0</v>
      </c>
      <c r="AU48" s="308">
        <f t="shared" si="32"/>
        <v>0</v>
      </c>
      <c r="AV48" s="334">
        <f t="shared" si="33"/>
        <v>0</v>
      </c>
    </row>
    <row r="49" spans="1:48">
      <c r="A49" s="686"/>
      <c r="B49" s="333" t="str">
        <f>Populations!B20</f>
        <v>75-84</v>
      </c>
      <c r="C49" s="356"/>
      <c r="D49" s="357"/>
      <c r="E49" s="309"/>
      <c r="F49" s="310"/>
      <c r="G49" s="310"/>
      <c r="H49" s="310"/>
      <c r="I49" s="310"/>
      <c r="J49" s="311"/>
      <c r="K49" s="311"/>
      <c r="L49" s="358"/>
      <c r="M49" s="304"/>
      <c r="N49" s="345">
        <f>Populations!C20</f>
        <v>0</v>
      </c>
      <c r="O49" s="346">
        <f>IF(N49=0,0,($C$49/$N$49)*100000)</f>
        <v>0</v>
      </c>
      <c r="P49" s="346">
        <f>Populations!E20</f>
        <v>0</v>
      </c>
      <c r="Q49" s="346">
        <f>IF(P49=0,0,($D$49/$P$49)*100000)</f>
        <v>0</v>
      </c>
      <c r="R49" s="346">
        <f>Populations!G20</f>
        <v>0</v>
      </c>
      <c r="S49" s="346">
        <f>IF(R49=0,0,($E$49/$R$49)*100000)</f>
        <v>0</v>
      </c>
      <c r="T49" s="346">
        <f>Populations!I20</f>
        <v>0</v>
      </c>
      <c r="U49" s="346">
        <f>IF(T49=0,0,($F$49/$T$49)*100000)</f>
        <v>0</v>
      </c>
      <c r="V49" s="347">
        <f>Populations!K20</f>
        <v>0</v>
      </c>
      <c r="W49" s="346">
        <f>IF(V49=0,0,($G$49/$V$49)*100000)</f>
        <v>0</v>
      </c>
      <c r="X49" s="347">
        <f>Populations!M20</f>
        <v>0</v>
      </c>
      <c r="Y49" s="346">
        <f>IF(X49=0,0,($H$49/$X$49)*100000)</f>
        <v>0</v>
      </c>
      <c r="Z49" s="346">
        <f>Populations!O20</f>
        <v>0</v>
      </c>
      <c r="AA49" s="346">
        <f>IF(Z49=0,0,($I$49/$Z$49)*100000)</f>
        <v>0</v>
      </c>
      <c r="AB49" s="346">
        <f>Populations!Q20</f>
        <v>0</v>
      </c>
      <c r="AC49" s="346">
        <f>IF(AB49=0,0,($J$49/$AB$49)*100000)</f>
        <v>0</v>
      </c>
      <c r="AD49" s="346">
        <f>Populations!S20</f>
        <v>0</v>
      </c>
      <c r="AE49" s="346">
        <f>IF(AD49=0,0,($K$49/$AD$49)*100000)</f>
        <v>0</v>
      </c>
      <c r="AF49" s="347">
        <f>Populations!U20</f>
        <v>0</v>
      </c>
      <c r="AG49" s="348">
        <f>IF(AF49=0,0,($L$49/$AF$49)*100000)</f>
        <v>0</v>
      </c>
      <c r="AH49" s="304"/>
      <c r="AI49" s="271">
        <f>Populations!B107</f>
        <v>0</v>
      </c>
      <c r="AJ49" s="272">
        <f>Populations!C107</f>
        <v>0</v>
      </c>
      <c r="AL49" s="333" t="str">
        <f>Populations!B20</f>
        <v>75-84</v>
      </c>
      <c r="AM49" s="306">
        <f t="shared" si="24"/>
        <v>0</v>
      </c>
      <c r="AN49" s="307">
        <f t="shared" si="25"/>
        <v>0</v>
      </c>
      <c r="AO49" s="307">
        <f t="shared" si="26"/>
        <v>0</v>
      </c>
      <c r="AP49" s="308">
        <f t="shared" si="27"/>
        <v>0</v>
      </c>
      <c r="AQ49" s="308">
        <f t="shared" si="28"/>
        <v>0</v>
      </c>
      <c r="AR49" s="308">
        <f t="shared" si="29"/>
        <v>0</v>
      </c>
      <c r="AS49" s="308">
        <f t="shared" si="30"/>
        <v>0</v>
      </c>
      <c r="AT49" s="308">
        <f t="shared" si="31"/>
        <v>0</v>
      </c>
      <c r="AU49" s="308">
        <f t="shared" si="32"/>
        <v>0</v>
      </c>
      <c r="AV49" s="334">
        <f t="shared" si="33"/>
        <v>0</v>
      </c>
    </row>
    <row r="50" spans="1:48">
      <c r="A50" s="686"/>
      <c r="B50" s="333" t="str">
        <f>Populations!B21</f>
        <v>85+</v>
      </c>
      <c r="C50" s="356"/>
      <c r="D50" s="357"/>
      <c r="E50" s="301"/>
      <c r="F50" s="302"/>
      <c r="G50" s="302"/>
      <c r="H50" s="302"/>
      <c r="I50" s="302"/>
      <c r="J50" s="303"/>
      <c r="K50" s="303"/>
      <c r="L50" s="358"/>
      <c r="M50" s="304"/>
      <c r="N50" s="345">
        <f>Populations!C21</f>
        <v>0</v>
      </c>
      <c r="O50" s="346">
        <f>IF(N50=0,0,($C$50/$N$50)*100000)</f>
        <v>0</v>
      </c>
      <c r="P50" s="346">
        <f>Populations!E21</f>
        <v>0</v>
      </c>
      <c r="Q50" s="346">
        <f>IF(P50=0,0,($D$50/$P$50)*100000)</f>
        <v>0</v>
      </c>
      <c r="R50" s="346">
        <f>Populations!G21</f>
        <v>0</v>
      </c>
      <c r="S50" s="346">
        <f>IF(R50=0,0,($E$50/$R$50)*100000)</f>
        <v>0</v>
      </c>
      <c r="T50" s="346">
        <f>Populations!I21</f>
        <v>0</v>
      </c>
      <c r="U50" s="346">
        <f>IF(T50=0,0,($F$50/$T$50)*100000)</f>
        <v>0</v>
      </c>
      <c r="V50" s="347">
        <f>Populations!K21</f>
        <v>0</v>
      </c>
      <c r="W50" s="346">
        <f>IF(V50=0,0,($G$50/$V$50)*100000)</f>
        <v>0</v>
      </c>
      <c r="X50" s="347">
        <f>Populations!M21</f>
        <v>0</v>
      </c>
      <c r="Y50" s="346">
        <f>IF(X50=0,0,($H$50/$X$50)*100000)</f>
        <v>0</v>
      </c>
      <c r="Z50" s="346">
        <f>Populations!O21</f>
        <v>0</v>
      </c>
      <c r="AA50" s="346">
        <f>IF(Z50=0,0,($I$50/$Z$50)*100000)</f>
        <v>0</v>
      </c>
      <c r="AB50" s="346">
        <f>Populations!Q21</f>
        <v>0</v>
      </c>
      <c r="AC50" s="346">
        <f>IF(AB50=0,0,($J$50/$AB$50)*100000)</f>
        <v>0</v>
      </c>
      <c r="AD50" s="346">
        <f>Populations!S21</f>
        <v>0</v>
      </c>
      <c r="AE50" s="346">
        <f>IF(AD50=0,0,($K$50/$AD$50)*100000)</f>
        <v>0</v>
      </c>
      <c r="AF50" s="347">
        <f>Populations!U21</f>
        <v>0</v>
      </c>
      <c r="AG50" s="348">
        <f>IF(AF50=0,0,($L$50/$AF$50)*100000)</f>
        <v>0</v>
      </c>
      <c r="AH50" s="304"/>
      <c r="AI50" s="271">
        <f>Populations!B108</f>
        <v>0</v>
      </c>
      <c r="AJ50" s="272">
        <f>Populations!C108</f>
        <v>0</v>
      </c>
      <c r="AL50" s="333" t="str">
        <f>Populations!B21</f>
        <v>85+</v>
      </c>
      <c r="AM50" s="306">
        <f t="shared" si="24"/>
        <v>0</v>
      </c>
      <c r="AN50" s="307">
        <f t="shared" si="25"/>
        <v>0</v>
      </c>
      <c r="AO50" s="307">
        <f t="shared" si="26"/>
        <v>0</v>
      </c>
      <c r="AP50" s="308">
        <f t="shared" si="27"/>
        <v>0</v>
      </c>
      <c r="AQ50" s="308">
        <f t="shared" si="28"/>
        <v>0</v>
      </c>
      <c r="AR50" s="308">
        <f t="shared" si="29"/>
        <v>0</v>
      </c>
      <c r="AS50" s="308">
        <f t="shared" si="30"/>
        <v>0</v>
      </c>
      <c r="AT50" s="308">
        <f t="shared" si="31"/>
        <v>0</v>
      </c>
      <c r="AU50" s="308">
        <f t="shared" si="32"/>
        <v>0</v>
      </c>
      <c r="AV50" s="334">
        <f t="shared" si="33"/>
        <v>0</v>
      </c>
    </row>
    <row r="51" spans="1:48" ht="16.5" thickBot="1">
      <c r="A51" s="686"/>
      <c r="B51" s="371" t="s">
        <v>164</v>
      </c>
      <c r="C51" s="372">
        <f>SUM(C38:C50)</f>
        <v>0</v>
      </c>
      <c r="D51" s="373">
        <f t="shared" ref="D51:L51" si="34">SUM(D38:D50)</f>
        <v>0</v>
      </c>
      <c r="E51" s="373">
        <f t="shared" si="34"/>
        <v>0</v>
      </c>
      <c r="F51" s="374">
        <f t="shared" si="34"/>
        <v>0</v>
      </c>
      <c r="G51" s="374">
        <f t="shared" si="34"/>
        <v>0</v>
      </c>
      <c r="H51" s="374">
        <f t="shared" si="34"/>
        <v>0</v>
      </c>
      <c r="I51" s="374">
        <f t="shared" si="34"/>
        <v>0</v>
      </c>
      <c r="J51" s="374">
        <f t="shared" si="34"/>
        <v>0</v>
      </c>
      <c r="K51" s="374">
        <f t="shared" si="34"/>
        <v>0</v>
      </c>
      <c r="L51" s="375">
        <f t="shared" si="34"/>
        <v>0</v>
      </c>
      <c r="N51" s="349">
        <f>Populations!C22</f>
        <v>0</v>
      </c>
      <c r="O51" s="350">
        <f>IF(N51=0,0,($C$51/$N$51)*100000)</f>
        <v>0</v>
      </c>
      <c r="P51" s="350">
        <f>Populations!E22</f>
        <v>0</v>
      </c>
      <c r="Q51" s="350">
        <f>IF(P51=0,0,($D$51/$P$51)*100000)</f>
        <v>0</v>
      </c>
      <c r="R51" s="350">
        <f>Populations!G22</f>
        <v>0</v>
      </c>
      <c r="S51" s="350">
        <f>IF(R51=0,0,($E$51/$R$51)*100000)</f>
        <v>0</v>
      </c>
      <c r="T51" s="350">
        <f>Populations!I22</f>
        <v>0</v>
      </c>
      <c r="U51" s="350">
        <f>IF(T51=0,0,($F$51/$T$51)*100000)</f>
        <v>0</v>
      </c>
      <c r="V51" s="351">
        <f>Populations!K22</f>
        <v>0</v>
      </c>
      <c r="W51" s="350">
        <f>IF(V51=0,0,($G$51/$V$51)*100000)</f>
        <v>0</v>
      </c>
      <c r="X51" s="351">
        <f>Populations!M22</f>
        <v>0</v>
      </c>
      <c r="Y51" s="350">
        <f>IF(X51=0,0,($H$51/$X$51)*100000)</f>
        <v>0</v>
      </c>
      <c r="Z51" s="350">
        <f>Populations!O22</f>
        <v>0</v>
      </c>
      <c r="AA51" s="350">
        <f>IF(Z51=0,0,($I$51/$Z$51)*100000)</f>
        <v>0</v>
      </c>
      <c r="AB51" s="350">
        <f>Populations!Q22</f>
        <v>0</v>
      </c>
      <c r="AC51" s="350">
        <f>IF(AB51=0,0,($J$51/$AB$51)*100000)</f>
        <v>0</v>
      </c>
      <c r="AD51" s="350">
        <f>Populations!S22</f>
        <v>0</v>
      </c>
      <c r="AE51" s="350">
        <f>IF(AD51=0,0,($K$51/$AD$51)*100000)</f>
        <v>0</v>
      </c>
      <c r="AF51" s="351">
        <f>Populations!U22</f>
        <v>0</v>
      </c>
      <c r="AG51" s="639">
        <f>IF(AF51=0,0,($L$51/$AF$51)*100000)</f>
        <v>0</v>
      </c>
      <c r="AI51" s="273">
        <f>Populations!B109</f>
        <v>0</v>
      </c>
      <c r="AJ51" s="274">
        <f>Populations!C109</f>
        <v>0</v>
      </c>
      <c r="AL51" s="335" t="str">
        <f>Populations!B22</f>
        <v>Total</v>
      </c>
      <c r="AM51" s="336">
        <f>SUM(AM38:AM50)</f>
        <v>0</v>
      </c>
      <c r="AN51" s="336">
        <f t="shared" ref="AN51:AV51" si="35">SUM(AN38:AN50)</f>
        <v>0</v>
      </c>
      <c r="AO51" s="336">
        <f t="shared" si="35"/>
        <v>0</v>
      </c>
      <c r="AP51" s="336">
        <f t="shared" si="35"/>
        <v>0</v>
      </c>
      <c r="AQ51" s="336">
        <f t="shared" si="35"/>
        <v>0</v>
      </c>
      <c r="AR51" s="336">
        <f t="shared" si="35"/>
        <v>0</v>
      </c>
      <c r="AS51" s="336">
        <f t="shared" si="35"/>
        <v>0</v>
      </c>
      <c r="AT51" s="336">
        <f t="shared" si="35"/>
        <v>0</v>
      </c>
      <c r="AU51" s="336">
        <f t="shared" si="35"/>
        <v>0</v>
      </c>
      <c r="AV51" s="643">
        <f t="shared" si="35"/>
        <v>0</v>
      </c>
    </row>
  </sheetData>
  <mergeCells count="7">
    <mergeCell ref="A3:A17"/>
    <mergeCell ref="A20:A34"/>
    <mergeCell ref="A37:A51"/>
    <mergeCell ref="B1:E1"/>
    <mergeCell ref="AL1:AN1"/>
    <mergeCell ref="G1:I1"/>
    <mergeCell ref="AI1:AJ2"/>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3DCE3-4DCF-42FC-87B9-05FCBC0FC79A}">
  <dimension ref="A1:AV51"/>
  <sheetViews>
    <sheetView zoomScale="90" zoomScaleNormal="90" zoomScaleSheetLayoutView="50" workbookViewId="0">
      <pane xSplit="1" topLeftCell="B1" activePane="topRight" state="frozen"/>
      <selection pane="topRight" activeCell="AR6" sqref="AR6"/>
    </sheetView>
  </sheetViews>
  <sheetFormatPr defaultColWidth="8.7109375" defaultRowHeight="15.75"/>
  <cols>
    <col min="1" max="2" width="8.7109375" style="288"/>
    <col min="3" max="3" width="15.140625" style="288" customWidth="1"/>
    <col min="4" max="4" width="15.5703125" style="288" customWidth="1"/>
    <col min="5" max="5" width="15.140625" style="288" customWidth="1"/>
    <col min="6" max="6" width="17.85546875" style="288" customWidth="1"/>
    <col min="7" max="7" width="15.5703125" style="288" customWidth="1"/>
    <col min="8" max="8" width="15.42578125" style="288" customWidth="1"/>
    <col min="9" max="11" width="15.140625" style="288" customWidth="1"/>
    <col min="12" max="12" width="15.5703125" style="288" customWidth="1"/>
    <col min="13" max="13" width="6" style="288" customWidth="1"/>
    <col min="14" max="14" width="15.140625" style="288" customWidth="1"/>
    <col min="15" max="27" width="11.140625" style="288" customWidth="1"/>
    <col min="28" max="29" width="12.5703125" style="288" customWidth="1"/>
    <col min="30" max="33" width="11.140625" style="288" customWidth="1"/>
    <col min="34" max="34" width="6" style="288" customWidth="1"/>
    <col min="35" max="35" width="21.85546875" style="288" customWidth="1"/>
    <col min="36" max="36" width="14.5703125" style="288" customWidth="1"/>
    <col min="37" max="37" width="6" style="288" customWidth="1"/>
    <col min="38" max="38" width="8.85546875" style="288" customWidth="1"/>
    <col min="39" max="40" width="15.5703125" style="288" customWidth="1"/>
    <col min="41" max="41" width="15.140625" style="288" customWidth="1"/>
    <col min="42" max="42" width="15.42578125" style="288" customWidth="1"/>
    <col min="43" max="43" width="15.5703125" style="288" customWidth="1"/>
    <col min="44" max="44" width="15.42578125" style="288" customWidth="1"/>
    <col min="45" max="48" width="15.140625" style="288" customWidth="1"/>
    <col min="49" max="16384" width="8.7109375" style="288"/>
  </cols>
  <sheetData>
    <row r="1" spans="1:48" s="188" customFormat="1" ht="78.599999999999994" customHeight="1">
      <c r="A1" s="376" t="str">
        <f>Populations!A26</f>
        <v>Year 2</v>
      </c>
      <c r="B1" s="690" t="s">
        <v>158</v>
      </c>
      <c r="C1" s="691"/>
      <c r="D1" s="691"/>
      <c r="E1" s="691"/>
      <c r="F1" s="405"/>
      <c r="G1" s="694" t="s">
        <v>159</v>
      </c>
      <c r="H1" s="694"/>
      <c r="I1" s="694"/>
      <c r="J1" s="482"/>
      <c r="K1" s="482"/>
      <c r="L1" s="483"/>
      <c r="M1" s="484"/>
      <c r="N1" s="321" t="s">
        <v>141</v>
      </c>
      <c r="O1" s="400"/>
      <c r="P1" s="400"/>
      <c r="Q1" s="400"/>
      <c r="R1" s="400"/>
      <c r="S1" s="400"/>
      <c r="T1" s="400"/>
      <c r="U1" s="400"/>
      <c r="V1" s="400"/>
      <c r="W1" s="400"/>
      <c r="X1" s="400"/>
      <c r="Y1" s="400"/>
      <c r="Z1" s="400"/>
      <c r="AA1" s="400"/>
      <c r="AB1" s="400"/>
      <c r="AC1" s="400"/>
      <c r="AD1" s="400"/>
      <c r="AE1" s="400"/>
      <c r="AF1" s="400"/>
      <c r="AG1" s="401"/>
      <c r="AH1" s="484"/>
      <c r="AI1" s="695" t="s">
        <v>160</v>
      </c>
      <c r="AJ1" s="696"/>
      <c r="AK1" s="484"/>
      <c r="AL1" s="692" t="s">
        <v>161</v>
      </c>
      <c r="AM1" s="693"/>
      <c r="AN1" s="693"/>
      <c r="AO1" s="327"/>
      <c r="AP1" s="327"/>
      <c r="AQ1" s="327"/>
      <c r="AR1" s="327"/>
      <c r="AS1" s="327"/>
      <c r="AT1" s="327"/>
      <c r="AU1" s="327"/>
      <c r="AV1" s="328"/>
    </row>
    <row r="2" spans="1:48">
      <c r="B2" s="406"/>
      <c r="C2" s="378"/>
      <c r="D2" s="379" t="s">
        <v>143</v>
      </c>
      <c r="E2" s="379"/>
      <c r="F2" s="380" t="s">
        <v>144</v>
      </c>
      <c r="G2" s="380"/>
      <c r="H2" s="380"/>
      <c r="I2" s="380"/>
      <c r="J2" s="380"/>
      <c r="K2" s="380"/>
      <c r="L2" s="407"/>
      <c r="M2" s="377"/>
      <c r="N2" s="402"/>
      <c r="O2" s="403"/>
      <c r="P2" s="403"/>
      <c r="Q2" s="403"/>
      <c r="R2" s="403"/>
      <c r="S2" s="403"/>
      <c r="T2" s="403"/>
      <c r="U2" s="403"/>
      <c r="V2" s="403"/>
      <c r="W2" s="403"/>
      <c r="X2" s="403"/>
      <c r="Y2" s="403"/>
      <c r="Z2" s="403"/>
      <c r="AA2" s="403"/>
      <c r="AB2" s="403"/>
      <c r="AC2" s="403"/>
      <c r="AD2" s="403"/>
      <c r="AE2" s="403"/>
      <c r="AF2" s="403"/>
      <c r="AG2" s="404"/>
      <c r="AH2" s="377"/>
      <c r="AI2" s="697"/>
      <c r="AJ2" s="698"/>
      <c r="AK2" s="377"/>
      <c r="AL2" s="329"/>
      <c r="AM2" s="288" t="s">
        <v>162</v>
      </c>
      <c r="AV2" s="330"/>
    </row>
    <row r="3" spans="1:48" ht="63">
      <c r="A3" s="699" t="s">
        <v>146</v>
      </c>
      <c r="B3" s="354" t="s">
        <v>82</v>
      </c>
      <c r="C3" s="293" t="s">
        <v>147</v>
      </c>
      <c r="D3" s="294" t="s">
        <v>165</v>
      </c>
      <c r="E3" s="294" t="s">
        <v>166</v>
      </c>
      <c r="F3" s="295" t="str">
        <f>Populations!I25</f>
        <v>White-Not Hispanic</v>
      </c>
      <c r="G3" s="295" t="str">
        <f>Populations!K25</f>
        <v>Hispanic</v>
      </c>
      <c r="H3" s="295" t="str">
        <f>Populations!M25</f>
        <v>Black-Not Hispanic</v>
      </c>
      <c r="I3" s="295" t="str">
        <f>Populations!O25</f>
        <v>Asian</v>
      </c>
      <c r="J3" s="295" t="str">
        <f>Populations!Q25</f>
        <v>American Indian
/Alaska Native</v>
      </c>
      <c r="K3" s="295" t="str">
        <f>Populations!S25</f>
        <v>Other</v>
      </c>
      <c r="L3" s="332" t="str">
        <f>Populations!U25</f>
        <v>Other</v>
      </c>
      <c r="M3" s="296"/>
      <c r="N3" s="342" t="s">
        <v>148</v>
      </c>
      <c r="O3" s="343" t="s">
        <v>149</v>
      </c>
      <c r="P3" s="343" t="s">
        <v>150</v>
      </c>
      <c r="Q3" s="343" t="s">
        <v>149</v>
      </c>
      <c r="R3" s="343" t="s">
        <v>151</v>
      </c>
      <c r="S3" s="343" t="s">
        <v>149</v>
      </c>
      <c r="T3" s="343" t="str">
        <f>Populations!I8</f>
        <v>White-Not Hispanic</v>
      </c>
      <c r="U3" s="343" t="s">
        <v>149</v>
      </c>
      <c r="V3" s="343" t="str">
        <f>Populations!K8</f>
        <v>Hispanic</v>
      </c>
      <c r="W3" s="343" t="s">
        <v>149</v>
      </c>
      <c r="X3" s="343" t="str">
        <f>Populations!M8</f>
        <v>Black-Not Hispanic</v>
      </c>
      <c r="Y3" s="343" t="s">
        <v>149</v>
      </c>
      <c r="Z3" s="343" t="str">
        <f>Populations!O8</f>
        <v>Asian</v>
      </c>
      <c r="AA3" s="343" t="s">
        <v>149</v>
      </c>
      <c r="AB3" s="343" t="str">
        <f>Populations!Q8</f>
        <v>American Indian
/Alaska Native</v>
      </c>
      <c r="AC3" s="343" t="s">
        <v>149</v>
      </c>
      <c r="AD3" s="343" t="str">
        <f>Populations!S8</f>
        <v>Other</v>
      </c>
      <c r="AE3" s="343" t="s">
        <v>149</v>
      </c>
      <c r="AF3" s="343" t="str">
        <f>Populations!U8</f>
        <v>Other</v>
      </c>
      <c r="AG3" s="344" t="s">
        <v>149</v>
      </c>
      <c r="AH3" s="296"/>
      <c r="AI3" s="322" t="s">
        <v>163</v>
      </c>
      <c r="AJ3" s="323" t="s">
        <v>113</v>
      </c>
      <c r="AL3" s="331" t="s">
        <v>82</v>
      </c>
      <c r="AM3" s="297" t="s">
        <v>83</v>
      </c>
      <c r="AN3" s="298" t="s">
        <v>84</v>
      </c>
      <c r="AO3" s="298" t="s">
        <v>85</v>
      </c>
      <c r="AP3" s="295" t="str">
        <f>Populations!I8</f>
        <v>White-Not Hispanic</v>
      </c>
      <c r="AQ3" s="295" t="str">
        <f>Populations!K8</f>
        <v>Hispanic</v>
      </c>
      <c r="AR3" s="295" t="str">
        <f>Populations!M8</f>
        <v>Black-Not Hispanic</v>
      </c>
      <c r="AS3" s="295" t="str">
        <f>Populations!O8</f>
        <v>Asian</v>
      </c>
      <c r="AT3" s="295" t="str">
        <f>Populations!Q8</f>
        <v>American Indian
/Alaska Native</v>
      </c>
      <c r="AU3" s="295" t="str">
        <f>Populations!S8</f>
        <v>Other</v>
      </c>
      <c r="AV3" s="332" t="str">
        <f>Populations!U8</f>
        <v>Other</v>
      </c>
    </row>
    <row r="4" spans="1:48">
      <c r="A4" s="699"/>
      <c r="B4" s="333" t="str">
        <f>Populations!B78</f>
        <v>&lt;1</v>
      </c>
      <c r="C4" s="299"/>
      <c r="D4" s="300"/>
      <c r="E4" s="301"/>
      <c r="F4" s="302"/>
      <c r="G4" s="302"/>
      <c r="H4" s="302"/>
      <c r="I4" s="302"/>
      <c r="J4" s="303"/>
      <c r="K4" s="303"/>
      <c r="L4" s="355"/>
      <c r="M4" s="304"/>
      <c r="N4" s="345">
        <f>Populations!C9</f>
        <v>0</v>
      </c>
      <c r="O4" s="346">
        <f>IF(N4=0,0,($C$4/$N$4)*100000)</f>
        <v>0</v>
      </c>
      <c r="P4" s="346">
        <f>Populations!E9</f>
        <v>0</v>
      </c>
      <c r="Q4" s="346">
        <f>IF(P4=0,0,($D$4/$P$4)*100000)</f>
        <v>0</v>
      </c>
      <c r="R4" s="346">
        <f>Populations!G9</f>
        <v>0</v>
      </c>
      <c r="S4" s="346">
        <f>IF(R4=0,0,($E$4/$R$4)*100000)</f>
        <v>0</v>
      </c>
      <c r="T4" s="346">
        <f>Populations!I9</f>
        <v>0</v>
      </c>
      <c r="U4" s="346">
        <f>IF(T4=0,0,($F$4/$T$4)*100000)</f>
        <v>0</v>
      </c>
      <c r="V4" s="346">
        <f>Populations!K9</f>
        <v>0</v>
      </c>
      <c r="W4" s="346">
        <f>IF(V4=0,0,($G$4/$V$4)*100000)</f>
        <v>0</v>
      </c>
      <c r="X4" s="346">
        <f>Populations!M9</f>
        <v>0</v>
      </c>
      <c r="Y4" s="346">
        <f>IF(X4=0,0,($H$4/$X$4)*100000)</f>
        <v>0</v>
      </c>
      <c r="Z4" s="346">
        <f>Populations!O9</f>
        <v>0</v>
      </c>
      <c r="AA4" s="346">
        <f>IF(Z4=0,0,($I$4/$Z$4)*100000)</f>
        <v>0</v>
      </c>
      <c r="AB4" s="346">
        <f>Populations!Q9</f>
        <v>0</v>
      </c>
      <c r="AC4" s="346">
        <f>IF(AB4=0,0,($J$4/$AB$4)*100000)</f>
        <v>0</v>
      </c>
      <c r="AD4" s="346">
        <f>Populations!S9</f>
        <v>0</v>
      </c>
      <c r="AE4" s="346">
        <f>IF(AD4=0,0,($K$4/$AD$4)*100000)</f>
        <v>0</v>
      </c>
      <c r="AF4" s="346">
        <f>Populations!U9</f>
        <v>0</v>
      </c>
      <c r="AG4" s="348">
        <f>IF(AF4=0,0,($L$4/$AF$4)*100000)</f>
        <v>0</v>
      </c>
      <c r="AH4" s="304"/>
      <c r="AI4" s="271">
        <f>Populations!B96</f>
        <v>0</v>
      </c>
      <c r="AJ4" s="272">
        <f>Populations!C96</f>
        <v>0</v>
      </c>
      <c r="AK4" s="304"/>
      <c r="AL4" s="333" t="str">
        <f>Populations!B9</f>
        <v>&lt;1</v>
      </c>
      <c r="AM4" s="463">
        <f t="shared" ref="AM4:AM16" si="0">O4*AJ4</f>
        <v>0</v>
      </c>
      <c r="AN4" s="464">
        <f t="shared" ref="AN4:AN16" si="1">Q4*AJ4</f>
        <v>0</v>
      </c>
      <c r="AO4" s="464">
        <f t="shared" ref="AO4:AO16" si="2">S4*AJ4</f>
        <v>0</v>
      </c>
      <c r="AP4" s="465">
        <f t="shared" ref="AP4:AP16" si="3">U4*AJ4</f>
        <v>0</v>
      </c>
      <c r="AQ4" s="465">
        <f t="shared" ref="AQ4:AQ16" si="4">W4*AJ4</f>
        <v>0</v>
      </c>
      <c r="AR4" s="465">
        <f t="shared" ref="AR4:AR16" si="5">Y4*AJ4</f>
        <v>0</v>
      </c>
      <c r="AS4" s="465">
        <f t="shared" ref="AS4:AS16" si="6">AA4*AJ4</f>
        <v>0</v>
      </c>
      <c r="AT4" s="465">
        <f t="shared" ref="AT4:AT16" si="7">AC4*AJ4</f>
        <v>0</v>
      </c>
      <c r="AU4" s="465">
        <f t="shared" ref="AU4:AU16" si="8">AE4*AJ4</f>
        <v>0</v>
      </c>
      <c r="AV4" s="467">
        <f t="shared" ref="AV4:AV16" si="9">AG4*AJ4</f>
        <v>0</v>
      </c>
    </row>
    <row r="5" spans="1:48">
      <c r="A5" s="699"/>
      <c r="B5" s="333" t="str">
        <f>Populations!B79</f>
        <v>1-4</v>
      </c>
      <c r="C5" s="356"/>
      <c r="D5" s="357"/>
      <c r="E5" s="309"/>
      <c r="F5" s="310"/>
      <c r="G5" s="310"/>
      <c r="H5" s="310"/>
      <c r="I5" s="310"/>
      <c r="J5" s="311"/>
      <c r="K5" s="311"/>
      <c r="L5" s="358"/>
      <c r="M5" s="304"/>
      <c r="N5" s="345">
        <f>Populations!C10</f>
        <v>0</v>
      </c>
      <c r="O5" s="346">
        <f>IF(N5=0,0,($C$5/$N$5)*100000)</f>
        <v>0</v>
      </c>
      <c r="P5" s="346">
        <f>Populations!E10</f>
        <v>0</v>
      </c>
      <c r="Q5" s="346">
        <f>IF(P5=0,0,($D$5/$P$5)*100000)</f>
        <v>0</v>
      </c>
      <c r="R5" s="346">
        <f>Populations!G10</f>
        <v>0</v>
      </c>
      <c r="S5" s="346">
        <f>IF(R5=0,0,($E$5/$R$5)*100000)</f>
        <v>0</v>
      </c>
      <c r="T5" s="346">
        <f>Populations!I10</f>
        <v>0</v>
      </c>
      <c r="U5" s="346">
        <f>IF(T5=0,0,($F$5/$T$5)*100000)</f>
        <v>0</v>
      </c>
      <c r="V5" s="346">
        <f>Populations!K10</f>
        <v>0</v>
      </c>
      <c r="W5" s="346">
        <f>IF(V5=0,0,($G$5/$V$5)*100000)</f>
        <v>0</v>
      </c>
      <c r="X5" s="346">
        <f>Populations!M10</f>
        <v>0</v>
      </c>
      <c r="Y5" s="346">
        <f>IF(X5=0,0,($H$5/$X$5)*100000)</f>
        <v>0</v>
      </c>
      <c r="Z5" s="346">
        <f>Populations!O10</f>
        <v>0</v>
      </c>
      <c r="AA5" s="346">
        <f>IF(Z5=0,0,($I$5/$Z$5)*100000)</f>
        <v>0</v>
      </c>
      <c r="AB5" s="346">
        <f>Populations!Q10</f>
        <v>0</v>
      </c>
      <c r="AC5" s="346">
        <f>IF(AB5=0,0,($J$5/$AB$5)*100000)</f>
        <v>0</v>
      </c>
      <c r="AD5" s="346">
        <f>Populations!S10</f>
        <v>0</v>
      </c>
      <c r="AE5" s="346">
        <f>IF(AD5=0,0,($K$5/$AD$5)*100000)</f>
        <v>0</v>
      </c>
      <c r="AF5" s="346">
        <f>Populations!U10</f>
        <v>0</v>
      </c>
      <c r="AG5" s="348">
        <f>IF(AF5=0,0,($L$5/$AF$5)*100000)</f>
        <v>0</v>
      </c>
      <c r="AH5" s="304"/>
      <c r="AI5" s="271">
        <f>Populations!B97</f>
        <v>0</v>
      </c>
      <c r="AJ5" s="272">
        <f>Populations!C97</f>
        <v>0</v>
      </c>
      <c r="AK5" s="304"/>
      <c r="AL5" s="333" t="str">
        <f>Populations!B10</f>
        <v>1-4</v>
      </c>
      <c r="AM5" s="463">
        <f t="shared" si="0"/>
        <v>0</v>
      </c>
      <c r="AN5" s="464">
        <f t="shared" si="1"/>
        <v>0</v>
      </c>
      <c r="AO5" s="464">
        <f t="shared" si="2"/>
        <v>0</v>
      </c>
      <c r="AP5" s="465">
        <f t="shared" si="3"/>
        <v>0</v>
      </c>
      <c r="AQ5" s="465">
        <f t="shared" si="4"/>
        <v>0</v>
      </c>
      <c r="AR5" s="465">
        <f t="shared" si="5"/>
        <v>0</v>
      </c>
      <c r="AS5" s="465">
        <f t="shared" si="6"/>
        <v>0</v>
      </c>
      <c r="AT5" s="465">
        <f t="shared" si="7"/>
        <v>0</v>
      </c>
      <c r="AU5" s="465">
        <f t="shared" si="8"/>
        <v>0</v>
      </c>
      <c r="AV5" s="467">
        <f t="shared" si="9"/>
        <v>0</v>
      </c>
    </row>
    <row r="6" spans="1:48">
      <c r="A6" s="699"/>
      <c r="B6" s="333" t="str">
        <f>Populations!B80</f>
        <v>5-9</v>
      </c>
      <c r="C6" s="356"/>
      <c r="D6" s="357"/>
      <c r="E6" s="309"/>
      <c r="F6" s="310"/>
      <c r="G6" s="310"/>
      <c r="H6" s="310"/>
      <c r="I6" s="310"/>
      <c r="J6" s="311"/>
      <c r="K6" s="311"/>
      <c r="L6" s="358"/>
      <c r="M6" s="304"/>
      <c r="N6" s="345">
        <f>Populations!C11</f>
        <v>0</v>
      </c>
      <c r="O6" s="346">
        <f>IF(N6=0,0,($C$6/$N$6)*100000)</f>
        <v>0</v>
      </c>
      <c r="P6" s="346">
        <f>Populations!E11</f>
        <v>0</v>
      </c>
      <c r="Q6" s="346">
        <f>IF(P6=0,0,($D$6/$P$6)*100000)</f>
        <v>0</v>
      </c>
      <c r="R6" s="346">
        <f>Populations!G11</f>
        <v>0</v>
      </c>
      <c r="S6" s="346">
        <f>IF(R6=0,0,($E$6/$R$6)*100000)</f>
        <v>0</v>
      </c>
      <c r="T6" s="346">
        <f>Populations!I11</f>
        <v>0</v>
      </c>
      <c r="U6" s="346">
        <f>IF(T6=0,0,($F$6/$T$6)*100000)</f>
        <v>0</v>
      </c>
      <c r="V6" s="346">
        <f>Populations!K11</f>
        <v>0</v>
      </c>
      <c r="W6" s="346">
        <f>IF(V6=0,0,($G$6/$V$6)*100000)</f>
        <v>0</v>
      </c>
      <c r="X6" s="346">
        <f>Populations!M11</f>
        <v>0</v>
      </c>
      <c r="Y6" s="346">
        <f>IF(X6=0,0,($H$6/$X$6)*100000)</f>
        <v>0</v>
      </c>
      <c r="Z6" s="346">
        <f>Populations!O11</f>
        <v>0</v>
      </c>
      <c r="AA6" s="346">
        <f>IF(Z6=0,0,($I$6/$Z$6)*100000)</f>
        <v>0</v>
      </c>
      <c r="AB6" s="346">
        <f>Populations!Q11</f>
        <v>0</v>
      </c>
      <c r="AC6" s="346">
        <f>IF(AB6=0,0,($J$6/$AB$6)*100000)</f>
        <v>0</v>
      </c>
      <c r="AD6" s="346">
        <f>Populations!S11</f>
        <v>0</v>
      </c>
      <c r="AE6" s="346">
        <f>IF(AD6=0,0,($K$6/$AD$6)*100000)</f>
        <v>0</v>
      </c>
      <c r="AF6" s="346">
        <f>Populations!U11</f>
        <v>0</v>
      </c>
      <c r="AG6" s="348">
        <f>IF(AF6=0,0,($L$6/$AF$6)*100000)</f>
        <v>0</v>
      </c>
      <c r="AH6" s="304"/>
      <c r="AI6" s="271">
        <f>Populations!B98</f>
        <v>0</v>
      </c>
      <c r="AJ6" s="272">
        <f>Populations!C98</f>
        <v>0</v>
      </c>
      <c r="AK6" s="304"/>
      <c r="AL6" s="333" t="str">
        <f>Populations!B11</f>
        <v>5-9</v>
      </c>
      <c r="AM6" s="463">
        <f t="shared" si="0"/>
        <v>0</v>
      </c>
      <c r="AN6" s="464">
        <f t="shared" si="1"/>
        <v>0</v>
      </c>
      <c r="AO6" s="464">
        <f t="shared" si="2"/>
        <v>0</v>
      </c>
      <c r="AP6" s="465">
        <f t="shared" si="3"/>
        <v>0</v>
      </c>
      <c r="AQ6" s="465">
        <f t="shared" si="4"/>
        <v>0</v>
      </c>
      <c r="AR6" s="465">
        <f t="shared" si="5"/>
        <v>0</v>
      </c>
      <c r="AS6" s="465">
        <f t="shared" si="6"/>
        <v>0</v>
      </c>
      <c r="AT6" s="465">
        <f t="shared" si="7"/>
        <v>0</v>
      </c>
      <c r="AU6" s="465">
        <f t="shared" si="8"/>
        <v>0</v>
      </c>
      <c r="AV6" s="467">
        <f t="shared" si="9"/>
        <v>0</v>
      </c>
    </row>
    <row r="7" spans="1:48">
      <c r="A7" s="699"/>
      <c r="B7" s="333" t="str">
        <f>Populations!B81</f>
        <v>10-14</v>
      </c>
      <c r="C7" s="356"/>
      <c r="D7" s="357"/>
      <c r="E7" s="309"/>
      <c r="F7" s="310"/>
      <c r="G7" s="310"/>
      <c r="H7" s="310"/>
      <c r="I7" s="310"/>
      <c r="J7" s="311"/>
      <c r="K7" s="311"/>
      <c r="L7" s="358"/>
      <c r="M7" s="304"/>
      <c r="N7" s="345">
        <f>Populations!C12</f>
        <v>0</v>
      </c>
      <c r="O7" s="346">
        <f>IF(N7=0,0,($C$7/$N$7)*100000)</f>
        <v>0</v>
      </c>
      <c r="P7" s="346">
        <f>Populations!E12</f>
        <v>0</v>
      </c>
      <c r="Q7" s="346">
        <f>IF(P7=0,0,($D$7/$P$7)*100000)</f>
        <v>0</v>
      </c>
      <c r="R7" s="346">
        <f>Populations!G12</f>
        <v>0</v>
      </c>
      <c r="S7" s="346">
        <f>IF(R7=0,0,($E$7/$R$7)*100000)</f>
        <v>0</v>
      </c>
      <c r="T7" s="346">
        <f>Populations!I12</f>
        <v>0</v>
      </c>
      <c r="U7" s="346">
        <f>IF(T7=0,0,($F$7/$T$7)*100000)</f>
        <v>0</v>
      </c>
      <c r="V7" s="346">
        <f>Populations!K12</f>
        <v>0</v>
      </c>
      <c r="W7" s="346">
        <f>IF(V7=0,0,($G$7/$V$7)*100000)</f>
        <v>0</v>
      </c>
      <c r="X7" s="346">
        <f>Populations!M12</f>
        <v>0</v>
      </c>
      <c r="Y7" s="346">
        <f>IF(X7=0,0,($H$7/$X$7)*100000)</f>
        <v>0</v>
      </c>
      <c r="Z7" s="346">
        <f>Populations!O12</f>
        <v>0</v>
      </c>
      <c r="AA7" s="346">
        <f>IF(Z7=0,0,($I$7/$Z$7)*100000)</f>
        <v>0</v>
      </c>
      <c r="AB7" s="346">
        <f>Populations!Q12</f>
        <v>0</v>
      </c>
      <c r="AC7" s="346">
        <f>IF(AB7=0,0,($J$7/$AB$7)*100000)</f>
        <v>0</v>
      </c>
      <c r="AD7" s="346">
        <f>Populations!S12</f>
        <v>0</v>
      </c>
      <c r="AE7" s="346">
        <f>IF(AD7=0,0,($K$7/$AD$7)*100000)</f>
        <v>0</v>
      </c>
      <c r="AF7" s="346">
        <f>Populations!U12</f>
        <v>0</v>
      </c>
      <c r="AG7" s="348">
        <f>IF(AF7=0,0,($L$7/$AF$7)*100000)</f>
        <v>0</v>
      </c>
      <c r="AH7" s="304"/>
      <c r="AI7" s="271">
        <f>Populations!B99</f>
        <v>0</v>
      </c>
      <c r="AJ7" s="272">
        <f>Populations!C99</f>
        <v>0</v>
      </c>
      <c r="AK7" s="304"/>
      <c r="AL7" s="333" t="str">
        <f>Populations!B12</f>
        <v>10-14</v>
      </c>
      <c r="AM7" s="463">
        <f t="shared" si="0"/>
        <v>0</v>
      </c>
      <c r="AN7" s="464">
        <f t="shared" si="1"/>
        <v>0</v>
      </c>
      <c r="AO7" s="464">
        <f t="shared" si="2"/>
        <v>0</v>
      </c>
      <c r="AP7" s="465">
        <f t="shared" si="3"/>
        <v>0</v>
      </c>
      <c r="AQ7" s="465">
        <f t="shared" si="4"/>
        <v>0</v>
      </c>
      <c r="AR7" s="465">
        <f t="shared" si="5"/>
        <v>0</v>
      </c>
      <c r="AS7" s="465">
        <f t="shared" si="6"/>
        <v>0</v>
      </c>
      <c r="AT7" s="465">
        <f t="shared" si="7"/>
        <v>0</v>
      </c>
      <c r="AU7" s="465">
        <f t="shared" si="8"/>
        <v>0</v>
      </c>
      <c r="AV7" s="467">
        <f t="shared" si="9"/>
        <v>0</v>
      </c>
    </row>
    <row r="8" spans="1:48">
      <c r="A8" s="699"/>
      <c r="B8" s="333" t="str">
        <f>Populations!B82</f>
        <v>15-19</v>
      </c>
      <c r="C8" s="356"/>
      <c r="D8" s="357"/>
      <c r="E8" s="309"/>
      <c r="F8" s="310"/>
      <c r="G8" s="310"/>
      <c r="H8" s="310"/>
      <c r="I8" s="310"/>
      <c r="J8" s="311"/>
      <c r="K8" s="311"/>
      <c r="L8" s="358"/>
      <c r="M8" s="304"/>
      <c r="N8" s="345">
        <f>Populations!C13</f>
        <v>0</v>
      </c>
      <c r="O8" s="346">
        <f>IF(N8=0,0,($C$8/$N$8)*100000)</f>
        <v>0</v>
      </c>
      <c r="P8" s="346">
        <f>Populations!E13</f>
        <v>0</v>
      </c>
      <c r="Q8" s="346">
        <f>IF(P8=0,0,($D$8/$P$8)*100000)</f>
        <v>0</v>
      </c>
      <c r="R8" s="346">
        <f>Populations!G13</f>
        <v>0</v>
      </c>
      <c r="S8" s="346">
        <f>IF(R8=0,0,($E$8/$R$8)*100000)</f>
        <v>0</v>
      </c>
      <c r="T8" s="346">
        <f>Populations!I13</f>
        <v>0</v>
      </c>
      <c r="U8" s="346">
        <f>IF(T8=0,0,($F$8/$T$8)*100000)</f>
        <v>0</v>
      </c>
      <c r="V8" s="346">
        <f>Populations!K13</f>
        <v>0</v>
      </c>
      <c r="W8" s="346">
        <f>IF(V8=0,0,($G$8/$V$8)*100000)</f>
        <v>0</v>
      </c>
      <c r="X8" s="346">
        <f>Populations!M13</f>
        <v>0</v>
      </c>
      <c r="Y8" s="346">
        <f>IF(X8=0,0,($H$8/$X$8)*100000)</f>
        <v>0</v>
      </c>
      <c r="Z8" s="346">
        <f>Populations!O13</f>
        <v>0</v>
      </c>
      <c r="AA8" s="346">
        <f>IF(Z8=0,0,($I$8/$Z$8)*100000)</f>
        <v>0</v>
      </c>
      <c r="AB8" s="346">
        <f>Populations!Q13</f>
        <v>0</v>
      </c>
      <c r="AC8" s="346">
        <f>IF(AB8=0,0,($J$8/$AB$8)*100000)</f>
        <v>0</v>
      </c>
      <c r="AD8" s="346">
        <f>Populations!S13</f>
        <v>0</v>
      </c>
      <c r="AE8" s="346">
        <f>IF(AD8=0,0,($K$8/$AD$8)*100000)</f>
        <v>0</v>
      </c>
      <c r="AF8" s="346">
        <f>Populations!U13</f>
        <v>0</v>
      </c>
      <c r="AG8" s="348">
        <f>IF(AF8=0,0,($L$8/$AF$8)*100000)</f>
        <v>0</v>
      </c>
      <c r="AH8" s="304"/>
      <c r="AI8" s="271">
        <f>Populations!B100</f>
        <v>0</v>
      </c>
      <c r="AJ8" s="272">
        <f>Populations!C100</f>
        <v>0</v>
      </c>
      <c r="AK8" s="304"/>
      <c r="AL8" s="333" t="str">
        <f>Populations!B13</f>
        <v>15-19</v>
      </c>
      <c r="AM8" s="463">
        <f t="shared" si="0"/>
        <v>0</v>
      </c>
      <c r="AN8" s="464">
        <f t="shared" si="1"/>
        <v>0</v>
      </c>
      <c r="AO8" s="464">
        <f t="shared" si="2"/>
        <v>0</v>
      </c>
      <c r="AP8" s="465">
        <f t="shared" si="3"/>
        <v>0</v>
      </c>
      <c r="AQ8" s="465">
        <f t="shared" si="4"/>
        <v>0</v>
      </c>
      <c r="AR8" s="465">
        <f t="shared" si="5"/>
        <v>0</v>
      </c>
      <c r="AS8" s="465">
        <f t="shared" si="6"/>
        <v>0</v>
      </c>
      <c r="AT8" s="465">
        <f t="shared" si="7"/>
        <v>0</v>
      </c>
      <c r="AU8" s="465">
        <f t="shared" si="8"/>
        <v>0</v>
      </c>
      <c r="AV8" s="467">
        <f t="shared" si="9"/>
        <v>0</v>
      </c>
    </row>
    <row r="9" spans="1:48">
      <c r="A9" s="699"/>
      <c r="B9" s="333" t="str">
        <f>Populations!B83</f>
        <v>20-24</v>
      </c>
      <c r="C9" s="356"/>
      <c r="D9" s="357"/>
      <c r="E9" s="309"/>
      <c r="F9" s="310"/>
      <c r="G9" s="310"/>
      <c r="H9" s="310"/>
      <c r="I9" s="310"/>
      <c r="J9" s="311"/>
      <c r="K9" s="311"/>
      <c r="L9" s="358"/>
      <c r="M9" s="304"/>
      <c r="N9" s="345">
        <f>Populations!C14</f>
        <v>0</v>
      </c>
      <c r="O9" s="346">
        <f>IF(N9=0,0,($C$9/$N$9)*100000)</f>
        <v>0</v>
      </c>
      <c r="P9" s="346">
        <f>Populations!E14</f>
        <v>0</v>
      </c>
      <c r="Q9" s="346">
        <f>IF(P9=0,0,($D$9/$P$9)*100000)</f>
        <v>0</v>
      </c>
      <c r="R9" s="346">
        <f>Populations!G14</f>
        <v>0</v>
      </c>
      <c r="S9" s="346">
        <f>IF(R9=0,0,($E$9/$R$9)*100000)</f>
        <v>0</v>
      </c>
      <c r="T9" s="346">
        <f>Populations!I14</f>
        <v>0</v>
      </c>
      <c r="U9" s="346">
        <f>IF(T9=0,0,($F$9/$T$9)*100000)</f>
        <v>0</v>
      </c>
      <c r="V9" s="346">
        <f>Populations!K14</f>
        <v>0</v>
      </c>
      <c r="W9" s="346">
        <f>IF(V9=0,0,($G$9/$V$9)*100000)</f>
        <v>0</v>
      </c>
      <c r="X9" s="346">
        <f>Populations!M14</f>
        <v>0</v>
      </c>
      <c r="Y9" s="346">
        <f>IF(X9=0,0,($H$9/$X$9)*100000)</f>
        <v>0</v>
      </c>
      <c r="Z9" s="346">
        <f>Populations!O14</f>
        <v>0</v>
      </c>
      <c r="AA9" s="346">
        <f>IF(Z9=0,0,($I$9/$Z$9)*100000)</f>
        <v>0</v>
      </c>
      <c r="AB9" s="346">
        <f>Populations!Q14</f>
        <v>0</v>
      </c>
      <c r="AC9" s="346">
        <f>IF(AB9=0,0,($J$9/$AB$9)*100000)</f>
        <v>0</v>
      </c>
      <c r="AD9" s="346">
        <f>Populations!S14</f>
        <v>0</v>
      </c>
      <c r="AE9" s="346">
        <f>IF(AD9=0,0,($K$9/$AD$9)*100000)</f>
        <v>0</v>
      </c>
      <c r="AF9" s="346">
        <f>Populations!U14</f>
        <v>0</v>
      </c>
      <c r="AG9" s="348">
        <f>IF(AF9=0,0,($L$9/$AF$9)*100000)</f>
        <v>0</v>
      </c>
      <c r="AH9" s="304"/>
      <c r="AI9" s="271">
        <f>Populations!B101</f>
        <v>0</v>
      </c>
      <c r="AJ9" s="272">
        <f>Populations!C101</f>
        <v>0</v>
      </c>
      <c r="AK9" s="304"/>
      <c r="AL9" s="333" t="str">
        <f>Populations!B14</f>
        <v>20-24</v>
      </c>
      <c r="AM9" s="463">
        <f t="shared" si="0"/>
        <v>0</v>
      </c>
      <c r="AN9" s="464">
        <f t="shared" si="1"/>
        <v>0</v>
      </c>
      <c r="AO9" s="464">
        <f t="shared" si="2"/>
        <v>0</v>
      </c>
      <c r="AP9" s="465">
        <f t="shared" si="3"/>
        <v>0</v>
      </c>
      <c r="AQ9" s="465">
        <f t="shared" si="4"/>
        <v>0</v>
      </c>
      <c r="AR9" s="465">
        <f t="shared" si="5"/>
        <v>0</v>
      </c>
      <c r="AS9" s="465">
        <f t="shared" si="6"/>
        <v>0</v>
      </c>
      <c r="AT9" s="465">
        <f t="shared" si="7"/>
        <v>0</v>
      </c>
      <c r="AU9" s="465">
        <f t="shared" si="8"/>
        <v>0</v>
      </c>
      <c r="AV9" s="467">
        <f t="shared" si="9"/>
        <v>0</v>
      </c>
    </row>
    <row r="10" spans="1:48">
      <c r="A10" s="699"/>
      <c r="B10" s="333" t="str">
        <f>Populations!B84</f>
        <v>25-34</v>
      </c>
      <c r="C10" s="356"/>
      <c r="D10" s="357"/>
      <c r="E10" s="309"/>
      <c r="F10" s="310"/>
      <c r="G10" s="310"/>
      <c r="H10" s="310"/>
      <c r="I10" s="310"/>
      <c r="J10" s="311"/>
      <c r="K10" s="311"/>
      <c r="L10" s="358"/>
      <c r="M10" s="304"/>
      <c r="N10" s="345">
        <f>Populations!C15</f>
        <v>0</v>
      </c>
      <c r="O10" s="346">
        <f>IF(N10=0,0,($C$10/$N$10)*100000)</f>
        <v>0</v>
      </c>
      <c r="P10" s="346">
        <f>Populations!E15</f>
        <v>0</v>
      </c>
      <c r="Q10" s="346">
        <f>IF(P10=0,0,($D$10/$P$10)*100000)</f>
        <v>0</v>
      </c>
      <c r="R10" s="346">
        <f>Populations!G15</f>
        <v>0</v>
      </c>
      <c r="S10" s="346">
        <f>IF(R10=0,0,($E$10/$R$10)*100000)</f>
        <v>0</v>
      </c>
      <c r="T10" s="346">
        <f>Populations!I15</f>
        <v>0</v>
      </c>
      <c r="U10" s="346">
        <f>IF(T10=0,0,($F$10/$T$10)*100000)</f>
        <v>0</v>
      </c>
      <c r="V10" s="346">
        <f>Populations!K15</f>
        <v>0</v>
      </c>
      <c r="W10" s="346">
        <f>IF(V10=0,0,($G$10/$V$10)*100000)</f>
        <v>0</v>
      </c>
      <c r="X10" s="346">
        <f>Populations!M15</f>
        <v>0</v>
      </c>
      <c r="Y10" s="346">
        <f>IF(X10=0,0,($H$10/$X$10)*100000)</f>
        <v>0</v>
      </c>
      <c r="Z10" s="346">
        <f>Populations!O15</f>
        <v>0</v>
      </c>
      <c r="AA10" s="346">
        <f>IF(Z10=0,0,($I$10/$Z$10)*100000)</f>
        <v>0</v>
      </c>
      <c r="AB10" s="346">
        <f>Populations!Q15</f>
        <v>0</v>
      </c>
      <c r="AC10" s="346">
        <f>IF(AB10=0,0,($J$10/$AB$10)*100000)</f>
        <v>0</v>
      </c>
      <c r="AD10" s="346">
        <f>Populations!S15</f>
        <v>0</v>
      </c>
      <c r="AE10" s="346">
        <f>IF(AD10=0,0,($K$10/$AD$10)*100000)</f>
        <v>0</v>
      </c>
      <c r="AF10" s="346">
        <f>Populations!U15</f>
        <v>0</v>
      </c>
      <c r="AG10" s="348">
        <f>IF(AF10=0,0,($L$10/$AF$10)*100000)</f>
        <v>0</v>
      </c>
      <c r="AH10" s="304"/>
      <c r="AI10" s="271">
        <f>Populations!B102</f>
        <v>0</v>
      </c>
      <c r="AJ10" s="272">
        <f>Populations!C102</f>
        <v>0</v>
      </c>
      <c r="AK10" s="304"/>
      <c r="AL10" s="333" t="str">
        <f>Populations!B15</f>
        <v>25-34</v>
      </c>
      <c r="AM10" s="463">
        <f t="shared" si="0"/>
        <v>0</v>
      </c>
      <c r="AN10" s="464">
        <f t="shared" si="1"/>
        <v>0</v>
      </c>
      <c r="AO10" s="464">
        <f t="shared" si="2"/>
        <v>0</v>
      </c>
      <c r="AP10" s="465">
        <f t="shared" si="3"/>
        <v>0</v>
      </c>
      <c r="AQ10" s="465">
        <f t="shared" si="4"/>
        <v>0</v>
      </c>
      <c r="AR10" s="465">
        <f t="shared" si="5"/>
        <v>0</v>
      </c>
      <c r="AS10" s="465">
        <f t="shared" si="6"/>
        <v>0</v>
      </c>
      <c r="AT10" s="465">
        <f t="shared" si="7"/>
        <v>0</v>
      </c>
      <c r="AU10" s="465">
        <f t="shared" si="8"/>
        <v>0</v>
      </c>
      <c r="AV10" s="467">
        <f t="shared" si="9"/>
        <v>0</v>
      </c>
    </row>
    <row r="11" spans="1:48">
      <c r="A11" s="699"/>
      <c r="B11" s="333" t="str">
        <f>Populations!B85</f>
        <v>35-44</v>
      </c>
      <c r="C11" s="356"/>
      <c r="D11" s="357"/>
      <c r="E11" s="309"/>
      <c r="F11" s="310"/>
      <c r="G11" s="310"/>
      <c r="H11" s="310"/>
      <c r="I11" s="310"/>
      <c r="J11" s="311"/>
      <c r="K11" s="311"/>
      <c r="L11" s="358"/>
      <c r="M11" s="304"/>
      <c r="N11" s="345">
        <f>Populations!C16</f>
        <v>0</v>
      </c>
      <c r="O11" s="346">
        <f>IF(N11=0,0,($C$11/$N$11)*100000)</f>
        <v>0</v>
      </c>
      <c r="P11" s="346">
        <f>Populations!E16</f>
        <v>0</v>
      </c>
      <c r="Q11" s="346">
        <f>IF(P11=0,0,($D$11/$P$11)*100000)</f>
        <v>0</v>
      </c>
      <c r="R11" s="346">
        <f>Populations!G16</f>
        <v>0</v>
      </c>
      <c r="S11" s="346">
        <f>IF(R11=0,0,($E$11/$R$11)*100000)</f>
        <v>0</v>
      </c>
      <c r="T11" s="346">
        <f>Populations!I16</f>
        <v>0</v>
      </c>
      <c r="U11" s="346">
        <f>IF(T11=0,0,($F$11/$T$11)*100000)</f>
        <v>0</v>
      </c>
      <c r="V11" s="346">
        <f>Populations!K16</f>
        <v>0</v>
      </c>
      <c r="W11" s="346">
        <f>IF(V11=0,0,($G$11/$V$11)*100000)</f>
        <v>0</v>
      </c>
      <c r="X11" s="346">
        <f>Populations!M16</f>
        <v>0</v>
      </c>
      <c r="Y11" s="346">
        <f>IF(X11=0,0,($H$11/$X$11)*100000)</f>
        <v>0</v>
      </c>
      <c r="Z11" s="346">
        <f>Populations!O16</f>
        <v>0</v>
      </c>
      <c r="AA11" s="346">
        <f>IF(Z11=0,0,($I$11/$Z$11)*100000)</f>
        <v>0</v>
      </c>
      <c r="AB11" s="346">
        <f>Populations!Q16</f>
        <v>0</v>
      </c>
      <c r="AC11" s="346">
        <f>IF(AB11=0,0,($J$11/$AB$11)*100000)</f>
        <v>0</v>
      </c>
      <c r="AD11" s="346">
        <f>Populations!S16</f>
        <v>0</v>
      </c>
      <c r="AE11" s="346">
        <f>IF(AD11=0,0,($K$11/$AD$11)*100000)</f>
        <v>0</v>
      </c>
      <c r="AF11" s="346">
        <f>Populations!U16</f>
        <v>0</v>
      </c>
      <c r="AG11" s="348">
        <f>IF(AF11=0,0,($L$11/$AF$11)*100000)</f>
        <v>0</v>
      </c>
      <c r="AH11" s="304"/>
      <c r="AI11" s="271">
        <f>Populations!B103</f>
        <v>0</v>
      </c>
      <c r="AJ11" s="272">
        <f>Populations!C103</f>
        <v>0</v>
      </c>
      <c r="AK11" s="304"/>
      <c r="AL11" s="333" t="str">
        <f>Populations!B16</f>
        <v>35-44</v>
      </c>
      <c r="AM11" s="463">
        <f t="shared" si="0"/>
        <v>0</v>
      </c>
      <c r="AN11" s="464">
        <f t="shared" si="1"/>
        <v>0</v>
      </c>
      <c r="AO11" s="464">
        <f t="shared" si="2"/>
        <v>0</v>
      </c>
      <c r="AP11" s="465">
        <f t="shared" si="3"/>
        <v>0</v>
      </c>
      <c r="AQ11" s="465">
        <f t="shared" si="4"/>
        <v>0</v>
      </c>
      <c r="AR11" s="465">
        <f t="shared" si="5"/>
        <v>0</v>
      </c>
      <c r="AS11" s="465">
        <f t="shared" si="6"/>
        <v>0</v>
      </c>
      <c r="AT11" s="465">
        <f t="shared" si="7"/>
        <v>0</v>
      </c>
      <c r="AU11" s="465">
        <f t="shared" si="8"/>
        <v>0</v>
      </c>
      <c r="AV11" s="467">
        <f t="shared" si="9"/>
        <v>0</v>
      </c>
    </row>
    <row r="12" spans="1:48">
      <c r="A12" s="699"/>
      <c r="B12" s="333" t="str">
        <f>Populations!B86</f>
        <v>45-54</v>
      </c>
      <c r="C12" s="356"/>
      <c r="D12" s="357"/>
      <c r="E12" s="309"/>
      <c r="F12" s="310"/>
      <c r="G12" s="310"/>
      <c r="H12" s="310"/>
      <c r="I12" s="310"/>
      <c r="J12" s="311"/>
      <c r="K12" s="311"/>
      <c r="L12" s="358"/>
      <c r="M12" s="304"/>
      <c r="N12" s="345">
        <f>Populations!C17</f>
        <v>0</v>
      </c>
      <c r="O12" s="346">
        <f>IF(N12=0,0,($C$12/$N$12)*100000)</f>
        <v>0</v>
      </c>
      <c r="P12" s="346">
        <f>Populations!E17</f>
        <v>0</v>
      </c>
      <c r="Q12" s="346">
        <f>IF(P12=0,0,($D$12/$P$12)*100000)</f>
        <v>0</v>
      </c>
      <c r="R12" s="346">
        <f>Populations!G17</f>
        <v>0</v>
      </c>
      <c r="S12" s="346">
        <f>IF(R12=0,0,($E$12/$R$12)*100000)</f>
        <v>0</v>
      </c>
      <c r="T12" s="346">
        <f>Populations!I17</f>
        <v>0</v>
      </c>
      <c r="U12" s="346">
        <f>IF(T12=0,0,($F$12/$T$12)*100000)</f>
        <v>0</v>
      </c>
      <c r="V12" s="346">
        <f>Populations!K17</f>
        <v>0</v>
      </c>
      <c r="W12" s="346">
        <f>IF(V12=0,0,($G$12/$V$12)*100000)</f>
        <v>0</v>
      </c>
      <c r="X12" s="346">
        <f>Populations!M17</f>
        <v>0</v>
      </c>
      <c r="Y12" s="346">
        <f>IF(X12=0,0,($H$12/$X$12)*100000)</f>
        <v>0</v>
      </c>
      <c r="Z12" s="346">
        <f>Populations!O17</f>
        <v>0</v>
      </c>
      <c r="AA12" s="346">
        <f>IF(Z12=0,0,($I$12/$Z$12)*100000)</f>
        <v>0</v>
      </c>
      <c r="AB12" s="346">
        <f>Populations!Q17</f>
        <v>0</v>
      </c>
      <c r="AC12" s="346">
        <f>IF(AB12=0,0,($J$12/$AB$12)*100000)</f>
        <v>0</v>
      </c>
      <c r="AD12" s="346">
        <f>Populations!S17</f>
        <v>0</v>
      </c>
      <c r="AE12" s="346">
        <f>IF(AD12=0,0,($K$12/$AD$12)*100000)</f>
        <v>0</v>
      </c>
      <c r="AF12" s="346">
        <f>Populations!U17</f>
        <v>0</v>
      </c>
      <c r="AG12" s="348">
        <f>IF(AF12=0,0,($L$12/$AF$12)*100000)</f>
        <v>0</v>
      </c>
      <c r="AH12" s="304"/>
      <c r="AI12" s="271">
        <f>Populations!B104</f>
        <v>0</v>
      </c>
      <c r="AJ12" s="272">
        <f>Populations!C104</f>
        <v>0</v>
      </c>
      <c r="AK12" s="304"/>
      <c r="AL12" s="333" t="str">
        <f>Populations!B17</f>
        <v>45-54</v>
      </c>
      <c r="AM12" s="463">
        <f t="shared" si="0"/>
        <v>0</v>
      </c>
      <c r="AN12" s="464">
        <f t="shared" si="1"/>
        <v>0</v>
      </c>
      <c r="AO12" s="464">
        <f t="shared" si="2"/>
        <v>0</v>
      </c>
      <c r="AP12" s="465">
        <f t="shared" si="3"/>
        <v>0</v>
      </c>
      <c r="AQ12" s="465">
        <f t="shared" si="4"/>
        <v>0</v>
      </c>
      <c r="AR12" s="465">
        <f t="shared" si="5"/>
        <v>0</v>
      </c>
      <c r="AS12" s="465">
        <f t="shared" si="6"/>
        <v>0</v>
      </c>
      <c r="AT12" s="465">
        <f t="shared" si="7"/>
        <v>0</v>
      </c>
      <c r="AU12" s="465">
        <f t="shared" si="8"/>
        <v>0</v>
      </c>
      <c r="AV12" s="467">
        <f t="shared" si="9"/>
        <v>0</v>
      </c>
    </row>
    <row r="13" spans="1:48">
      <c r="A13" s="699"/>
      <c r="B13" s="333" t="str">
        <f>Populations!B87</f>
        <v>55-64</v>
      </c>
      <c r="C13" s="356"/>
      <c r="D13" s="357"/>
      <c r="E13" s="309"/>
      <c r="F13" s="310"/>
      <c r="G13" s="310"/>
      <c r="H13" s="310"/>
      <c r="I13" s="310"/>
      <c r="J13" s="311"/>
      <c r="K13" s="311"/>
      <c r="L13" s="358"/>
      <c r="M13" s="304"/>
      <c r="N13" s="345">
        <f>Populations!C18</f>
        <v>0</v>
      </c>
      <c r="O13" s="346">
        <f>IF(N13=0,0,($C$13/$N$13)*100000)</f>
        <v>0</v>
      </c>
      <c r="P13" s="346">
        <f>Populations!E18</f>
        <v>0</v>
      </c>
      <c r="Q13" s="346">
        <f>IF(P13=0,0,($D$13/$P$13)*100000)</f>
        <v>0</v>
      </c>
      <c r="R13" s="346">
        <f>Populations!G18</f>
        <v>0</v>
      </c>
      <c r="S13" s="346">
        <f>IF(R13=0,0,($E$13/$R$13)*100000)</f>
        <v>0</v>
      </c>
      <c r="T13" s="346">
        <f>Populations!I18</f>
        <v>0</v>
      </c>
      <c r="U13" s="346">
        <f>IF(T13=0,0,($F$13/$T$13)*100000)</f>
        <v>0</v>
      </c>
      <c r="V13" s="346">
        <f>Populations!K18</f>
        <v>0</v>
      </c>
      <c r="W13" s="346">
        <f>IF(V13=0,0,($G$13/$V$13)*100000)</f>
        <v>0</v>
      </c>
      <c r="X13" s="346">
        <f>Populations!M18</f>
        <v>0</v>
      </c>
      <c r="Y13" s="346">
        <f>IF(X13=0,0,($H$13/$X$13)*100000)</f>
        <v>0</v>
      </c>
      <c r="Z13" s="346">
        <f>Populations!O18</f>
        <v>0</v>
      </c>
      <c r="AA13" s="346">
        <f>IF(Z13=0,0,($I$13/$Z$13)*100000)</f>
        <v>0</v>
      </c>
      <c r="AB13" s="346">
        <f>Populations!Q18</f>
        <v>0</v>
      </c>
      <c r="AC13" s="346">
        <f>IF(AB13=0,0,($J$13/$AB$13)*100000)</f>
        <v>0</v>
      </c>
      <c r="AD13" s="346">
        <f>Populations!S18</f>
        <v>0</v>
      </c>
      <c r="AE13" s="346">
        <f>IF(AD13=0,0,($K$13/$AD$13)*100000)</f>
        <v>0</v>
      </c>
      <c r="AF13" s="346">
        <f>Populations!U18</f>
        <v>0</v>
      </c>
      <c r="AG13" s="348">
        <f>IF(AF13=0,0,($L$13/$AF$13)*100000)</f>
        <v>0</v>
      </c>
      <c r="AH13" s="304"/>
      <c r="AI13" s="271">
        <f>Populations!B105</f>
        <v>0</v>
      </c>
      <c r="AJ13" s="272">
        <f>Populations!C105</f>
        <v>0</v>
      </c>
      <c r="AK13" s="304"/>
      <c r="AL13" s="333" t="str">
        <f>Populations!B18</f>
        <v>55-64</v>
      </c>
      <c r="AM13" s="463">
        <f t="shared" si="0"/>
        <v>0</v>
      </c>
      <c r="AN13" s="464">
        <f t="shared" si="1"/>
        <v>0</v>
      </c>
      <c r="AO13" s="464">
        <f t="shared" si="2"/>
        <v>0</v>
      </c>
      <c r="AP13" s="465">
        <f t="shared" si="3"/>
        <v>0</v>
      </c>
      <c r="AQ13" s="465">
        <f t="shared" si="4"/>
        <v>0</v>
      </c>
      <c r="AR13" s="465">
        <f t="shared" si="5"/>
        <v>0</v>
      </c>
      <c r="AS13" s="465">
        <f t="shared" si="6"/>
        <v>0</v>
      </c>
      <c r="AT13" s="465">
        <f t="shared" si="7"/>
        <v>0</v>
      </c>
      <c r="AU13" s="465">
        <f t="shared" si="8"/>
        <v>0</v>
      </c>
      <c r="AV13" s="467">
        <f t="shared" si="9"/>
        <v>0</v>
      </c>
    </row>
    <row r="14" spans="1:48">
      <c r="A14" s="699"/>
      <c r="B14" s="333" t="str">
        <f>Populations!B88</f>
        <v>65-74</v>
      </c>
      <c r="C14" s="356"/>
      <c r="D14" s="357"/>
      <c r="E14" s="309"/>
      <c r="F14" s="310"/>
      <c r="G14" s="310"/>
      <c r="H14" s="310"/>
      <c r="I14" s="310"/>
      <c r="J14" s="311"/>
      <c r="K14" s="311"/>
      <c r="L14" s="358"/>
      <c r="M14" s="304"/>
      <c r="N14" s="345">
        <f>Populations!C19</f>
        <v>0</v>
      </c>
      <c r="O14" s="346">
        <f>IF(N14=0,0,($C$14/$N$14)*100000)</f>
        <v>0</v>
      </c>
      <c r="P14" s="346">
        <f>Populations!E19</f>
        <v>0</v>
      </c>
      <c r="Q14" s="346">
        <f>IF(P14=0,0,($D$14/$P$14)*100000)</f>
        <v>0</v>
      </c>
      <c r="R14" s="346">
        <f>Populations!G19</f>
        <v>0</v>
      </c>
      <c r="S14" s="346">
        <f>IF(R14=0,0,($E$14/$R$14)*100000)</f>
        <v>0</v>
      </c>
      <c r="T14" s="346">
        <f>Populations!I19</f>
        <v>0</v>
      </c>
      <c r="U14" s="346">
        <f>IF(T14=0,0,($F$14/$T$14)*100000)</f>
        <v>0</v>
      </c>
      <c r="V14" s="346">
        <f>Populations!K19</f>
        <v>0</v>
      </c>
      <c r="W14" s="346">
        <f>IF(V14=0,0,($G$14/$V$14)*100000)</f>
        <v>0</v>
      </c>
      <c r="X14" s="346">
        <f>Populations!M19</f>
        <v>0</v>
      </c>
      <c r="Y14" s="346">
        <f>IF(X14=0,0,($H$14/$X$14)*100000)</f>
        <v>0</v>
      </c>
      <c r="Z14" s="346">
        <f>Populations!O19</f>
        <v>0</v>
      </c>
      <c r="AA14" s="346">
        <f>IF(Z14=0,0,($I$14/$Z$14)*100000)</f>
        <v>0</v>
      </c>
      <c r="AB14" s="346">
        <f>Populations!Q19</f>
        <v>0</v>
      </c>
      <c r="AC14" s="346">
        <f>IF(AB14=0,0,($J$14/$AB$14)*100000)</f>
        <v>0</v>
      </c>
      <c r="AD14" s="346">
        <f>Populations!S19</f>
        <v>0</v>
      </c>
      <c r="AE14" s="346">
        <f>IF(AD14=0,0,($K$14/$AD$14)*100000)</f>
        <v>0</v>
      </c>
      <c r="AF14" s="346">
        <f>Populations!U19</f>
        <v>0</v>
      </c>
      <c r="AG14" s="348">
        <f>IF(AF14=0,0,($L$14/$AF$14)*100000)</f>
        <v>0</v>
      </c>
      <c r="AH14" s="304"/>
      <c r="AI14" s="271">
        <f>Populations!B106</f>
        <v>0</v>
      </c>
      <c r="AJ14" s="272">
        <f>Populations!C106</f>
        <v>0</v>
      </c>
      <c r="AK14" s="304"/>
      <c r="AL14" s="333" t="str">
        <f>Populations!B19</f>
        <v>65-74</v>
      </c>
      <c r="AM14" s="463">
        <f t="shared" si="0"/>
        <v>0</v>
      </c>
      <c r="AN14" s="464">
        <f t="shared" si="1"/>
        <v>0</v>
      </c>
      <c r="AO14" s="464">
        <f t="shared" si="2"/>
        <v>0</v>
      </c>
      <c r="AP14" s="465">
        <f t="shared" si="3"/>
        <v>0</v>
      </c>
      <c r="AQ14" s="465">
        <f t="shared" si="4"/>
        <v>0</v>
      </c>
      <c r="AR14" s="465">
        <f t="shared" si="5"/>
        <v>0</v>
      </c>
      <c r="AS14" s="465">
        <f t="shared" si="6"/>
        <v>0</v>
      </c>
      <c r="AT14" s="465">
        <f t="shared" si="7"/>
        <v>0</v>
      </c>
      <c r="AU14" s="465">
        <f t="shared" si="8"/>
        <v>0</v>
      </c>
      <c r="AV14" s="467">
        <f t="shared" si="9"/>
        <v>0</v>
      </c>
    </row>
    <row r="15" spans="1:48">
      <c r="A15" s="699"/>
      <c r="B15" s="333" t="str">
        <f>Populations!B89</f>
        <v>75-84</v>
      </c>
      <c r="C15" s="356"/>
      <c r="D15" s="357"/>
      <c r="E15" s="309"/>
      <c r="F15" s="310"/>
      <c r="G15" s="310"/>
      <c r="H15" s="310"/>
      <c r="I15" s="310"/>
      <c r="J15" s="311"/>
      <c r="K15" s="311"/>
      <c r="L15" s="358"/>
      <c r="M15" s="304"/>
      <c r="N15" s="345">
        <f>Populations!C20</f>
        <v>0</v>
      </c>
      <c r="O15" s="346">
        <f>IF(N15=0,0,($C$15/$N$15)*100000)</f>
        <v>0</v>
      </c>
      <c r="P15" s="346">
        <f>Populations!E20</f>
        <v>0</v>
      </c>
      <c r="Q15" s="346">
        <f>IF(P15=0,0,($D$15/$P$15)*100000)</f>
        <v>0</v>
      </c>
      <c r="R15" s="346">
        <f>Populations!G20</f>
        <v>0</v>
      </c>
      <c r="S15" s="346">
        <f>IF(R15=0,0,($E$15/$R$15)*100000)</f>
        <v>0</v>
      </c>
      <c r="T15" s="346">
        <f>Populations!I20</f>
        <v>0</v>
      </c>
      <c r="U15" s="346">
        <f>IF(T15=0,0,($F$15/$T$15)*100000)</f>
        <v>0</v>
      </c>
      <c r="V15" s="346">
        <f>Populations!K20</f>
        <v>0</v>
      </c>
      <c r="W15" s="346">
        <f>IF(V15=0,0,($G$15/$V$15)*100000)</f>
        <v>0</v>
      </c>
      <c r="X15" s="346">
        <f>Populations!M20</f>
        <v>0</v>
      </c>
      <c r="Y15" s="346">
        <f>IF(X15=0,0,($H$15/$X$15)*100000)</f>
        <v>0</v>
      </c>
      <c r="Z15" s="346">
        <f>Populations!O20</f>
        <v>0</v>
      </c>
      <c r="AA15" s="346">
        <f>IF(Z15=0,0,($I$15/$Z$15)*100000)</f>
        <v>0</v>
      </c>
      <c r="AB15" s="346">
        <f>Populations!Q20</f>
        <v>0</v>
      </c>
      <c r="AC15" s="346">
        <f>IF(AB15=0,0,($J$15/$AB$15)*100000)</f>
        <v>0</v>
      </c>
      <c r="AD15" s="346">
        <f>Populations!S20</f>
        <v>0</v>
      </c>
      <c r="AE15" s="346">
        <f>IF(AD15=0,0,($K$15/$AD$15)*100000)</f>
        <v>0</v>
      </c>
      <c r="AF15" s="346">
        <f>Populations!U20</f>
        <v>0</v>
      </c>
      <c r="AG15" s="348">
        <f>IF(AF15=0,0,($L$15/$AF$15)*100000)</f>
        <v>0</v>
      </c>
      <c r="AH15" s="304"/>
      <c r="AI15" s="271">
        <f>Populations!B107</f>
        <v>0</v>
      </c>
      <c r="AJ15" s="272">
        <f>Populations!C107</f>
        <v>0</v>
      </c>
      <c r="AK15" s="304"/>
      <c r="AL15" s="333" t="str">
        <f>Populations!B20</f>
        <v>75-84</v>
      </c>
      <c r="AM15" s="463">
        <f t="shared" si="0"/>
        <v>0</v>
      </c>
      <c r="AN15" s="464">
        <f t="shared" si="1"/>
        <v>0</v>
      </c>
      <c r="AO15" s="464">
        <f t="shared" si="2"/>
        <v>0</v>
      </c>
      <c r="AP15" s="465">
        <f t="shared" si="3"/>
        <v>0</v>
      </c>
      <c r="AQ15" s="465">
        <f t="shared" si="4"/>
        <v>0</v>
      </c>
      <c r="AR15" s="465">
        <f t="shared" si="5"/>
        <v>0</v>
      </c>
      <c r="AS15" s="465">
        <f t="shared" si="6"/>
        <v>0</v>
      </c>
      <c r="AT15" s="465">
        <f t="shared" si="7"/>
        <v>0</v>
      </c>
      <c r="AU15" s="465">
        <f t="shared" si="8"/>
        <v>0</v>
      </c>
      <c r="AV15" s="467">
        <f t="shared" si="9"/>
        <v>0</v>
      </c>
    </row>
    <row r="16" spans="1:48">
      <c r="A16" s="699"/>
      <c r="B16" s="333" t="str">
        <f>Populations!B90</f>
        <v>85+</v>
      </c>
      <c r="C16" s="356"/>
      <c r="D16" s="357"/>
      <c r="E16" s="301"/>
      <c r="F16" s="302"/>
      <c r="G16" s="302"/>
      <c r="H16" s="302"/>
      <c r="I16" s="302"/>
      <c r="J16" s="303"/>
      <c r="K16" s="303"/>
      <c r="L16" s="358"/>
      <c r="M16" s="304"/>
      <c r="N16" s="345">
        <f>Populations!C21</f>
        <v>0</v>
      </c>
      <c r="O16" s="346">
        <f>IF(N16=0,0,($C$16/$N$16)*100000)</f>
        <v>0</v>
      </c>
      <c r="P16" s="346">
        <f>Populations!E21</f>
        <v>0</v>
      </c>
      <c r="Q16" s="346">
        <f>IF(P16=0,0,($D$16/$P$16)*100000)</f>
        <v>0</v>
      </c>
      <c r="R16" s="346">
        <f>Populations!G21</f>
        <v>0</v>
      </c>
      <c r="S16" s="346">
        <f>IF(R16=0,0,($E$16/$R$16)*100000)</f>
        <v>0</v>
      </c>
      <c r="T16" s="346">
        <f>Populations!I21</f>
        <v>0</v>
      </c>
      <c r="U16" s="346">
        <f>IF(T16=0,0,($F$16/$T$16)*100000)</f>
        <v>0</v>
      </c>
      <c r="V16" s="346">
        <f>Populations!K21</f>
        <v>0</v>
      </c>
      <c r="W16" s="346">
        <f>IF(V16=0,0,($G$16/$V$16)*100000)</f>
        <v>0</v>
      </c>
      <c r="X16" s="346">
        <f>Populations!M21</f>
        <v>0</v>
      </c>
      <c r="Y16" s="346">
        <f>IF(X16=0,0,($H$16/$X$16)*100000)</f>
        <v>0</v>
      </c>
      <c r="Z16" s="346">
        <f>Populations!O21</f>
        <v>0</v>
      </c>
      <c r="AA16" s="346">
        <f>IF(Z16=0,0,($I$16/$Z$16)*100000)</f>
        <v>0</v>
      </c>
      <c r="AB16" s="346">
        <f>Populations!Q21</f>
        <v>0</v>
      </c>
      <c r="AC16" s="346">
        <f>IF(AB16=0,0,($J$16/$AB$16)*100000)</f>
        <v>0</v>
      </c>
      <c r="AD16" s="346">
        <f>Populations!S21</f>
        <v>0</v>
      </c>
      <c r="AE16" s="346">
        <f>IF(AD16=0,0,($K$16/$AD$16)*100000)</f>
        <v>0</v>
      </c>
      <c r="AF16" s="346">
        <f>Populations!U21</f>
        <v>0</v>
      </c>
      <c r="AG16" s="348">
        <f>IF(AF16=0,0,($L$16/$AF$16)*100000)</f>
        <v>0</v>
      </c>
      <c r="AH16" s="304"/>
      <c r="AI16" s="271">
        <f>Populations!B108</f>
        <v>0</v>
      </c>
      <c r="AJ16" s="272">
        <f>Populations!C108</f>
        <v>0</v>
      </c>
      <c r="AK16" s="304"/>
      <c r="AL16" s="333" t="str">
        <f>Populations!B21</f>
        <v>85+</v>
      </c>
      <c r="AM16" s="463">
        <f t="shared" si="0"/>
        <v>0</v>
      </c>
      <c r="AN16" s="464">
        <f t="shared" si="1"/>
        <v>0</v>
      </c>
      <c r="AO16" s="464">
        <f t="shared" si="2"/>
        <v>0</v>
      </c>
      <c r="AP16" s="465">
        <f t="shared" si="3"/>
        <v>0</v>
      </c>
      <c r="AQ16" s="465">
        <f t="shared" si="4"/>
        <v>0</v>
      </c>
      <c r="AR16" s="465">
        <f t="shared" si="5"/>
        <v>0</v>
      </c>
      <c r="AS16" s="465">
        <f t="shared" si="6"/>
        <v>0</v>
      </c>
      <c r="AT16" s="465">
        <f t="shared" si="7"/>
        <v>0</v>
      </c>
      <c r="AU16" s="465">
        <f t="shared" si="8"/>
        <v>0</v>
      </c>
      <c r="AV16" s="467">
        <f t="shared" si="9"/>
        <v>0</v>
      </c>
    </row>
    <row r="17" spans="1:48">
      <c r="A17" s="699"/>
      <c r="B17" s="352" t="s">
        <v>164</v>
      </c>
      <c r="C17" s="359">
        <f>SUM(C4:C16)</f>
        <v>0</v>
      </c>
      <c r="D17" s="360">
        <f>SUM(D4:D16)</f>
        <v>0</v>
      </c>
      <c r="E17" s="360">
        <f t="shared" ref="E17:L17" si="10">SUM(E4:E16)</f>
        <v>0</v>
      </c>
      <c r="F17" s="361">
        <f t="shared" si="10"/>
        <v>0</v>
      </c>
      <c r="G17" s="361">
        <f t="shared" si="10"/>
        <v>0</v>
      </c>
      <c r="H17" s="361">
        <f t="shared" si="10"/>
        <v>0</v>
      </c>
      <c r="I17" s="361">
        <f t="shared" si="10"/>
        <v>0</v>
      </c>
      <c r="J17" s="361">
        <f t="shared" si="10"/>
        <v>0</v>
      </c>
      <c r="K17" s="361">
        <f t="shared" si="10"/>
        <v>0</v>
      </c>
      <c r="L17" s="362">
        <f t="shared" si="10"/>
        <v>0</v>
      </c>
      <c r="N17" s="345">
        <f>Populations!C22</f>
        <v>0</v>
      </c>
      <c r="O17" s="346">
        <f>IF(N17=0,0,($C$17/$N$17)*100000)</f>
        <v>0</v>
      </c>
      <c r="P17" s="346">
        <f>Populations!E22</f>
        <v>0</v>
      </c>
      <c r="Q17" s="346">
        <f>IF(P17=0,0,($D$17/$P$17)*100000)</f>
        <v>0</v>
      </c>
      <c r="R17" s="346">
        <f>Populations!G22</f>
        <v>0</v>
      </c>
      <c r="S17" s="346">
        <f>IF(R17=0,0,($E$17/$R$17)*100000)</f>
        <v>0</v>
      </c>
      <c r="T17" s="346">
        <f>Populations!I22</f>
        <v>0</v>
      </c>
      <c r="U17" s="346">
        <f>IF(T17=0,0,($F$17/$T$17)*100000)</f>
        <v>0</v>
      </c>
      <c r="V17" s="346">
        <f>Populations!K22</f>
        <v>0</v>
      </c>
      <c r="W17" s="346">
        <f>IF(V17=0,0,($G$17/$V$17)*100000)</f>
        <v>0</v>
      </c>
      <c r="X17" s="346">
        <f>Populations!M22</f>
        <v>0</v>
      </c>
      <c r="Y17" s="346">
        <f>IF(X17=0,0,($H$17/$X$17)*100000)</f>
        <v>0</v>
      </c>
      <c r="Z17" s="346">
        <f>Populations!O22</f>
        <v>0</v>
      </c>
      <c r="AA17" s="346">
        <f>IF(Z17=0,0,($I$17/$Z$17)*100000)</f>
        <v>0</v>
      </c>
      <c r="AB17" s="346">
        <f>Populations!Q22</f>
        <v>0</v>
      </c>
      <c r="AC17" s="346">
        <f>IF(AB17=0,0,($J$17/$AB$17)*100000)</f>
        <v>0</v>
      </c>
      <c r="AD17" s="346">
        <f>Populations!S22</f>
        <v>0</v>
      </c>
      <c r="AE17" s="346">
        <f>IF(AD17=0,0,($K$17/$AD$17)*100000)</f>
        <v>0</v>
      </c>
      <c r="AF17" s="346">
        <f>Populations!U22</f>
        <v>0</v>
      </c>
      <c r="AG17" s="348">
        <f>IF(AF17=0,0,($L$17/$AF$17)*100000)</f>
        <v>0</v>
      </c>
      <c r="AI17" s="271">
        <f>Populations!B109</f>
        <v>0</v>
      </c>
      <c r="AJ17" s="272">
        <f>Populations!C109</f>
        <v>0</v>
      </c>
      <c r="AL17" s="333" t="str">
        <f>Populations!B22</f>
        <v>Total</v>
      </c>
      <c r="AM17" s="463">
        <f>SUM(AM4:AM16)</f>
        <v>0</v>
      </c>
      <c r="AN17" s="463">
        <f t="shared" ref="AN17:AV17" si="11">SUM(AN4:AN16)</f>
        <v>0</v>
      </c>
      <c r="AO17" s="463">
        <f t="shared" si="11"/>
        <v>0</v>
      </c>
      <c r="AP17" s="463">
        <f t="shared" si="11"/>
        <v>0</v>
      </c>
      <c r="AQ17" s="463">
        <f t="shared" si="11"/>
        <v>0</v>
      </c>
      <c r="AR17" s="463">
        <f t="shared" si="11"/>
        <v>0</v>
      </c>
      <c r="AS17" s="463">
        <f t="shared" si="11"/>
        <v>0</v>
      </c>
      <c r="AT17" s="463">
        <f t="shared" si="11"/>
        <v>0</v>
      </c>
      <c r="AU17" s="463">
        <f t="shared" si="11"/>
        <v>0</v>
      </c>
      <c r="AV17" s="642">
        <f t="shared" si="11"/>
        <v>0</v>
      </c>
    </row>
    <row r="18" spans="1:48" ht="21">
      <c r="A18" s="462"/>
      <c r="B18" s="329"/>
      <c r="L18" s="330"/>
      <c r="N18" s="339"/>
      <c r="O18" s="340"/>
      <c r="P18" s="340"/>
      <c r="Q18" s="340"/>
      <c r="R18" s="340"/>
      <c r="S18" s="340"/>
      <c r="T18" s="340"/>
      <c r="U18" s="340"/>
      <c r="V18" s="340"/>
      <c r="W18" s="340"/>
      <c r="X18" s="340"/>
      <c r="Y18" s="340"/>
      <c r="Z18" s="340"/>
      <c r="AA18" s="340"/>
      <c r="AB18" s="340"/>
      <c r="AC18" s="340"/>
      <c r="AD18" s="340"/>
      <c r="AE18" s="340"/>
      <c r="AF18" s="340"/>
      <c r="AG18" s="341"/>
      <c r="AI18" s="324"/>
      <c r="AJ18" s="325"/>
      <c r="AL18" s="329"/>
      <c r="AV18" s="330"/>
    </row>
    <row r="19" spans="1:48" ht="21">
      <c r="A19" s="462"/>
      <c r="B19" s="363"/>
      <c r="C19" s="313"/>
      <c r="D19" s="314" t="s">
        <v>143</v>
      </c>
      <c r="E19" s="314"/>
      <c r="F19" s="315" t="s">
        <v>144</v>
      </c>
      <c r="G19" s="315"/>
      <c r="H19" s="315"/>
      <c r="I19" s="315"/>
      <c r="J19" s="315"/>
      <c r="K19" s="315"/>
      <c r="L19" s="364"/>
      <c r="N19" s="339"/>
      <c r="O19" s="340"/>
      <c r="P19" s="340"/>
      <c r="Q19" s="340"/>
      <c r="R19" s="340"/>
      <c r="S19" s="340"/>
      <c r="T19" s="340"/>
      <c r="U19" s="340"/>
      <c r="V19" s="340"/>
      <c r="W19" s="340"/>
      <c r="X19" s="340"/>
      <c r="Y19" s="340"/>
      <c r="Z19" s="340"/>
      <c r="AA19" s="340"/>
      <c r="AB19" s="340"/>
      <c r="AC19" s="340"/>
      <c r="AD19" s="340"/>
      <c r="AE19" s="340"/>
      <c r="AF19" s="340"/>
      <c r="AG19" s="341"/>
      <c r="AI19" s="324"/>
      <c r="AJ19" s="325"/>
      <c r="AL19" s="329"/>
      <c r="AM19" s="288" t="s">
        <v>162</v>
      </c>
      <c r="AV19" s="330"/>
    </row>
    <row r="20" spans="1:48" ht="51.95" customHeight="1">
      <c r="A20" s="700" t="s">
        <v>153</v>
      </c>
      <c r="B20" s="354" t="s">
        <v>82</v>
      </c>
      <c r="C20" s="293" t="s">
        <v>154</v>
      </c>
      <c r="D20" s="294" t="s">
        <v>167</v>
      </c>
      <c r="E20" s="294" t="s">
        <v>168</v>
      </c>
      <c r="F20" s="295" t="str">
        <f>Populations!I25</f>
        <v>White-Not Hispanic</v>
      </c>
      <c r="G20" s="295" t="str">
        <f>Populations!K25</f>
        <v>Hispanic</v>
      </c>
      <c r="H20" s="295" t="str">
        <f>Populations!M25</f>
        <v>Black-Not Hispanic</v>
      </c>
      <c r="I20" s="295" t="str">
        <f>Populations!O25</f>
        <v>Asian</v>
      </c>
      <c r="J20" s="295" t="str">
        <f>Populations!Q25</f>
        <v>American Indian
/Alaska Native</v>
      </c>
      <c r="K20" s="295" t="str">
        <f>Populations!S25</f>
        <v>Other</v>
      </c>
      <c r="L20" s="332" t="str">
        <f>Populations!U25</f>
        <v>Other</v>
      </c>
      <c r="M20" s="296"/>
      <c r="N20" s="342" t="s">
        <v>148</v>
      </c>
      <c r="O20" s="343" t="s">
        <v>149</v>
      </c>
      <c r="P20" s="343" t="s">
        <v>150</v>
      </c>
      <c r="Q20" s="343" t="s">
        <v>149</v>
      </c>
      <c r="R20" s="343" t="s">
        <v>151</v>
      </c>
      <c r="S20" s="343" t="s">
        <v>149</v>
      </c>
      <c r="T20" s="343" t="str">
        <f>Populations!I8</f>
        <v>White-Not Hispanic</v>
      </c>
      <c r="U20" s="343" t="s">
        <v>149</v>
      </c>
      <c r="V20" s="343" t="str">
        <f>Populations!K8</f>
        <v>Hispanic</v>
      </c>
      <c r="W20" s="343" t="s">
        <v>149</v>
      </c>
      <c r="X20" s="343" t="str">
        <f>Populations!M8</f>
        <v>Black-Not Hispanic</v>
      </c>
      <c r="Y20" s="343" t="s">
        <v>149</v>
      </c>
      <c r="Z20" s="343" t="str">
        <f>Populations!O8</f>
        <v>Asian</v>
      </c>
      <c r="AA20" s="343" t="s">
        <v>149</v>
      </c>
      <c r="AB20" s="343" t="str">
        <f>Populations!Q8</f>
        <v>American Indian
/Alaska Native</v>
      </c>
      <c r="AC20" s="343" t="s">
        <v>149</v>
      </c>
      <c r="AD20" s="343" t="str">
        <f>Populations!S8</f>
        <v>Other</v>
      </c>
      <c r="AE20" s="343" t="s">
        <v>149</v>
      </c>
      <c r="AF20" s="343" t="str">
        <f>Populations!U8</f>
        <v>Other</v>
      </c>
      <c r="AG20" s="344" t="s">
        <v>149</v>
      </c>
      <c r="AH20" s="296"/>
      <c r="AI20" s="322" t="s">
        <v>163</v>
      </c>
      <c r="AJ20" s="326" t="s">
        <v>113</v>
      </c>
      <c r="AL20" s="331" t="s">
        <v>82</v>
      </c>
      <c r="AM20" s="297" t="s">
        <v>83</v>
      </c>
      <c r="AN20" s="298" t="s">
        <v>84</v>
      </c>
      <c r="AO20" s="298" t="s">
        <v>85</v>
      </c>
      <c r="AP20" s="295" t="str">
        <f>Populations!I8</f>
        <v>White-Not Hispanic</v>
      </c>
      <c r="AQ20" s="295" t="str">
        <f>Populations!K8</f>
        <v>Hispanic</v>
      </c>
      <c r="AR20" s="295" t="str">
        <f>Populations!M8</f>
        <v>Black-Not Hispanic</v>
      </c>
      <c r="AS20" s="295" t="str">
        <f>Populations!O8</f>
        <v>Asian</v>
      </c>
      <c r="AT20" s="295" t="str">
        <f>Populations!Q8</f>
        <v>American Indian
/Alaska Native</v>
      </c>
      <c r="AU20" s="295" t="str">
        <f>Populations!S8</f>
        <v>Other</v>
      </c>
      <c r="AV20" s="332" t="str">
        <f>Populations!U8</f>
        <v>Other</v>
      </c>
    </row>
    <row r="21" spans="1:48">
      <c r="A21" s="700"/>
      <c r="B21" s="333" t="str">
        <f>Populations!B78</f>
        <v>&lt;1</v>
      </c>
      <c r="C21" s="299"/>
      <c r="D21" s="300"/>
      <c r="E21" s="301"/>
      <c r="F21" s="302"/>
      <c r="G21" s="302"/>
      <c r="H21" s="302"/>
      <c r="I21" s="302"/>
      <c r="J21" s="303"/>
      <c r="K21" s="303"/>
      <c r="L21" s="355"/>
      <c r="M21" s="304"/>
      <c r="N21" s="345">
        <f>Populations!C9</f>
        <v>0</v>
      </c>
      <c r="O21" s="346">
        <f>IF(N21=0,0,($C$21/$N$21)*100000)</f>
        <v>0</v>
      </c>
      <c r="P21" s="346">
        <f>Populations!E9</f>
        <v>0</v>
      </c>
      <c r="Q21" s="346">
        <f>IF(P21=0,0,($D$21/$P$21)*100000)</f>
        <v>0</v>
      </c>
      <c r="R21" s="346">
        <f>Populations!G9</f>
        <v>0</v>
      </c>
      <c r="S21" s="346">
        <f>IF(R21=0,0,($E$21/$R$21)*100000)</f>
        <v>0</v>
      </c>
      <c r="T21" s="347">
        <f>Populations!I9</f>
        <v>0</v>
      </c>
      <c r="U21" s="346">
        <f>IF(T21=0,0,($F$21/$T$21)*100000)</f>
        <v>0</v>
      </c>
      <c r="V21" s="346">
        <f>Populations!K9</f>
        <v>0</v>
      </c>
      <c r="W21" s="346">
        <f>IF(V21=0,0,($G$21/$V$21)*100000)</f>
        <v>0</v>
      </c>
      <c r="X21" s="347">
        <f>Populations!M9</f>
        <v>0</v>
      </c>
      <c r="Y21" s="346">
        <f>IF(X21=0,0,($H$21/$X$21)*100000)</f>
        <v>0</v>
      </c>
      <c r="Z21" s="347">
        <f>Populations!O9</f>
        <v>0</v>
      </c>
      <c r="AA21" s="346">
        <f>IF(Z21=0,0,($I$21/$Z$21)*100000)</f>
        <v>0</v>
      </c>
      <c r="AB21" s="347">
        <f>Populations!Q9</f>
        <v>0</v>
      </c>
      <c r="AC21" s="346">
        <f>IF(AB21=0,0,($J$21/$AB$21)*100000)</f>
        <v>0</v>
      </c>
      <c r="AD21" s="346">
        <f>Populations!S9</f>
        <v>0</v>
      </c>
      <c r="AE21" s="346">
        <f>IF(AD21=0,0,($K$21/$AD$21)*100000)</f>
        <v>0</v>
      </c>
      <c r="AF21" s="347">
        <f>Populations!U9</f>
        <v>0</v>
      </c>
      <c r="AG21" s="348">
        <f>IF(AF21=0,0,($L$21/$AF$21)*100000)</f>
        <v>0</v>
      </c>
      <c r="AH21" s="304"/>
      <c r="AI21" s="271">
        <f>Populations!B96</f>
        <v>0</v>
      </c>
      <c r="AJ21" s="272">
        <f>Populations!C96</f>
        <v>0</v>
      </c>
      <c r="AL21" s="333" t="str">
        <f>Populations!B9</f>
        <v>&lt;1</v>
      </c>
      <c r="AM21" s="463">
        <f t="shared" ref="AM21:AM33" si="12">O21*AJ21</f>
        <v>0</v>
      </c>
      <c r="AN21" s="464">
        <f t="shared" ref="AN21:AN33" si="13">Q21*AJ21</f>
        <v>0</v>
      </c>
      <c r="AO21" s="464">
        <f t="shared" ref="AO21:AO33" si="14">S21*AJ21</f>
        <v>0</v>
      </c>
      <c r="AP21" s="465">
        <f t="shared" ref="AP21:AP33" si="15">U21*AJ21</f>
        <v>0</v>
      </c>
      <c r="AQ21" s="465">
        <f t="shared" ref="AQ21:AQ33" si="16">W21*AJ21</f>
        <v>0</v>
      </c>
      <c r="AR21" s="465">
        <f t="shared" ref="AR21:AR33" si="17">Y21*AJ21</f>
        <v>0</v>
      </c>
      <c r="AS21" s="465">
        <f t="shared" ref="AS21:AS33" si="18">AA21*AJ21</f>
        <v>0</v>
      </c>
      <c r="AT21" s="465">
        <f t="shared" ref="AT21:AT33" si="19">AC21*AJ21</f>
        <v>0</v>
      </c>
      <c r="AU21" s="465">
        <f t="shared" ref="AU21:AU33" si="20">AE21*AJ21</f>
        <v>0</v>
      </c>
      <c r="AV21" s="467">
        <f t="shared" ref="AV21:AV33" si="21">AG21*AJ21</f>
        <v>0</v>
      </c>
    </row>
    <row r="22" spans="1:48">
      <c r="A22" s="700"/>
      <c r="B22" s="333" t="str">
        <f>Populations!B79</f>
        <v>1-4</v>
      </c>
      <c r="C22" s="356"/>
      <c r="D22" s="357"/>
      <c r="E22" s="309"/>
      <c r="F22" s="310"/>
      <c r="G22" s="310"/>
      <c r="H22" s="310"/>
      <c r="I22" s="310"/>
      <c r="J22" s="311"/>
      <c r="K22" s="311"/>
      <c r="L22" s="358"/>
      <c r="M22" s="304"/>
      <c r="N22" s="345">
        <f>Populations!C10</f>
        <v>0</v>
      </c>
      <c r="O22" s="346">
        <f>IF(N22=0,0,($C$22/$N$22)*100000)</f>
        <v>0</v>
      </c>
      <c r="P22" s="346">
        <f>Populations!E10</f>
        <v>0</v>
      </c>
      <c r="Q22" s="346">
        <f>IF(P22=0,0,($D$22/$P$22)*100000)</f>
        <v>0</v>
      </c>
      <c r="R22" s="346">
        <f>Populations!G10</f>
        <v>0</v>
      </c>
      <c r="S22" s="346">
        <f>IF(R22=0,0,($E$22/$R$22)*100000)</f>
        <v>0</v>
      </c>
      <c r="T22" s="347">
        <f>Populations!I10</f>
        <v>0</v>
      </c>
      <c r="U22" s="346">
        <f>IF(T22=0,0,($F$22/$T$22)*100000)</f>
        <v>0</v>
      </c>
      <c r="V22" s="346">
        <f>Populations!K10</f>
        <v>0</v>
      </c>
      <c r="W22" s="346">
        <f>IF(V22=0,0,($G$22/$V$22)*100000)</f>
        <v>0</v>
      </c>
      <c r="X22" s="347">
        <f>Populations!M10</f>
        <v>0</v>
      </c>
      <c r="Y22" s="346">
        <f>IF(X22=0,0,($H$22/$X$22)*100000)</f>
        <v>0</v>
      </c>
      <c r="Z22" s="347">
        <f>Populations!O10</f>
        <v>0</v>
      </c>
      <c r="AA22" s="346">
        <f>IF(Z22=0,0,($I$22/$Z$22)*100000)</f>
        <v>0</v>
      </c>
      <c r="AB22" s="347">
        <f>Populations!Q10</f>
        <v>0</v>
      </c>
      <c r="AC22" s="346">
        <f>IF(AB22=0,0,($J$22/$AB$22)*100000)</f>
        <v>0</v>
      </c>
      <c r="AD22" s="346">
        <f>Populations!S10</f>
        <v>0</v>
      </c>
      <c r="AE22" s="346">
        <f>IF(AD22=0,0,($K$22/$AD$22)*100000)</f>
        <v>0</v>
      </c>
      <c r="AF22" s="347">
        <f>Populations!U10</f>
        <v>0</v>
      </c>
      <c r="AG22" s="348">
        <f>IF(AF22=0,0,($L$22/$AF$22)*100000)</f>
        <v>0</v>
      </c>
      <c r="AH22" s="304"/>
      <c r="AI22" s="271">
        <f>Populations!B97</f>
        <v>0</v>
      </c>
      <c r="AJ22" s="272">
        <f>Populations!C97</f>
        <v>0</v>
      </c>
      <c r="AL22" s="333" t="str">
        <f>Populations!B10</f>
        <v>1-4</v>
      </c>
      <c r="AM22" s="463">
        <f t="shared" si="12"/>
        <v>0</v>
      </c>
      <c r="AN22" s="464">
        <f t="shared" si="13"/>
        <v>0</v>
      </c>
      <c r="AO22" s="464">
        <f t="shared" si="14"/>
        <v>0</v>
      </c>
      <c r="AP22" s="465">
        <f t="shared" si="15"/>
        <v>0</v>
      </c>
      <c r="AQ22" s="465">
        <f t="shared" si="16"/>
        <v>0</v>
      </c>
      <c r="AR22" s="465">
        <f t="shared" si="17"/>
        <v>0</v>
      </c>
      <c r="AS22" s="465">
        <f t="shared" si="18"/>
        <v>0</v>
      </c>
      <c r="AT22" s="465">
        <f t="shared" si="19"/>
        <v>0</v>
      </c>
      <c r="AU22" s="465">
        <f t="shared" si="20"/>
        <v>0</v>
      </c>
      <c r="AV22" s="467">
        <f t="shared" si="21"/>
        <v>0</v>
      </c>
    </row>
    <row r="23" spans="1:48">
      <c r="A23" s="700"/>
      <c r="B23" s="333" t="str">
        <f>Populations!B80</f>
        <v>5-9</v>
      </c>
      <c r="C23" s="356"/>
      <c r="D23" s="357"/>
      <c r="E23" s="309"/>
      <c r="F23" s="310"/>
      <c r="G23" s="310"/>
      <c r="H23" s="310"/>
      <c r="I23" s="310"/>
      <c r="J23" s="311"/>
      <c r="K23" s="311"/>
      <c r="L23" s="358"/>
      <c r="M23" s="304"/>
      <c r="N23" s="345">
        <f>Populations!C11</f>
        <v>0</v>
      </c>
      <c r="O23" s="346">
        <f>IF(N23=0,0,($C$23/$N$23)*100000)</f>
        <v>0</v>
      </c>
      <c r="P23" s="346">
        <f>Populations!E11</f>
        <v>0</v>
      </c>
      <c r="Q23" s="346">
        <f>IF(P23=0,0,($D$23/$P$23)*100000)</f>
        <v>0</v>
      </c>
      <c r="R23" s="346">
        <f>Populations!G11</f>
        <v>0</v>
      </c>
      <c r="S23" s="346">
        <f>IF(R23=0,0,($E$23/$R$23)*100000)</f>
        <v>0</v>
      </c>
      <c r="T23" s="347">
        <f>Populations!I11</f>
        <v>0</v>
      </c>
      <c r="U23" s="346">
        <f>IF(T23=0,0,($F$23/$T$23)*100000)</f>
        <v>0</v>
      </c>
      <c r="V23" s="346">
        <f>Populations!K11</f>
        <v>0</v>
      </c>
      <c r="W23" s="346">
        <f>IF(V23=0,0,($G$23/$V$23)*100000)</f>
        <v>0</v>
      </c>
      <c r="X23" s="347">
        <f>Populations!M11</f>
        <v>0</v>
      </c>
      <c r="Y23" s="346">
        <f>IF(X23=0,0,($H$23/$X$23)*100000)</f>
        <v>0</v>
      </c>
      <c r="Z23" s="347">
        <f>Populations!O11</f>
        <v>0</v>
      </c>
      <c r="AA23" s="346">
        <f>IF(Z23=0,0,($I$23/$Z$23)*100000)</f>
        <v>0</v>
      </c>
      <c r="AB23" s="347">
        <f>Populations!Q11</f>
        <v>0</v>
      </c>
      <c r="AC23" s="346">
        <f>IF(AB23=0,0,($J$23/$AB$23)*100000)</f>
        <v>0</v>
      </c>
      <c r="AD23" s="346">
        <f>Populations!S11</f>
        <v>0</v>
      </c>
      <c r="AE23" s="346">
        <f>IF(AD23=0,0,($K$23/$AD$23)*100000)</f>
        <v>0</v>
      </c>
      <c r="AF23" s="347">
        <f>Populations!U11</f>
        <v>0</v>
      </c>
      <c r="AG23" s="348">
        <f>IF(AF23=0,0,($L$23/$AF$23)*100000)</f>
        <v>0</v>
      </c>
      <c r="AH23" s="304"/>
      <c r="AI23" s="271">
        <f>Populations!B98</f>
        <v>0</v>
      </c>
      <c r="AJ23" s="272">
        <f>Populations!C98</f>
        <v>0</v>
      </c>
      <c r="AL23" s="333" t="str">
        <f>Populations!B11</f>
        <v>5-9</v>
      </c>
      <c r="AM23" s="463">
        <f t="shared" si="12"/>
        <v>0</v>
      </c>
      <c r="AN23" s="464">
        <f t="shared" si="13"/>
        <v>0</v>
      </c>
      <c r="AO23" s="464">
        <f t="shared" si="14"/>
        <v>0</v>
      </c>
      <c r="AP23" s="465">
        <f t="shared" si="15"/>
        <v>0</v>
      </c>
      <c r="AQ23" s="465">
        <f t="shared" si="16"/>
        <v>0</v>
      </c>
      <c r="AR23" s="465">
        <f t="shared" si="17"/>
        <v>0</v>
      </c>
      <c r="AS23" s="465">
        <f t="shared" si="18"/>
        <v>0</v>
      </c>
      <c r="AT23" s="465">
        <f t="shared" si="19"/>
        <v>0</v>
      </c>
      <c r="AU23" s="465">
        <f t="shared" si="20"/>
        <v>0</v>
      </c>
      <c r="AV23" s="467">
        <f t="shared" si="21"/>
        <v>0</v>
      </c>
    </row>
    <row r="24" spans="1:48">
      <c r="A24" s="700"/>
      <c r="B24" s="333" t="str">
        <f>Populations!B81</f>
        <v>10-14</v>
      </c>
      <c r="C24" s="356"/>
      <c r="D24" s="357"/>
      <c r="E24" s="309"/>
      <c r="F24" s="310"/>
      <c r="G24" s="310"/>
      <c r="H24" s="310"/>
      <c r="I24" s="310"/>
      <c r="J24" s="311"/>
      <c r="K24" s="311"/>
      <c r="L24" s="358"/>
      <c r="M24" s="304"/>
      <c r="N24" s="345">
        <f>Populations!C12</f>
        <v>0</v>
      </c>
      <c r="O24" s="346">
        <f>IF(N24=0,0,($C$24/$N$24)*100000)</f>
        <v>0</v>
      </c>
      <c r="P24" s="346">
        <f>Populations!E12</f>
        <v>0</v>
      </c>
      <c r="Q24" s="346">
        <f>IF(P24=0,0,($D$24/$P$24)*100000)</f>
        <v>0</v>
      </c>
      <c r="R24" s="346">
        <f>Populations!G12</f>
        <v>0</v>
      </c>
      <c r="S24" s="346">
        <f>IF(R24=0,0,($E$24/$R$24)*100000)</f>
        <v>0</v>
      </c>
      <c r="T24" s="347">
        <f>Populations!I12</f>
        <v>0</v>
      </c>
      <c r="U24" s="346">
        <f>IF(T24=0,0,($F$24/$T$24)*100000)</f>
        <v>0</v>
      </c>
      <c r="V24" s="346">
        <f>Populations!K12</f>
        <v>0</v>
      </c>
      <c r="W24" s="346">
        <f>IF(V24=0,0,($G$24/$V$24)*100000)</f>
        <v>0</v>
      </c>
      <c r="X24" s="347">
        <f>Populations!M12</f>
        <v>0</v>
      </c>
      <c r="Y24" s="346">
        <f>IF(X24=0,0,($H$24/$X$24)*100000)</f>
        <v>0</v>
      </c>
      <c r="Z24" s="347">
        <f>Populations!O12</f>
        <v>0</v>
      </c>
      <c r="AA24" s="346">
        <f>IF(Z24=0,0,($I$24/$Z$24)*100000)</f>
        <v>0</v>
      </c>
      <c r="AB24" s="347">
        <f>Populations!Q12</f>
        <v>0</v>
      </c>
      <c r="AC24" s="346">
        <f>IF(AB24=0,0,($J$24/$AB$24)*100000)</f>
        <v>0</v>
      </c>
      <c r="AD24" s="346">
        <f>Populations!S12</f>
        <v>0</v>
      </c>
      <c r="AE24" s="346">
        <f>IF(AD24=0,0,($K$24/$AD$24)*100000)</f>
        <v>0</v>
      </c>
      <c r="AF24" s="347">
        <f>Populations!U12</f>
        <v>0</v>
      </c>
      <c r="AG24" s="348">
        <f>IF(AF24=0,0,($L$24/$AF$24)*100000)</f>
        <v>0</v>
      </c>
      <c r="AH24" s="304"/>
      <c r="AI24" s="271">
        <f>Populations!B99</f>
        <v>0</v>
      </c>
      <c r="AJ24" s="272">
        <f>Populations!C99</f>
        <v>0</v>
      </c>
      <c r="AL24" s="333" t="str">
        <f>Populations!B12</f>
        <v>10-14</v>
      </c>
      <c r="AM24" s="463">
        <f t="shared" si="12"/>
        <v>0</v>
      </c>
      <c r="AN24" s="464">
        <f t="shared" si="13"/>
        <v>0</v>
      </c>
      <c r="AO24" s="464">
        <f t="shared" si="14"/>
        <v>0</v>
      </c>
      <c r="AP24" s="465">
        <f t="shared" si="15"/>
        <v>0</v>
      </c>
      <c r="AQ24" s="465">
        <f t="shared" si="16"/>
        <v>0</v>
      </c>
      <c r="AR24" s="465">
        <f t="shared" si="17"/>
        <v>0</v>
      </c>
      <c r="AS24" s="465">
        <f t="shared" si="18"/>
        <v>0</v>
      </c>
      <c r="AT24" s="465">
        <f t="shared" si="19"/>
        <v>0</v>
      </c>
      <c r="AU24" s="465">
        <f t="shared" si="20"/>
        <v>0</v>
      </c>
      <c r="AV24" s="467">
        <f t="shared" si="21"/>
        <v>0</v>
      </c>
    </row>
    <row r="25" spans="1:48">
      <c r="A25" s="700"/>
      <c r="B25" s="333" t="str">
        <f>Populations!B82</f>
        <v>15-19</v>
      </c>
      <c r="C25" s="356"/>
      <c r="D25" s="357"/>
      <c r="E25" s="309"/>
      <c r="F25" s="310"/>
      <c r="G25" s="310"/>
      <c r="H25" s="310"/>
      <c r="I25" s="310"/>
      <c r="J25" s="311"/>
      <c r="K25" s="311"/>
      <c r="L25" s="358"/>
      <c r="M25" s="304"/>
      <c r="N25" s="345">
        <f>Populations!C13</f>
        <v>0</v>
      </c>
      <c r="O25" s="346">
        <f>IF(N25=0,0,($C$25/$N$25)*100000)</f>
        <v>0</v>
      </c>
      <c r="P25" s="346">
        <f>Populations!E13</f>
        <v>0</v>
      </c>
      <c r="Q25" s="346">
        <f>IF(P25=0,0,($D$25/$P$25)*100000)</f>
        <v>0</v>
      </c>
      <c r="R25" s="346">
        <f>Populations!G13</f>
        <v>0</v>
      </c>
      <c r="S25" s="346">
        <f>IF(R25=0,0,($E$25/$R$25)*100000)</f>
        <v>0</v>
      </c>
      <c r="T25" s="347">
        <f>Populations!I13</f>
        <v>0</v>
      </c>
      <c r="U25" s="346">
        <f>IF(T25=0,0,($F$25/$T$25)*100000)</f>
        <v>0</v>
      </c>
      <c r="V25" s="346">
        <f>Populations!K13</f>
        <v>0</v>
      </c>
      <c r="W25" s="346">
        <f>IF(V25=0,0,($G$25/$V$25)*100000)</f>
        <v>0</v>
      </c>
      <c r="X25" s="347">
        <f>Populations!M13</f>
        <v>0</v>
      </c>
      <c r="Y25" s="346">
        <f>IF(X25=0,0,($H$25/$X$25)*100000)</f>
        <v>0</v>
      </c>
      <c r="Z25" s="347">
        <f>Populations!O13</f>
        <v>0</v>
      </c>
      <c r="AA25" s="346">
        <f>IF(Z25=0,0,($I$25/$Z$25)*100000)</f>
        <v>0</v>
      </c>
      <c r="AB25" s="347">
        <f>Populations!Q13</f>
        <v>0</v>
      </c>
      <c r="AC25" s="346">
        <f>IF(AB25=0,0,($J$25/$AB$25)*100000)</f>
        <v>0</v>
      </c>
      <c r="AD25" s="346">
        <f>Populations!S13</f>
        <v>0</v>
      </c>
      <c r="AE25" s="346">
        <f>IF(AD25=0,0,($K$25/$AD$25)*100000)</f>
        <v>0</v>
      </c>
      <c r="AF25" s="347">
        <f>Populations!U13</f>
        <v>0</v>
      </c>
      <c r="AG25" s="348">
        <f>IF(AF25=0,0,($L$25/$AF$25)*100000)</f>
        <v>0</v>
      </c>
      <c r="AH25" s="304"/>
      <c r="AI25" s="271">
        <f>Populations!B100</f>
        <v>0</v>
      </c>
      <c r="AJ25" s="272">
        <f>Populations!C100</f>
        <v>0</v>
      </c>
      <c r="AL25" s="333" t="str">
        <f>Populations!B13</f>
        <v>15-19</v>
      </c>
      <c r="AM25" s="463">
        <f t="shared" si="12"/>
        <v>0</v>
      </c>
      <c r="AN25" s="464">
        <f t="shared" si="13"/>
        <v>0</v>
      </c>
      <c r="AO25" s="464">
        <f t="shared" si="14"/>
        <v>0</v>
      </c>
      <c r="AP25" s="465">
        <f t="shared" si="15"/>
        <v>0</v>
      </c>
      <c r="AQ25" s="465">
        <f t="shared" si="16"/>
        <v>0</v>
      </c>
      <c r="AR25" s="465">
        <f t="shared" si="17"/>
        <v>0</v>
      </c>
      <c r="AS25" s="465">
        <f t="shared" si="18"/>
        <v>0</v>
      </c>
      <c r="AT25" s="465">
        <f t="shared" si="19"/>
        <v>0</v>
      </c>
      <c r="AU25" s="465">
        <f t="shared" si="20"/>
        <v>0</v>
      </c>
      <c r="AV25" s="467">
        <f t="shared" si="21"/>
        <v>0</v>
      </c>
    </row>
    <row r="26" spans="1:48">
      <c r="A26" s="700"/>
      <c r="B26" s="333" t="str">
        <f>Populations!B83</f>
        <v>20-24</v>
      </c>
      <c r="C26" s="356"/>
      <c r="D26" s="357"/>
      <c r="E26" s="309"/>
      <c r="F26" s="310"/>
      <c r="G26" s="310"/>
      <c r="H26" s="310"/>
      <c r="I26" s="310"/>
      <c r="J26" s="311"/>
      <c r="K26" s="311"/>
      <c r="L26" s="358"/>
      <c r="M26" s="304"/>
      <c r="N26" s="345">
        <f>Populations!C14</f>
        <v>0</v>
      </c>
      <c r="O26" s="346">
        <f>IF(N26=0,0,($C$26/$N$26)*100000)</f>
        <v>0</v>
      </c>
      <c r="P26" s="346">
        <f>Populations!E14</f>
        <v>0</v>
      </c>
      <c r="Q26" s="346">
        <f>IF(P26=0,0,($D$26/$P$26)*100000)</f>
        <v>0</v>
      </c>
      <c r="R26" s="346">
        <f>Populations!G14</f>
        <v>0</v>
      </c>
      <c r="S26" s="346">
        <f>IF(R26=0,0,($E$26/$R$26)*100000)</f>
        <v>0</v>
      </c>
      <c r="T26" s="347">
        <f>Populations!I14</f>
        <v>0</v>
      </c>
      <c r="U26" s="346">
        <f>IF(T26=0,0,($F$26/$T$26)*100000)</f>
        <v>0</v>
      </c>
      <c r="V26" s="346">
        <f>Populations!K14</f>
        <v>0</v>
      </c>
      <c r="W26" s="346">
        <f>IF(V26=0,0,($G$26/$V$26)*100000)</f>
        <v>0</v>
      </c>
      <c r="X26" s="347">
        <f>Populations!M14</f>
        <v>0</v>
      </c>
      <c r="Y26" s="346">
        <f>IF(X26=0,0,($H$26/$X$26)*100000)</f>
        <v>0</v>
      </c>
      <c r="Z26" s="347">
        <f>Populations!O14</f>
        <v>0</v>
      </c>
      <c r="AA26" s="346">
        <f>IF(Z26=0,0,($I$26/$Z$26)*100000)</f>
        <v>0</v>
      </c>
      <c r="AB26" s="347">
        <f>Populations!Q14</f>
        <v>0</v>
      </c>
      <c r="AC26" s="346">
        <f>IF(AB26=0,0,($J$26/$AB$26)*100000)</f>
        <v>0</v>
      </c>
      <c r="AD26" s="346">
        <f>Populations!S14</f>
        <v>0</v>
      </c>
      <c r="AE26" s="346">
        <f>IF(AD26=0,0,($K$26/$AD$26)*100000)</f>
        <v>0</v>
      </c>
      <c r="AF26" s="347">
        <f>Populations!U14</f>
        <v>0</v>
      </c>
      <c r="AG26" s="348">
        <f>IF(AF26=0,0,($L$26/$AF$26)*100000)</f>
        <v>0</v>
      </c>
      <c r="AH26" s="304"/>
      <c r="AI26" s="271">
        <f>Populations!B101</f>
        <v>0</v>
      </c>
      <c r="AJ26" s="272">
        <f>Populations!C101</f>
        <v>0</v>
      </c>
      <c r="AL26" s="333" t="str">
        <f>Populations!B14</f>
        <v>20-24</v>
      </c>
      <c r="AM26" s="463">
        <f t="shared" si="12"/>
        <v>0</v>
      </c>
      <c r="AN26" s="464">
        <f t="shared" si="13"/>
        <v>0</v>
      </c>
      <c r="AO26" s="464">
        <f t="shared" si="14"/>
        <v>0</v>
      </c>
      <c r="AP26" s="465">
        <f t="shared" si="15"/>
        <v>0</v>
      </c>
      <c r="AQ26" s="465">
        <f t="shared" si="16"/>
        <v>0</v>
      </c>
      <c r="AR26" s="465">
        <f t="shared" si="17"/>
        <v>0</v>
      </c>
      <c r="AS26" s="465">
        <f t="shared" si="18"/>
        <v>0</v>
      </c>
      <c r="AT26" s="465">
        <f t="shared" si="19"/>
        <v>0</v>
      </c>
      <c r="AU26" s="465">
        <f t="shared" si="20"/>
        <v>0</v>
      </c>
      <c r="AV26" s="467">
        <f t="shared" si="21"/>
        <v>0</v>
      </c>
    </row>
    <row r="27" spans="1:48">
      <c r="A27" s="700"/>
      <c r="B27" s="333" t="str">
        <f>Populations!B84</f>
        <v>25-34</v>
      </c>
      <c r="C27" s="356"/>
      <c r="D27" s="357"/>
      <c r="E27" s="309"/>
      <c r="F27" s="310"/>
      <c r="G27" s="310"/>
      <c r="H27" s="310"/>
      <c r="I27" s="310"/>
      <c r="J27" s="311"/>
      <c r="K27" s="311"/>
      <c r="L27" s="358"/>
      <c r="M27" s="304"/>
      <c r="N27" s="345">
        <f>Populations!C15</f>
        <v>0</v>
      </c>
      <c r="O27" s="346">
        <f>IF(N27=0,0,($C$27/$N$27)*100000)</f>
        <v>0</v>
      </c>
      <c r="P27" s="346">
        <f>Populations!E15</f>
        <v>0</v>
      </c>
      <c r="Q27" s="346">
        <f>IF(P27=0,0,($D$27/$P$27)*100000)</f>
        <v>0</v>
      </c>
      <c r="R27" s="346">
        <f>Populations!G15</f>
        <v>0</v>
      </c>
      <c r="S27" s="346">
        <f>IF(R27=0,0,($E$27/$R$27)*100000)</f>
        <v>0</v>
      </c>
      <c r="T27" s="347">
        <f>Populations!I15</f>
        <v>0</v>
      </c>
      <c r="U27" s="346">
        <f>IF(T27=0,0,($F$27/$T$27)*100000)</f>
        <v>0</v>
      </c>
      <c r="V27" s="346">
        <f>Populations!K15</f>
        <v>0</v>
      </c>
      <c r="W27" s="346">
        <f>IF(V27=0,0,($G$27/$V$27)*100000)</f>
        <v>0</v>
      </c>
      <c r="X27" s="347">
        <f>Populations!M15</f>
        <v>0</v>
      </c>
      <c r="Y27" s="346">
        <f>IF(X27=0,0,($H$27/$X$27)*100000)</f>
        <v>0</v>
      </c>
      <c r="Z27" s="347">
        <f>Populations!O15</f>
        <v>0</v>
      </c>
      <c r="AA27" s="346">
        <f>IF(Z27=0,0,($I$27/$Z$27)*100000)</f>
        <v>0</v>
      </c>
      <c r="AB27" s="347">
        <f>Populations!Q15</f>
        <v>0</v>
      </c>
      <c r="AC27" s="346">
        <f>IF(AB27=0,0,($J$27/$AB$27)*100000)</f>
        <v>0</v>
      </c>
      <c r="AD27" s="346">
        <f>Populations!S15</f>
        <v>0</v>
      </c>
      <c r="AE27" s="346">
        <f>IF(AD27=0,0,($K$27/$AD$27)*100000)</f>
        <v>0</v>
      </c>
      <c r="AF27" s="347">
        <f>Populations!U15</f>
        <v>0</v>
      </c>
      <c r="AG27" s="348">
        <f>IF(AF27=0,0,($L$272/$AF$27)*100000)</f>
        <v>0</v>
      </c>
      <c r="AH27" s="304"/>
      <c r="AI27" s="271">
        <f>Populations!B102</f>
        <v>0</v>
      </c>
      <c r="AJ27" s="272">
        <f>Populations!C102</f>
        <v>0</v>
      </c>
      <c r="AL27" s="333" t="str">
        <f>Populations!B15</f>
        <v>25-34</v>
      </c>
      <c r="AM27" s="463">
        <f t="shared" si="12"/>
        <v>0</v>
      </c>
      <c r="AN27" s="464">
        <f t="shared" si="13"/>
        <v>0</v>
      </c>
      <c r="AO27" s="464">
        <f t="shared" si="14"/>
        <v>0</v>
      </c>
      <c r="AP27" s="465">
        <f t="shared" si="15"/>
        <v>0</v>
      </c>
      <c r="AQ27" s="465">
        <f t="shared" si="16"/>
        <v>0</v>
      </c>
      <c r="AR27" s="465">
        <f t="shared" si="17"/>
        <v>0</v>
      </c>
      <c r="AS27" s="465">
        <f t="shared" si="18"/>
        <v>0</v>
      </c>
      <c r="AT27" s="465">
        <f t="shared" si="19"/>
        <v>0</v>
      </c>
      <c r="AU27" s="465">
        <f t="shared" si="20"/>
        <v>0</v>
      </c>
      <c r="AV27" s="467">
        <f t="shared" si="21"/>
        <v>0</v>
      </c>
    </row>
    <row r="28" spans="1:48">
      <c r="A28" s="700"/>
      <c r="B28" s="333" t="str">
        <f>Populations!B85</f>
        <v>35-44</v>
      </c>
      <c r="C28" s="356"/>
      <c r="D28" s="357"/>
      <c r="E28" s="309"/>
      <c r="F28" s="310"/>
      <c r="G28" s="310"/>
      <c r="H28" s="310"/>
      <c r="I28" s="310"/>
      <c r="J28" s="311"/>
      <c r="K28" s="311"/>
      <c r="L28" s="358"/>
      <c r="M28" s="304"/>
      <c r="N28" s="345">
        <f>Populations!C16</f>
        <v>0</v>
      </c>
      <c r="O28" s="346">
        <f>IF(N28=0,0,($C$28/$N$28)*100000)</f>
        <v>0</v>
      </c>
      <c r="P28" s="346">
        <f>Populations!E16</f>
        <v>0</v>
      </c>
      <c r="Q28" s="346">
        <f>IF(P28=0,0,($D$28/$P$28)*100000)</f>
        <v>0</v>
      </c>
      <c r="R28" s="346">
        <f>Populations!G16</f>
        <v>0</v>
      </c>
      <c r="S28" s="346">
        <f>IF(R28=0,0,($E$28/$R$28)*100000)</f>
        <v>0</v>
      </c>
      <c r="T28" s="347">
        <f>Populations!I16</f>
        <v>0</v>
      </c>
      <c r="U28" s="346">
        <f>IF(T28=0,0,($F$28/$T$28)*100000)</f>
        <v>0</v>
      </c>
      <c r="V28" s="346">
        <f>Populations!K16</f>
        <v>0</v>
      </c>
      <c r="W28" s="346">
        <f>IF(V28=0,0,($G$28/$V$28)*100000)</f>
        <v>0</v>
      </c>
      <c r="X28" s="347">
        <f>Populations!M16</f>
        <v>0</v>
      </c>
      <c r="Y28" s="346">
        <f>IF(X28=0,0,($H$28/$X$28)*100000)</f>
        <v>0</v>
      </c>
      <c r="Z28" s="347">
        <f>Populations!O16</f>
        <v>0</v>
      </c>
      <c r="AA28" s="346">
        <f>IF(Z28=0,0,($I$28/$Z$28)*100000)</f>
        <v>0</v>
      </c>
      <c r="AB28" s="347">
        <f>Populations!Q16</f>
        <v>0</v>
      </c>
      <c r="AC28" s="346">
        <f>IF(AB28=0,0,($J$28/$AB$28)*100000)</f>
        <v>0</v>
      </c>
      <c r="AD28" s="346">
        <f>Populations!S16</f>
        <v>0</v>
      </c>
      <c r="AE28" s="346">
        <f>IF(AD28=0,0,($K$28/$AD$28)*100000)</f>
        <v>0</v>
      </c>
      <c r="AF28" s="347">
        <f>Populations!U16</f>
        <v>0</v>
      </c>
      <c r="AG28" s="348">
        <f>IF(AF28=0,0,($L$28/$AF$28)*100000)</f>
        <v>0</v>
      </c>
      <c r="AH28" s="304"/>
      <c r="AI28" s="271">
        <f>Populations!B103</f>
        <v>0</v>
      </c>
      <c r="AJ28" s="272">
        <f>Populations!C103</f>
        <v>0</v>
      </c>
      <c r="AL28" s="333" t="str">
        <f>Populations!B16</f>
        <v>35-44</v>
      </c>
      <c r="AM28" s="463">
        <f t="shared" si="12"/>
        <v>0</v>
      </c>
      <c r="AN28" s="464">
        <f t="shared" si="13"/>
        <v>0</v>
      </c>
      <c r="AO28" s="464">
        <f t="shared" si="14"/>
        <v>0</v>
      </c>
      <c r="AP28" s="465">
        <f t="shared" si="15"/>
        <v>0</v>
      </c>
      <c r="AQ28" s="465">
        <f t="shared" si="16"/>
        <v>0</v>
      </c>
      <c r="AR28" s="465">
        <f t="shared" si="17"/>
        <v>0</v>
      </c>
      <c r="AS28" s="465">
        <f t="shared" si="18"/>
        <v>0</v>
      </c>
      <c r="AT28" s="465">
        <f t="shared" si="19"/>
        <v>0</v>
      </c>
      <c r="AU28" s="465">
        <f t="shared" si="20"/>
        <v>0</v>
      </c>
      <c r="AV28" s="467">
        <f t="shared" si="21"/>
        <v>0</v>
      </c>
    </row>
    <row r="29" spans="1:48">
      <c r="A29" s="700"/>
      <c r="B29" s="333" t="str">
        <f>Populations!B86</f>
        <v>45-54</v>
      </c>
      <c r="C29" s="356"/>
      <c r="D29" s="357"/>
      <c r="E29" s="309"/>
      <c r="F29" s="310"/>
      <c r="G29" s="310"/>
      <c r="H29" s="310"/>
      <c r="I29" s="310"/>
      <c r="J29" s="311"/>
      <c r="K29" s="311"/>
      <c r="L29" s="358"/>
      <c r="M29" s="304"/>
      <c r="N29" s="345">
        <f>Populations!C17</f>
        <v>0</v>
      </c>
      <c r="O29" s="346">
        <f>IF(N29=0,0,($C$29/$N$29)*100000)</f>
        <v>0</v>
      </c>
      <c r="P29" s="346">
        <f>Populations!E17</f>
        <v>0</v>
      </c>
      <c r="Q29" s="346">
        <f>IF(P29=0,0,($D$29/$P$29)*100000)</f>
        <v>0</v>
      </c>
      <c r="R29" s="346">
        <f>Populations!G17</f>
        <v>0</v>
      </c>
      <c r="S29" s="346">
        <f>IF(R29=0,0,($E$29/$R$29)*100000)</f>
        <v>0</v>
      </c>
      <c r="T29" s="347">
        <f>Populations!I17</f>
        <v>0</v>
      </c>
      <c r="U29" s="346">
        <f>IF(T29=0,0,($F$29/$T$29)*100000)</f>
        <v>0</v>
      </c>
      <c r="V29" s="346">
        <f>Populations!K17</f>
        <v>0</v>
      </c>
      <c r="W29" s="346">
        <f>IF(V29=0,0,($G$29/$V$29)*100000)</f>
        <v>0</v>
      </c>
      <c r="X29" s="347">
        <f>Populations!M17</f>
        <v>0</v>
      </c>
      <c r="Y29" s="346">
        <f>IF(X29=0,0,($H$29/$X$29)*100000)</f>
        <v>0</v>
      </c>
      <c r="Z29" s="347">
        <f>Populations!O17</f>
        <v>0</v>
      </c>
      <c r="AA29" s="346">
        <f>IF(Z29=0,0,($I$29/$Z$29)*100000)</f>
        <v>0</v>
      </c>
      <c r="AB29" s="347">
        <f>Populations!Q17</f>
        <v>0</v>
      </c>
      <c r="AC29" s="346">
        <f>IF(AB29=0,0,($J$29/$AB$29)*100000)</f>
        <v>0</v>
      </c>
      <c r="AD29" s="346">
        <f>Populations!S17</f>
        <v>0</v>
      </c>
      <c r="AE29" s="346">
        <f>IF(AD29=0,0,($K$29/$AD$29)*100000)</f>
        <v>0</v>
      </c>
      <c r="AF29" s="347">
        <f>Populations!U17</f>
        <v>0</v>
      </c>
      <c r="AG29" s="348">
        <f>IF(AF29=0,0,($L$29/$AF$29)*100000)</f>
        <v>0</v>
      </c>
      <c r="AH29" s="304"/>
      <c r="AI29" s="271">
        <f>Populations!B104</f>
        <v>0</v>
      </c>
      <c r="AJ29" s="272">
        <f>Populations!C104</f>
        <v>0</v>
      </c>
      <c r="AL29" s="333" t="str">
        <f>Populations!B17</f>
        <v>45-54</v>
      </c>
      <c r="AM29" s="463">
        <f t="shared" si="12"/>
        <v>0</v>
      </c>
      <c r="AN29" s="464">
        <f t="shared" si="13"/>
        <v>0</v>
      </c>
      <c r="AO29" s="464">
        <f t="shared" si="14"/>
        <v>0</v>
      </c>
      <c r="AP29" s="465">
        <f t="shared" si="15"/>
        <v>0</v>
      </c>
      <c r="AQ29" s="465">
        <f t="shared" si="16"/>
        <v>0</v>
      </c>
      <c r="AR29" s="465">
        <f t="shared" si="17"/>
        <v>0</v>
      </c>
      <c r="AS29" s="465">
        <f t="shared" si="18"/>
        <v>0</v>
      </c>
      <c r="AT29" s="465">
        <f t="shared" si="19"/>
        <v>0</v>
      </c>
      <c r="AU29" s="465">
        <f t="shared" si="20"/>
        <v>0</v>
      </c>
      <c r="AV29" s="467">
        <f t="shared" si="21"/>
        <v>0</v>
      </c>
    </row>
    <row r="30" spans="1:48">
      <c r="A30" s="700"/>
      <c r="B30" s="333" t="str">
        <f>Populations!B87</f>
        <v>55-64</v>
      </c>
      <c r="C30" s="356"/>
      <c r="D30" s="357"/>
      <c r="E30" s="309"/>
      <c r="F30" s="310"/>
      <c r="G30" s="310"/>
      <c r="H30" s="310"/>
      <c r="I30" s="310"/>
      <c r="J30" s="311"/>
      <c r="K30" s="311"/>
      <c r="L30" s="358"/>
      <c r="M30" s="304"/>
      <c r="N30" s="345">
        <f>Populations!C18</f>
        <v>0</v>
      </c>
      <c r="O30" s="346">
        <f>IF(N30=0,0,($C$30/$N$30)*100000)</f>
        <v>0</v>
      </c>
      <c r="P30" s="346">
        <f>Populations!E18</f>
        <v>0</v>
      </c>
      <c r="Q30" s="346">
        <f>IF(P30=0,0,($D$30/$P$30)*100000)</f>
        <v>0</v>
      </c>
      <c r="R30" s="346">
        <f>Populations!G18</f>
        <v>0</v>
      </c>
      <c r="S30" s="346">
        <f>IF(R30=0,0,($E$30/$R$30)*100000)</f>
        <v>0</v>
      </c>
      <c r="T30" s="347">
        <f>Populations!I18</f>
        <v>0</v>
      </c>
      <c r="U30" s="346">
        <f>IF(T30=0,0,($F$30/$T$30)*100000)</f>
        <v>0</v>
      </c>
      <c r="V30" s="346">
        <f>Populations!K18</f>
        <v>0</v>
      </c>
      <c r="W30" s="346">
        <f>IF(V30=0,0,($G$30/$V$30)*100000)</f>
        <v>0</v>
      </c>
      <c r="X30" s="347">
        <f>Populations!M18</f>
        <v>0</v>
      </c>
      <c r="Y30" s="346">
        <f>IF(X30=0,0,($H$30/$X$30)*100000)</f>
        <v>0</v>
      </c>
      <c r="Z30" s="347">
        <f>Populations!O18</f>
        <v>0</v>
      </c>
      <c r="AA30" s="346">
        <f>IF(Z30=0,0,($I$30/$Z$30)*100000)</f>
        <v>0</v>
      </c>
      <c r="AB30" s="347">
        <f>Populations!Q18</f>
        <v>0</v>
      </c>
      <c r="AC30" s="346">
        <f>IF(AB30=0,0,($J$30/$AB$30)*100000)</f>
        <v>0</v>
      </c>
      <c r="AD30" s="346">
        <f>Populations!S18</f>
        <v>0</v>
      </c>
      <c r="AE30" s="346">
        <f>IF(AD30=0,0,($K$30/$AD$30)*100000)</f>
        <v>0</v>
      </c>
      <c r="AF30" s="347">
        <f>Populations!U18</f>
        <v>0</v>
      </c>
      <c r="AG30" s="348">
        <f>IF(AF30=0,0,($L$30/$AF$30)*100000)</f>
        <v>0</v>
      </c>
      <c r="AH30" s="304"/>
      <c r="AI30" s="271">
        <f>Populations!B105</f>
        <v>0</v>
      </c>
      <c r="AJ30" s="272">
        <f>Populations!C105</f>
        <v>0</v>
      </c>
      <c r="AL30" s="333" t="str">
        <f>Populations!B18</f>
        <v>55-64</v>
      </c>
      <c r="AM30" s="463">
        <f t="shared" si="12"/>
        <v>0</v>
      </c>
      <c r="AN30" s="464">
        <f t="shared" si="13"/>
        <v>0</v>
      </c>
      <c r="AO30" s="464">
        <f t="shared" si="14"/>
        <v>0</v>
      </c>
      <c r="AP30" s="465">
        <f t="shared" si="15"/>
        <v>0</v>
      </c>
      <c r="AQ30" s="465">
        <f t="shared" si="16"/>
        <v>0</v>
      </c>
      <c r="AR30" s="465">
        <f t="shared" si="17"/>
        <v>0</v>
      </c>
      <c r="AS30" s="465">
        <f t="shared" si="18"/>
        <v>0</v>
      </c>
      <c r="AT30" s="465">
        <f t="shared" si="19"/>
        <v>0</v>
      </c>
      <c r="AU30" s="465">
        <f t="shared" si="20"/>
        <v>0</v>
      </c>
      <c r="AV30" s="467">
        <f t="shared" si="21"/>
        <v>0</v>
      </c>
    </row>
    <row r="31" spans="1:48">
      <c r="A31" s="700"/>
      <c r="B31" s="333" t="str">
        <f>Populations!B88</f>
        <v>65-74</v>
      </c>
      <c r="C31" s="356"/>
      <c r="D31" s="357"/>
      <c r="E31" s="309"/>
      <c r="F31" s="310"/>
      <c r="G31" s="310"/>
      <c r="H31" s="310"/>
      <c r="I31" s="310"/>
      <c r="J31" s="311"/>
      <c r="K31" s="311"/>
      <c r="L31" s="358"/>
      <c r="M31" s="304"/>
      <c r="N31" s="345">
        <f>Populations!C19</f>
        <v>0</v>
      </c>
      <c r="O31" s="346">
        <f>IF(N31=0,0,($C$31/$N$31)*100000)</f>
        <v>0</v>
      </c>
      <c r="P31" s="346">
        <f>Populations!E19</f>
        <v>0</v>
      </c>
      <c r="Q31" s="346">
        <f>IF(P31=0,0,($D$31/$P$31)*100000)</f>
        <v>0</v>
      </c>
      <c r="R31" s="346">
        <f>Populations!G19</f>
        <v>0</v>
      </c>
      <c r="S31" s="346">
        <f>IF(R31=0,0,($E$31/$R$31)*100000)</f>
        <v>0</v>
      </c>
      <c r="T31" s="347">
        <f>Populations!I19</f>
        <v>0</v>
      </c>
      <c r="U31" s="346">
        <f>IF(T31=0,0,($F$31/$T$31)*100000)</f>
        <v>0</v>
      </c>
      <c r="V31" s="346">
        <f>Populations!K19</f>
        <v>0</v>
      </c>
      <c r="W31" s="346">
        <f>IF(V31=0,0,($G$31/$V$31)*100000)</f>
        <v>0</v>
      </c>
      <c r="X31" s="347">
        <f>Populations!M19</f>
        <v>0</v>
      </c>
      <c r="Y31" s="346">
        <f>IF(X31=0,0,($H$31/$X$31)*100000)</f>
        <v>0</v>
      </c>
      <c r="Z31" s="347">
        <f>Populations!O19</f>
        <v>0</v>
      </c>
      <c r="AA31" s="346">
        <f>IF(Z31=0,0,($I$31/$Z$31)*100000)</f>
        <v>0</v>
      </c>
      <c r="AB31" s="347">
        <f>Populations!Q19</f>
        <v>0</v>
      </c>
      <c r="AC31" s="346">
        <f>IF(AB31=0,0,($J$31/$AB$31)*100000)</f>
        <v>0</v>
      </c>
      <c r="AD31" s="346">
        <f>Populations!S19</f>
        <v>0</v>
      </c>
      <c r="AE31" s="346">
        <f>IF(AD31=0,0,($K$31/$AD$31)*100000)</f>
        <v>0</v>
      </c>
      <c r="AF31" s="347">
        <f>Populations!U19</f>
        <v>0</v>
      </c>
      <c r="AG31" s="348">
        <f>IF(AF31=0,0,($L$31/$AF$31)*100000)</f>
        <v>0</v>
      </c>
      <c r="AH31" s="304"/>
      <c r="AI31" s="271">
        <f>Populations!B106</f>
        <v>0</v>
      </c>
      <c r="AJ31" s="272">
        <f>Populations!C106</f>
        <v>0</v>
      </c>
      <c r="AL31" s="333" t="str">
        <f>Populations!B19</f>
        <v>65-74</v>
      </c>
      <c r="AM31" s="463">
        <f t="shared" si="12"/>
        <v>0</v>
      </c>
      <c r="AN31" s="464">
        <f t="shared" si="13"/>
        <v>0</v>
      </c>
      <c r="AO31" s="464">
        <f t="shared" si="14"/>
        <v>0</v>
      </c>
      <c r="AP31" s="465">
        <f t="shared" si="15"/>
        <v>0</v>
      </c>
      <c r="AQ31" s="465">
        <f t="shared" si="16"/>
        <v>0</v>
      </c>
      <c r="AR31" s="465">
        <f t="shared" si="17"/>
        <v>0</v>
      </c>
      <c r="AS31" s="465">
        <f t="shared" si="18"/>
        <v>0</v>
      </c>
      <c r="AT31" s="465">
        <f t="shared" si="19"/>
        <v>0</v>
      </c>
      <c r="AU31" s="465">
        <f t="shared" si="20"/>
        <v>0</v>
      </c>
      <c r="AV31" s="467">
        <f t="shared" si="21"/>
        <v>0</v>
      </c>
    </row>
    <row r="32" spans="1:48">
      <c r="A32" s="700"/>
      <c r="B32" s="333" t="str">
        <f>Populations!B89</f>
        <v>75-84</v>
      </c>
      <c r="C32" s="356"/>
      <c r="D32" s="357"/>
      <c r="E32" s="309"/>
      <c r="F32" s="310"/>
      <c r="G32" s="310"/>
      <c r="H32" s="310"/>
      <c r="I32" s="310"/>
      <c r="J32" s="311"/>
      <c r="K32" s="311"/>
      <c r="L32" s="358"/>
      <c r="M32" s="304"/>
      <c r="N32" s="345">
        <f>Populations!C20</f>
        <v>0</v>
      </c>
      <c r="O32" s="346">
        <f>IF(N32=0,0,($C$32/$N$32)*100000)</f>
        <v>0</v>
      </c>
      <c r="P32" s="346">
        <f>Populations!E20</f>
        <v>0</v>
      </c>
      <c r="Q32" s="346">
        <f>IF(P32=0,0,($D$32/$P$32)*100000)</f>
        <v>0</v>
      </c>
      <c r="R32" s="346">
        <f>Populations!G20</f>
        <v>0</v>
      </c>
      <c r="S32" s="346">
        <f>IF(R32=0,0,($E$32/$R$32)*100000)</f>
        <v>0</v>
      </c>
      <c r="T32" s="347">
        <f>Populations!I20</f>
        <v>0</v>
      </c>
      <c r="U32" s="346">
        <f>IF(T32=0,0,($F$32/$T$32)*100000)</f>
        <v>0</v>
      </c>
      <c r="V32" s="346">
        <f>Populations!K20</f>
        <v>0</v>
      </c>
      <c r="W32" s="346">
        <f>IF(V32=0,0,($G$32/$V$32)*100000)</f>
        <v>0</v>
      </c>
      <c r="X32" s="347">
        <f>Populations!M20</f>
        <v>0</v>
      </c>
      <c r="Y32" s="346">
        <f>IF(X32=0,0,($H$32/$X$32)*100000)</f>
        <v>0</v>
      </c>
      <c r="Z32" s="347">
        <f>Populations!O20</f>
        <v>0</v>
      </c>
      <c r="AA32" s="346">
        <f>IF(Z32=0,0,($I$32/$Z$32)*100000)</f>
        <v>0</v>
      </c>
      <c r="AB32" s="347">
        <f>Populations!Q20</f>
        <v>0</v>
      </c>
      <c r="AC32" s="346">
        <f>IF(AB32=0,0,($J$32/$AB$32)*100000)</f>
        <v>0</v>
      </c>
      <c r="AD32" s="346">
        <f>Populations!S20</f>
        <v>0</v>
      </c>
      <c r="AE32" s="346">
        <f>IF(AD32=0,0,($K$32/$AD$32)*100000)</f>
        <v>0</v>
      </c>
      <c r="AF32" s="347">
        <f>Populations!U20</f>
        <v>0</v>
      </c>
      <c r="AG32" s="348">
        <f>IF(AF32=0,0,($L$32/$AF$32)*100000)</f>
        <v>0</v>
      </c>
      <c r="AH32" s="304"/>
      <c r="AI32" s="271">
        <f>Populations!B107</f>
        <v>0</v>
      </c>
      <c r="AJ32" s="272">
        <f>Populations!C107</f>
        <v>0</v>
      </c>
      <c r="AL32" s="333" t="str">
        <f>Populations!B20</f>
        <v>75-84</v>
      </c>
      <c r="AM32" s="463">
        <f t="shared" si="12"/>
        <v>0</v>
      </c>
      <c r="AN32" s="464">
        <f t="shared" si="13"/>
        <v>0</v>
      </c>
      <c r="AO32" s="464">
        <f t="shared" si="14"/>
        <v>0</v>
      </c>
      <c r="AP32" s="465">
        <f t="shared" si="15"/>
        <v>0</v>
      </c>
      <c r="AQ32" s="465">
        <f t="shared" si="16"/>
        <v>0</v>
      </c>
      <c r="AR32" s="465">
        <f t="shared" si="17"/>
        <v>0</v>
      </c>
      <c r="AS32" s="465">
        <f t="shared" si="18"/>
        <v>0</v>
      </c>
      <c r="AT32" s="465">
        <f t="shared" si="19"/>
        <v>0</v>
      </c>
      <c r="AU32" s="465">
        <f t="shared" si="20"/>
        <v>0</v>
      </c>
      <c r="AV32" s="467">
        <f t="shared" si="21"/>
        <v>0</v>
      </c>
    </row>
    <row r="33" spans="1:48">
      <c r="A33" s="700"/>
      <c r="B33" s="333" t="str">
        <f>Populations!B90</f>
        <v>85+</v>
      </c>
      <c r="C33" s="356"/>
      <c r="D33" s="357"/>
      <c r="E33" s="301"/>
      <c r="F33" s="302"/>
      <c r="G33" s="302"/>
      <c r="H33" s="302"/>
      <c r="I33" s="302"/>
      <c r="J33" s="303"/>
      <c r="K33" s="303"/>
      <c r="L33" s="358"/>
      <c r="M33" s="304"/>
      <c r="N33" s="345">
        <f>Populations!C21</f>
        <v>0</v>
      </c>
      <c r="O33" s="346">
        <f>IF(N33=0,0,($C$33/$N$33)*100000)</f>
        <v>0</v>
      </c>
      <c r="P33" s="346">
        <f>Populations!E21</f>
        <v>0</v>
      </c>
      <c r="Q33" s="346">
        <f>IF(P33=0,0,($D$33/$P$33)*100000)</f>
        <v>0</v>
      </c>
      <c r="R33" s="346">
        <f>Populations!G21</f>
        <v>0</v>
      </c>
      <c r="S33" s="346">
        <f>IF(R33=0,0,($E$33/$R$33)*100000)</f>
        <v>0</v>
      </c>
      <c r="T33" s="347">
        <f>Populations!I21</f>
        <v>0</v>
      </c>
      <c r="U33" s="346">
        <f>IF(T33=0,0,($F$33/$T$33)*100000)</f>
        <v>0</v>
      </c>
      <c r="V33" s="346">
        <f>Populations!K21</f>
        <v>0</v>
      </c>
      <c r="W33" s="346">
        <f>IF(V33=0,0,($G$33/$V$33)*100000)</f>
        <v>0</v>
      </c>
      <c r="X33" s="347">
        <f>Populations!M21</f>
        <v>0</v>
      </c>
      <c r="Y33" s="346">
        <f>IF(X33=0,0,($H$33/$X$33)*100000)</f>
        <v>0</v>
      </c>
      <c r="Z33" s="347">
        <f>Populations!O21</f>
        <v>0</v>
      </c>
      <c r="AA33" s="346">
        <f>IF(Z33=0,0,($I$33/$Z$33)*100000)</f>
        <v>0</v>
      </c>
      <c r="AB33" s="347">
        <f>Populations!Q21</f>
        <v>0</v>
      </c>
      <c r="AC33" s="346">
        <f>IF(AB33=0,0,($J$33/$AB$33)*100000)</f>
        <v>0</v>
      </c>
      <c r="AD33" s="346">
        <f>Populations!S21</f>
        <v>0</v>
      </c>
      <c r="AE33" s="346">
        <f>IF(AD33=0,0,($K$33/$AD$33)*100000)</f>
        <v>0</v>
      </c>
      <c r="AF33" s="347">
        <f>Populations!U21</f>
        <v>0</v>
      </c>
      <c r="AG33" s="348">
        <f>IF(AF33=0,0,($L$33/$AF$33)*100000)</f>
        <v>0</v>
      </c>
      <c r="AH33" s="304"/>
      <c r="AI33" s="271">
        <f>Populations!B108</f>
        <v>0</v>
      </c>
      <c r="AJ33" s="272">
        <f>Populations!C108</f>
        <v>0</v>
      </c>
      <c r="AL33" s="333" t="str">
        <f>Populations!B21</f>
        <v>85+</v>
      </c>
      <c r="AM33" s="463">
        <f t="shared" si="12"/>
        <v>0</v>
      </c>
      <c r="AN33" s="464">
        <f t="shared" si="13"/>
        <v>0</v>
      </c>
      <c r="AO33" s="464">
        <f t="shared" si="14"/>
        <v>0</v>
      </c>
      <c r="AP33" s="465">
        <f t="shared" si="15"/>
        <v>0</v>
      </c>
      <c r="AQ33" s="465">
        <f t="shared" si="16"/>
        <v>0</v>
      </c>
      <c r="AR33" s="465">
        <f t="shared" si="17"/>
        <v>0</v>
      </c>
      <c r="AS33" s="465">
        <f t="shared" si="18"/>
        <v>0</v>
      </c>
      <c r="AT33" s="465">
        <f t="shared" si="19"/>
        <v>0</v>
      </c>
      <c r="AU33" s="465">
        <f t="shared" si="20"/>
        <v>0</v>
      </c>
      <c r="AV33" s="467">
        <f t="shared" si="21"/>
        <v>0</v>
      </c>
    </row>
    <row r="34" spans="1:48">
      <c r="A34" s="700"/>
      <c r="B34" s="363" t="s">
        <v>164</v>
      </c>
      <c r="C34" s="365">
        <f>SUM(C21:C33)</f>
        <v>0</v>
      </c>
      <c r="D34" s="366">
        <f t="shared" ref="D34:L34" si="22">SUM(D21:D33)</f>
        <v>0</v>
      </c>
      <c r="E34" s="366">
        <f t="shared" si="22"/>
        <v>0</v>
      </c>
      <c r="F34" s="367">
        <f t="shared" si="22"/>
        <v>0</v>
      </c>
      <c r="G34" s="367">
        <f t="shared" si="22"/>
        <v>0</v>
      </c>
      <c r="H34" s="367">
        <f t="shared" si="22"/>
        <v>0</v>
      </c>
      <c r="I34" s="367">
        <f t="shared" si="22"/>
        <v>0</v>
      </c>
      <c r="J34" s="367">
        <f t="shared" si="22"/>
        <v>0</v>
      </c>
      <c r="K34" s="367">
        <f t="shared" si="22"/>
        <v>0</v>
      </c>
      <c r="L34" s="368">
        <f t="shared" si="22"/>
        <v>0</v>
      </c>
      <c r="N34" s="345">
        <f>Populations!C22</f>
        <v>0</v>
      </c>
      <c r="O34" s="346">
        <f>IF(N34=0,0,($C$34/$N$34)*100000)</f>
        <v>0</v>
      </c>
      <c r="P34" s="346">
        <f>Populations!E22</f>
        <v>0</v>
      </c>
      <c r="Q34" s="346">
        <f>IF(P34=0,0,($D$34/$P$34)*100000)</f>
        <v>0</v>
      </c>
      <c r="R34" s="346">
        <f>Populations!G22</f>
        <v>0</v>
      </c>
      <c r="S34" s="346">
        <f>IF(R34=0,0,($E$34/$R$34)*100000)</f>
        <v>0</v>
      </c>
      <c r="T34" s="347">
        <f>Populations!I22</f>
        <v>0</v>
      </c>
      <c r="U34" s="346">
        <f>IF(T34=0,0,($F$34/$T$34)*100000)</f>
        <v>0</v>
      </c>
      <c r="V34" s="346">
        <f>Populations!K22</f>
        <v>0</v>
      </c>
      <c r="W34" s="346">
        <f>IF(V34=0,0,($G$34/$V$34)*100000)</f>
        <v>0</v>
      </c>
      <c r="X34" s="347">
        <f>Populations!M22</f>
        <v>0</v>
      </c>
      <c r="Y34" s="346">
        <f>IF(X34=0,0,($H$34/$X$34)*100000)</f>
        <v>0</v>
      </c>
      <c r="Z34" s="347">
        <f>Populations!O22</f>
        <v>0</v>
      </c>
      <c r="AA34" s="346">
        <f>IF(Z34=0,0,($I$34/$Z$34)*100000)</f>
        <v>0</v>
      </c>
      <c r="AB34" s="347">
        <f>Populations!Q22</f>
        <v>0</v>
      </c>
      <c r="AC34" s="346">
        <f>IF(AB34=0,0,($J$34/$AB$34)*100000)</f>
        <v>0</v>
      </c>
      <c r="AD34" s="346">
        <f>Populations!S22</f>
        <v>0</v>
      </c>
      <c r="AE34" s="346">
        <f>IF(AD34=0,0,($K$34/$AD$34)*100000)</f>
        <v>0</v>
      </c>
      <c r="AF34" s="347">
        <f>Populations!U22</f>
        <v>0</v>
      </c>
      <c r="AG34" s="348">
        <f>IF(AF34=0,0,($L$34/$AF$34)*100000)</f>
        <v>0</v>
      </c>
      <c r="AI34" s="271">
        <f>Populations!B109</f>
        <v>0</v>
      </c>
      <c r="AJ34" s="272">
        <f>Populations!C109</f>
        <v>0</v>
      </c>
      <c r="AL34" s="333" t="str">
        <f>Populations!B22</f>
        <v>Total</v>
      </c>
      <c r="AM34" s="463">
        <f>SUM(AM21:AM33)</f>
        <v>0</v>
      </c>
      <c r="AN34" s="463">
        <f t="shared" ref="AN34:AV34" si="23">SUM(AN21:AN33)</f>
        <v>0</v>
      </c>
      <c r="AO34" s="463">
        <f t="shared" si="23"/>
        <v>0</v>
      </c>
      <c r="AP34" s="463">
        <f t="shared" si="23"/>
        <v>0</v>
      </c>
      <c r="AQ34" s="463">
        <f t="shared" si="23"/>
        <v>0</v>
      </c>
      <c r="AR34" s="463">
        <f t="shared" si="23"/>
        <v>0</v>
      </c>
      <c r="AS34" s="463">
        <f t="shared" si="23"/>
        <v>0</v>
      </c>
      <c r="AT34" s="463">
        <f t="shared" si="23"/>
        <v>0</v>
      </c>
      <c r="AU34" s="463">
        <f t="shared" si="23"/>
        <v>0</v>
      </c>
      <c r="AV34" s="642">
        <f t="shared" si="23"/>
        <v>0</v>
      </c>
    </row>
    <row r="35" spans="1:48" ht="21">
      <c r="A35" s="462"/>
      <c r="B35" s="329"/>
      <c r="L35" s="330"/>
      <c r="N35" s="339"/>
      <c r="O35" s="340"/>
      <c r="P35" s="340"/>
      <c r="Q35" s="340"/>
      <c r="R35" s="340"/>
      <c r="S35" s="340"/>
      <c r="T35" s="340"/>
      <c r="U35" s="340"/>
      <c r="V35" s="340"/>
      <c r="W35" s="340"/>
      <c r="X35" s="340"/>
      <c r="Y35" s="340"/>
      <c r="Z35" s="340"/>
      <c r="AA35" s="340"/>
      <c r="AB35" s="340"/>
      <c r="AC35" s="340"/>
      <c r="AD35" s="340"/>
      <c r="AE35" s="340"/>
      <c r="AF35" s="340"/>
      <c r="AG35" s="341"/>
      <c r="AI35" s="324"/>
      <c r="AJ35" s="325"/>
      <c r="AL35" s="329"/>
      <c r="AV35" s="330"/>
    </row>
    <row r="36" spans="1:48" ht="21">
      <c r="A36" s="462"/>
      <c r="B36" s="369"/>
      <c r="C36" s="316"/>
      <c r="D36" s="317" t="s">
        <v>143</v>
      </c>
      <c r="E36" s="317"/>
      <c r="F36" s="318" t="s">
        <v>144</v>
      </c>
      <c r="G36" s="318"/>
      <c r="H36" s="318"/>
      <c r="I36" s="318"/>
      <c r="J36" s="318"/>
      <c r="K36" s="318"/>
      <c r="L36" s="370"/>
      <c r="N36" s="339"/>
      <c r="O36" s="340"/>
      <c r="P36" s="340"/>
      <c r="Q36" s="340"/>
      <c r="R36" s="340"/>
      <c r="S36" s="340"/>
      <c r="T36" s="340"/>
      <c r="U36" s="340"/>
      <c r="V36" s="340"/>
      <c r="W36" s="340"/>
      <c r="X36" s="340"/>
      <c r="Y36" s="340"/>
      <c r="Z36" s="340"/>
      <c r="AA36" s="340"/>
      <c r="AB36" s="340"/>
      <c r="AC36" s="340"/>
      <c r="AD36" s="340"/>
      <c r="AE36" s="340"/>
      <c r="AF36" s="340"/>
      <c r="AG36" s="341"/>
      <c r="AI36" s="324"/>
      <c r="AJ36" s="325"/>
      <c r="AL36" s="329"/>
      <c r="AM36" s="288" t="s">
        <v>162</v>
      </c>
      <c r="AV36" s="330"/>
    </row>
    <row r="37" spans="1:48" ht="44.45" customHeight="1">
      <c r="A37" s="701" t="s">
        <v>156</v>
      </c>
      <c r="B37" s="354" t="s">
        <v>82</v>
      </c>
      <c r="C37" s="293" t="s">
        <v>157</v>
      </c>
      <c r="D37" s="294" t="s">
        <v>169</v>
      </c>
      <c r="E37" s="294" t="s">
        <v>170</v>
      </c>
      <c r="F37" s="295" t="str">
        <f>Populations!I25</f>
        <v>White-Not Hispanic</v>
      </c>
      <c r="G37" s="295" t="str">
        <f>Populations!K25</f>
        <v>Hispanic</v>
      </c>
      <c r="H37" s="295" t="str">
        <f>Populations!M25</f>
        <v>Black-Not Hispanic</v>
      </c>
      <c r="I37" s="295" t="str">
        <f>Populations!O25</f>
        <v>Asian</v>
      </c>
      <c r="J37" s="295" t="str">
        <f>Populations!Q25</f>
        <v>American Indian
/Alaska Native</v>
      </c>
      <c r="K37" s="295" t="str">
        <f>Populations!S25</f>
        <v>Other</v>
      </c>
      <c r="L37" s="332" t="str">
        <f>Populations!U25</f>
        <v>Other</v>
      </c>
      <c r="M37" s="296"/>
      <c r="N37" s="342" t="s">
        <v>148</v>
      </c>
      <c r="O37" s="343" t="s">
        <v>149</v>
      </c>
      <c r="P37" s="343" t="s">
        <v>150</v>
      </c>
      <c r="Q37" s="343" t="s">
        <v>149</v>
      </c>
      <c r="R37" s="343" t="s">
        <v>151</v>
      </c>
      <c r="S37" s="343" t="s">
        <v>149</v>
      </c>
      <c r="T37" s="343" t="str">
        <f>Populations!I8</f>
        <v>White-Not Hispanic</v>
      </c>
      <c r="U37" s="343" t="s">
        <v>149</v>
      </c>
      <c r="V37" s="343" t="str">
        <f>Populations!K8</f>
        <v>Hispanic</v>
      </c>
      <c r="W37" s="343" t="s">
        <v>149</v>
      </c>
      <c r="X37" s="343" t="str">
        <f>Populations!M8</f>
        <v>Black-Not Hispanic</v>
      </c>
      <c r="Y37" s="343" t="s">
        <v>149</v>
      </c>
      <c r="Z37" s="343" t="str">
        <f>Populations!O8</f>
        <v>Asian</v>
      </c>
      <c r="AA37" s="343" t="s">
        <v>149</v>
      </c>
      <c r="AB37" s="343" t="str">
        <f>Populations!Q8</f>
        <v>American Indian
/Alaska Native</v>
      </c>
      <c r="AC37" s="343" t="s">
        <v>149</v>
      </c>
      <c r="AD37" s="343" t="str">
        <f>Populations!S8</f>
        <v>Other</v>
      </c>
      <c r="AE37" s="343" t="s">
        <v>149</v>
      </c>
      <c r="AF37" s="343" t="str">
        <f>Populations!U8</f>
        <v>Other</v>
      </c>
      <c r="AG37" s="344" t="s">
        <v>149</v>
      </c>
      <c r="AH37" s="296"/>
      <c r="AI37" s="322" t="s">
        <v>163</v>
      </c>
      <c r="AJ37" s="326" t="s">
        <v>113</v>
      </c>
      <c r="AL37" s="331" t="s">
        <v>82</v>
      </c>
      <c r="AM37" s="297" t="s">
        <v>83</v>
      </c>
      <c r="AN37" s="298" t="s">
        <v>84</v>
      </c>
      <c r="AO37" s="298" t="s">
        <v>85</v>
      </c>
      <c r="AP37" s="295" t="str">
        <f>Populations!I8</f>
        <v>White-Not Hispanic</v>
      </c>
      <c r="AQ37" s="295" t="str">
        <f>Populations!K8</f>
        <v>Hispanic</v>
      </c>
      <c r="AR37" s="295" t="str">
        <f>Populations!M8</f>
        <v>Black-Not Hispanic</v>
      </c>
      <c r="AS37" s="295" t="str">
        <f>Populations!O8</f>
        <v>Asian</v>
      </c>
      <c r="AT37" s="295" t="str">
        <f>Populations!Q8</f>
        <v>American Indian
/Alaska Native</v>
      </c>
      <c r="AU37" s="295" t="str">
        <f>Populations!S8</f>
        <v>Other</v>
      </c>
      <c r="AV37" s="332" t="str">
        <f>Populations!U8</f>
        <v>Other</v>
      </c>
    </row>
    <row r="38" spans="1:48">
      <c r="A38" s="701"/>
      <c r="B38" s="333" t="str">
        <f>Populations!B78</f>
        <v>&lt;1</v>
      </c>
      <c r="C38" s="299"/>
      <c r="D38" s="300"/>
      <c r="E38" s="301"/>
      <c r="F38" s="302"/>
      <c r="G38" s="302"/>
      <c r="H38" s="302"/>
      <c r="I38" s="302"/>
      <c r="J38" s="303"/>
      <c r="K38" s="303"/>
      <c r="L38" s="355"/>
      <c r="M38" s="304"/>
      <c r="N38" s="345">
        <f>Populations!C9</f>
        <v>0</v>
      </c>
      <c r="O38" s="346">
        <f>IF(N38=0,0,($C$38/$N$38)*100000)</f>
        <v>0</v>
      </c>
      <c r="P38" s="346">
        <f>Populations!E9</f>
        <v>0</v>
      </c>
      <c r="Q38" s="346">
        <f>IF(P38=0,0,($D$38/$P$38)*100000)</f>
        <v>0</v>
      </c>
      <c r="R38" s="346">
        <f>Populations!G9</f>
        <v>0</v>
      </c>
      <c r="S38" s="346">
        <f>IF(R38=0,0,($E$38/$R$38)*100000)</f>
        <v>0</v>
      </c>
      <c r="T38" s="346">
        <f>Populations!I9</f>
        <v>0</v>
      </c>
      <c r="U38" s="346">
        <f>IF(T38=0,0,($F$38/$T$38)*100000)</f>
        <v>0</v>
      </c>
      <c r="V38" s="347">
        <f>Populations!K9</f>
        <v>0</v>
      </c>
      <c r="W38" s="346">
        <f>IF(V38=0,0,($G$38/$V$38)*100000)</f>
        <v>0</v>
      </c>
      <c r="X38" s="347">
        <f>Populations!M9</f>
        <v>0</v>
      </c>
      <c r="Y38" s="346">
        <f>IF(X38=0,0,($H$38/$X$38)*100000)</f>
        <v>0</v>
      </c>
      <c r="Z38" s="346">
        <f>Populations!O9</f>
        <v>0</v>
      </c>
      <c r="AA38" s="346">
        <f>IF(Z38=0,0,($I$38/$Z$38)*100000)</f>
        <v>0</v>
      </c>
      <c r="AB38" s="346">
        <f>Populations!Q9</f>
        <v>0</v>
      </c>
      <c r="AC38" s="346">
        <f>IF(AB38=0,0,($J$38/$AB$38)*100000)</f>
        <v>0</v>
      </c>
      <c r="AD38" s="346">
        <f>Populations!S9</f>
        <v>0</v>
      </c>
      <c r="AE38" s="346">
        <f>IF(AD38=0,0,($K$38/$AD$38)*100000)</f>
        <v>0</v>
      </c>
      <c r="AF38" s="347">
        <f>Populations!U9</f>
        <v>0</v>
      </c>
      <c r="AG38" s="348">
        <f>IF(AF38=0,0,($L$38/$AF$38)*100000)</f>
        <v>0</v>
      </c>
      <c r="AH38" s="304"/>
      <c r="AI38" s="271">
        <f>Populations!B96</f>
        <v>0</v>
      </c>
      <c r="AJ38" s="272">
        <f>Populations!C96</f>
        <v>0</v>
      </c>
      <c r="AL38" s="333" t="str">
        <f>Populations!B9</f>
        <v>&lt;1</v>
      </c>
      <c r="AM38" s="306">
        <f t="shared" ref="AM38:AM50" si="24">O38*AJ38</f>
        <v>0</v>
      </c>
      <c r="AN38" s="307">
        <f t="shared" ref="AN38:AN50" si="25">Q38*AJ38</f>
        <v>0</v>
      </c>
      <c r="AO38" s="307">
        <f t="shared" ref="AO38:AO50" si="26">S38*AJ38</f>
        <v>0</v>
      </c>
      <c r="AP38" s="308">
        <f t="shared" ref="AP38:AP50" si="27">U38*AJ38</f>
        <v>0</v>
      </c>
      <c r="AQ38" s="308">
        <f t="shared" ref="AQ38:AQ50" si="28">W38*AJ38</f>
        <v>0</v>
      </c>
      <c r="AR38" s="308">
        <f t="shared" ref="AR38:AR50" si="29">Y38*AJ38</f>
        <v>0</v>
      </c>
      <c r="AS38" s="308">
        <f t="shared" ref="AS38:AS50" si="30">AA38*AJ38</f>
        <v>0</v>
      </c>
      <c r="AT38" s="308">
        <f t="shared" ref="AT38:AT50" si="31">AC38*AJ38</f>
        <v>0</v>
      </c>
      <c r="AU38" s="308">
        <f t="shared" ref="AU38:AU50" si="32">AE38*AJ38</f>
        <v>0</v>
      </c>
      <c r="AV38" s="334">
        <f t="shared" ref="AV38:AV50" si="33">AG38*AJ38</f>
        <v>0</v>
      </c>
    </row>
    <row r="39" spans="1:48">
      <c r="A39" s="701"/>
      <c r="B39" s="333" t="str">
        <f>Populations!B79</f>
        <v>1-4</v>
      </c>
      <c r="C39" s="356"/>
      <c r="D39" s="357"/>
      <c r="E39" s="309"/>
      <c r="F39" s="310"/>
      <c r="G39" s="310"/>
      <c r="H39" s="310"/>
      <c r="I39" s="310"/>
      <c r="J39" s="311"/>
      <c r="K39" s="311"/>
      <c r="L39" s="358"/>
      <c r="M39" s="304"/>
      <c r="N39" s="345">
        <f>Populations!C10</f>
        <v>0</v>
      </c>
      <c r="O39" s="346">
        <f>IF(N39=0,0,($C$39/$N$39)*100000)</f>
        <v>0</v>
      </c>
      <c r="P39" s="346">
        <f>Populations!E10</f>
        <v>0</v>
      </c>
      <c r="Q39" s="346">
        <f>IF(P39=0,0,($D$39/$P$39)*100000)</f>
        <v>0</v>
      </c>
      <c r="R39" s="346">
        <f>Populations!G10</f>
        <v>0</v>
      </c>
      <c r="S39" s="346">
        <f>IF(R39=0,0,($E$39/$R$39)*100000)</f>
        <v>0</v>
      </c>
      <c r="T39" s="346">
        <f>Populations!I10</f>
        <v>0</v>
      </c>
      <c r="U39" s="346">
        <f>IF(T39=0,0,($F$39/$T$39)*100000)</f>
        <v>0</v>
      </c>
      <c r="V39" s="347">
        <f>Populations!K10</f>
        <v>0</v>
      </c>
      <c r="W39" s="346">
        <f>IF(V39=0,0,($G$39/$V$39)*100000)</f>
        <v>0</v>
      </c>
      <c r="X39" s="347">
        <f>Populations!M10</f>
        <v>0</v>
      </c>
      <c r="Y39" s="346">
        <f>IF(X39=0,0,($H$39/$X$39)*100000)</f>
        <v>0</v>
      </c>
      <c r="Z39" s="346">
        <f>Populations!O10</f>
        <v>0</v>
      </c>
      <c r="AA39" s="346">
        <f>IF(Z39=0,0,($I$39/$Z$39)*100000)</f>
        <v>0</v>
      </c>
      <c r="AB39" s="346">
        <f>Populations!Q10</f>
        <v>0</v>
      </c>
      <c r="AC39" s="346">
        <f>IF(AB39=0,0,($J$39/$AB$39)*100000)</f>
        <v>0</v>
      </c>
      <c r="AD39" s="346">
        <f>Populations!S10</f>
        <v>0</v>
      </c>
      <c r="AE39" s="346">
        <f>IF(AD39=0,0,($K$39/$AD$39)*100000)</f>
        <v>0</v>
      </c>
      <c r="AF39" s="347">
        <f>Populations!U10</f>
        <v>0</v>
      </c>
      <c r="AG39" s="348">
        <f>IF(AF39=0,0,($L$39/$AF$39)*100000)</f>
        <v>0</v>
      </c>
      <c r="AH39" s="304"/>
      <c r="AI39" s="271">
        <f>Populations!B97</f>
        <v>0</v>
      </c>
      <c r="AJ39" s="272">
        <f>Populations!C97</f>
        <v>0</v>
      </c>
      <c r="AL39" s="333" t="str">
        <f>Populations!B10</f>
        <v>1-4</v>
      </c>
      <c r="AM39" s="306">
        <f t="shared" si="24"/>
        <v>0</v>
      </c>
      <c r="AN39" s="307">
        <f t="shared" si="25"/>
        <v>0</v>
      </c>
      <c r="AO39" s="307">
        <f t="shared" si="26"/>
        <v>0</v>
      </c>
      <c r="AP39" s="308">
        <f t="shared" si="27"/>
        <v>0</v>
      </c>
      <c r="AQ39" s="308">
        <f t="shared" si="28"/>
        <v>0</v>
      </c>
      <c r="AR39" s="308">
        <f t="shared" si="29"/>
        <v>0</v>
      </c>
      <c r="AS39" s="308">
        <f t="shared" si="30"/>
        <v>0</v>
      </c>
      <c r="AT39" s="308">
        <f t="shared" si="31"/>
        <v>0</v>
      </c>
      <c r="AU39" s="308">
        <f t="shared" si="32"/>
        <v>0</v>
      </c>
      <c r="AV39" s="334">
        <f t="shared" si="33"/>
        <v>0</v>
      </c>
    </row>
    <row r="40" spans="1:48">
      <c r="A40" s="701"/>
      <c r="B40" s="333" t="str">
        <f>Populations!B80</f>
        <v>5-9</v>
      </c>
      <c r="C40" s="356"/>
      <c r="D40" s="357"/>
      <c r="E40" s="309"/>
      <c r="F40" s="310"/>
      <c r="G40" s="310"/>
      <c r="H40" s="310"/>
      <c r="I40" s="310"/>
      <c r="J40" s="311"/>
      <c r="K40" s="311"/>
      <c r="L40" s="358"/>
      <c r="M40" s="304"/>
      <c r="N40" s="345">
        <f>Populations!C11</f>
        <v>0</v>
      </c>
      <c r="O40" s="346">
        <f>IF(N40=0,0,($C$40/$N$40)*100000)</f>
        <v>0</v>
      </c>
      <c r="P40" s="346">
        <f>Populations!E11</f>
        <v>0</v>
      </c>
      <c r="Q40" s="346">
        <f>IF(P40=0,0,($D$40/$P$40)*100000)</f>
        <v>0</v>
      </c>
      <c r="R40" s="346">
        <f>Populations!G11</f>
        <v>0</v>
      </c>
      <c r="S40" s="346">
        <f>IF(R40=0,0,($E$40/$R$40)*100000)</f>
        <v>0</v>
      </c>
      <c r="T40" s="346">
        <f>Populations!I11</f>
        <v>0</v>
      </c>
      <c r="U40" s="346">
        <f>IF(T40=0,0,($F$40/$T$40)*100000)</f>
        <v>0</v>
      </c>
      <c r="V40" s="347">
        <f>Populations!K11</f>
        <v>0</v>
      </c>
      <c r="W40" s="346">
        <f>IF(V40=0,0,($G$40/$V$40)*100000)</f>
        <v>0</v>
      </c>
      <c r="X40" s="347">
        <f>Populations!M11</f>
        <v>0</v>
      </c>
      <c r="Y40" s="346">
        <f>IF(X40=0,0,($H$40/$X$40)*100000)</f>
        <v>0</v>
      </c>
      <c r="Z40" s="346">
        <f>Populations!O11</f>
        <v>0</v>
      </c>
      <c r="AA40" s="346">
        <f>IF(Z40=0,0,($I$40/$Z$40)*100000)</f>
        <v>0</v>
      </c>
      <c r="AB40" s="346">
        <f>Populations!Q11</f>
        <v>0</v>
      </c>
      <c r="AC40" s="346">
        <f>IF(AB40=0,0,($J$40/$AB$40)*100000)</f>
        <v>0</v>
      </c>
      <c r="AD40" s="346">
        <f>Populations!S11</f>
        <v>0</v>
      </c>
      <c r="AE40" s="346">
        <f>IF(AD40=0,0,($K$40/$AD$40)*100000)</f>
        <v>0</v>
      </c>
      <c r="AF40" s="347">
        <f>Populations!U11</f>
        <v>0</v>
      </c>
      <c r="AG40" s="348">
        <f>IF(AF40=0,0,($L$40/$AF$40)*100000)</f>
        <v>0</v>
      </c>
      <c r="AH40" s="304"/>
      <c r="AI40" s="271">
        <f>Populations!B98</f>
        <v>0</v>
      </c>
      <c r="AJ40" s="272">
        <f>Populations!C98</f>
        <v>0</v>
      </c>
      <c r="AL40" s="333" t="str">
        <f>Populations!B11</f>
        <v>5-9</v>
      </c>
      <c r="AM40" s="306">
        <f t="shared" si="24"/>
        <v>0</v>
      </c>
      <c r="AN40" s="307">
        <f t="shared" si="25"/>
        <v>0</v>
      </c>
      <c r="AO40" s="307">
        <f t="shared" si="26"/>
        <v>0</v>
      </c>
      <c r="AP40" s="308">
        <f t="shared" si="27"/>
        <v>0</v>
      </c>
      <c r="AQ40" s="308">
        <f t="shared" si="28"/>
        <v>0</v>
      </c>
      <c r="AR40" s="308">
        <f t="shared" si="29"/>
        <v>0</v>
      </c>
      <c r="AS40" s="308">
        <f t="shared" si="30"/>
        <v>0</v>
      </c>
      <c r="AT40" s="308">
        <f t="shared" si="31"/>
        <v>0</v>
      </c>
      <c r="AU40" s="308">
        <f t="shared" si="32"/>
        <v>0</v>
      </c>
      <c r="AV40" s="334">
        <f t="shared" si="33"/>
        <v>0</v>
      </c>
    </row>
    <row r="41" spans="1:48">
      <c r="A41" s="701"/>
      <c r="B41" s="333" t="str">
        <f>Populations!B81</f>
        <v>10-14</v>
      </c>
      <c r="C41" s="356"/>
      <c r="D41" s="357"/>
      <c r="E41" s="309"/>
      <c r="F41" s="310"/>
      <c r="G41" s="310"/>
      <c r="H41" s="310"/>
      <c r="I41" s="310"/>
      <c r="J41" s="311"/>
      <c r="K41" s="311"/>
      <c r="L41" s="358"/>
      <c r="M41" s="304"/>
      <c r="N41" s="345">
        <f>Populations!C12</f>
        <v>0</v>
      </c>
      <c r="O41" s="346">
        <f>IF(N41=0,0,($C$41/$N$41)*100000)</f>
        <v>0</v>
      </c>
      <c r="P41" s="346">
        <f>Populations!E12</f>
        <v>0</v>
      </c>
      <c r="Q41" s="346">
        <f>IF(P41=0,0,($D$41/$P$41)*100000)</f>
        <v>0</v>
      </c>
      <c r="R41" s="346">
        <f>Populations!G12</f>
        <v>0</v>
      </c>
      <c r="S41" s="346">
        <f>IF(R41=0,0,($E$41/$R$41)*100000)</f>
        <v>0</v>
      </c>
      <c r="T41" s="346">
        <f>Populations!I12</f>
        <v>0</v>
      </c>
      <c r="U41" s="346">
        <f>IF(T41=0,0,($F$41/$T$41)*100000)</f>
        <v>0</v>
      </c>
      <c r="V41" s="347">
        <f>Populations!K12</f>
        <v>0</v>
      </c>
      <c r="W41" s="346">
        <f>IF(V41=0,0,($G$41/$V$41)*100000)</f>
        <v>0</v>
      </c>
      <c r="X41" s="347">
        <f>Populations!M12</f>
        <v>0</v>
      </c>
      <c r="Y41" s="346">
        <f>IF(X41=0,0,($H$41/$X$41)*100000)</f>
        <v>0</v>
      </c>
      <c r="Z41" s="346">
        <f>Populations!O12</f>
        <v>0</v>
      </c>
      <c r="AA41" s="346">
        <f>IF(Z41=0,0,($I$41/$Z$41)*100000)</f>
        <v>0</v>
      </c>
      <c r="AB41" s="346">
        <f>Populations!Q12</f>
        <v>0</v>
      </c>
      <c r="AC41" s="346">
        <f>IF(AB41=0,0,($J$41/$AB$41)*100000)</f>
        <v>0</v>
      </c>
      <c r="AD41" s="346">
        <f>Populations!S12</f>
        <v>0</v>
      </c>
      <c r="AE41" s="346">
        <f>IF(AD41=0,0,($K$41/$AD$41)*100000)</f>
        <v>0</v>
      </c>
      <c r="AF41" s="347">
        <f>Populations!U12</f>
        <v>0</v>
      </c>
      <c r="AG41" s="348">
        <f>IF(AF41=0,0,($L$41/$AF$41)*100000)</f>
        <v>0</v>
      </c>
      <c r="AH41" s="304"/>
      <c r="AI41" s="271">
        <f>Populations!B99</f>
        <v>0</v>
      </c>
      <c r="AJ41" s="272">
        <f>Populations!C99</f>
        <v>0</v>
      </c>
      <c r="AL41" s="333" t="str">
        <f>Populations!B12</f>
        <v>10-14</v>
      </c>
      <c r="AM41" s="306">
        <f t="shared" si="24"/>
        <v>0</v>
      </c>
      <c r="AN41" s="307">
        <f t="shared" si="25"/>
        <v>0</v>
      </c>
      <c r="AO41" s="307">
        <f t="shared" si="26"/>
        <v>0</v>
      </c>
      <c r="AP41" s="308">
        <f t="shared" si="27"/>
        <v>0</v>
      </c>
      <c r="AQ41" s="308">
        <f t="shared" si="28"/>
        <v>0</v>
      </c>
      <c r="AR41" s="308">
        <f t="shared" si="29"/>
        <v>0</v>
      </c>
      <c r="AS41" s="308">
        <f t="shared" si="30"/>
        <v>0</v>
      </c>
      <c r="AT41" s="308">
        <f t="shared" si="31"/>
        <v>0</v>
      </c>
      <c r="AU41" s="308">
        <f t="shared" si="32"/>
        <v>0</v>
      </c>
      <c r="AV41" s="334">
        <f t="shared" si="33"/>
        <v>0</v>
      </c>
    </row>
    <row r="42" spans="1:48">
      <c r="A42" s="701"/>
      <c r="B42" s="333" t="str">
        <f>Populations!B82</f>
        <v>15-19</v>
      </c>
      <c r="C42" s="356"/>
      <c r="D42" s="357"/>
      <c r="E42" s="309"/>
      <c r="F42" s="310"/>
      <c r="G42" s="310"/>
      <c r="H42" s="310"/>
      <c r="I42" s="310"/>
      <c r="J42" s="311"/>
      <c r="K42" s="311"/>
      <c r="L42" s="358"/>
      <c r="M42" s="304"/>
      <c r="N42" s="345">
        <f>Populations!C13</f>
        <v>0</v>
      </c>
      <c r="O42" s="346">
        <f>IF(N42=0,0,($C$42/$N$42)*100000)</f>
        <v>0</v>
      </c>
      <c r="P42" s="346">
        <f>Populations!E13</f>
        <v>0</v>
      </c>
      <c r="Q42" s="346">
        <f>IF(P42=0,0,($D$42/$P$42)*100000)</f>
        <v>0</v>
      </c>
      <c r="R42" s="346">
        <f>Populations!G13</f>
        <v>0</v>
      </c>
      <c r="S42" s="346">
        <f>IF(R42=0,0,($E$42/$R$42)*100000)</f>
        <v>0</v>
      </c>
      <c r="T42" s="346">
        <f>Populations!I13</f>
        <v>0</v>
      </c>
      <c r="U42" s="346">
        <f>IF(T42=0,0,($F$42/$T$42)*100000)</f>
        <v>0</v>
      </c>
      <c r="V42" s="347">
        <f>Populations!K13</f>
        <v>0</v>
      </c>
      <c r="W42" s="346">
        <f>IF(V42=0,0,($G$42/$V$42)*100000)</f>
        <v>0</v>
      </c>
      <c r="X42" s="347">
        <f>Populations!M13</f>
        <v>0</v>
      </c>
      <c r="Y42" s="346">
        <f>IF(X42=0,0,($H$42/$X$42)*100000)</f>
        <v>0</v>
      </c>
      <c r="Z42" s="346">
        <f>Populations!O13</f>
        <v>0</v>
      </c>
      <c r="AA42" s="346">
        <f>IF(Z42=0,0,($I$42/$Z$42)*100000)</f>
        <v>0</v>
      </c>
      <c r="AB42" s="346">
        <f>Populations!Q13</f>
        <v>0</v>
      </c>
      <c r="AC42" s="346">
        <f>IF(AB42=0,0,($J$42/$AB$42)*100000)</f>
        <v>0</v>
      </c>
      <c r="AD42" s="346">
        <f>Populations!S13</f>
        <v>0</v>
      </c>
      <c r="AE42" s="346">
        <f>IF(AD42=0,0,($K$42/$AD$42)*100000)</f>
        <v>0</v>
      </c>
      <c r="AF42" s="347">
        <f>Populations!U13</f>
        <v>0</v>
      </c>
      <c r="AG42" s="348">
        <f>IF(AF42=0,0,($L$42/$AF$42)*100000)</f>
        <v>0</v>
      </c>
      <c r="AH42" s="304"/>
      <c r="AI42" s="271">
        <f>Populations!B100</f>
        <v>0</v>
      </c>
      <c r="AJ42" s="272">
        <f>Populations!C100</f>
        <v>0</v>
      </c>
      <c r="AL42" s="333" t="str">
        <f>Populations!B13</f>
        <v>15-19</v>
      </c>
      <c r="AM42" s="306">
        <f t="shared" si="24"/>
        <v>0</v>
      </c>
      <c r="AN42" s="307">
        <f t="shared" si="25"/>
        <v>0</v>
      </c>
      <c r="AO42" s="307">
        <f t="shared" si="26"/>
        <v>0</v>
      </c>
      <c r="AP42" s="308">
        <f t="shared" si="27"/>
        <v>0</v>
      </c>
      <c r="AQ42" s="308">
        <f t="shared" si="28"/>
        <v>0</v>
      </c>
      <c r="AR42" s="308">
        <f t="shared" si="29"/>
        <v>0</v>
      </c>
      <c r="AS42" s="308">
        <f t="shared" si="30"/>
        <v>0</v>
      </c>
      <c r="AT42" s="308">
        <f t="shared" si="31"/>
        <v>0</v>
      </c>
      <c r="AU42" s="308">
        <f t="shared" si="32"/>
        <v>0</v>
      </c>
      <c r="AV42" s="334">
        <f t="shared" si="33"/>
        <v>0</v>
      </c>
    </row>
    <row r="43" spans="1:48">
      <c r="A43" s="701"/>
      <c r="B43" s="333" t="str">
        <f>Populations!B83</f>
        <v>20-24</v>
      </c>
      <c r="C43" s="356"/>
      <c r="D43" s="357"/>
      <c r="E43" s="309"/>
      <c r="F43" s="310"/>
      <c r="G43" s="310"/>
      <c r="H43" s="310"/>
      <c r="I43" s="310"/>
      <c r="J43" s="311"/>
      <c r="K43" s="311"/>
      <c r="L43" s="358"/>
      <c r="M43" s="304"/>
      <c r="N43" s="345">
        <f>Populations!C14</f>
        <v>0</v>
      </c>
      <c r="O43" s="346">
        <f>IF(N43=0,0,($C$43/$N$43)*100000)</f>
        <v>0</v>
      </c>
      <c r="P43" s="346">
        <f>Populations!E14</f>
        <v>0</v>
      </c>
      <c r="Q43" s="346">
        <f>IF(P43=0,0,($D$43/$P$43)*100000)</f>
        <v>0</v>
      </c>
      <c r="R43" s="346">
        <f>Populations!G14</f>
        <v>0</v>
      </c>
      <c r="S43" s="346">
        <f>IF(R43=0,0,($E$43/$R$43)*100000)</f>
        <v>0</v>
      </c>
      <c r="T43" s="346">
        <f>Populations!I14</f>
        <v>0</v>
      </c>
      <c r="U43" s="346">
        <f>IF(T43=0,0,($F$43/$T$43)*100000)</f>
        <v>0</v>
      </c>
      <c r="V43" s="347">
        <f>Populations!K14</f>
        <v>0</v>
      </c>
      <c r="W43" s="346">
        <f>IF(V43=0,0,($G$43/$V$43)*100000)</f>
        <v>0</v>
      </c>
      <c r="X43" s="347">
        <f>Populations!M14</f>
        <v>0</v>
      </c>
      <c r="Y43" s="346">
        <f>IF(X43=0,0,($H$43/$X$43)*100000)</f>
        <v>0</v>
      </c>
      <c r="Z43" s="346">
        <f>Populations!O14</f>
        <v>0</v>
      </c>
      <c r="AA43" s="346">
        <f>IF(Z43=0,0,($I$43/$Z$43)*100000)</f>
        <v>0</v>
      </c>
      <c r="AB43" s="346">
        <f>Populations!Q14</f>
        <v>0</v>
      </c>
      <c r="AC43" s="346">
        <f>IF(AB43=0,0,($J$43/$AB$43)*100000)</f>
        <v>0</v>
      </c>
      <c r="AD43" s="346">
        <f>Populations!S14</f>
        <v>0</v>
      </c>
      <c r="AE43" s="346">
        <f>IF(AD43=0,0,($K$43/$AD$43)*100000)</f>
        <v>0</v>
      </c>
      <c r="AF43" s="347">
        <f>Populations!U14</f>
        <v>0</v>
      </c>
      <c r="AG43" s="348">
        <f>IF(AF43=0,0,($L$43/$AF$43)*100000)</f>
        <v>0</v>
      </c>
      <c r="AH43" s="304"/>
      <c r="AI43" s="271">
        <f>Populations!B101</f>
        <v>0</v>
      </c>
      <c r="AJ43" s="272">
        <f>Populations!C101</f>
        <v>0</v>
      </c>
      <c r="AL43" s="333" t="str">
        <f>Populations!B14</f>
        <v>20-24</v>
      </c>
      <c r="AM43" s="306">
        <f t="shared" si="24"/>
        <v>0</v>
      </c>
      <c r="AN43" s="307">
        <f t="shared" si="25"/>
        <v>0</v>
      </c>
      <c r="AO43" s="307">
        <f t="shared" si="26"/>
        <v>0</v>
      </c>
      <c r="AP43" s="308">
        <f t="shared" si="27"/>
        <v>0</v>
      </c>
      <c r="AQ43" s="308">
        <f t="shared" si="28"/>
        <v>0</v>
      </c>
      <c r="AR43" s="308">
        <f t="shared" si="29"/>
        <v>0</v>
      </c>
      <c r="AS43" s="308">
        <f t="shared" si="30"/>
        <v>0</v>
      </c>
      <c r="AT43" s="308">
        <f t="shared" si="31"/>
        <v>0</v>
      </c>
      <c r="AU43" s="308">
        <f t="shared" si="32"/>
        <v>0</v>
      </c>
      <c r="AV43" s="334">
        <f t="shared" si="33"/>
        <v>0</v>
      </c>
    </row>
    <row r="44" spans="1:48">
      <c r="A44" s="701"/>
      <c r="B44" s="333" t="str">
        <f>Populations!B84</f>
        <v>25-34</v>
      </c>
      <c r="C44" s="356"/>
      <c r="D44" s="357"/>
      <c r="E44" s="309"/>
      <c r="F44" s="310"/>
      <c r="G44" s="310"/>
      <c r="H44" s="310"/>
      <c r="I44" s="310"/>
      <c r="J44" s="311"/>
      <c r="K44" s="311"/>
      <c r="L44" s="358"/>
      <c r="M44" s="304"/>
      <c r="N44" s="345">
        <f>Populations!C15</f>
        <v>0</v>
      </c>
      <c r="O44" s="346">
        <f>IF(N44=0,0,($C$44/$N$44)*100000)</f>
        <v>0</v>
      </c>
      <c r="P44" s="346">
        <f>Populations!E15</f>
        <v>0</v>
      </c>
      <c r="Q44" s="346">
        <f>IF(P44=0,0,($D$44/$P$44)*100000)</f>
        <v>0</v>
      </c>
      <c r="R44" s="346">
        <f>Populations!G15</f>
        <v>0</v>
      </c>
      <c r="S44" s="346">
        <f>IF(R44=0,0,($E$44/$R$44)*100000)</f>
        <v>0</v>
      </c>
      <c r="T44" s="346">
        <f>Populations!I15</f>
        <v>0</v>
      </c>
      <c r="U44" s="346">
        <f>IF(T44=0,0,($F$44/$T$44)*100000)</f>
        <v>0</v>
      </c>
      <c r="V44" s="347">
        <f>Populations!K15</f>
        <v>0</v>
      </c>
      <c r="W44" s="346">
        <f>IF(V44=0,0,($G$44/$V$44)*100000)</f>
        <v>0</v>
      </c>
      <c r="X44" s="347">
        <f>Populations!M15</f>
        <v>0</v>
      </c>
      <c r="Y44" s="346">
        <f>IF(X44=0,0,($H$44/$X$44)*100000)</f>
        <v>0</v>
      </c>
      <c r="Z44" s="346">
        <f>Populations!O15</f>
        <v>0</v>
      </c>
      <c r="AA44" s="346">
        <f>IF(Z44=0,0,($I$44/$Z$44)*100000)</f>
        <v>0</v>
      </c>
      <c r="AB44" s="346">
        <f>Populations!Q15</f>
        <v>0</v>
      </c>
      <c r="AC44" s="346">
        <f>IF(AB44=0,0,($J$44/$AB$44)*100000)</f>
        <v>0</v>
      </c>
      <c r="AD44" s="346">
        <f>Populations!S15</f>
        <v>0</v>
      </c>
      <c r="AE44" s="346">
        <f>IF(AD44=0,0,($K$44/$AD$44)*100000)</f>
        <v>0</v>
      </c>
      <c r="AF44" s="347">
        <f>Populations!U15</f>
        <v>0</v>
      </c>
      <c r="AG44" s="348">
        <f>IF(AF44=0,0,($L$44/$AF$44)*100000)</f>
        <v>0</v>
      </c>
      <c r="AH44" s="304"/>
      <c r="AI44" s="271">
        <f>Populations!B102</f>
        <v>0</v>
      </c>
      <c r="AJ44" s="272">
        <f>Populations!C102</f>
        <v>0</v>
      </c>
      <c r="AL44" s="333" t="str">
        <f>Populations!B15</f>
        <v>25-34</v>
      </c>
      <c r="AM44" s="306">
        <f t="shared" si="24"/>
        <v>0</v>
      </c>
      <c r="AN44" s="307">
        <f t="shared" si="25"/>
        <v>0</v>
      </c>
      <c r="AO44" s="307">
        <f t="shared" si="26"/>
        <v>0</v>
      </c>
      <c r="AP44" s="308">
        <f t="shared" si="27"/>
        <v>0</v>
      </c>
      <c r="AQ44" s="308">
        <f t="shared" si="28"/>
        <v>0</v>
      </c>
      <c r="AR44" s="308">
        <f t="shared" si="29"/>
        <v>0</v>
      </c>
      <c r="AS44" s="308">
        <f t="shared" si="30"/>
        <v>0</v>
      </c>
      <c r="AT44" s="308">
        <f t="shared" si="31"/>
        <v>0</v>
      </c>
      <c r="AU44" s="308">
        <f t="shared" si="32"/>
        <v>0</v>
      </c>
      <c r="AV44" s="334">
        <f t="shared" si="33"/>
        <v>0</v>
      </c>
    </row>
    <row r="45" spans="1:48">
      <c r="A45" s="701"/>
      <c r="B45" s="333" t="str">
        <f>Populations!B85</f>
        <v>35-44</v>
      </c>
      <c r="C45" s="356"/>
      <c r="D45" s="357"/>
      <c r="E45" s="309"/>
      <c r="F45" s="310"/>
      <c r="G45" s="310"/>
      <c r="H45" s="310"/>
      <c r="I45" s="310"/>
      <c r="J45" s="311"/>
      <c r="K45" s="311"/>
      <c r="L45" s="358"/>
      <c r="M45" s="304"/>
      <c r="N45" s="345">
        <f>Populations!C16</f>
        <v>0</v>
      </c>
      <c r="O45" s="346">
        <f>IF(N45=0,0,($C$45/$N$45)*100000)</f>
        <v>0</v>
      </c>
      <c r="P45" s="346">
        <f>Populations!E16</f>
        <v>0</v>
      </c>
      <c r="Q45" s="346">
        <f>IF(P45=0,0,($D$45/$P$45)*100000)</f>
        <v>0</v>
      </c>
      <c r="R45" s="346">
        <f>Populations!G16</f>
        <v>0</v>
      </c>
      <c r="S45" s="346">
        <f>IF(R45=0,0,($E$45/$R$45)*100000)</f>
        <v>0</v>
      </c>
      <c r="T45" s="346">
        <f>Populations!I16</f>
        <v>0</v>
      </c>
      <c r="U45" s="346">
        <f>IF(T45=0,0,($F$45/$T$45)*100000)</f>
        <v>0</v>
      </c>
      <c r="V45" s="347">
        <f>Populations!K16</f>
        <v>0</v>
      </c>
      <c r="W45" s="346">
        <f>IF(V45=0,0,($G$45/$V$45)*100000)</f>
        <v>0</v>
      </c>
      <c r="X45" s="347">
        <f>Populations!M16</f>
        <v>0</v>
      </c>
      <c r="Y45" s="346">
        <f>IF(X45=0,0,($H$45/$X$45)*100000)</f>
        <v>0</v>
      </c>
      <c r="Z45" s="346">
        <f>Populations!O16</f>
        <v>0</v>
      </c>
      <c r="AA45" s="346">
        <f>IF(Z45=0,0,($I$45/$Z$45)*100000)</f>
        <v>0</v>
      </c>
      <c r="AB45" s="346">
        <f>Populations!Q16</f>
        <v>0</v>
      </c>
      <c r="AC45" s="346">
        <f>IF(AB45=0,0,($J$45/$AB$45)*100000)</f>
        <v>0</v>
      </c>
      <c r="AD45" s="346">
        <f>Populations!S16</f>
        <v>0</v>
      </c>
      <c r="AE45" s="346">
        <f>IF(AD45=0,0,($K$45/$AD$45)*100000)</f>
        <v>0</v>
      </c>
      <c r="AF45" s="347">
        <f>Populations!U16</f>
        <v>0</v>
      </c>
      <c r="AG45" s="348">
        <f>IF(AF45=0,0,($L$45/$AF$45)*100000)</f>
        <v>0</v>
      </c>
      <c r="AH45" s="304"/>
      <c r="AI45" s="271">
        <f>Populations!B103</f>
        <v>0</v>
      </c>
      <c r="AJ45" s="272">
        <f>Populations!C103</f>
        <v>0</v>
      </c>
      <c r="AL45" s="333" t="str">
        <f>Populations!B16</f>
        <v>35-44</v>
      </c>
      <c r="AM45" s="306">
        <f t="shared" si="24"/>
        <v>0</v>
      </c>
      <c r="AN45" s="307">
        <f t="shared" si="25"/>
        <v>0</v>
      </c>
      <c r="AO45" s="307">
        <f t="shared" si="26"/>
        <v>0</v>
      </c>
      <c r="AP45" s="308">
        <f t="shared" si="27"/>
        <v>0</v>
      </c>
      <c r="AQ45" s="308">
        <f t="shared" si="28"/>
        <v>0</v>
      </c>
      <c r="AR45" s="308">
        <f t="shared" si="29"/>
        <v>0</v>
      </c>
      <c r="AS45" s="308">
        <f t="shared" si="30"/>
        <v>0</v>
      </c>
      <c r="AT45" s="308">
        <f t="shared" si="31"/>
        <v>0</v>
      </c>
      <c r="AU45" s="308">
        <f t="shared" si="32"/>
        <v>0</v>
      </c>
      <c r="AV45" s="334">
        <f t="shared" si="33"/>
        <v>0</v>
      </c>
    </row>
    <row r="46" spans="1:48">
      <c r="A46" s="701"/>
      <c r="B46" s="333" t="str">
        <f>Populations!B86</f>
        <v>45-54</v>
      </c>
      <c r="C46" s="356"/>
      <c r="D46" s="357"/>
      <c r="E46" s="309"/>
      <c r="F46" s="310"/>
      <c r="G46" s="310"/>
      <c r="H46" s="310"/>
      <c r="I46" s="310"/>
      <c r="J46" s="311"/>
      <c r="K46" s="311"/>
      <c r="L46" s="358"/>
      <c r="M46" s="304"/>
      <c r="N46" s="345">
        <f>Populations!C17</f>
        <v>0</v>
      </c>
      <c r="O46" s="346">
        <f>IF(N46=0,0,($C$46/$N$46)*100000)</f>
        <v>0</v>
      </c>
      <c r="P46" s="346">
        <f>Populations!E17</f>
        <v>0</v>
      </c>
      <c r="Q46" s="346">
        <f>IF(P46=0,0,($D$46/$P$46)*100000)</f>
        <v>0</v>
      </c>
      <c r="R46" s="346">
        <f>Populations!G17</f>
        <v>0</v>
      </c>
      <c r="S46" s="346">
        <f>IF(R46=0,0,($E$46/$R$46)*100000)</f>
        <v>0</v>
      </c>
      <c r="T46" s="346">
        <f>Populations!I17</f>
        <v>0</v>
      </c>
      <c r="U46" s="346">
        <f>IF(T46=0,0,($F$46/$T$46)*100000)</f>
        <v>0</v>
      </c>
      <c r="V46" s="347">
        <f>Populations!K17</f>
        <v>0</v>
      </c>
      <c r="W46" s="346">
        <f>IF(V46=0,0,($G$46/$V$46)*100000)</f>
        <v>0</v>
      </c>
      <c r="X46" s="347">
        <f>Populations!M17</f>
        <v>0</v>
      </c>
      <c r="Y46" s="346">
        <f>IF(X46=0,0,($H$46/$X$46)*100000)</f>
        <v>0</v>
      </c>
      <c r="Z46" s="346">
        <f>Populations!O17</f>
        <v>0</v>
      </c>
      <c r="AA46" s="346">
        <f>IF(Z46=0,0,($I$46/$Z$46)*100000)</f>
        <v>0</v>
      </c>
      <c r="AB46" s="346">
        <f>Populations!Q17</f>
        <v>0</v>
      </c>
      <c r="AC46" s="346">
        <f>IF(AB46=0,0,($J$46/$AB$46)*100000)</f>
        <v>0</v>
      </c>
      <c r="AD46" s="346">
        <f>Populations!S17</f>
        <v>0</v>
      </c>
      <c r="AE46" s="346">
        <f>IF(AD46=0,0,($K$46/$AD$46)*100000)</f>
        <v>0</v>
      </c>
      <c r="AF46" s="347">
        <f>Populations!U17</f>
        <v>0</v>
      </c>
      <c r="AG46" s="348">
        <f>IF(AF46=0,0,($L$46/$AF$46)*100000)</f>
        <v>0</v>
      </c>
      <c r="AH46" s="304"/>
      <c r="AI46" s="271">
        <f>Populations!B104</f>
        <v>0</v>
      </c>
      <c r="AJ46" s="272">
        <f>Populations!C104</f>
        <v>0</v>
      </c>
      <c r="AL46" s="333" t="str">
        <f>Populations!B17</f>
        <v>45-54</v>
      </c>
      <c r="AM46" s="306">
        <f t="shared" si="24"/>
        <v>0</v>
      </c>
      <c r="AN46" s="307">
        <f t="shared" si="25"/>
        <v>0</v>
      </c>
      <c r="AO46" s="307">
        <f t="shared" si="26"/>
        <v>0</v>
      </c>
      <c r="AP46" s="308">
        <f t="shared" si="27"/>
        <v>0</v>
      </c>
      <c r="AQ46" s="308">
        <f t="shared" si="28"/>
        <v>0</v>
      </c>
      <c r="AR46" s="308">
        <f t="shared" si="29"/>
        <v>0</v>
      </c>
      <c r="AS46" s="308">
        <f t="shared" si="30"/>
        <v>0</v>
      </c>
      <c r="AT46" s="308">
        <f t="shared" si="31"/>
        <v>0</v>
      </c>
      <c r="AU46" s="308">
        <f t="shared" si="32"/>
        <v>0</v>
      </c>
      <c r="AV46" s="334">
        <f t="shared" si="33"/>
        <v>0</v>
      </c>
    </row>
    <row r="47" spans="1:48">
      <c r="A47" s="701"/>
      <c r="B47" s="333" t="str">
        <f>Populations!B87</f>
        <v>55-64</v>
      </c>
      <c r="C47" s="356"/>
      <c r="D47" s="357"/>
      <c r="E47" s="309"/>
      <c r="F47" s="310"/>
      <c r="G47" s="310"/>
      <c r="H47" s="310"/>
      <c r="I47" s="310"/>
      <c r="J47" s="311"/>
      <c r="K47" s="311"/>
      <c r="L47" s="358"/>
      <c r="M47" s="304"/>
      <c r="N47" s="345">
        <f>Populations!C18</f>
        <v>0</v>
      </c>
      <c r="O47" s="346">
        <f>IF(N47=0,0,($C$47/$N$47)*100000)</f>
        <v>0</v>
      </c>
      <c r="P47" s="346">
        <f>Populations!E18</f>
        <v>0</v>
      </c>
      <c r="Q47" s="346">
        <f>IF(P47=0,0,($D$47/$P$47)*100000)</f>
        <v>0</v>
      </c>
      <c r="R47" s="346">
        <f>Populations!G18</f>
        <v>0</v>
      </c>
      <c r="S47" s="346">
        <f>IF(R47=0,0,($E$47/$R$47)*100000)</f>
        <v>0</v>
      </c>
      <c r="T47" s="346">
        <f>Populations!I18</f>
        <v>0</v>
      </c>
      <c r="U47" s="346">
        <f>IF(T47=0,0,($F$47/$T$47)*100000)</f>
        <v>0</v>
      </c>
      <c r="V47" s="347">
        <f>Populations!K18</f>
        <v>0</v>
      </c>
      <c r="W47" s="346">
        <f>IF(V47=0,0,($G$47/$V$47)*100000)</f>
        <v>0</v>
      </c>
      <c r="X47" s="347">
        <f>Populations!M18</f>
        <v>0</v>
      </c>
      <c r="Y47" s="346">
        <f>IF(X47=0,0,($H$47/$X$47)*100000)</f>
        <v>0</v>
      </c>
      <c r="Z47" s="346">
        <f>Populations!O18</f>
        <v>0</v>
      </c>
      <c r="AA47" s="346">
        <f>IF(Z47=0,0,($I$47/$Z$47)*100000)</f>
        <v>0</v>
      </c>
      <c r="AB47" s="346">
        <f>Populations!Q18</f>
        <v>0</v>
      </c>
      <c r="AC47" s="346">
        <f>IF(AB47=0,0,($J$47/$AB$47)*100000)</f>
        <v>0</v>
      </c>
      <c r="AD47" s="346">
        <f>Populations!S18</f>
        <v>0</v>
      </c>
      <c r="AE47" s="346">
        <f>IF(AD47=0,0,($K$47/$AD$47)*100000)</f>
        <v>0</v>
      </c>
      <c r="AF47" s="347">
        <f>Populations!U18</f>
        <v>0</v>
      </c>
      <c r="AG47" s="348">
        <f>IF(AF47=0,0,($L$47/$AF$47)*100000)</f>
        <v>0</v>
      </c>
      <c r="AH47" s="304"/>
      <c r="AI47" s="271">
        <f>Populations!B105</f>
        <v>0</v>
      </c>
      <c r="AJ47" s="272">
        <f>Populations!C105</f>
        <v>0</v>
      </c>
      <c r="AL47" s="333" t="str">
        <f>Populations!B18</f>
        <v>55-64</v>
      </c>
      <c r="AM47" s="306">
        <f t="shared" si="24"/>
        <v>0</v>
      </c>
      <c r="AN47" s="307">
        <f t="shared" si="25"/>
        <v>0</v>
      </c>
      <c r="AO47" s="307">
        <f t="shared" si="26"/>
        <v>0</v>
      </c>
      <c r="AP47" s="308">
        <f t="shared" si="27"/>
        <v>0</v>
      </c>
      <c r="AQ47" s="308">
        <f t="shared" si="28"/>
        <v>0</v>
      </c>
      <c r="AR47" s="308">
        <f t="shared" si="29"/>
        <v>0</v>
      </c>
      <c r="AS47" s="308">
        <f t="shared" si="30"/>
        <v>0</v>
      </c>
      <c r="AT47" s="308">
        <f t="shared" si="31"/>
        <v>0</v>
      </c>
      <c r="AU47" s="308">
        <f t="shared" si="32"/>
        <v>0</v>
      </c>
      <c r="AV47" s="334">
        <f t="shared" si="33"/>
        <v>0</v>
      </c>
    </row>
    <row r="48" spans="1:48">
      <c r="A48" s="701"/>
      <c r="B48" s="333" t="str">
        <f>Populations!B88</f>
        <v>65-74</v>
      </c>
      <c r="C48" s="356"/>
      <c r="D48" s="357"/>
      <c r="E48" s="309"/>
      <c r="F48" s="310"/>
      <c r="G48" s="310"/>
      <c r="H48" s="310"/>
      <c r="I48" s="310"/>
      <c r="J48" s="311"/>
      <c r="K48" s="311"/>
      <c r="L48" s="358"/>
      <c r="M48" s="304"/>
      <c r="N48" s="345">
        <f>Populations!C19</f>
        <v>0</v>
      </c>
      <c r="O48" s="346">
        <f>IF(N48=0,0,($C$48/$N$48)*100000)</f>
        <v>0</v>
      </c>
      <c r="P48" s="346">
        <f>Populations!E19</f>
        <v>0</v>
      </c>
      <c r="Q48" s="346">
        <f>IF(P48=0,0,($D$48/$P$48)*100000)</f>
        <v>0</v>
      </c>
      <c r="R48" s="346">
        <f>Populations!G19</f>
        <v>0</v>
      </c>
      <c r="S48" s="346">
        <f>IF(R48=0,0,($E$48/$R$48)*100000)</f>
        <v>0</v>
      </c>
      <c r="T48" s="346">
        <f>Populations!I19</f>
        <v>0</v>
      </c>
      <c r="U48" s="346">
        <f>IF(T48=0,0,($F$48/$T$48)*100000)</f>
        <v>0</v>
      </c>
      <c r="V48" s="347">
        <f>Populations!K19</f>
        <v>0</v>
      </c>
      <c r="W48" s="346">
        <f>IF(V48=0,0,($G$48/$V$48)*100000)</f>
        <v>0</v>
      </c>
      <c r="X48" s="347">
        <f>Populations!M19</f>
        <v>0</v>
      </c>
      <c r="Y48" s="346">
        <f>IF(X48=0,0,($H$48/$X$48)*100000)</f>
        <v>0</v>
      </c>
      <c r="Z48" s="346">
        <f>Populations!O19</f>
        <v>0</v>
      </c>
      <c r="AA48" s="346">
        <f>IF(Z48=0,0,($I$48/$Z$48)*100000)</f>
        <v>0</v>
      </c>
      <c r="AB48" s="346">
        <f>Populations!Q19</f>
        <v>0</v>
      </c>
      <c r="AC48" s="346">
        <f>IF(AB48=0,0,($J$48/$AB$48)*100000)</f>
        <v>0</v>
      </c>
      <c r="AD48" s="346">
        <f>Populations!S19</f>
        <v>0</v>
      </c>
      <c r="AE48" s="346">
        <f>IF(AD48=0,0,($K$48/$AD$48)*100000)</f>
        <v>0</v>
      </c>
      <c r="AF48" s="347">
        <f>Populations!U19</f>
        <v>0</v>
      </c>
      <c r="AG48" s="348">
        <f>IF(AF48=0,0,($L$48/$AF$48)*100000)</f>
        <v>0</v>
      </c>
      <c r="AH48" s="304"/>
      <c r="AI48" s="271">
        <f>Populations!B106</f>
        <v>0</v>
      </c>
      <c r="AJ48" s="272">
        <f>Populations!C106</f>
        <v>0</v>
      </c>
      <c r="AL48" s="333" t="str">
        <f>Populations!B19</f>
        <v>65-74</v>
      </c>
      <c r="AM48" s="306">
        <f t="shared" si="24"/>
        <v>0</v>
      </c>
      <c r="AN48" s="307">
        <f t="shared" si="25"/>
        <v>0</v>
      </c>
      <c r="AO48" s="307">
        <f t="shared" si="26"/>
        <v>0</v>
      </c>
      <c r="AP48" s="308">
        <f t="shared" si="27"/>
        <v>0</v>
      </c>
      <c r="AQ48" s="308">
        <f t="shared" si="28"/>
        <v>0</v>
      </c>
      <c r="AR48" s="308">
        <f t="shared" si="29"/>
        <v>0</v>
      </c>
      <c r="AS48" s="308">
        <f t="shared" si="30"/>
        <v>0</v>
      </c>
      <c r="AT48" s="308">
        <f t="shared" si="31"/>
        <v>0</v>
      </c>
      <c r="AU48" s="308">
        <f t="shared" si="32"/>
        <v>0</v>
      </c>
      <c r="AV48" s="334">
        <f t="shared" si="33"/>
        <v>0</v>
      </c>
    </row>
    <row r="49" spans="1:48">
      <c r="A49" s="701"/>
      <c r="B49" s="333" t="str">
        <f>Populations!B89</f>
        <v>75-84</v>
      </c>
      <c r="C49" s="356"/>
      <c r="D49" s="357"/>
      <c r="E49" s="309"/>
      <c r="F49" s="310"/>
      <c r="G49" s="310"/>
      <c r="H49" s="310"/>
      <c r="I49" s="310"/>
      <c r="J49" s="311"/>
      <c r="K49" s="311"/>
      <c r="L49" s="358"/>
      <c r="M49" s="304"/>
      <c r="N49" s="345">
        <f>Populations!C20</f>
        <v>0</v>
      </c>
      <c r="O49" s="346">
        <f>IF(N49=0,0,($C$49/$N$49)*100000)</f>
        <v>0</v>
      </c>
      <c r="P49" s="346">
        <f>Populations!E20</f>
        <v>0</v>
      </c>
      <c r="Q49" s="346">
        <f>IF(P49=0,0,($D$49/$P$49)*100000)</f>
        <v>0</v>
      </c>
      <c r="R49" s="346">
        <f>Populations!G20</f>
        <v>0</v>
      </c>
      <c r="S49" s="346">
        <f>IF(R49=0,0,($E$49/$R$49)*100000)</f>
        <v>0</v>
      </c>
      <c r="T49" s="346">
        <f>Populations!I20</f>
        <v>0</v>
      </c>
      <c r="U49" s="346">
        <f>IF(T49=0,0,($F$49/$T$49)*100000)</f>
        <v>0</v>
      </c>
      <c r="V49" s="347">
        <f>Populations!K20</f>
        <v>0</v>
      </c>
      <c r="W49" s="346">
        <f>IF(V49=0,0,($G$49/$V$49)*100000)</f>
        <v>0</v>
      </c>
      <c r="X49" s="347">
        <f>Populations!M20</f>
        <v>0</v>
      </c>
      <c r="Y49" s="346">
        <f>IF(X49=0,0,($H$49/$X$49)*100000)</f>
        <v>0</v>
      </c>
      <c r="Z49" s="346">
        <f>Populations!O20</f>
        <v>0</v>
      </c>
      <c r="AA49" s="346">
        <f>IF(Z49=0,0,($I$49/$Z$49)*100000)</f>
        <v>0</v>
      </c>
      <c r="AB49" s="346">
        <f>Populations!Q20</f>
        <v>0</v>
      </c>
      <c r="AC49" s="346">
        <f>IF(AB49=0,0,($J$49/$AB$49)*100000)</f>
        <v>0</v>
      </c>
      <c r="AD49" s="346">
        <f>Populations!S20</f>
        <v>0</v>
      </c>
      <c r="AE49" s="346">
        <f>IF(AD49=0,0,($K$49/$AD$49)*100000)</f>
        <v>0</v>
      </c>
      <c r="AF49" s="347">
        <f>Populations!U20</f>
        <v>0</v>
      </c>
      <c r="AG49" s="348">
        <f>IF(AF49=0,0,($L$49/$AF$49)*100000)</f>
        <v>0</v>
      </c>
      <c r="AH49" s="304"/>
      <c r="AI49" s="271">
        <f>Populations!B107</f>
        <v>0</v>
      </c>
      <c r="AJ49" s="272">
        <f>Populations!C107</f>
        <v>0</v>
      </c>
      <c r="AL49" s="333" t="str">
        <f>Populations!B20</f>
        <v>75-84</v>
      </c>
      <c r="AM49" s="306">
        <f t="shared" si="24"/>
        <v>0</v>
      </c>
      <c r="AN49" s="307">
        <f t="shared" si="25"/>
        <v>0</v>
      </c>
      <c r="AO49" s="307">
        <f t="shared" si="26"/>
        <v>0</v>
      </c>
      <c r="AP49" s="308">
        <f t="shared" si="27"/>
        <v>0</v>
      </c>
      <c r="AQ49" s="308">
        <f t="shared" si="28"/>
        <v>0</v>
      </c>
      <c r="AR49" s="308">
        <f t="shared" si="29"/>
        <v>0</v>
      </c>
      <c r="AS49" s="308">
        <f t="shared" si="30"/>
        <v>0</v>
      </c>
      <c r="AT49" s="308">
        <f t="shared" si="31"/>
        <v>0</v>
      </c>
      <c r="AU49" s="308">
        <f t="shared" si="32"/>
        <v>0</v>
      </c>
      <c r="AV49" s="334">
        <f t="shared" si="33"/>
        <v>0</v>
      </c>
    </row>
    <row r="50" spans="1:48">
      <c r="A50" s="701"/>
      <c r="B50" s="333" t="str">
        <f>Populations!B90</f>
        <v>85+</v>
      </c>
      <c r="C50" s="356"/>
      <c r="D50" s="357"/>
      <c r="E50" s="301"/>
      <c r="F50" s="302"/>
      <c r="G50" s="302"/>
      <c r="H50" s="302"/>
      <c r="I50" s="302"/>
      <c r="J50" s="303"/>
      <c r="K50" s="303"/>
      <c r="L50" s="358"/>
      <c r="M50" s="304"/>
      <c r="N50" s="345">
        <f>Populations!C21</f>
        <v>0</v>
      </c>
      <c r="O50" s="346">
        <f>IF(N50=0,0,($C$50/$N$50)*100000)</f>
        <v>0</v>
      </c>
      <c r="P50" s="346">
        <f>Populations!E21</f>
        <v>0</v>
      </c>
      <c r="Q50" s="346">
        <f>IF(P50=0,0,($D$50/$P$50)*100000)</f>
        <v>0</v>
      </c>
      <c r="R50" s="346">
        <f>Populations!G21</f>
        <v>0</v>
      </c>
      <c r="S50" s="346">
        <f>IF(R50=0,0,($E$50/$R$50)*100000)</f>
        <v>0</v>
      </c>
      <c r="T50" s="346">
        <f>Populations!I21</f>
        <v>0</v>
      </c>
      <c r="U50" s="346">
        <f>IF(T50=0,0,($F$50/$T$50)*100000)</f>
        <v>0</v>
      </c>
      <c r="V50" s="347">
        <f>Populations!K21</f>
        <v>0</v>
      </c>
      <c r="W50" s="346">
        <f>IF(V50=0,0,($G$50/$V$50)*100000)</f>
        <v>0</v>
      </c>
      <c r="X50" s="347">
        <f>Populations!M21</f>
        <v>0</v>
      </c>
      <c r="Y50" s="346">
        <f>IF(X50=0,0,($H$50/$X$50)*100000)</f>
        <v>0</v>
      </c>
      <c r="Z50" s="346">
        <f>Populations!O21</f>
        <v>0</v>
      </c>
      <c r="AA50" s="346">
        <f>IF(Z50=0,0,($I$50/$Z$50)*100000)</f>
        <v>0</v>
      </c>
      <c r="AB50" s="346">
        <f>Populations!Q21</f>
        <v>0</v>
      </c>
      <c r="AC50" s="346">
        <f>IF(AB50=0,0,($J$50/$AB$50)*100000)</f>
        <v>0</v>
      </c>
      <c r="AD50" s="346">
        <f>Populations!S21</f>
        <v>0</v>
      </c>
      <c r="AE50" s="346">
        <f>IF(AD50=0,0,($K$50/$AD$50)*100000)</f>
        <v>0</v>
      </c>
      <c r="AF50" s="347">
        <f>Populations!U21</f>
        <v>0</v>
      </c>
      <c r="AG50" s="348">
        <f>IF(AF50=0,0,($L$50/$AF$50)*100000)</f>
        <v>0</v>
      </c>
      <c r="AH50" s="304"/>
      <c r="AI50" s="271">
        <f>Populations!B108</f>
        <v>0</v>
      </c>
      <c r="AJ50" s="272">
        <f>Populations!C108</f>
        <v>0</v>
      </c>
      <c r="AL50" s="333" t="str">
        <f>Populations!B21</f>
        <v>85+</v>
      </c>
      <c r="AM50" s="306">
        <f t="shared" si="24"/>
        <v>0</v>
      </c>
      <c r="AN50" s="307">
        <f t="shared" si="25"/>
        <v>0</v>
      </c>
      <c r="AO50" s="307">
        <f t="shared" si="26"/>
        <v>0</v>
      </c>
      <c r="AP50" s="308">
        <f t="shared" si="27"/>
        <v>0</v>
      </c>
      <c r="AQ50" s="308">
        <f t="shared" si="28"/>
        <v>0</v>
      </c>
      <c r="AR50" s="308">
        <f t="shared" si="29"/>
        <v>0</v>
      </c>
      <c r="AS50" s="308">
        <f t="shared" si="30"/>
        <v>0</v>
      </c>
      <c r="AT50" s="308">
        <f t="shared" si="31"/>
        <v>0</v>
      </c>
      <c r="AU50" s="308">
        <f t="shared" si="32"/>
        <v>0</v>
      </c>
      <c r="AV50" s="334">
        <f t="shared" si="33"/>
        <v>0</v>
      </c>
    </row>
    <row r="51" spans="1:48" ht="16.5" thickBot="1">
      <c r="A51" s="701"/>
      <c r="B51" s="371" t="s">
        <v>164</v>
      </c>
      <c r="C51" s="372">
        <f>SUM(C38:C50)</f>
        <v>0</v>
      </c>
      <c r="D51" s="373">
        <f t="shared" ref="D51:L51" si="34">SUM(D38:D50)</f>
        <v>0</v>
      </c>
      <c r="E51" s="373">
        <f t="shared" si="34"/>
        <v>0</v>
      </c>
      <c r="F51" s="374">
        <f t="shared" si="34"/>
        <v>0</v>
      </c>
      <c r="G51" s="374">
        <f t="shared" si="34"/>
        <v>0</v>
      </c>
      <c r="H51" s="374">
        <f t="shared" si="34"/>
        <v>0</v>
      </c>
      <c r="I51" s="374">
        <f t="shared" si="34"/>
        <v>0</v>
      </c>
      <c r="J51" s="374">
        <f t="shared" si="34"/>
        <v>0</v>
      </c>
      <c r="K51" s="374">
        <f t="shared" si="34"/>
        <v>0</v>
      </c>
      <c r="L51" s="375">
        <f t="shared" si="34"/>
        <v>0</v>
      </c>
      <c r="N51" s="349">
        <f>Populations!C22</f>
        <v>0</v>
      </c>
      <c r="O51" s="350">
        <f>IF(N51=0,0,($C$51/$N$51)*100000)</f>
        <v>0</v>
      </c>
      <c r="P51" s="350">
        <f>Populations!E22</f>
        <v>0</v>
      </c>
      <c r="Q51" s="350">
        <f>IF(P51=0,0,($D$51/$P$51)*100000)</f>
        <v>0</v>
      </c>
      <c r="R51" s="350">
        <f>Populations!G22</f>
        <v>0</v>
      </c>
      <c r="S51" s="350">
        <f>IF(R51=0,0,($E$51/$R$51)*100000)</f>
        <v>0</v>
      </c>
      <c r="T51" s="350">
        <f>Populations!I22</f>
        <v>0</v>
      </c>
      <c r="U51" s="350">
        <f>IF(T51=0,0,($F$51/$T$51)*100000)</f>
        <v>0</v>
      </c>
      <c r="V51" s="351">
        <f>Populations!K22</f>
        <v>0</v>
      </c>
      <c r="W51" s="350">
        <f>IF(V51=0,0,($G$51/$V$51)*100000)</f>
        <v>0</v>
      </c>
      <c r="X51" s="351">
        <f>Populations!M22</f>
        <v>0</v>
      </c>
      <c r="Y51" s="350">
        <f>IF(X51=0,0,($H$51/$X$51)*100000)</f>
        <v>0</v>
      </c>
      <c r="Z51" s="350">
        <f>Populations!O22</f>
        <v>0</v>
      </c>
      <c r="AA51" s="350">
        <f>IF(Z51=0,0,($I$51/$Z$51)*100000)</f>
        <v>0</v>
      </c>
      <c r="AB51" s="350">
        <f>Populations!Q22</f>
        <v>0</v>
      </c>
      <c r="AC51" s="350">
        <f>IF(AB51=0,0,($J$51/$AB$51)*100000)</f>
        <v>0</v>
      </c>
      <c r="AD51" s="350">
        <f>Populations!S22</f>
        <v>0</v>
      </c>
      <c r="AE51" s="350">
        <f>IF(AD51=0,0,($K$51/$AD$51)*100000)</f>
        <v>0</v>
      </c>
      <c r="AF51" s="351">
        <f>Populations!U22</f>
        <v>0</v>
      </c>
      <c r="AG51" s="639">
        <f>IF(AF51=0,0,($L$51/$AF$51)*100000)</f>
        <v>0</v>
      </c>
      <c r="AI51" s="273">
        <f>Populations!B109</f>
        <v>0</v>
      </c>
      <c r="AJ51" s="274">
        <f>Populations!C109</f>
        <v>0</v>
      </c>
      <c r="AL51" s="335" t="str">
        <f>Populations!B22</f>
        <v>Total</v>
      </c>
      <c r="AM51" s="336">
        <f>SUM(AM38:AM50)</f>
        <v>0</v>
      </c>
      <c r="AN51" s="336">
        <f t="shared" ref="AN51:AV51" si="35">SUM(AN38:AN50)</f>
        <v>0</v>
      </c>
      <c r="AO51" s="336">
        <f t="shared" si="35"/>
        <v>0</v>
      </c>
      <c r="AP51" s="336">
        <f t="shared" si="35"/>
        <v>0</v>
      </c>
      <c r="AQ51" s="336">
        <f t="shared" si="35"/>
        <v>0</v>
      </c>
      <c r="AR51" s="336">
        <f t="shared" si="35"/>
        <v>0</v>
      </c>
      <c r="AS51" s="336">
        <f t="shared" si="35"/>
        <v>0</v>
      </c>
      <c r="AT51" s="336">
        <f t="shared" si="35"/>
        <v>0</v>
      </c>
      <c r="AU51" s="336">
        <f t="shared" si="35"/>
        <v>0</v>
      </c>
      <c r="AV51" s="643">
        <f t="shared" si="35"/>
        <v>0</v>
      </c>
    </row>
  </sheetData>
  <mergeCells count="7">
    <mergeCell ref="A3:A17"/>
    <mergeCell ref="A20:A34"/>
    <mergeCell ref="A37:A51"/>
    <mergeCell ref="B1:E1"/>
    <mergeCell ref="AL1:AN1"/>
    <mergeCell ref="G1:I1"/>
    <mergeCell ref="AI1:AJ2"/>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8DCD-BA33-4A6F-9F83-3AFE56A47003}">
  <dimension ref="A1:AV51"/>
  <sheetViews>
    <sheetView topLeftCell="A13" zoomScale="80" zoomScaleNormal="80" zoomScaleSheetLayoutView="50" workbookViewId="0">
      <pane xSplit="1" topLeftCell="W1" activePane="topRight" state="frozen"/>
      <selection pane="topRight" activeCell="AV51" sqref="AV51"/>
    </sheetView>
  </sheetViews>
  <sheetFormatPr defaultColWidth="8.7109375" defaultRowHeight="12.75"/>
  <cols>
    <col min="1" max="2" width="8.7109375" style="8"/>
    <col min="3" max="3" width="15.140625" style="8" customWidth="1"/>
    <col min="4" max="4" width="15.5703125" style="8" customWidth="1"/>
    <col min="5" max="5" width="15.140625" style="8" customWidth="1"/>
    <col min="6" max="6" width="17.85546875" style="8" customWidth="1"/>
    <col min="7" max="7" width="15.5703125" style="8" customWidth="1"/>
    <col min="8" max="8" width="15.42578125" style="8" customWidth="1"/>
    <col min="9" max="11" width="15.140625" style="8" customWidth="1"/>
    <col min="12" max="12" width="15.5703125" style="8" customWidth="1"/>
    <col min="13" max="13" width="6" style="8" customWidth="1"/>
    <col min="14" max="14" width="15.140625" style="8" customWidth="1"/>
    <col min="15" max="27" width="11.140625" style="8" customWidth="1"/>
    <col min="28" max="29" width="12.5703125" style="8" customWidth="1"/>
    <col min="30" max="33" width="11.140625" style="8" customWidth="1"/>
    <col min="34" max="34" width="6" style="8" customWidth="1"/>
    <col min="35" max="35" width="19.140625" style="8" customWidth="1"/>
    <col min="36" max="36" width="14.5703125" style="8" customWidth="1"/>
    <col min="37" max="37" width="6" style="8" customWidth="1"/>
    <col min="38" max="38" width="8.85546875" style="8" customWidth="1"/>
    <col min="39" max="40" width="15.5703125" style="8" customWidth="1"/>
    <col min="41" max="41" width="15.140625" style="8" customWidth="1"/>
    <col min="42" max="42" width="15.42578125" style="8" customWidth="1"/>
    <col min="43" max="43" width="15.5703125" style="8" customWidth="1"/>
    <col min="44" max="44" width="15.42578125" style="8" customWidth="1"/>
    <col min="45" max="48" width="15.140625" style="8" customWidth="1"/>
    <col min="49" max="16384" width="8.7109375" style="8"/>
  </cols>
  <sheetData>
    <row r="1" spans="1:48" ht="78.599999999999994" customHeight="1">
      <c r="A1" s="376" t="str">
        <f>Populations!A44</f>
        <v>Year 3</v>
      </c>
      <c r="B1" s="690" t="s">
        <v>158</v>
      </c>
      <c r="C1" s="691"/>
      <c r="D1" s="691"/>
      <c r="E1" s="691"/>
      <c r="F1" s="405"/>
      <c r="G1" s="694" t="s">
        <v>159</v>
      </c>
      <c r="H1" s="694"/>
      <c r="I1" s="694"/>
      <c r="J1" s="396"/>
      <c r="K1" s="396"/>
      <c r="L1" s="397"/>
      <c r="M1" s="377"/>
      <c r="N1" s="321" t="s">
        <v>141</v>
      </c>
      <c r="O1" s="400"/>
      <c r="P1" s="400"/>
      <c r="Q1" s="400"/>
      <c r="R1" s="400"/>
      <c r="S1" s="400"/>
      <c r="T1" s="400"/>
      <c r="U1" s="400"/>
      <c r="V1" s="400"/>
      <c r="W1" s="400"/>
      <c r="X1" s="400"/>
      <c r="Y1" s="400"/>
      <c r="Z1" s="400"/>
      <c r="AA1" s="400"/>
      <c r="AB1" s="400"/>
      <c r="AC1" s="400"/>
      <c r="AD1" s="400"/>
      <c r="AE1" s="400"/>
      <c r="AF1" s="400"/>
      <c r="AG1" s="401"/>
      <c r="AH1" s="377"/>
      <c r="AI1" s="695" t="s">
        <v>160</v>
      </c>
      <c r="AJ1" s="696"/>
      <c r="AK1" s="377"/>
      <c r="AL1" s="692" t="s">
        <v>161</v>
      </c>
      <c r="AM1" s="693"/>
      <c r="AN1" s="693"/>
      <c r="AO1" s="327"/>
      <c r="AP1" s="327"/>
      <c r="AQ1" s="327"/>
      <c r="AR1" s="327"/>
      <c r="AS1" s="327"/>
      <c r="AT1" s="327"/>
      <c r="AU1" s="327"/>
      <c r="AV1" s="328"/>
    </row>
    <row r="2" spans="1:48" ht="15.75">
      <c r="B2" s="406"/>
      <c r="C2" s="378"/>
      <c r="D2" s="379" t="s">
        <v>143</v>
      </c>
      <c r="E2" s="379"/>
      <c r="F2" s="380" t="s">
        <v>144</v>
      </c>
      <c r="G2" s="380"/>
      <c r="H2" s="380"/>
      <c r="I2" s="380"/>
      <c r="J2" s="380"/>
      <c r="K2" s="380"/>
      <c r="L2" s="407"/>
      <c r="M2" s="377"/>
      <c r="N2" s="402"/>
      <c r="O2" s="403"/>
      <c r="P2" s="403"/>
      <c r="Q2" s="403"/>
      <c r="R2" s="403"/>
      <c r="S2" s="403"/>
      <c r="T2" s="403"/>
      <c r="U2" s="403"/>
      <c r="V2" s="403"/>
      <c r="W2" s="403"/>
      <c r="X2" s="403"/>
      <c r="Y2" s="403"/>
      <c r="Z2" s="403"/>
      <c r="AA2" s="403"/>
      <c r="AB2" s="403"/>
      <c r="AC2" s="403"/>
      <c r="AD2" s="403"/>
      <c r="AE2" s="403"/>
      <c r="AF2" s="403"/>
      <c r="AG2" s="404"/>
      <c r="AH2" s="377"/>
      <c r="AI2" s="697"/>
      <c r="AJ2" s="698"/>
      <c r="AK2" s="377"/>
      <c r="AL2" s="329"/>
      <c r="AM2" s="288" t="s">
        <v>162</v>
      </c>
      <c r="AN2" s="288"/>
      <c r="AO2" s="288"/>
      <c r="AP2" s="288"/>
      <c r="AQ2" s="288"/>
      <c r="AR2" s="288"/>
      <c r="AS2" s="288"/>
      <c r="AT2" s="288"/>
      <c r="AU2" s="288"/>
      <c r="AV2" s="330"/>
    </row>
    <row r="3" spans="1:48" ht="63">
      <c r="A3" s="684" t="s">
        <v>146</v>
      </c>
      <c r="B3" s="431" t="s">
        <v>82</v>
      </c>
      <c r="C3" s="56" t="s">
        <v>147</v>
      </c>
      <c r="D3" s="57" t="s">
        <v>84</v>
      </c>
      <c r="E3" s="57" t="s">
        <v>85</v>
      </c>
      <c r="F3" s="58" t="str">
        <f>Populations!I43</f>
        <v>White-Not Hispanic</v>
      </c>
      <c r="G3" s="58" t="str">
        <f>Populations!K43</f>
        <v>Hispanic</v>
      </c>
      <c r="H3" s="58" t="str">
        <f>Populations!M43</f>
        <v>Black-Not Hispanic</v>
      </c>
      <c r="I3" s="58" t="str">
        <f>Populations!O43</f>
        <v>Asian</v>
      </c>
      <c r="J3" s="58" t="str">
        <f>Populations!Q43</f>
        <v>American Indian
/Alaska Native</v>
      </c>
      <c r="K3" s="58" t="str">
        <f>Populations!S43</f>
        <v>Other</v>
      </c>
      <c r="L3" s="432" t="str">
        <f>Populations!U43</f>
        <v>Other</v>
      </c>
      <c r="M3" s="59"/>
      <c r="N3" s="342" t="s">
        <v>148</v>
      </c>
      <c r="O3" s="343" t="s">
        <v>149</v>
      </c>
      <c r="P3" s="343" t="s">
        <v>150</v>
      </c>
      <c r="Q3" s="343" t="s">
        <v>149</v>
      </c>
      <c r="R3" s="343" t="s">
        <v>151</v>
      </c>
      <c r="S3" s="343" t="s">
        <v>149</v>
      </c>
      <c r="T3" s="343" t="str">
        <f>Populations!I8</f>
        <v>White-Not Hispanic</v>
      </c>
      <c r="U3" s="343" t="s">
        <v>149</v>
      </c>
      <c r="V3" s="343" t="str">
        <f>Populations!K8</f>
        <v>Hispanic</v>
      </c>
      <c r="W3" s="343" t="s">
        <v>149</v>
      </c>
      <c r="X3" s="343" t="str">
        <f>Populations!M8</f>
        <v>Black-Not Hispanic</v>
      </c>
      <c r="Y3" s="343" t="s">
        <v>149</v>
      </c>
      <c r="Z3" s="343" t="str">
        <f>Populations!O8</f>
        <v>Asian</v>
      </c>
      <c r="AA3" s="343" t="s">
        <v>149</v>
      </c>
      <c r="AB3" s="343" t="str">
        <f>Populations!Q8</f>
        <v>American Indian
/Alaska Native</v>
      </c>
      <c r="AC3" s="343" t="s">
        <v>149</v>
      </c>
      <c r="AD3" s="343" t="str">
        <f>Populations!S8</f>
        <v>Other</v>
      </c>
      <c r="AE3" s="343" t="s">
        <v>149</v>
      </c>
      <c r="AF3" s="343" t="str">
        <f>Populations!U8</f>
        <v>Other</v>
      </c>
      <c r="AG3" s="344" t="s">
        <v>149</v>
      </c>
      <c r="AH3" s="59"/>
      <c r="AI3" s="468" t="s">
        <v>163</v>
      </c>
      <c r="AJ3" s="469" t="s">
        <v>113</v>
      </c>
      <c r="AL3" s="331" t="s">
        <v>82</v>
      </c>
      <c r="AM3" s="297" t="s">
        <v>83</v>
      </c>
      <c r="AN3" s="298" t="s">
        <v>84</v>
      </c>
      <c r="AO3" s="298" t="s">
        <v>85</v>
      </c>
      <c r="AP3" s="295" t="str">
        <f>Populations!I8</f>
        <v>White-Not Hispanic</v>
      </c>
      <c r="AQ3" s="295" t="str">
        <f>Populations!K8</f>
        <v>Hispanic</v>
      </c>
      <c r="AR3" s="295" t="str">
        <f>Populations!M8</f>
        <v>Black-Not Hispanic</v>
      </c>
      <c r="AS3" s="295" t="str">
        <f>Populations!O8</f>
        <v>Asian</v>
      </c>
      <c r="AT3" s="295" t="str">
        <f>Populations!Q8</f>
        <v>American Indian
/Alaska Native</v>
      </c>
      <c r="AU3" s="295" t="str">
        <f>Populations!S8</f>
        <v>Other</v>
      </c>
      <c r="AV3" s="332" t="str">
        <f>Populations!U8</f>
        <v>Other</v>
      </c>
    </row>
    <row r="4" spans="1:48" ht="15.75">
      <c r="A4" s="684"/>
      <c r="B4" s="433" t="str">
        <f>Populations!B78</f>
        <v>&lt;1</v>
      </c>
      <c r="C4" s="60"/>
      <c r="D4" s="61"/>
      <c r="E4" s="62"/>
      <c r="F4" s="63"/>
      <c r="G4" s="63"/>
      <c r="H4" s="63"/>
      <c r="I4" s="63"/>
      <c r="J4" s="64"/>
      <c r="K4" s="64"/>
      <c r="L4" s="434"/>
      <c r="M4" s="65"/>
      <c r="N4" s="345">
        <f>Populations!C9</f>
        <v>0</v>
      </c>
      <c r="O4" s="346">
        <f>IF(N4=0,0,($C$4/$N$4)*100000)</f>
        <v>0</v>
      </c>
      <c r="P4" s="346">
        <f>Populations!E9</f>
        <v>0</v>
      </c>
      <c r="Q4" s="346">
        <f>IF(P4=0,0,($D$4/$P$4)*100000)</f>
        <v>0</v>
      </c>
      <c r="R4" s="346">
        <f>Populations!G9</f>
        <v>0</v>
      </c>
      <c r="S4" s="346">
        <f>IF(R4=0,0,($E$4/$R$4)*100000)</f>
        <v>0</v>
      </c>
      <c r="T4" s="346">
        <f>Populations!I9</f>
        <v>0</v>
      </c>
      <c r="U4" s="346">
        <f>IF(T4=0,0,($F$4/$T$4)*100000)</f>
        <v>0</v>
      </c>
      <c r="V4" s="346">
        <f>Populations!K9</f>
        <v>0</v>
      </c>
      <c r="W4" s="346">
        <f>IF(V4=0,0,($G$4/$V$4)*100000)</f>
        <v>0</v>
      </c>
      <c r="X4" s="346">
        <f>Populations!M9</f>
        <v>0</v>
      </c>
      <c r="Y4" s="346">
        <f>IF(X4=0,0,($H$4/$X$4)*100000)</f>
        <v>0</v>
      </c>
      <c r="Z4" s="346">
        <f>Populations!O9</f>
        <v>0</v>
      </c>
      <c r="AA4" s="346">
        <f>IF(Z4=0,0,($I$4/$Z$4)*100000)</f>
        <v>0</v>
      </c>
      <c r="AB4" s="346">
        <f>Populations!Q9</f>
        <v>0</v>
      </c>
      <c r="AC4" s="346">
        <f>IF(AB4=0,0,($J$4/$AB$4)*100000)</f>
        <v>0</v>
      </c>
      <c r="AD4" s="346">
        <f>Populations!S9</f>
        <v>0</v>
      </c>
      <c r="AE4" s="346">
        <f>IF(AD4=0,0,($K$4/$AD$4)*100000)</f>
        <v>0</v>
      </c>
      <c r="AF4" s="346">
        <f>Populations!U9</f>
        <v>0</v>
      </c>
      <c r="AG4" s="348">
        <f>IF(AF4=0,0,($L$4/$AF$4)*100000)</f>
        <v>0</v>
      </c>
      <c r="AH4" s="65"/>
      <c r="AI4" s="470">
        <f>Populations!B96</f>
        <v>0</v>
      </c>
      <c r="AJ4" s="471">
        <f>Populations!C96</f>
        <v>0</v>
      </c>
      <c r="AK4" s="65"/>
      <c r="AL4" s="333" t="str">
        <f>Populations!B9</f>
        <v>&lt;1</v>
      </c>
      <c r="AM4" s="463">
        <f t="shared" ref="AM4:AM16" si="0">O4*AJ4</f>
        <v>0</v>
      </c>
      <c r="AN4" s="464">
        <f t="shared" ref="AN4:AN16" si="1">Q4*AJ4</f>
        <v>0</v>
      </c>
      <c r="AO4" s="464">
        <f t="shared" ref="AO4:AO16" si="2">S4*AJ4</f>
        <v>0</v>
      </c>
      <c r="AP4" s="465">
        <f t="shared" ref="AP4:AP16" si="3">U4*AJ4</f>
        <v>0</v>
      </c>
      <c r="AQ4" s="465">
        <f t="shared" ref="AQ4:AQ16" si="4">W4*AJ4</f>
        <v>0</v>
      </c>
      <c r="AR4" s="465">
        <f t="shared" ref="AR4:AR16" si="5">Y4*AJ4</f>
        <v>0</v>
      </c>
      <c r="AS4" s="465">
        <f t="shared" ref="AS4:AS16" si="6">AA4*AJ4</f>
        <v>0</v>
      </c>
      <c r="AT4" s="465">
        <f t="shared" ref="AT4:AT16" si="7">AC4*AJ4</f>
        <v>0</v>
      </c>
      <c r="AU4" s="465">
        <f t="shared" ref="AU4:AU16" si="8">AE4*AJ4</f>
        <v>0</v>
      </c>
      <c r="AV4" s="467">
        <f t="shared" ref="AV4:AV16" si="9">AG4*AJ4</f>
        <v>0</v>
      </c>
    </row>
    <row r="5" spans="1:48" ht="15.75">
      <c r="A5" s="684"/>
      <c r="B5" s="433" t="str">
        <f>Populations!B79</f>
        <v>1-4</v>
      </c>
      <c r="C5" s="435"/>
      <c r="D5" s="436"/>
      <c r="E5" s="66"/>
      <c r="F5" s="67"/>
      <c r="G5" s="67"/>
      <c r="H5" s="67"/>
      <c r="I5" s="67"/>
      <c r="J5" s="68"/>
      <c r="K5" s="68"/>
      <c r="L5" s="437"/>
      <c r="M5" s="65"/>
      <c r="N5" s="345">
        <f>Populations!C10</f>
        <v>0</v>
      </c>
      <c r="O5" s="346">
        <f>IF(N5=0,0,($C$5/$N$5)*100000)</f>
        <v>0</v>
      </c>
      <c r="P5" s="346">
        <f>Populations!E10</f>
        <v>0</v>
      </c>
      <c r="Q5" s="346">
        <f>IF(P5=0,0,($D$5/$P$5)*100000)</f>
        <v>0</v>
      </c>
      <c r="R5" s="346">
        <f>Populations!G10</f>
        <v>0</v>
      </c>
      <c r="S5" s="346">
        <f>IF(R5=0,0,($E$5/$R$5)*100000)</f>
        <v>0</v>
      </c>
      <c r="T5" s="346">
        <f>Populations!I10</f>
        <v>0</v>
      </c>
      <c r="U5" s="346">
        <f>IF(T5=0,0,($F$5/$T$5)*100000)</f>
        <v>0</v>
      </c>
      <c r="V5" s="346">
        <f>Populations!K10</f>
        <v>0</v>
      </c>
      <c r="W5" s="346">
        <f>IF(V5=0,0,($G$5/$V$5)*100000)</f>
        <v>0</v>
      </c>
      <c r="X5" s="346">
        <f>Populations!M10</f>
        <v>0</v>
      </c>
      <c r="Y5" s="346">
        <f>IF(X5=0,0,($H$5/$X$5)*100000)</f>
        <v>0</v>
      </c>
      <c r="Z5" s="346">
        <f>Populations!O10</f>
        <v>0</v>
      </c>
      <c r="AA5" s="346">
        <f>IF(Z5=0,0,($I$5/$Z$5)*100000)</f>
        <v>0</v>
      </c>
      <c r="AB5" s="346">
        <f>Populations!Q10</f>
        <v>0</v>
      </c>
      <c r="AC5" s="346">
        <f>IF(AB5=0,0,($J$5/$AB$5)*100000)</f>
        <v>0</v>
      </c>
      <c r="AD5" s="346">
        <f>Populations!S10</f>
        <v>0</v>
      </c>
      <c r="AE5" s="346">
        <f>IF(AD5=0,0,($K$5/$AD$5)*100000)</f>
        <v>0</v>
      </c>
      <c r="AF5" s="346">
        <f>Populations!U10</f>
        <v>0</v>
      </c>
      <c r="AG5" s="348">
        <f>IF(AF5=0,0,($L$5/$AF$5)*100000)</f>
        <v>0</v>
      </c>
      <c r="AH5" s="65"/>
      <c r="AI5" s="470">
        <f>Populations!B97</f>
        <v>0</v>
      </c>
      <c r="AJ5" s="471">
        <f>Populations!C97</f>
        <v>0</v>
      </c>
      <c r="AK5" s="65"/>
      <c r="AL5" s="333" t="str">
        <f>Populations!B10</f>
        <v>1-4</v>
      </c>
      <c r="AM5" s="463">
        <f t="shared" si="0"/>
        <v>0</v>
      </c>
      <c r="AN5" s="464">
        <f t="shared" si="1"/>
        <v>0</v>
      </c>
      <c r="AO5" s="464">
        <f t="shared" si="2"/>
        <v>0</v>
      </c>
      <c r="AP5" s="465">
        <f t="shared" si="3"/>
        <v>0</v>
      </c>
      <c r="AQ5" s="465">
        <f t="shared" si="4"/>
        <v>0</v>
      </c>
      <c r="AR5" s="465">
        <f t="shared" si="5"/>
        <v>0</v>
      </c>
      <c r="AS5" s="465">
        <f t="shared" si="6"/>
        <v>0</v>
      </c>
      <c r="AT5" s="465">
        <f t="shared" si="7"/>
        <v>0</v>
      </c>
      <c r="AU5" s="465">
        <f t="shared" si="8"/>
        <v>0</v>
      </c>
      <c r="AV5" s="467">
        <f t="shared" si="9"/>
        <v>0</v>
      </c>
    </row>
    <row r="6" spans="1:48" ht="15.75">
      <c r="A6" s="684"/>
      <c r="B6" s="433" t="str">
        <f>Populations!B80</f>
        <v>5-9</v>
      </c>
      <c r="C6" s="435"/>
      <c r="D6" s="436"/>
      <c r="E6" s="66"/>
      <c r="F6" s="67"/>
      <c r="G6" s="67"/>
      <c r="H6" s="67"/>
      <c r="I6" s="67"/>
      <c r="J6" s="68"/>
      <c r="K6" s="68"/>
      <c r="L6" s="437"/>
      <c r="M6" s="65"/>
      <c r="N6" s="345">
        <f>Populations!C11</f>
        <v>0</v>
      </c>
      <c r="O6" s="346">
        <f>IF(N6=0,0,($C$6/$N$6)*100000)</f>
        <v>0</v>
      </c>
      <c r="P6" s="346">
        <f>Populations!E11</f>
        <v>0</v>
      </c>
      <c r="Q6" s="346">
        <f>IF(P6=0,0,($D$6/$P$6)*100000)</f>
        <v>0</v>
      </c>
      <c r="R6" s="346">
        <f>Populations!G11</f>
        <v>0</v>
      </c>
      <c r="S6" s="346">
        <f>IF(R6=0,0,($E$6/$R$6)*100000)</f>
        <v>0</v>
      </c>
      <c r="T6" s="346">
        <f>Populations!I11</f>
        <v>0</v>
      </c>
      <c r="U6" s="346">
        <f>IF(T6=0,0,($F$6/$T$6)*100000)</f>
        <v>0</v>
      </c>
      <c r="V6" s="346">
        <f>Populations!K11</f>
        <v>0</v>
      </c>
      <c r="W6" s="346">
        <f>IF(V6=0,0,($G$6/$V$6)*100000)</f>
        <v>0</v>
      </c>
      <c r="X6" s="346">
        <f>Populations!M11</f>
        <v>0</v>
      </c>
      <c r="Y6" s="346">
        <f>IF(X6=0,0,($H$6/$X$6)*100000)</f>
        <v>0</v>
      </c>
      <c r="Z6" s="346">
        <f>Populations!O11</f>
        <v>0</v>
      </c>
      <c r="AA6" s="346">
        <f>IF(Z6=0,0,($I$6/$Z$6)*100000)</f>
        <v>0</v>
      </c>
      <c r="AB6" s="346">
        <f>Populations!Q11</f>
        <v>0</v>
      </c>
      <c r="AC6" s="346">
        <f>IF(AB6=0,0,($J$6/$AB$6)*100000)</f>
        <v>0</v>
      </c>
      <c r="AD6" s="346">
        <f>Populations!S11</f>
        <v>0</v>
      </c>
      <c r="AE6" s="346">
        <f>IF(AD6=0,0,($K$6/$AD$6)*100000)</f>
        <v>0</v>
      </c>
      <c r="AF6" s="346">
        <f>Populations!U11</f>
        <v>0</v>
      </c>
      <c r="AG6" s="348">
        <f>IF(AF6=0,0,($L$6/$AF$6)*100000)</f>
        <v>0</v>
      </c>
      <c r="AH6" s="65"/>
      <c r="AI6" s="470">
        <f>Populations!B98</f>
        <v>0</v>
      </c>
      <c r="AJ6" s="471">
        <f>Populations!C98</f>
        <v>0</v>
      </c>
      <c r="AK6" s="65"/>
      <c r="AL6" s="333" t="str">
        <f>Populations!B11</f>
        <v>5-9</v>
      </c>
      <c r="AM6" s="463">
        <f t="shared" si="0"/>
        <v>0</v>
      </c>
      <c r="AN6" s="464">
        <f t="shared" si="1"/>
        <v>0</v>
      </c>
      <c r="AO6" s="464">
        <f t="shared" si="2"/>
        <v>0</v>
      </c>
      <c r="AP6" s="465">
        <f t="shared" si="3"/>
        <v>0</v>
      </c>
      <c r="AQ6" s="465">
        <f t="shared" si="4"/>
        <v>0</v>
      </c>
      <c r="AR6" s="465">
        <f t="shared" si="5"/>
        <v>0</v>
      </c>
      <c r="AS6" s="465">
        <f t="shared" si="6"/>
        <v>0</v>
      </c>
      <c r="AT6" s="465">
        <f t="shared" si="7"/>
        <v>0</v>
      </c>
      <c r="AU6" s="465">
        <f t="shared" si="8"/>
        <v>0</v>
      </c>
      <c r="AV6" s="467">
        <f t="shared" si="9"/>
        <v>0</v>
      </c>
    </row>
    <row r="7" spans="1:48" ht="15.75">
      <c r="A7" s="684"/>
      <c r="B7" s="433" t="str">
        <f>Populations!B81</f>
        <v>10-14</v>
      </c>
      <c r="C7" s="435"/>
      <c r="D7" s="436"/>
      <c r="E7" s="66"/>
      <c r="F7" s="67"/>
      <c r="G7" s="67"/>
      <c r="H7" s="67"/>
      <c r="I7" s="67"/>
      <c r="J7" s="68"/>
      <c r="K7" s="68"/>
      <c r="L7" s="437"/>
      <c r="M7" s="65"/>
      <c r="N7" s="345">
        <f>Populations!C12</f>
        <v>0</v>
      </c>
      <c r="O7" s="346">
        <f>IF(N7=0,0,($C$7/$N$7)*100000)</f>
        <v>0</v>
      </c>
      <c r="P7" s="346">
        <f>Populations!E12</f>
        <v>0</v>
      </c>
      <c r="Q7" s="346">
        <f>IF(P7=0,0,($D$7/$P$7)*100000)</f>
        <v>0</v>
      </c>
      <c r="R7" s="346">
        <f>Populations!G12</f>
        <v>0</v>
      </c>
      <c r="S7" s="346">
        <f>IF(R7=0,0,($E$7/$R$7)*100000)</f>
        <v>0</v>
      </c>
      <c r="T7" s="346">
        <f>Populations!I12</f>
        <v>0</v>
      </c>
      <c r="U7" s="346">
        <f>IF(T7=0,0,($F$7/$T$7)*100000)</f>
        <v>0</v>
      </c>
      <c r="V7" s="346">
        <f>Populations!K12</f>
        <v>0</v>
      </c>
      <c r="W7" s="346">
        <f>IF(V7=0,0,($G$7/$V$7)*100000)</f>
        <v>0</v>
      </c>
      <c r="X7" s="346">
        <f>Populations!M12</f>
        <v>0</v>
      </c>
      <c r="Y7" s="346">
        <f>IF(X7=0,0,($H$7/$X$7)*100000)</f>
        <v>0</v>
      </c>
      <c r="Z7" s="346">
        <f>Populations!O12</f>
        <v>0</v>
      </c>
      <c r="AA7" s="346">
        <f>IF(Z7=0,0,($I$7/$Z$7)*100000)</f>
        <v>0</v>
      </c>
      <c r="AB7" s="346">
        <f>Populations!Q12</f>
        <v>0</v>
      </c>
      <c r="AC7" s="346">
        <f>IF(AB7=0,0,($J$7/$AB$7)*100000)</f>
        <v>0</v>
      </c>
      <c r="AD7" s="346">
        <f>Populations!S12</f>
        <v>0</v>
      </c>
      <c r="AE7" s="346">
        <f>IF(AD7=0,0,($K$7/$AD$7)*100000)</f>
        <v>0</v>
      </c>
      <c r="AF7" s="346">
        <f>Populations!U12</f>
        <v>0</v>
      </c>
      <c r="AG7" s="348">
        <f>IF(AF7=0,0,($L$7/$AF$7)*100000)</f>
        <v>0</v>
      </c>
      <c r="AH7" s="65"/>
      <c r="AI7" s="470">
        <f>Populations!B99</f>
        <v>0</v>
      </c>
      <c r="AJ7" s="471">
        <f>Populations!C99</f>
        <v>0</v>
      </c>
      <c r="AK7" s="65"/>
      <c r="AL7" s="333" t="str">
        <f>Populations!B12</f>
        <v>10-14</v>
      </c>
      <c r="AM7" s="463">
        <f t="shared" si="0"/>
        <v>0</v>
      </c>
      <c r="AN7" s="464">
        <f t="shared" si="1"/>
        <v>0</v>
      </c>
      <c r="AO7" s="464">
        <f t="shared" si="2"/>
        <v>0</v>
      </c>
      <c r="AP7" s="465">
        <f t="shared" si="3"/>
        <v>0</v>
      </c>
      <c r="AQ7" s="465">
        <f t="shared" si="4"/>
        <v>0</v>
      </c>
      <c r="AR7" s="465">
        <f t="shared" si="5"/>
        <v>0</v>
      </c>
      <c r="AS7" s="465">
        <f t="shared" si="6"/>
        <v>0</v>
      </c>
      <c r="AT7" s="465">
        <f t="shared" si="7"/>
        <v>0</v>
      </c>
      <c r="AU7" s="465">
        <f t="shared" si="8"/>
        <v>0</v>
      </c>
      <c r="AV7" s="467">
        <f t="shared" si="9"/>
        <v>0</v>
      </c>
    </row>
    <row r="8" spans="1:48" ht="15.75">
      <c r="A8" s="684"/>
      <c r="B8" s="433" t="str">
        <f>Populations!B82</f>
        <v>15-19</v>
      </c>
      <c r="C8" s="435"/>
      <c r="D8" s="436"/>
      <c r="E8" s="66"/>
      <c r="F8" s="67"/>
      <c r="G8" s="67"/>
      <c r="H8" s="67"/>
      <c r="I8" s="67"/>
      <c r="J8" s="68"/>
      <c r="K8" s="68"/>
      <c r="L8" s="437"/>
      <c r="M8" s="65"/>
      <c r="N8" s="345">
        <f>Populations!C13</f>
        <v>0</v>
      </c>
      <c r="O8" s="346">
        <f>IF(N8=0,0,($C$8/$N$8)*100000)</f>
        <v>0</v>
      </c>
      <c r="P8" s="346">
        <f>Populations!E13</f>
        <v>0</v>
      </c>
      <c r="Q8" s="346">
        <f>IF(P8=0,0,($D$8/$P$8)*100000)</f>
        <v>0</v>
      </c>
      <c r="R8" s="346">
        <f>Populations!G13</f>
        <v>0</v>
      </c>
      <c r="S8" s="346">
        <f>IF(R8=0,0,($E$8/$R$8)*100000)</f>
        <v>0</v>
      </c>
      <c r="T8" s="346">
        <f>Populations!I13</f>
        <v>0</v>
      </c>
      <c r="U8" s="346">
        <f>IF(T8=0,0,($F$8/$T$8)*100000)</f>
        <v>0</v>
      </c>
      <c r="V8" s="346">
        <f>Populations!K13</f>
        <v>0</v>
      </c>
      <c r="W8" s="346">
        <f>IF(V8=0,0,($G$8/$V$8)*100000)</f>
        <v>0</v>
      </c>
      <c r="X8" s="346">
        <f>Populations!M13</f>
        <v>0</v>
      </c>
      <c r="Y8" s="346">
        <f>IF(X8=0,0,($H$8/$X$8)*100000)</f>
        <v>0</v>
      </c>
      <c r="Z8" s="346">
        <f>Populations!O13</f>
        <v>0</v>
      </c>
      <c r="AA8" s="346">
        <f>IF(Z8=0,0,($I$8/$Z$8)*100000)</f>
        <v>0</v>
      </c>
      <c r="AB8" s="346">
        <f>Populations!Q13</f>
        <v>0</v>
      </c>
      <c r="AC8" s="346">
        <f>IF(AB8=0,0,($J$8/$AB$8)*100000)</f>
        <v>0</v>
      </c>
      <c r="AD8" s="346">
        <f>Populations!S13</f>
        <v>0</v>
      </c>
      <c r="AE8" s="346">
        <f>IF(AD8=0,0,($K$8/$AD$8)*100000)</f>
        <v>0</v>
      </c>
      <c r="AF8" s="346">
        <f>Populations!U13</f>
        <v>0</v>
      </c>
      <c r="AG8" s="348">
        <f>IF(AF8=0,0,($L$8/$AF$8)*100000)</f>
        <v>0</v>
      </c>
      <c r="AH8" s="65"/>
      <c r="AI8" s="470">
        <f>Populations!B100</f>
        <v>0</v>
      </c>
      <c r="AJ8" s="471">
        <f>Populations!C100</f>
        <v>0</v>
      </c>
      <c r="AK8" s="65"/>
      <c r="AL8" s="333" t="str">
        <f>Populations!B13</f>
        <v>15-19</v>
      </c>
      <c r="AM8" s="463">
        <f t="shared" si="0"/>
        <v>0</v>
      </c>
      <c r="AN8" s="464">
        <f t="shared" si="1"/>
        <v>0</v>
      </c>
      <c r="AO8" s="464">
        <f t="shared" si="2"/>
        <v>0</v>
      </c>
      <c r="AP8" s="465">
        <f t="shared" si="3"/>
        <v>0</v>
      </c>
      <c r="AQ8" s="465">
        <f t="shared" si="4"/>
        <v>0</v>
      </c>
      <c r="AR8" s="465">
        <f t="shared" si="5"/>
        <v>0</v>
      </c>
      <c r="AS8" s="465">
        <f t="shared" si="6"/>
        <v>0</v>
      </c>
      <c r="AT8" s="465">
        <f t="shared" si="7"/>
        <v>0</v>
      </c>
      <c r="AU8" s="465">
        <f t="shared" si="8"/>
        <v>0</v>
      </c>
      <c r="AV8" s="467">
        <f t="shared" si="9"/>
        <v>0</v>
      </c>
    </row>
    <row r="9" spans="1:48" ht="15.75">
      <c r="A9" s="684"/>
      <c r="B9" s="433" t="str">
        <f>Populations!B83</f>
        <v>20-24</v>
      </c>
      <c r="C9" s="435"/>
      <c r="D9" s="436"/>
      <c r="E9" s="66"/>
      <c r="F9" s="67"/>
      <c r="G9" s="67"/>
      <c r="H9" s="67"/>
      <c r="I9" s="67"/>
      <c r="J9" s="68"/>
      <c r="K9" s="68"/>
      <c r="L9" s="437"/>
      <c r="M9" s="65"/>
      <c r="N9" s="345">
        <f>Populations!C14</f>
        <v>0</v>
      </c>
      <c r="O9" s="346">
        <f>IF(N9=0,0,($C$9/$N$9)*100000)</f>
        <v>0</v>
      </c>
      <c r="P9" s="346">
        <f>Populations!E14</f>
        <v>0</v>
      </c>
      <c r="Q9" s="346">
        <f>IF(P9=0,0,($D$9/$P$9)*100000)</f>
        <v>0</v>
      </c>
      <c r="R9" s="346">
        <f>Populations!G14</f>
        <v>0</v>
      </c>
      <c r="S9" s="346">
        <f>IF(R9=0,0,($E$9/$R$9)*100000)</f>
        <v>0</v>
      </c>
      <c r="T9" s="346">
        <f>Populations!I14</f>
        <v>0</v>
      </c>
      <c r="U9" s="346">
        <f>IF(T9=0,0,($F$9/$T$9)*100000)</f>
        <v>0</v>
      </c>
      <c r="V9" s="346">
        <f>Populations!K14</f>
        <v>0</v>
      </c>
      <c r="W9" s="346">
        <f>IF(V9=0,0,($G$9/$V$9)*100000)</f>
        <v>0</v>
      </c>
      <c r="X9" s="346">
        <f>Populations!M14</f>
        <v>0</v>
      </c>
      <c r="Y9" s="346">
        <f>IF(X9=0,0,($H$9/$X$9)*100000)</f>
        <v>0</v>
      </c>
      <c r="Z9" s="346">
        <f>Populations!O14</f>
        <v>0</v>
      </c>
      <c r="AA9" s="346">
        <f>IF(Z9=0,0,($I$9/$Z$9)*100000)</f>
        <v>0</v>
      </c>
      <c r="AB9" s="346">
        <f>Populations!Q14</f>
        <v>0</v>
      </c>
      <c r="AC9" s="346">
        <f>IF(AB9=0,0,($J$9/$AB$9)*100000)</f>
        <v>0</v>
      </c>
      <c r="AD9" s="346">
        <f>Populations!S14</f>
        <v>0</v>
      </c>
      <c r="AE9" s="346">
        <f>IF(AD9=0,0,($K$9/$AD$9)*100000)</f>
        <v>0</v>
      </c>
      <c r="AF9" s="346">
        <f>Populations!U14</f>
        <v>0</v>
      </c>
      <c r="AG9" s="348">
        <f>IF(AF9=0,0,($L$9/$AF$9)*100000)</f>
        <v>0</v>
      </c>
      <c r="AH9" s="65"/>
      <c r="AI9" s="470">
        <f>Populations!B101</f>
        <v>0</v>
      </c>
      <c r="AJ9" s="471">
        <f>Populations!C101</f>
        <v>0</v>
      </c>
      <c r="AK9" s="65"/>
      <c r="AL9" s="333" t="str">
        <f>Populations!B14</f>
        <v>20-24</v>
      </c>
      <c r="AM9" s="463">
        <f t="shared" si="0"/>
        <v>0</v>
      </c>
      <c r="AN9" s="464">
        <f t="shared" si="1"/>
        <v>0</v>
      </c>
      <c r="AO9" s="464">
        <f t="shared" si="2"/>
        <v>0</v>
      </c>
      <c r="AP9" s="465">
        <f t="shared" si="3"/>
        <v>0</v>
      </c>
      <c r="AQ9" s="465">
        <f t="shared" si="4"/>
        <v>0</v>
      </c>
      <c r="AR9" s="465">
        <f t="shared" si="5"/>
        <v>0</v>
      </c>
      <c r="AS9" s="465">
        <f t="shared" si="6"/>
        <v>0</v>
      </c>
      <c r="AT9" s="465">
        <f t="shared" si="7"/>
        <v>0</v>
      </c>
      <c r="AU9" s="465">
        <f t="shared" si="8"/>
        <v>0</v>
      </c>
      <c r="AV9" s="467">
        <f t="shared" si="9"/>
        <v>0</v>
      </c>
    </row>
    <row r="10" spans="1:48" ht="15.75">
      <c r="A10" s="684"/>
      <c r="B10" s="433" t="str">
        <f>Populations!B84</f>
        <v>25-34</v>
      </c>
      <c r="C10" s="435"/>
      <c r="D10" s="436"/>
      <c r="E10" s="66"/>
      <c r="F10" s="67"/>
      <c r="G10" s="67"/>
      <c r="H10" s="67"/>
      <c r="I10" s="67"/>
      <c r="J10" s="68"/>
      <c r="K10" s="68"/>
      <c r="L10" s="437"/>
      <c r="M10" s="65"/>
      <c r="N10" s="345">
        <f>Populations!C15</f>
        <v>0</v>
      </c>
      <c r="O10" s="346">
        <f>IF(N10=0,0,($C$10/$N$10)*100000)</f>
        <v>0</v>
      </c>
      <c r="P10" s="346">
        <f>Populations!E15</f>
        <v>0</v>
      </c>
      <c r="Q10" s="346">
        <f>IF(P10=0,0,($D$10/$P$10)*100000)</f>
        <v>0</v>
      </c>
      <c r="R10" s="346">
        <f>Populations!G15</f>
        <v>0</v>
      </c>
      <c r="S10" s="346">
        <f>IF(R10=0,0,($E$10/$R$10)*100000)</f>
        <v>0</v>
      </c>
      <c r="T10" s="346">
        <f>Populations!I15</f>
        <v>0</v>
      </c>
      <c r="U10" s="346">
        <f>IF(T10=0,0,($F$10/$T$10)*100000)</f>
        <v>0</v>
      </c>
      <c r="V10" s="346">
        <f>Populations!K15</f>
        <v>0</v>
      </c>
      <c r="W10" s="346">
        <f>IF(V10=0,0,($G$10/$V$10)*100000)</f>
        <v>0</v>
      </c>
      <c r="X10" s="346">
        <f>Populations!M15</f>
        <v>0</v>
      </c>
      <c r="Y10" s="346">
        <f>IF(X10=0,0,($H$10/$X$10)*100000)</f>
        <v>0</v>
      </c>
      <c r="Z10" s="346">
        <f>Populations!O15</f>
        <v>0</v>
      </c>
      <c r="AA10" s="346">
        <f>IF(Z10=0,0,($I$10/$Z$10)*100000)</f>
        <v>0</v>
      </c>
      <c r="AB10" s="346">
        <f>Populations!Q15</f>
        <v>0</v>
      </c>
      <c r="AC10" s="346">
        <f>IF(AB10=0,0,($J$10/$AB$10)*100000)</f>
        <v>0</v>
      </c>
      <c r="AD10" s="346">
        <f>Populations!S15</f>
        <v>0</v>
      </c>
      <c r="AE10" s="346">
        <f>IF(AD10=0,0,($K$10/$AD$10)*100000)</f>
        <v>0</v>
      </c>
      <c r="AF10" s="346">
        <f>Populations!U15</f>
        <v>0</v>
      </c>
      <c r="AG10" s="348">
        <f>IF(AF10=0,0,($L$10/$AF$10)*100000)</f>
        <v>0</v>
      </c>
      <c r="AH10" s="65"/>
      <c r="AI10" s="470">
        <f>Populations!B102</f>
        <v>0</v>
      </c>
      <c r="AJ10" s="471">
        <f>Populations!C102</f>
        <v>0</v>
      </c>
      <c r="AK10" s="65"/>
      <c r="AL10" s="333" t="str">
        <f>Populations!B15</f>
        <v>25-34</v>
      </c>
      <c r="AM10" s="463">
        <f t="shared" si="0"/>
        <v>0</v>
      </c>
      <c r="AN10" s="464">
        <f t="shared" si="1"/>
        <v>0</v>
      </c>
      <c r="AO10" s="464">
        <f t="shared" si="2"/>
        <v>0</v>
      </c>
      <c r="AP10" s="465">
        <f t="shared" si="3"/>
        <v>0</v>
      </c>
      <c r="AQ10" s="465">
        <f t="shared" si="4"/>
        <v>0</v>
      </c>
      <c r="AR10" s="465">
        <f t="shared" si="5"/>
        <v>0</v>
      </c>
      <c r="AS10" s="465">
        <f t="shared" si="6"/>
        <v>0</v>
      </c>
      <c r="AT10" s="465">
        <f t="shared" si="7"/>
        <v>0</v>
      </c>
      <c r="AU10" s="465">
        <f t="shared" si="8"/>
        <v>0</v>
      </c>
      <c r="AV10" s="467">
        <f t="shared" si="9"/>
        <v>0</v>
      </c>
    </row>
    <row r="11" spans="1:48" ht="15.75">
      <c r="A11" s="684"/>
      <c r="B11" s="433" t="str">
        <f>Populations!B85</f>
        <v>35-44</v>
      </c>
      <c r="C11" s="435"/>
      <c r="D11" s="436"/>
      <c r="E11" s="66"/>
      <c r="F11" s="67"/>
      <c r="G11" s="67"/>
      <c r="H11" s="67"/>
      <c r="I11" s="67"/>
      <c r="J11" s="68"/>
      <c r="K11" s="68"/>
      <c r="L11" s="437"/>
      <c r="M11" s="65"/>
      <c r="N11" s="345">
        <f>Populations!C16</f>
        <v>0</v>
      </c>
      <c r="O11" s="346">
        <f>IF(N11=0,0,($C$11/$N$11)*100000)</f>
        <v>0</v>
      </c>
      <c r="P11" s="346">
        <f>Populations!E16</f>
        <v>0</v>
      </c>
      <c r="Q11" s="346">
        <f>IF(P11=0,0,($D$11/$P$11)*100000)</f>
        <v>0</v>
      </c>
      <c r="R11" s="346">
        <f>Populations!G16</f>
        <v>0</v>
      </c>
      <c r="S11" s="346">
        <f>IF(R11=0,0,($E$11/$R$11)*100000)</f>
        <v>0</v>
      </c>
      <c r="T11" s="346">
        <f>Populations!I16</f>
        <v>0</v>
      </c>
      <c r="U11" s="346">
        <f>IF(T11=0,0,($F$11/$T$11)*100000)</f>
        <v>0</v>
      </c>
      <c r="V11" s="346">
        <f>Populations!K16</f>
        <v>0</v>
      </c>
      <c r="W11" s="346">
        <f>IF(V11=0,0,($G$11/$V$11)*100000)</f>
        <v>0</v>
      </c>
      <c r="X11" s="346">
        <f>Populations!M16</f>
        <v>0</v>
      </c>
      <c r="Y11" s="346">
        <f>IF(X11=0,0,($H$11/$X$11)*100000)</f>
        <v>0</v>
      </c>
      <c r="Z11" s="346">
        <f>Populations!O16</f>
        <v>0</v>
      </c>
      <c r="AA11" s="346">
        <f>IF(Z11=0,0,($I$11/$Z$11)*100000)</f>
        <v>0</v>
      </c>
      <c r="AB11" s="346">
        <f>Populations!Q16</f>
        <v>0</v>
      </c>
      <c r="AC11" s="346">
        <f>IF(AB11=0,0,($J$11/$AB$11)*100000)</f>
        <v>0</v>
      </c>
      <c r="AD11" s="346">
        <f>Populations!S16</f>
        <v>0</v>
      </c>
      <c r="AE11" s="346">
        <f>IF(AD11=0,0,($K$11/$AD$11)*100000)</f>
        <v>0</v>
      </c>
      <c r="AF11" s="346">
        <f>Populations!U16</f>
        <v>0</v>
      </c>
      <c r="AG11" s="348">
        <f>IF(AF11=0,0,($L$11/$AF$11)*100000)</f>
        <v>0</v>
      </c>
      <c r="AH11" s="65"/>
      <c r="AI11" s="470">
        <f>Populations!B103</f>
        <v>0</v>
      </c>
      <c r="AJ11" s="471">
        <f>Populations!C103</f>
        <v>0</v>
      </c>
      <c r="AK11" s="65"/>
      <c r="AL11" s="333" t="str">
        <f>Populations!B16</f>
        <v>35-44</v>
      </c>
      <c r="AM11" s="463">
        <f t="shared" si="0"/>
        <v>0</v>
      </c>
      <c r="AN11" s="464">
        <f t="shared" si="1"/>
        <v>0</v>
      </c>
      <c r="AO11" s="464">
        <f t="shared" si="2"/>
        <v>0</v>
      </c>
      <c r="AP11" s="465">
        <f t="shared" si="3"/>
        <v>0</v>
      </c>
      <c r="AQ11" s="465">
        <f t="shared" si="4"/>
        <v>0</v>
      </c>
      <c r="AR11" s="465">
        <f t="shared" si="5"/>
        <v>0</v>
      </c>
      <c r="AS11" s="465">
        <f t="shared" si="6"/>
        <v>0</v>
      </c>
      <c r="AT11" s="465">
        <f t="shared" si="7"/>
        <v>0</v>
      </c>
      <c r="AU11" s="465">
        <f t="shared" si="8"/>
        <v>0</v>
      </c>
      <c r="AV11" s="467">
        <f t="shared" si="9"/>
        <v>0</v>
      </c>
    </row>
    <row r="12" spans="1:48" ht="15.75">
      <c r="A12" s="684"/>
      <c r="B12" s="433" t="str">
        <f>Populations!B86</f>
        <v>45-54</v>
      </c>
      <c r="C12" s="435"/>
      <c r="D12" s="436"/>
      <c r="E12" s="66"/>
      <c r="F12" s="67"/>
      <c r="G12" s="67"/>
      <c r="H12" s="67"/>
      <c r="I12" s="67"/>
      <c r="J12" s="68"/>
      <c r="K12" s="68"/>
      <c r="L12" s="437"/>
      <c r="M12" s="65"/>
      <c r="N12" s="345">
        <f>Populations!C17</f>
        <v>0</v>
      </c>
      <c r="O12" s="346">
        <f>IF(N12=0,0,($C$12/$N$12)*100000)</f>
        <v>0</v>
      </c>
      <c r="P12" s="346">
        <f>Populations!E17</f>
        <v>0</v>
      </c>
      <c r="Q12" s="346">
        <f>IF(P12=0,0,($D$12/$P$12)*100000)</f>
        <v>0</v>
      </c>
      <c r="R12" s="346">
        <f>Populations!G17</f>
        <v>0</v>
      </c>
      <c r="S12" s="346">
        <f>IF(R12=0,0,($E$12/$R$12)*100000)</f>
        <v>0</v>
      </c>
      <c r="T12" s="346">
        <f>Populations!I17</f>
        <v>0</v>
      </c>
      <c r="U12" s="346">
        <f>IF(T12=0,0,($F$12/$T$12)*100000)</f>
        <v>0</v>
      </c>
      <c r="V12" s="346">
        <f>Populations!K17</f>
        <v>0</v>
      </c>
      <c r="W12" s="346">
        <f>IF(V12=0,0,($G$12/$V$12)*100000)</f>
        <v>0</v>
      </c>
      <c r="X12" s="346">
        <f>Populations!M17</f>
        <v>0</v>
      </c>
      <c r="Y12" s="346">
        <f>IF(X12=0,0,($H$12/$X$12)*100000)</f>
        <v>0</v>
      </c>
      <c r="Z12" s="346">
        <f>Populations!O17</f>
        <v>0</v>
      </c>
      <c r="AA12" s="346">
        <f>IF(Z12=0,0,($I$12/$Z$12)*100000)</f>
        <v>0</v>
      </c>
      <c r="AB12" s="346">
        <f>Populations!Q17</f>
        <v>0</v>
      </c>
      <c r="AC12" s="346">
        <f>IF(AB12=0,0,($J$12/$AB$12)*100000)</f>
        <v>0</v>
      </c>
      <c r="AD12" s="346">
        <f>Populations!S17</f>
        <v>0</v>
      </c>
      <c r="AE12" s="346">
        <f>IF(AD12=0,0,($K$12/$AD$12)*100000)</f>
        <v>0</v>
      </c>
      <c r="AF12" s="346">
        <f>Populations!U17</f>
        <v>0</v>
      </c>
      <c r="AG12" s="348">
        <f>IF(AF12=0,0,($L$12/$AF$12)*100000)</f>
        <v>0</v>
      </c>
      <c r="AH12" s="65"/>
      <c r="AI12" s="470">
        <f>Populations!B104</f>
        <v>0</v>
      </c>
      <c r="AJ12" s="471">
        <f>Populations!C104</f>
        <v>0</v>
      </c>
      <c r="AK12" s="65"/>
      <c r="AL12" s="333" t="str">
        <f>Populations!B17</f>
        <v>45-54</v>
      </c>
      <c r="AM12" s="463">
        <f t="shared" si="0"/>
        <v>0</v>
      </c>
      <c r="AN12" s="464">
        <f t="shared" si="1"/>
        <v>0</v>
      </c>
      <c r="AO12" s="464">
        <f t="shared" si="2"/>
        <v>0</v>
      </c>
      <c r="AP12" s="465">
        <f t="shared" si="3"/>
        <v>0</v>
      </c>
      <c r="AQ12" s="465">
        <f t="shared" si="4"/>
        <v>0</v>
      </c>
      <c r="AR12" s="465">
        <f t="shared" si="5"/>
        <v>0</v>
      </c>
      <c r="AS12" s="465">
        <f t="shared" si="6"/>
        <v>0</v>
      </c>
      <c r="AT12" s="465">
        <f t="shared" si="7"/>
        <v>0</v>
      </c>
      <c r="AU12" s="465">
        <f t="shared" si="8"/>
        <v>0</v>
      </c>
      <c r="AV12" s="467">
        <f t="shared" si="9"/>
        <v>0</v>
      </c>
    </row>
    <row r="13" spans="1:48" ht="15.75">
      <c r="A13" s="684"/>
      <c r="B13" s="433" t="str">
        <f>Populations!B87</f>
        <v>55-64</v>
      </c>
      <c r="C13" s="435"/>
      <c r="D13" s="436"/>
      <c r="E13" s="66"/>
      <c r="F13" s="67"/>
      <c r="G13" s="67"/>
      <c r="H13" s="67"/>
      <c r="I13" s="67"/>
      <c r="J13" s="68"/>
      <c r="K13" s="68"/>
      <c r="L13" s="437"/>
      <c r="M13" s="65"/>
      <c r="N13" s="345">
        <f>Populations!C18</f>
        <v>0</v>
      </c>
      <c r="O13" s="346">
        <f>IF(N13=0,0,($C$13/$N$13)*100000)</f>
        <v>0</v>
      </c>
      <c r="P13" s="346">
        <f>Populations!E18</f>
        <v>0</v>
      </c>
      <c r="Q13" s="346">
        <f>IF(P13=0,0,($D$13/$P$13)*100000)</f>
        <v>0</v>
      </c>
      <c r="R13" s="346">
        <f>Populations!G18</f>
        <v>0</v>
      </c>
      <c r="S13" s="346">
        <f>IF(R13=0,0,($E$13/$R$13)*100000)</f>
        <v>0</v>
      </c>
      <c r="T13" s="346">
        <f>Populations!I18</f>
        <v>0</v>
      </c>
      <c r="U13" s="346">
        <f>IF(T13=0,0,($F$13/$T$13)*100000)</f>
        <v>0</v>
      </c>
      <c r="V13" s="346">
        <f>Populations!K18</f>
        <v>0</v>
      </c>
      <c r="W13" s="346">
        <f>IF(V13=0,0,($G$13/$V$13)*100000)</f>
        <v>0</v>
      </c>
      <c r="X13" s="346">
        <f>Populations!M18</f>
        <v>0</v>
      </c>
      <c r="Y13" s="346">
        <f>IF(X13=0,0,($H$13/$X$13)*100000)</f>
        <v>0</v>
      </c>
      <c r="Z13" s="346">
        <f>Populations!O18</f>
        <v>0</v>
      </c>
      <c r="AA13" s="346">
        <f>IF(Z13=0,0,($I$13/$Z$13)*100000)</f>
        <v>0</v>
      </c>
      <c r="AB13" s="346">
        <f>Populations!Q18</f>
        <v>0</v>
      </c>
      <c r="AC13" s="346">
        <f>IF(AB13=0,0,($J$13/$AB$13)*100000)</f>
        <v>0</v>
      </c>
      <c r="AD13" s="346">
        <f>Populations!S18</f>
        <v>0</v>
      </c>
      <c r="AE13" s="346">
        <f>IF(AD13=0,0,($K$13/$AD$13)*100000)</f>
        <v>0</v>
      </c>
      <c r="AF13" s="346">
        <f>Populations!U18</f>
        <v>0</v>
      </c>
      <c r="AG13" s="348">
        <f>IF(AF13=0,0,($L$13/$AF$13)*100000)</f>
        <v>0</v>
      </c>
      <c r="AH13" s="65"/>
      <c r="AI13" s="470">
        <f>Populations!B105</f>
        <v>0</v>
      </c>
      <c r="AJ13" s="471">
        <f>Populations!C105</f>
        <v>0</v>
      </c>
      <c r="AK13" s="65"/>
      <c r="AL13" s="333" t="str">
        <f>Populations!B18</f>
        <v>55-64</v>
      </c>
      <c r="AM13" s="463">
        <f t="shared" si="0"/>
        <v>0</v>
      </c>
      <c r="AN13" s="464">
        <f t="shared" si="1"/>
        <v>0</v>
      </c>
      <c r="AO13" s="464">
        <f t="shared" si="2"/>
        <v>0</v>
      </c>
      <c r="AP13" s="465">
        <f t="shared" si="3"/>
        <v>0</v>
      </c>
      <c r="AQ13" s="465">
        <f t="shared" si="4"/>
        <v>0</v>
      </c>
      <c r="AR13" s="465">
        <f t="shared" si="5"/>
        <v>0</v>
      </c>
      <c r="AS13" s="465">
        <f t="shared" si="6"/>
        <v>0</v>
      </c>
      <c r="AT13" s="465">
        <f t="shared" si="7"/>
        <v>0</v>
      </c>
      <c r="AU13" s="465">
        <f t="shared" si="8"/>
        <v>0</v>
      </c>
      <c r="AV13" s="467">
        <f t="shared" si="9"/>
        <v>0</v>
      </c>
    </row>
    <row r="14" spans="1:48" ht="15.75">
      <c r="A14" s="684"/>
      <c r="B14" s="433" t="str">
        <f>Populations!B88</f>
        <v>65-74</v>
      </c>
      <c r="C14" s="435"/>
      <c r="D14" s="436"/>
      <c r="E14" s="66"/>
      <c r="F14" s="67"/>
      <c r="G14" s="67"/>
      <c r="H14" s="67"/>
      <c r="I14" s="67"/>
      <c r="J14" s="68"/>
      <c r="K14" s="68"/>
      <c r="L14" s="437"/>
      <c r="M14" s="65"/>
      <c r="N14" s="345">
        <f>Populations!C19</f>
        <v>0</v>
      </c>
      <c r="O14" s="346">
        <f>IF(N14=0,0,($C$14/$N$14)*100000)</f>
        <v>0</v>
      </c>
      <c r="P14" s="346">
        <f>Populations!E19</f>
        <v>0</v>
      </c>
      <c r="Q14" s="346">
        <f>IF(P14=0,0,($D$14/$P$14)*100000)</f>
        <v>0</v>
      </c>
      <c r="R14" s="346">
        <f>Populations!G19</f>
        <v>0</v>
      </c>
      <c r="S14" s="346">
        <f>IF(R14=0,0,($E$14/$R$14)*100000)</f>
        <v>0</v>
      </c>
      <c r="T14" s="346">
        <f>Populations!I19</f>
        <v>0</v>
      </c>
      <c r="U14" s="346">
        <f>IF(T14=0,0,($F$14/$T$14)*100000)</f>
        <v>0</v>
      </c>
      <c r="V14" s="346">
        <f>Populations!K19</f>
        <v>0</v>
      </c>
      <c r="W14" s="346">
        <f>IF(V14=0,0,($G$14/$V$14)*100000)</f>
        <v>0</v>
      </c>
      <c r="X14" s="346">
        <f>Populations!M19</f>
        <v>0</v>
      </c>
      <c r="Y14" s="346">
        <f>IF(X14=0,0,($H$14/$X$14)*100000)</f>
        <v>0</v>
      </c>
      <c r="Z14" s="346">
        <f>Populations!O19</f>
        <v>0</v>
      </c>
      <c r="AA14" s="346">
        <f>IF(Z14=0,0,($I$14/$Z$14)*100000)</f>
        <v>0</v>
      </c>
      <c r="AB14" s="346">
        <f>Populations!Q19</f>
        <v>0</v>
      </c>
      <c r="AC14" s="346">
        <f>IF(AB14=0,0,($J$14/$AB$14)*100000)</f>
        <v>0</v>
      </c>
      <c r="AD14" s="346">
        <f>Populations!S19</f>
        <v>0</v>
      </c>
      <c r="AE14" s="346">
        <f>IF(AD14=0,0,($K$14/$AD$14)*100000)</f>
        <v>0</v>
      </c>
      <c r="AF14" s="346">
        <f>Populations!U19</f>
        <v>0</v>
      </c>
      <c r="AG14" s="348">
        <f>IF(AF14=0,0,($L$14/$AF$14)*100000)</f>
        <v>0</v>
      </c>
      <c r="AH14" s="65"/>
      <c r="AI14" s="470">
        <f>Populations!B106</f>
        <v>0</v>
      </c>
      <c r="AJ14" s="471">
        <f>Populations!C106</f>
        <v>0</v>
      </c>
      <c r="AK14" s="65"/>
      <c r="AL14" s="333" t="str">
        <f>Populations!B19</f>
        <v>65-74</v>
      </c>
      <c r="AM14" s="463">
        <f t="shared" si="0"/>
        <v>0</v>
      </c>
      <c r="AN14" s="464">
        <f t="shared" si="1"/>
        <v>0</v>
      </c>
      <c r="AO14" s="464">
        <f t="shared" si="2"/>
        <v>0</v>
      </c>
      <c r="AP14" s="465">
        <f t="shared" si="3"/>
        <v>0</v>
      </c>
      <c r="AQ14" s="465">
        <f t="shared" si="4"/>
        <v>0</v>
      </c>
      <c r="AR14" s="465">
        <f t="shared" si="5"/>
        <v>0</v>
      </c>
      <c r="AS14" s="465">
        <f t="shared" si="6"/>
        <v>0</v>
      </c>
      <c r="AT14" s="465">
        <f t="shared" si="7"/>
        <v>0</v>
      </c>
      <c r="AU14" s="465">
        <f t="shared" si="8"/>
        <v>0</v>
      </c>
      <c r="AV14" s="467">
        <f t="shared" si="9"/>
        <v>0</v>
      </c>
    </row>
    <row r="15" spans="1:48" ht="15.75">
      <c r="A15" s="684"/>
      <c r="B15" s="433" t="str">
        <f>Populations!B89</f>
        <v>75-84</v>
      </c>
      <c r="C15" s="435"/>
      <c r="D15" s="436"/>
      <c r="E15" s="66"/>
      <c r="F15" s="67"/>
      <c r="G15" s="67"/>
      <c r="H15" s="67"/>
      <c r="I15" s="67"/>
      <c r="J15" s="68"/>
      <c r="K15" s="68"/>
      <c r="L15" s="437"/>
      <c r="M15" s="65"/>
      <c r="N15" s="345">
        <f>Populations!C20</f>
        <v>0</v>
      </c>
      <c r="O15" s="346">
        <f>IF(N15=0,0,($C$15/$N$15)*100000)</f>
        <v>0</v>
      </c>
      <c r="P15" s="346">
        <f>Populations!E20</f>
        <v>0</v>
      </c>
      <c r="Q15" s="346">
        <f>IF(P15=0,0,($D$15/$P$15)*100000)</f>
        <v>0</v>
      </c>
      <c r="R15" s="346">
        <f>Populations!G20</f>
        <v>0</v>
      </c>
      <c r="S15" s="346">
        <f>IF(R15=0,0,($E$15/$R$15)*100000)</f>
        <v>0</v>
      </c>
      <c r="T15" s="346">
        <f>Populations!I20</f>
        <v>0</v>
      </c>
      <c r="U15" s="346">
        <f>IF(T15=0,0,($F$15/$T$15)*100000)</f>
        <v>0</v>
      </c>
      <c r="V15" s="346">
        <f>Populations!K20</f>
        <v>0</v>
      </c>
      <c r="W15" s="346">
        <f>IF(V15=0,0,($G$15/$V$15)*100000)</f>
        <v>0</v>
      </c>
      <c r="X15" s="346">
        <f>Populations!M20</f>
        <v>0</v>
      </c>
      <c r="Y15" s="346">
        <f>IF(X15=0,0,($H$15/$X$15)*100000)</f>
        <v>0</v>
      </c>
      <c r="Z15" s="346">
        <f>Populations!O20</f>
        <v>0</v>
      </c>
      <c r="AA15" s="346">
        <f>IF(Z15=0,0,($I$15/$Z$15)*100000)</f>
        <v>0</v>
      </c>
      <c r="AB15" s="346">
        <f>Populations!Q20</f>
        <v>0</v>
      </c>
      <c r="AC15" s="346">
        <f>IF(AB15=0,0,($J$15/$AB$15)*100000)</f>
        <v>0</v>
      </c>
      <c r="AD15" s="346">
        <f>Populations!S20</f>
        <v>0</v>
      </c>
      <c r="AE15" s="346">
        <f>IF(AD15=0,0,($K$15/$AD$15)*100000)</f>
        <v>0</v>
      </c>
      <c r="AF15" s="346">
        <f>Populations!U20</f>
        <v>0</v>
      </c>
      <c r="AG15" s="348">
        <f>IF(AF15=0,0,($L$15/$AF$15)*100000)</f>
        <v>0</v>
      </c>
      <c r="AH15" s="65"/>
      <c r="AI15" s="470">
        <f>Populations!B107</f>
        <v>0</v>
      </c>
      <c r="AJ15" s="471">
        <f>Populations!C107</f>
        <v>0</v>
      </c>
      <c r="AK15" s="65"/>
      <c r="AL15" s="333" t="str">
        <f>Populations!B20</f>
        <v>75-84</v>
      </c>
      <c r="AM15" s="463">
        <f t="shared" si="0"/>
        <v>0</v>
      </c>
      <c r="AN15" s="464">
        <f t="shared" si="1"/>
        <v>0</v>
      </c>
      <c r="AO15" s="464">
        <f t="shared" si="2"/>
        <v>0</v>
      </c>
      <c r="AP15" s="465">
        <f t="shared" si="3"/>
        <v>0</v>
      </c>
      <c r="AQ15" s="465">
        <f t="shared" si="4"/>
        <v>0</v>
      </c>
      <c r="AR15" s="465">
        <f t="shared" si="5"/>
        <v>0</v>
      </c>
      <c r="AS15" s="465">
        <f t="shared" si="6"/>
        <v>0</v>
      </c>
      <c r="AT15" s="465">
        <f t="shared" si="7"/>
        <v>0</v>
      </c>
      <c r="AU15" s="465">
        <f t="shared" si="8"/>
        <v>0</v>
      </c>
      <c r="AV15" s="467">
        <f t="shared" si="9"/>
        <v>0</v>
      </c>
    </row>
    <row r="16" spans="1:48" ht="15.75">
      <c r="A16" s="684"/>
      <c r="B16" s="433" t="str">
        <f>Populations!B90</f>
        <v>85+</v>
      </c>
      <c r="C16" s="435"/>
      <c r="D16" s="436"/>
      <c r="E16" s="62"/>
      <c r="F16" s="63"/>
      <c r="G16" s="63"/>
      <c r="H16" s="63"/>
      <c r="I16" s="63"/>
      <c r="J16" s="64"/>
      <c r="K16" s="64"/>
      <c r="L16" s="437"/>
      <c r="M16" s="65"/>
      <c r="N16" s="345">
        <f>Populations!C21</f>
        <v>0</v>
      </c>
      <c r="O16" s="346">
        <f>IF(N16=0,0,($C$16/$N$16)*100000)</f>
        <v>0</v>
      </c>
      <c r="P16" s="346">
        <f>Populations!E21</f>
        <v>0</v>
      </c>
      <c r="Q16" s="346">
        <f>IF(P16=0,0,($D$16/$P$16)*100000)</f>
        <v>0</v>
      </c>
      <c r="R16" s="346">
        <f>Populations!G21</f>
        <v>0</v>
      </c>
      <c r="S16" s="346">
        <f>IF(R16=0,0,($E$16/$R$16)*100000)</f>
        <v>0</v>
      </c>
      <c r="T16" s="346">
        <f>Populations!I21</f>
        <v>0</v>
      </c>
      <c r="U16" s="346">
        <f>IF(T16=0,0,($F$16/$T$16)*100000)</f>
        <v>0</v>
      </c>
      <c r="V16" s="346">
        <f>Populations!K21</f>
        <v>0</v>
      </c>
      <c r="W16" s="346">
        <f>IF(V16=0,0,($G$16/$V$16)*100000)</f>
        <v>0</v>
      </c>
      <c r="X16" s="346">
        <f>Populations!M21</f>
        <v>0</v>
      </c>
      <c r="Y16" s="346">
        <f>IF(X16=0,0,($H$16/$X$16)*100000)</f>
        <v>0</v>
      </c>
      <c r="Z16" s="346">
        <f>Populations!O21</f>
        <v>0</v>
      </c>
      <c r="AA16" s="346">
        <f>IF(Z16=0,0,($I$16/$Z$16)*100000)</f>
        <v>0</v>
      </c>
      <c r="AB16" s="346">
        <f>Populations!Q21</f>
        <v>0</v>
      </c>
      <c r="AC16" s="346">
        <f>IF(AB16=0,0,($J$16/$AB$16)*100000)</f>
        <v>0</v>
      </c>
      <c r="AD16" s="346">
        <f>Populations!S21</f>
        <v>0</v>
      </c>
      <c r="AE16" s="346">
        <f>IF(AD16=0,0,($K$16/$AD$16)*100000)</f>
        <v>0</v>
      </c>
      <c r="AF16" s="346">
        <f>Populations!U21</f>
        <v>0</v>
      </c>
      <c r="AG16" s="348">
        <f>IF(AF16=0,0,($L$16/$AF$16)*100000)</f>
        <v>0</v>
      </c>
      <c r="AH16" s="65"/>
      <c r="AI16" s="470">
        <f>Populations!B108</f>
        <v>0</v>
      </c>
      <c r="AJ16" s="471">
        <f>Populations!C108</f>
        <v>0</v>
      </c>
      <c r="AK16" s="65"/>
      <c r="AL16" s="333" t="str">
        <f>Populations!B21</f>
        <v>85+</v>
      </c>
      <c r="AM16" s="463">
        <f t="shared" si="0"/>
        <v>0</v>
      </c>
      <c r="AN16" s="464">
        <f t="shared" si="1"/>
        <v>0</v>
      </c>
      <c r="AO16" s="464">
        <f t="shared" si="2"/>
        <v>0</v>
      </c>
      <c r="AP16" s="465">
        <f t="shared" si="3"/>
        <v>0</v>
      </c>
      <c r="AQ16" s="465">
        <f t="shared" si="4"/>
        <v>0</v>
      </c>
      <c r="AR16" s="465">
        <f t="shared" si="5"/>
        <v>0</v>
      </c>
      <c r="AS16" s="465">
        <f t="shared" si="6"/>
        <v>0</v>
      </c>
      <c r="AT16" s="465">
        <f t="shared" si="7"/>
        <v>0</v>
      </c>
      <c r="AU16" s="465">
        <f t="shared" si="8"/>
        <v>0</v>
      </c>
      <c r="AV16" s="467">
        <f t="shared" si="9"/>
        <v>0</v>
      </c>
    </row>
    <row r="17" spans="1:48" ht="15.75">
      <c r="A17" s="684"/>
      <c r="B17" s="438" t="s">
        <v>164</v>
      </c>
      <c r="C17" s="439">
        <f>SUM(C4:C16)</f>
        <v>0</v>
      </c>
      <c r="D17" s="440">
        <f>SUM(D4:D16)</f>
        <v>0</v>
      </c>
      <c r="E17" s="440">
        <f t="shared" ref="E17:L17" si="10">SUM(E4:E16)</f>
        <v>0</v>
      </c>
      <c r="F17" s="441">
        <f t="shared" si="10"/>
        <v>0</v>
      </c>
      <c r="G17" s="441">
        <f t="shared" si="10"/>
        <v>0</v>
      </c>
      <c r="H17" s="441">
        <f t="shared" si="10"/>
        <v>0</v>
      </c>
      <c r="I17" s="441">
        <f t="shared" si="10"/>
        <v>0</v>
      </c>
      <c r="J17" s="441">
        <f t="shared" si="10"/>
        <v>0</v>
      </c>
      <c r="K17" s="441">
        <f t="shared" si="10"/>
        <v>0</v>
      </c>
      <c r="L17" s="442">
        <f t="shared" si="10"/>
        <v>0</v>
      </c>
      <c r="N17" s="345">
        <f>Populations!C22</f>
        <v>0</v>
      </c>
      <c r="O17" s="346">
        <f>IF(N17=0,0,($C$17/$N$17)*100000)</f>
        <v>0</v>
      </c>
      <c r="P17" s="346">
        <f>Populations!E22</f>
        <v>0</v>
      </c>
      <c r="Q17" s="346">
        <f>IF(P17=0,0,($D$17/$P$17)*100000)</f>
        <v>0</v>
      </c>
      <c r="R17" s="346">
        <f>Populations!G22</f>
        <v>0</v>
      </c>
      <c r="S17" s="346">
        <f>IF(R17=0,0,($E$17/$R$17)*100000)</f>
        <v>0</v>
      </c>
      <c r="T17" s="346">
        <f>Populations!I22</f>
        <v>0</v>
      </c>
      <c r="U17" s="346">
        <f>IF(T17=0,0,($F$17/$T$17)*100000)</f>
        <v>0</v>
      </c>
      <c r="V17" s="346">
        <f>Populations!K22</f>
        <v>0</v>
      </c>
      <c r="W17" s="346">
        <f>IF(V17=0,0,($G$17/$V$17)*100000)</f>
        <v>0</v>
      </c>
      <c r="X17" s="346">
        <f>Populations!M22</f>
        <v>0</v>
      </c>
      <c r="Y17" s="346">
        <f>IF(X17=0,0,($H$17/$X$17)*100000)</f>
        <v>0</v>
      </c>
      <c r="Z17" s="346">
        <f>Populations!O22</f>
        <v>0</v>
      </c>
      <c r="AA17" s="346">
        <f>IF(Z17=0,0,($I$17/$Z$17)*100000)</f>
        <v>0</v>
      </c>
      <c r="AB17" s="346">
        <f>Populations!Q22</f>
        <v>0</v>
      </c>
      <c r="AC17" s="346">
        <f>IF(AB17=0,0,($J$17/$AB$17)*100000)</f>
        <v>0</v>
      </c>
      <c r="AD17" s="346">
        <f>Populations!S22</f>
        <v>0</v>
      </c>
      <c r="AE17" s="346">
        <f>IF(AD17=0,0,($K$17/$AD$17)*100000)</f>
        <v>0</v>
      </c>
      <c r="AF17" s="346">
        <f>Populations!U22</f>
        <v>0</v>
      </c>
      <c r="AG17" s="348">
        <f>IF(AF17=0,0,($L$17/$AF$17)*100000)</f>
        <v>0</v>
      </c>
      <c r="AI17" s="470">
        <f>Populations!B109</f>
        <v>0</v>
      </c>
      <c r="AJ17" s="471">
        <f>Populations!C109</f>
        <v>0</v>
      </c>
      <c r="AL17" s="333" t="str">
        <f>Populations!B22</f>
        <v>Total</v>
      </c>
      <c r="AM17" s="463">
        <f>SUM(AM4:AM16)</f>
        <v>0</v>
      </c>
      <c r="AN17" s="463">
        <f t="shared" ref="AN17:AV17" si="11">SUM(AN4:AN16)</f>
        <v>0</v>
      </c>
      <c r="AO17" s="463">
        <f t="shared" si="11"/>
        <v>0</v>
      </c>
      <c r="AP17" s="463">
        <f t="shared" si="11"/>
        <v>0</v>
      </c>
      <c r="AQ17" s="463">
        <f t="shared" si="11"/>
        <v>0</v>
      </c>
      <c r="AR17" s="463">
        <f t="shared" si="11"/>
        <v>0</v>
      </c>
      <c r="AS17" s="463">
        <f>SUM(AS4:AS16)</f>
        <v>0</v>
      </c>
      <c r="AT17" s="463">
        <f t="shared" si="11"/>
        <v>0</v>
      </c>
      <c r="AU17" s="463">
        <f t="shared" si="11"/>
        <v>0</v>
      </c>
      <c r="AV17" s="642">
        <f t="shared" si="11"/>
        <v>0</v>
      </c>
    </row>
    <row r="18" spans="1:48" ht="15.75">
      <c r="A18" s="288"/>
      <c r="B18" s="443"/>
      <c r="L18" s="444"/>
      <c r="N18" s="339"/>
      <c r="O18" s="340"/>
      <c r="P18" s="340"/>
      <c r="Q18" s="340"/>
      <c r="R18" s="340"/>
      <c r="S18" s="340"/>
      <c r="T18" s="340"/>
      <c r="U18" s="340"/>
      <c r="V18" s="340"/>
      <c r="W18" s="340"/>
      <c r="X18" s="340"/>
      <c r="Y18" s="340"/>
      <c r="Z18" s="340"/>
      <c r="AA18" s="340"/>
      <c r="AB18" s="340"/>
      <c r="AC18" s="340"/>
      <c r="AD18" s="340"/>
      <c r="AE18" s="340"/>
      <c r="AF18" s="340"/>
      <c r="AG18" s="341"/>
      <c r="AI18" s="472"/>
      <c r="AJ18" s="473"/>
      <c r="AL18" s="329"/>
      <c r="AM18" s="288"/>
      <c r="AN18" s="288"/>
      <c r="AO18" s="288"/>
      <c r="AP18" s="288"/>
      <c r="AQ18" s="288"/>
      <c r="AR18" s="288"/>
      <c r="AS18" s="288"/>
      <c r="AT18" s="288"/>
      <c r="AU18" s="288"/>
      <c r="AV18" s="330"/>
    </row>
    <row r="19" spans="1:48" ht="15.75">
      <c r="A19" s="288"/>
      <c r="B19" s="445"/>
      <c r="C19" s="69"/>
      <c r="D19" s="70" t="s">
        <v>143</v>
      </c>
      <c r="E19" s="70"/>
      <c r="F19" s="71" t="s">
        <v>144</v>
      </c>
      <c r="G19" s="71"/>
      <c r="H19" s="71"/>
      <c r="I19" s="71"/>
      <c r="J19" s="71"/>
      <c r="K19" s="71"/>
      <c r="L19" s="446"/>
      <c r="N19" s="339"/>
      <c r="O19" s="340"/>
      <c r="P19" s="340"/>
      <c r="Q19" s="340"/>
      <c r="R19" s="340"/>
      <c r="S19" s="340"/>
      <c r="T19" s="340"/>
      <c r="U19" s="340"/>
      <c r="V19" s="340"/>
      <c r="W19" s="340"/>
      <c r="X19" s="340"/>
      <c r="Y19" s="340"/>
      <c r="Z19" s="340"/>
      <c r="AA19" s="340"/>
      <c r="AB19" s="340"/>
      <c r="AC19" s="340"/>
      <c r="AD19" s="340"/>
      <c r="AE19" s="340"/>
      <c r="AF19" s="340"/>
      <c r="AG19" s="341"/>
      <c r="AI19" s="472"/>
      <c r="AJ19" s="473"/>
      <c r="AL19" s="329"/>
      <c r="AM19" s="288" t="s">
        <v>162</v>
      </c>
      <c r="AN19" s="288"/>
      <c r="AO19" s="288"/>
      <c r="AP19" s="288"/>
      <c r="AQ19" s="288"/>
      <c r="AR19" s="288"/>
      <c r="AS19" s="288"/>
      <c r="AT19" s="288"/>
      <c r="AU19" s="288"/>
      <c r="AV19" s="330"/>
    </row>
    <row r="20" spans="1:48" ht="51.95" customHeight="1">
      <c r="A20" s="685" t="s">
        <v>153</v>
      </c>
      <c r="B20" s="431" t="s">
        <v>82</v>
      </c>
      <c r="C20" s="56" t="s">
        <v>154</v>
      </c>
      <c r="D20" s="57" t="s">
        <v>84</v>
      </c>
      <c r="E20" s="57" t="s">
        <v>85</v>
      </c>
      <c r="F20" s="58" t="str">
        <f>Populations!I43</f>
        <v>White-Not Hispanic</v>
      </c>
      <c r="G20" s="58" t="str">
        <f>Populations!K43</f>
        <v>Hispanic</v>
      </c>
      <c r="H20" s="58" t="str">
        <f>Populations!M43</f>
        <v>Black-Not Hispanic</v>
      </c>
      <c r="I20" s="58" t="str">
        <f>Populations!O43</f>
        <v>Asian</v>
      </c>
      <c r="J20" s="58" t="str">
        <f>Populations!Q43</f>
        <v>American Indian
/Alaska Native</v>
      </c>
      <c r="K20" s="58" t="str">
        <f>Populations!S43</f>
        <v>Other</v>
      </c>
      <c r="L20" s="432" t="str">
        <f>Populations!U43</f>
        <v>Other</v>
      </c>
      <c r="M20" s="59"/>
      <c r="N20" s="342" t="s">
        <v>148</v>
      </c>
      <c r="O20" s="343" t="s">
        <v>149</v>
      </c>
      <c r="P20" s="343" t="s">
        <v>150</v>
      </c>
      <c r="Q20" s="343" t="s">
        <v>149</v>
      </c>
      <c r="R20" s="343" t="s">
        <v>151</v>
      </c>
      <c r="S20" s="343" t="s">
        <v>149</v>
      </c>
      <c r="T20" s="343" t="str">
        <f>Populations!I8</f>
        <v>White-Not Hispanic</v>
      </c>
      <c r="U20" s="343" t="s">
        <v>149</v>
      </c>
      <c r="V20" s="343" t="str">
        <f>Populations!K8</f>
        <v>Hispanic</v>
      </c>
      <c r="W20" s="343" t="s">
        <v>149</v>
      </c>
      <c r="X20" s="343" t="str">
        <f>Populations!M8</f>
        <v>Black-Not Hispanic</v>
      </c>
      <c r="Y20" s="343" t="s">
        <v>149</v>
      </c>
      <c r="Z20" s="343" t="str">
        <f>Populations!O8</f>
        <v>Asian</v>
      </c>
      <c r="AA20" s="343" t="s">
        <v>149</v>
      </c>
      <c r="AB20" s="343" t="str">
        <f>Populations!Q8</f>
        <v>American Indian
/Alaska Native</v>
      </c>
      <c r="AC20" s="343" t="s">
        <v>149</v>
      </c>
      <c r="AD20" s="343" t="str">
        <f>Populations!S8</f>
        <v>Other</v>
      </c>
      <c r="AE20" s="343" t="s">
        <v>149</v>
      </c>
      <c r="AF20" s="343" t="str">
        <f>Populations!U8</f>
        <v>Other</v>
      </c>
      <c r="AG20" s="344" t="s">
        <v>149</v>
      </c>
      <c r="AH20" s="59"/>
      <c r="AI20" s="468" t="s">
        <v>163</v>
      </c>
      <c r="AJ20" s="474" t="s">
        <v>113</v>
      </c>
      <c r="AL20" s="331" t="s">
        <v>82</v>
      </c>
      <c r="AM20" s="297" t="s">
        <v>83</v>
      </c>
      <c r="AN20" s="298" t="s">
        <v>84</v>
      </c>
      <c r="AO20" s="298" t="s">
        <v>85</v>
      </c>
      <c r="AP20" s="295" t="str">
        <f>Populations!I8</f>
        <v>White-Not Hispanic</v>
      </c>
      <c r="AQ20" s="295" t="str">
        <f>Populations!K8</f>
        <v>Hispanic</v>
      </c>
      <c r="AR20" s="295" t="str">
        <f>Populations!M8</f>
        <v>Black-Not Hispanic</v>
      </c>
      <c r="AS20" s="295" t="str">
        <f>Populations!O8</f>
        <v>Asian</v>
      </c>
      <c r="AT20" s="295" t="str">
        <f>Populations!Q8</f>
        <v>American Indian
/Alaska Native</v>
      </c>
      <c r="AU20" s="295" t="str">
        <f>Populations!S8</f>
        <v>Other</v>
      </c>
      <c r="AV20" s="332" t="str">
        <f>Populations!U8</f>
        <v>Other</v>
      </c>
    </row>
    <row r="21" spans="1:48" ht="15.75">
      <c r="A21" s="685"/>
      <c r="B21" s="433" t="str">
        <f>Populations!B78</f>
        <v>&lt;1</v>
      </c>
      <c r="C21" s="60"/>
      <c r="D21" s="61"/>
      <c r="E21" s="62"/>
      <c r="F21" s="63"/>
      <c r="G21" s="63"/>
      <c r="H21" s="63"/>
      <c r="I21" s="63"/>
      <c r="J21" s="64"/>
      <c r="K21" s="64"/>
      <c r="L21" s="434"/>
      <c r="M21" s="65"/>
      <c r="N21" s="345">
        <f>Populations!C9</f>
        <v>0</v>
      </c>
      <c r="O21" s="346">
        <f>IF(N21=0,0,($C$21/$N$21)*100000)</f>
        <v>0</v>
      </c>
      <c r="P21" s="346">
        <f>Populations!E9</f>
        <v>0</v>
      </c>
      <c r="Q21" s="346">
        <f>IF(P21=0,0,($D$21/$P$21)*100000)</f>
        <v>0</v>
      </c>
      <c r="R21" s="346">
        <f>Populations!G9</f>
        <v>0</v>
      </c>
      <c r="S21" s="346">
        <f>IF(R21=0,0,($E$21/$R$21)*100000)</f>
        <v>0</v>
      </c>
      <c r="T21" s="347">
        <f>Populations!I9</f>
        <v>0</v>
      </c>
      <c r="U21" s="346">
        <f>IF(T21=0,0,($F$21/$T$21)*100000)</f>
        <v>0</v>
      </c>
      <c r="V21" s="346">
        <f>Populations!K9</f>
        <v>0</v>
      </c>
      <c r="W21" s="346">
        <f>IF(V21=0,0,($G$21/$V$21)*100000)</f>
        <v>0</v>
      </c>
      <c r="X21" s="347">
        <f>Populations!M9</f>
        <v>0</v>
      </c>
      <c r="Y21" s="346">
        <f>IF(X21=0,0,($H$21/$X$21)*100000)</f>
        <v>0</v>
      </c>
      <c r="Z21" s="347">
        <f>Populations!O9</f>
        <v>0</v>
      </c>
      <c r="AA21" s="346">
        <f>IF(Z21=0,0,($I$21/$Z$21)*100000)</f>
        <v>0</v>
      </c>
      <c r="AB21" s="347">
        <f>Populations!Q9</f>
        <v>0</v>
      </c>
      <c r="AC21" s="346">
        <f>IF(AB21=0,0,($J$21/$AB$21)*100000)</f>
        <v>0</v>
      </c>
      <c r="AD21" s="346">
        <f>Populations!S9</f>
        <v>0</v>
      </c>
      <c r="AE21" s="346">
        <f>IF(AD21=0,0,($K$21/$AD$21)*100000)</f>
        <v>0</v>
      </c>
      <c r="AF21" s="347">
        <f>Populations!U9</f>
        <v>0</v>
      </c>
      <c r="AG21" s="348">
        <f>IF(AF21=0,0,($L$21/$AF$21)*100000)</f>
        <v>0</v>
      </c>
      <c r="AH21" s="65"/>
      <c r="AI21" s="470">
        <f>Populations!B96</f>
        <v>0</v>
      </c>
      <c r="AJ21" s="471">
        <f>Populations!C96</f>
        <v>0</v>
      </c>
      <c r="AL21" s="333" t="str">
        <f>Populations!B9</f>
        <v>&lt;1</v>
      </c>
      <c r="AM21" s="463">
        <f t="shared" ref="AM21:AM33" si="12">O21*AJ21</f>
        <v>0</v>
      </c>
      <c r="AN21" s="464">
        <f t="shared" ref="AN21:AN33" si="13">Q21*AJ21</f>
        <v>0</v>
      </c>
      <c r="AO21" s="464">
        <f t="shared" ref="AO21:AO33" si="14">S21*AJ21</f>
        <v>0</v>
      </c>
      <c r="AP21" s="465">
        <f t="shared" ref="AP21:AP33" si="15">U21*AJ21</f>
        <v>0</v>
      </c>
      <c r="AQ21" s="465">
        <f t="shared" ref="AQ21:AQ33" si="16">W21*AJ21</f>
        <v>0</v>
      </c>
      <c r="AR21" s="465">
        <f t="shared" ref="AR21:AR33" si="17">Y21*AJ21</f>
        <v>0</v>
      </c>
      <c r="AS21" s="465">
        <f t="shared" ref="AS21:AS33" si="18">AA21*AJ21</f>
        <v>0</v>
      </c>
      <c r="AT21" s="465">
        <f t="shared" ref="AT21:AT33" si="19">AC21*AJ21</f>
        <v>0</v>
      </c>
      <c r="AU21" s="465">
        <f t="shared" ref="AU21:AU33" si="20">AE21*AJ21</f>
        <v>0</v>
      </c>
      <c r="AV21" s="467">
        <f t="shared" ref="AV21:AV33" si="21">AG21*AJ21</f>
        <v>0</v>
      </c>
    </row>
    <row r="22" spans="1:48" ht="15.75">
      <c r="A22" s="685"/>
      <c r="B22" s="433" t="str">
        <f>Populations!B79</f>
        <v>1-4</v>
      </c>
      <c r="C22" s="435"/>
      <c r="D22" s="436"/>
      <c r="E22" s="66"/>
      <c r="F22" s="67"/>
      <c r="G22" s="67"/>
      <c r="H22" s="67"/>
      <c r="I22" s="67"/>
      <c r="J22" s="68"/>
      <c r="K22" s="68"/>
      <c r="L22" s="437"/>
      <c r="M22" s="65"/>
      <c r="N22" s="345">
        <f>Populations!C10</f>
        <v>0</v>
      </c>
      <c r="O22" s="346">
        <f>IF(N22=0,0,($C$22/$N$22)*100000)</f>
        <v>0</v>
      </c>
      <c r="P22" s="346">
        <f>Populations!E10</f>
        <v>0</v>
      </c>
      <c r="Q22" s="346">
        <f>IF(P22=0,0,($D$22/$P$22)*100000)</f>
        <v>0</v>
      </c>
      <c r="R22" s="346">
        <f>Populations!G10</f>
        <v>0</v>
      </c>
      <c r="S22" s="346">
        <f>IF(R22=0,0,($E$22/$R$22)*100000)</f>
        <v>0</v>
      </c>
      <c r="T22" s="347">
        <f>Populations!I10</f>
        <v>0</v>
      </c>
      <c r="U22" s="346">
        <f>IF(T22=0,0,($F$22/$T$22)*100000)</f>
        <v>0</v>
      </c>
      <c r="V22" s="346">
        <f>Populations!K10</f>
        <v>0</v>
      </c>
      <c r="W22" s="346">
        <f>IF(V22=0,0,($G$22/$V$22)*100000)</f>
        <v>0</v>
      </c>
      <c r="X22" s="347">
        <f>Populations!M10</f>
        <v>0</v>
      </c>
      <c r="Y22" s="346">
        <f>IF(X22=0,0,($H$22/$X$22)*100000)</f>
        <v>0</v>
      </c>
      <c r="Z22" s="347">
        <f>Populations!O10</f>
        <v>0</v>
      </c>
      <c r="AA22" s="346">
        <f>IF(Z22=0,0,($I$22/$Z$22)*100000)</f>
        <v>0</v>
      </c>
      <c r="AB22" s="347">
        <f>Populations!Q10</f>
        <v>0</v>
      </c>
      <c r="AC22" s="346">
        <f>IF(AB22=0,0,($J$22/$AB$22)*100000)</f>
        <v>0</v>
      </c>
      <c r="AD22" s="346">
        <f>Populations!S10</f>
        <v>0</v>
      </c>
      <c r="AE22" s="346">
        <f>IF(AD22=0,0,($K$22/$AD$22)*100000)</f>
        <v>0</v>
      </c>
      <c r="AF22" s="347">
        <f>Populations!U10</f>
        <v>0</v>
      </c>
      <c r="AG22" s="348">
        <f>IF(AF22=0,0,($L$22/$AF$22)*100000)</f>
        <v>0</v>
      </c>
      <c r="AH22" s="65"/>
      <c r="AI22" s="470">
        <f>Populations!B97</f>
        <v>0</v>
      </c>
      <c r="AJ22" s="471">
        <f>Populations!C97</f>
        <v>0</v>
      </c>
      <c r="AL22" s="333" t="str">
        <f>Populations!B10</f>
        <v>1-4</v>
      </c>
      <c r="AM22" s="463">
        <f t="shared" si="12"/>
        <v>0</v>
      </c>
      <c r="AN22" s="464">
        <f t="shared" si="13"/>
        <v>0</v>
      </c>
      <c r="AO22" s="464">
        <f t="shared" si="14"/>
        <v>0</v>
      </c>
      <c r="AP22" s="465">
        <f t="shared" si="15"/>
        <v>0</v>
      </c>
      <c r="AQ22" s="465">
        <f t="shared" si="16"/>
        <v>0</v>
      </c>
      <c r="AR22" s="465">
        <f t="shared" si="17"/>
        <v>0</v>
      </c>
      <c r="AS22" s="465">
        <f t="shared" si="18"/>
        <v>0</v>
      </c>
      <c r="AT22" s="465">
        <f t="shared" si="19"/>
        <v>0</v>
      </c>
      <c r="AU22" s="465">
        <f t="shared" si="20"/>
        <v>0</v>
      </c>
      <c r="AV22" s="467">
        <f t="shared" si="21"/>
        <v>0</v>
      </c>
    </row>
    <row r="23" spans="1:48" ht="15.75">
      <c r="A23" s="685"/>
      <c r="B23" s="433" t="str">
        <f>Populations!B80</f>
        <v>5-9</v>
      </c>
      <c r="C23" s="435"/>
      <c r="D23" s="436"/>
      <c r="E23" s="66"/>
      <c r="F23" s="67"/>
      <c r="G23" s="67"/>
      <c r="H23" s="67"/>
      <c r="I23" s="67"/>
      <c r="J23" s="68"/>
      <c r="K23" s="68"/>
      <c r="L23" s="437"/>
      <c r="M23" s="65"/>
      <c r="N23" s="345">
        <f>Populations!C11</f>
        <v>0</v>
      </c>
      <c r="O23" s="346">
        <f>IF(N23=0,0,($C$23/$N$23)*100000)</f>
        <v>0</v>
      </c>
      <c r="P23" s="346">
        <f>Populations!E11</f>
        <v>0</v>
      </c>
      <c r="Q23" s="346">
        <f>IF(P23=0,0,($D$23/$P$23)*100000)</f>
        <v>0</v>
      </c>
      <c r="R23" s="346">
        <f>Populations!G11</f>
        <v>0</v>
      </c>
      <c r="S23" s="346">
        <f>IF(R23=0,0,($E$23/$R$23)*100000)</f>
        <v>0</v>
      </c>
      <c r="T23" s="347">
        <f>Populations!I11</f>
        <v>0</v>
      </c>
      <c r="U23" s="346">
        <f>IF(T23=0,0,($F$23/$T$23)*100000)</f>
        <v>0</v>
      </c>
      <c r="V23" s="346">
        <f>Populations!K11</f>
        <v>0</v>
      </c>
      <c r="W23" s="346">
        <f>IF(V23=0,0,($G$23/$V$23)*100000)</f>
        <v>0</v>
      </c>
      <c r="X23" s="347">
        <f>Populations!M11</f>
        <v>0</v>
      </c>
      <c r="Y23" s="346">
        <f>IF(X23=0,0,($H$23/$X$23)*100000)</f>
        <v>0</v>
      </c>
      <c r="Z23" s="347">
        <f>Populations!O11</f>
        <v>0</v>
      </c>
      <c r="AA23" s="346">
        <f>IF(Z23=0,0,($I$23/$Z$23)*100000)</f>
        <v>0</v>
      </c>
      <c r="AB23" s="347">
        <f>Populations!Q11</f>
        <v>0</v>
      </c>
      <c r="AC23" s="346">
        <f>IF(AB23=0,0,($J$23/$AB$23)*100000)</f>
        <v>0</v>
      </c>
      <c r="AD23" s="346">
        <f>Populations!S11</f>
        <v>0</v>
      </c>
      <c r="AE23" s="346">
        <f>IF(AD23=0,0,($K$23/$AD$23)*100000)</f>
        <v>0</v>
      </c>
      <c r="AF23" s="347">
        <f>Populations!U11</f>
        <v>0</v>
      </c>
      <c r="AG23" s="348">
        <f>IF(AF23=0,0,($L$23/$AF$23)*100000)</f>
        <v>0</v>
      </c>
      <c r="AH23" s="65"/>
      <c r="AI23" s="470">
        <f>Populations!B98</f>
        <v>0</v>
      </c>
      <c r="AJ23" s="471">
        <f>Populations!C98</f>
        <v>0</v>
      </c>
      <c r="AL23" s="333" t="str">
        <f>Populations!B11</f>
        <v>5-9</v>
      </c>
      <c r="AM23" s="463">
        <f t="shared" si="12"/>
        <v>0</v>
      </c>
      <c r="AN23" s="464">
        <f t="shared" si="13"/>
        <v>0</v>
      </c>
      <c r="AO23" s="464">
        <f t="shared" si="14"/>
        <v>0</v>
      </c>
      <c r="AP23" s="465">
        <f t="shared" si="15"/>
        <v>0</v>
      </c>
      <c r="AQ23" s="465">
        <f t="shared" si="16"/>
        <v>0</v>
      </c>
      <c r="AR23" s="465">
        <f t="shared" si="17"/>
        <v>0</v>
      </c>
      <c r="AS23" s="465">
        <f t="shared" si="18"/>
        <v>0</v>
      </c>
      <c r="AT23" s="465">
        <f t="shared" si="19"/>
        <v>0</v>
      </c>
      <c r="AU23" s="465">
        <f t="shared" si="20"/>
        <v>0</v>
      </c>
      <c r="AV23" s="467">
        <f t="shared" si="21"/>
        <v>0</v>
      </c>
    </row>
    <row r="24" spans="1:48" ht="15.75">
      <c r="A24" s="685"/>
      <c r="B24" s="433" t="str">
        <f>Populations!B81</f>
        <v>10-14</v>
      </c>
      <c r="C24" s="435"/>
      <c r="D24" s="436"/>
      <c r="E24" s="66"/>
      <c r="F24" s="67"/>
      <c r="G24" s="67"/>
      <c r="H24" s="67"/>
      <c r="I24" s="67"/>
      <c r="J24" s="68"/>
      <c r="K24" s="68"/>
      <c r="L24" s="437"/>
      <c r="M24" s="65"/>
      <c r="N24" s="345">
        <f>Populations!C12</f>
        <v>0</v>
      </c>
      <c r="O24" s="346">
        <f>IF(N24=0,0,($C$24/$N$24)*100000)</f>
        <v>0</v>
      </c>
      <c r="P24" s="346">
        <f>Populations!E12</f>
        <v>0</v>
      </c>
      <c r="Q24" s="346">
        <f>IF(P24=0,0,($D$24/$P$24)*100000)</f>
        <v>0</v>
      </c>
      <c r="R24" s="346">
        <f>Populations!G12</f>
        <v>0</v>
      </c>
      <c r="S24" s="346">
        <f>IF(R24=0,0,($E$24/$R$24)*100000)</f>
        <v>0</v>
      </c>
      <c r="T24" s="347">
        <f>Populations!I12</f>
        <v>0</v>
      </c>
      <c r="U24" s="346">
        <f>IF(T24=0,0,($F$24/$T$24)*100000)</f>
        <v>0</v>
      </c>
      <c r="V24" s="346">
        <f>Populations!K12</f>
        <v>0</v>
      </c>
      <c r="W24" s="346">
        <f>IF(V24=0,0,($G$24/$V$24)*100000)</f>
        <v>0</v>
      </c>
      <c r="X24" s="347">
        <f>Populations!M12</f>
        <v>0</v>
      </c>
      <c r="Y24" s="346">
        <f>IF(X24=0,0,($H$24/$X$24)*100000)</f>
        <v>0</v>
      </c>
      <c r="Z24" s="347">
        <f>Populations!O12</f>
        <v>0</v>
      </c>
      <c r="AA24" s="346">
        <f>IF(Z24=0,0,($I$24/$Z$24)*100000)</f>
        <v>0</v>
      </c>
      <c r="AB24" s="347">
        <f>Populations!Q12</f>
        <v>0</v>
      </c>
      <c r="AC24" s="346">
        <f>IF(AB24=0,0,($J$24/$AB$24)*100000)</f>
        <v>0</v>
      </c>
      <c r="AD24" s="346">
        <f>Populations!S12</f>
        <v>0</v>
      </c>
      <c r="AE24" s="346">
        <f>IF(AD24=0,0,($K$24/$AD$24)*100000)</f>
        <v>0</v>
      </c>
      <c r="AF24" s="347">
        <f>Populations!U12</f>
        <v>0</v>
      </c>
      <c r="AG24" s="348">
        <f>IF(AF24=0,0,($L$24/$AF$24)*100000)</f>
        <v>0</v>
      </c>
      <c r="AH24" s="65"/>
      <c r="AI24" s="470">
        <f>Populations!B99</f>
        <v>0</v>
      </c>
      <c r="AJ24" s="471">
        <f>Populations!C99</f>
        <v>0</v>
      </c>
      <c r="AL24" s="333" t="str">
        <f>Populations!B12</f>
        <v>10-14</v>
      </c>
      <c r="AM24" s="463">
        <f t="shared" si="12"/>
        <v>0</v>
      </c>
      <c r="AN24" s="464">
        <f t="shared" si="13"/>
        <v>0</v>
      </c>
      <c r="AO24" s="464">
        <f t="shared" si="14"/>
        <v>0</v>
      </c>
      <c r="AP24" s="465">
        <f t="shared" si="15"/>
        <v>0</v>
      </c>
      <c r="AQ24" s="465">
        <f t="shared" si="16"/>
        <v>0</v>
      </c>
      <c r="AR24" s="465">
        <f t="shared" si="17"/>
        <v>0</v>
      </c>
      <c r="AS24" s="465">
        <f t="shared" si="18"/>
        <v>0</v>
      </c>
      <c r="AT24" s="465">
        <f t="shared" si="19"/>
        <v>0</v>
      </c>
      <c r="AU24" s="465">
        <f t="shared" si="20"/>
        <v>0</v>
      </c>
      <c r="AV24" s="467">
        <f t="shared" si="21"/>
        <v>0</v>
      </c>
    </row>
    <row r="25" spans="1:48" ht="15.75">
      <c r="A25" s="685"/>
      <c r="B25" s="433" t="str">
        <f>Populations!B82</f>
        <v>15-19</v>
      </c>
      <c r="C25" s="435"/>
      <c r="D25" s="436"/>
      <c r="E25" s="66"/>
      <c r="F25" s="67"/>
      <c r="G25" s="67"/>
      <c r="H25" s="67"/>
      <c r="I25" s="67"/>
      <c r="J25" s="68"/>
      <c r="K25" s="68"/>
      <c r="L25" s="437"/>
      <c r="M25" s="65"/>
      <c r="N25" s="345">
        <f>Populations!C13</f>
        <v>0</v>
      </c>
      <c r="O25" s="346">
        <f>IF(N25=0,0,($C$25/$N$25)*100000)</f>
        <v>0</v>
      </c>
      <c r="P25" s="346">
        <f>Populations!E13</f>
        <v>0</v>
      </c>
      <c r="Q25" s="346">
        <f>IF(P25=0,0,($D$25/$P$25)*100000)</f>
        <v>0</v>
      </c>
      <c r="R25" s="346">
        <f>Populations!G13</f>
        <v>0</v>
      </c>
      <c r="S25" s="346">
        <f>IF(R25=0,0,($E$25/$R$25)*100000)</f>
        <v>0</v>
      </c>
      <c r="T25" s="347">
        <f>Populations!I13</f>
        <v>0</v>
      </c>
      <c r="U25" s="346">
        <f>IF(T25=0,0,($F$25/$T$25)*100000)</f>
        <v>0</v>
      </c>
      <c r="V25" s="346">
        <f>Populations!K13</f>
        <v>0</v>
      </c>
      <c r="W25" s="346">
        <f>IF(V25=0,0,($G$25/$V$25)*100000)</f>
        <v>0</v>
      </c>
      <c r="X25" s="347">
        <f>Populations!M13</f>
        <v>0</v>
      </c>
      <c r="Y25" s="346">
        <f>IF(X25=0,0,($H$25/$X$25)*100000)</f>
        <v>0</v>
      </c>
      <c r="Z25" s="347">
        <f>Populations!O13</f>
        <v>0</v>
      </c>
      <c r="AA25" s="346">
        <f>IF(Z25=0,0,($I$25/$Z$25)*100000)</f>
        <v>0</v>
      </c>
      <c r="AB25" s="347">
        <f>Populations!Q13</f>
        <v>0</v>
      </c>
      <c r="AC25" s="346">
        <f>IF(AB25=0,0,($J$25/$AB$25)*100000)</f>
        <v>0</v>
      </c>
      <c r="AD25" s="346">
        <f>Populations!S13</f>
        <v>0</v>
      </c>
      <c r="AE25" s="346">
        <f>IF(AD25=0,0,($K$25/$AD$25)*100000)</f>
        <v>0</v>
      </c>
      <c r="AF25" s="347">
        <f>Populations!U13</f>
        <v>0</v>
      </c>
      <c r="AG25" s="348">
        <f>IF(AF25=0,0,($L$25/$AF$25)*100000)</f>
        <v>0</v>
      </c>
      <c r="AH25" s="65"/>
      <c r="AI25" s="470">
        <f>Populations!B100</f>
        <v>0</v>
      </c>
      <c r="AJ25" s="471">
        <f>Populations!C100</f>
        <v>0</v>
      </c>
      <c r="AL25" s="333" t="str">
        <f>Populations!B13</f>
        <v>15-19</v>
      </c>
      <c r="AM25" s="463">
        <f t="shared" si="12"/>
        <v>0</v>
      </c>
      <c r="AN25" s="464">
        <f t="shared" si="13"/>
        <v>0</v>
      </c>
      <c r="AO25" s="464">
        <f t="shared" si="14"/>
        <v>0</v>
      </c>
      <c r="AP25" s="465">
        <f t="shared" si="15"/>
        <v>0</v>
      </c>
      <c r="AQ25" s="465">
        <f t="shared" si="16"/>
        <v>0</v>
      </c>
      <c r="AR25" s="465">
        <f t="shared" si="17"/>
        <v>0</v>
      </c>
      <c r="AS25" s="465">
        <f t="shared" si="18"/>
        <v>0</v>
      </c>
      <c r="AT25" s="465">
        <f t="shared" si="19"/>
        <v>0</v>
      </c>
      <c r="AU25" s="465">
        <f t="shared" si="20"/>
        <v>0</v>
      </c>
      <c r="AV25" s="467">
        <f t="shared" si="21"/>
        <v>0</v>
      </c>
    </row>
    <row r="26" spans="1:48" ht="15.75">
      <c r="A26" s="685"/>
      <c r="B26" s="433" t="str">
        <f>Populations!B83</f>
        <v>20-24</v>
      </c>
      <c r="C26" s="435"/>
      <c r="D26" s="436"/>
      <c r="E26" s="66"/>
      <c r="F26" s="67"/>
      <c r="G26" s="67"/>
      <c r="H26" s="67"/>
      <c r="I26" s="67"/>
      <c r="J26" s="68"/>
      <c r="K26" s="68"/>
      <c r="L26" s="437"/>
      <c r="M26" s="65"/>
      <c r="N26" s="345">
        <f>Populations!C14</f>
        <v>0</v>
      </c>
      <c r="O26" s="346">
        <f>IF(N26=0,0,($C$26/$N$26)*100000)</f>
        <v>0</v>
      </c>
      <c r="P26" s="346">
        <f>Populations!E14</f>
        <v>0</v>
      </c>
      <c r="Q26" s="346">
        <f>IF(P26=0,0,($D$26/$P$26)*100000)</f>
        <v>0</v>
      </c>
      <c r="R26" s="346">
        <f>Populations!G14</f>
        <v>0</v>
      </c>
      <c r="S26" s="346">
        <f>IF(R26=0,0,($E$26/$R$26)*100000)</f>
        <v>0</v>
      </c>
      <c r="T26" s="347">
        <f>Populations!I14</f>
        <v>0</v>
      </c>
      <c r="U26" s="346">
        <f>IF(T26=0,0,($F$26/$T$26)*100000)</f>
        <v>0</v>
      </c>
      <c r="V26" s="346">
        <f>Populations!K14</f>
        <v>0</v>
      </c>
      <c r="W26" s="346">
        <f>IF(V26=0,0,($G$26/$V$26)*100000)</f>
        <v>0</v>
      </c>
      <c r="X26" s="347">
        <f>Populations!M14</f>
        <v>0</v>
      </c>
      <c r="Y26" s="346">
        <f>IF(X26=0,0,($H$26/$X$26)*100000)</f>
        <v>0</v>
      </c>
      <c r="Z26" s="347">
        <f>Populations!O14</f>
        <v>0</v>
      </c>
      <c r="AA26" s="346">
        <f>IF(Z26=0,0,($I$26/$Z$26)*100000)</f>
        <v>0</v>
      </c>
      <c r="AB26" s="347">
        <f>Populations!Q14</f>
        <v>0</v>
      </c>
      <c r="AC26" s="346">
        <f>IF(AB26=0,0,($J$26/$AB$26)*100000)</f>
        <v>0</v>
      </c>
      <c r="AD26" s="346">
        <f>Populations!S14</f>
        <v>0</v>
      </c>
      <c r="AE26" s="346">
        <f>IF(AD26=0,0,($K$26/$AD$26)*100000)</f>
        <v>0</v>
      </c>
      <c r="AF26" s="347">
        <f>Populations!U14</f>
        <v>0</v>
      </c>
      <c r="AG26" s="348">
        <f>IF(AF26=0,0,($L$26/$AF$26)*100000)</f>
        <v>0</v>
      </c>
      <c r="AH26" s="65"/>
      <c r="AI26" s="470">
        <f>Populations!B101</f>
        <v>0</v>
      </c>
      <c r="AJ26" s="471">
        <f>Populations!C101</f>
        <v>0</v>
      </c>
      <c r="AL26" s="333" t="str">
        <f>Populations!B14</f>
        <v>20-24</v>
      </c>
      <c r="AM26" s="463">
        <f t="shared" si="12"/>
        <v>0</v>
      </c>
      <c r="AN26" s="464">
        <f t="shared" si="13"/>
        <v>0</v>
      </c>
      <c r="AO26" s="464">
        <f t="shared" si="14"/>
        <v>0</v>
      </c>
      <c r="AP26" s="465">
        <f t="shared" si="15"/>
        <v>0</v>
      </c>
      <c r="AQ26" s="465">
        <f t="shared" si="16"/>
        <v>0</v>
      </c>
      <c r="AR26" s="465">
        <f t="shared" si="17"/>
        <v>0</v>
      </c>
      <c r="AS26" s="465">
        <f t="shared" si="18"/>
        <v>0</v>
      </c>
      <c r="AT26" s="465">
        <f t="shared" si="19"/>
        <v>0</v>
      </c>
      <c r="AU26" s="465">
        <f t="shared" si="20"/>
        <v>0</v>
      </c>
      <c r="AV26" s="467">
        <f t="shared" si="21"/>
        <v>0</v>
      </c>
    </row>
    <row r="27" spans="1:48" ht="15.75">
      <c r="A27" s="685"/>
      <c r="B27" s="433" t="str">
        <f>Populations!B84</f>
        <v>25-34</v>
      </c>
      <c r="C27" s="435"/>
      <c r="D27" s="436"/>
      <c r="E27" s="66"/>
      <c r="F27" s="67"/>
      <c r="G27" s="67"/>
      <c r="H27" s="67"/>
      <c r="I27" s="67"/>
      <c r="J27" s="68"/>
      <c r="K27" s="68"/>
      <c r="L27" s="437"/>
      <c r="M27" s="65"/>
      <c r="N27" s="345">
        <f>Populations!C15</f>
        <v>0</v>
      </c>
      <c r="O27" s="346">
        <f>IF(N27=0,0,($C$27/$N$27)*100000)</f>
        <v>0</v>
      </c>
      <c r="P27" s="346">
        <f>Populations!E15</f>
        <v>0</v>
      </c>
      <c r="Q27" s="346">
        <f>IF(P27=0,0,($D$27/$P$27)*100000)</f>
        <v>0</v>
      </c>
      <c r="R27" s="346">
        <f>Populations!G15</f>
        <v>0</v>
      </c>
      <c r="S27" s="346">
        <f>IF(R27=0,0,($E$27/$R$27)*100000)</f>
        <v>0</v>
      </c>
      <c r="T27" s="347">
        <f>Populations!I15</f>
        <v>0</v>
      </c>
      <c r="U27" s="346">
        <f>IF(T27=0,0,($F$27/$T$27)*100000)</f>
        <v>0</v>
      </c>
      <c r="V27" s="346">
        <f>Populations!K15</f>
        <v>0</v>
      </c>
      <c r="W27" s="346">
        <f>IF(V27=0,0,($G$27/$V$27)*100000)</f>
        <v>0</v>
      </c>
      <c r="X27" s="347">
        <f>Populations!M15</f>
        <v>0</v>
      </c>
      <c r="Y27" s="346">
        <f>IF(X27=0,0,($H$27/$X$27)*100000)</f>
        <v>0</v>
      </c>
      <c r="Z27" s="347">
        <f>Populations!O15</f>
        <v>0</v>
      </c>
      <c r="AA27" s="346">
        <f>IF(Z27=0,0,($I$27/$Z$27)*100000)</f>
        <v>0</v>
      </c>
      <c r="AB27" s="347">
        <f>Populations!Q15</f>
        <v>0</v>
      </c>
      <c r="AC27" s="346">
        <f>IF(AB27=0,0,($J$27/$AB$27)*100000)</f>
        <v>0</v>
      </c>
      <c r="AD27" s="346">
        <f>Populations!S15</f>
        <v>0</v>
      </c>
      <c r="AE27" s="346">
        <f>IF(AD27=0,0,($K$27/$AD$27)*100000)</f>
        <v>0</v>
      </c>
      <c r="AF27" s="347">
        <f>Populations!U15</f>
        <v>0</v>
      </c>
      <c r="AG27" s="348">
        <f>IF(AF27=0,0,($L$272/$AF$27)*100000)</f>
        <v>0</v>
      </c>
      <c r="AH27" s="65"/>
      <c r="AI27" s="470">
        <f>Populations!B102</f>
        <v>0</v>
      </c>
      <c r="AJ27" s="471">
        <f>Populations!C102</f>
        <v>0</v>
      </c>
      <c r="AL27" s="333" t="str">
        <f>Populations!B15</f>
        <v>25-34</v>
      </c>
      <c r="AM27" s="463">
        <f t="shared" si="12"/>
        <v>0</v>
      </c>
      <c r="AN27" s="464">
        <f t="shared" si="13"/>
        <v>0</v>
      </c>
      <c r="AO27" s="464">
        <f t="shared" si="14"/>
        <v>0</v>
      </c>
      <c r="AP27" s="465">
        <f t="shared" si="15"/>
        <v>0</v>
      </c>
      <c r="AQ27" s="465">
        <f t="shared" si="16"/>
        <v>0</v>
      </c>
      <c r="AR27" s="465">
        <f t="shared" si="17"/>
        <v>0</v>
      </c>
      <c r="AS27" s="465">
        <f t="shared" si="18"/>
        <v>0</v>
      </c>
      <c r="AT27" s="465">
        <f t="shared" si="19"/>
        <v>0</v>
      </c>
      <c r="AU27" s="465">
        <f t="shared" si="20"/>
        <v>0</v>
      </c>
      <c r="AV27" s="467">
        <f t="shared" si="21"/>
        <v>0</v>
      </c>
    </row>
    <row r="28" spans="1:48" ht="15.75">
      <c r="A28" s="685"/>
      <c r="B28" s="433" t="str">
        <f>Populations!B85</f>
        <v>35-44</v>
      </c>
      <c r="C28" s="435"/>
      <c r="D28" s="436"/>
      <c r="E28" s="66"/>
      <c r="F28" s="67"/>
      <c r="G28" s="67"/>
      <c r="H28" s="67"/>
      <c r="I28" s="67"/>
      <c r="J28" s="68"/>
      <c r="K28" s="68"/>
      <c r="L28" s="437"/>
      <c r="M28" s="65"/>
      <c r="N28" s="345">
        <f>Populations!C16</f>
        <v>0</v>
      </c>
      <c r="O28" s="346">
        <f>IF(N28=0,0,($C$28/$N$28)*100000)</f>
        <v>0</v>
      </c>
      <c r="P28" s="346">
        <f>Populations!E16</f>
        <v>0</v>
      </c>
      <c r="Q28" s="346">
        <f>IF(P28=0,0,($D$28/$P$28)*100000)</f>
        <v>0</v>
      </c>
      <c r="R28" s="346">
        <f>Populations!G16</f>
        <v>0</v>
      </c>
      <c r="S28" s="346">
        <f>IF(R28=0,0,($E$28/$R$28)*100000)</f>
        <v>0</v>
      </c>
      <c r="T28" s="347">
        <f>Populations!I16</f>
        <v>0</v>
      </c>
      <c r="U28" s="346">
        <f>IF(T28=0,0,($F$28/$T$28)*100000)</f>
        <v>0</v>
      </c>
      <c r="V28" s="346">
        <f>Populations!K16</f>
        <v>0</v>
      </c>
      <c r="W28" s="346">
        <f>IF(V28=0,0,($G$28/$V$28)*100000)</f>
        <v>0</v>
      </c>
      <c r="X28" s="347">
        <f>Populations!M16</f>
        <v>0</v>
      </c>
      <c r="Y28" s="346">
        <f>IF(X28=0,0,($H$28/$X$28)*100000)</f>
        <v>0</v>
      </c>
      <c r="Z28" s="347">
        <f>Populations!O16</f>
        <v>0</v>
      </c>
      <c r="AA28" s="346">
        <f>IF(Z28=0,0,($I$28/$Z$28)*100000)</f>
        <v>0</v>
      </c>
      <c r="AB28" s="347">
        <f>Populations!Q16</f>
        <v>0</v>
      </c>
      <c r="AC28" s="346">
        <f>IF(AB28=0,0,($J$28/$AB$28)*100000)</f>
        <v>0</v>
      </c>
      <c r="AD28" s="346">
        <f>Populations!S16</f>
        <v>0</v>
      </c>
      <c r="AE28" s="346">
        <f>IF(AD28=0,0,($K$28/$AD$28)*100000)</f>
        <v>0</v>
      </c>
      <c r="AF28" s="347">
        <f>Populations!U16</f>
        <v>0</v>
      </c>
      <c r="AG28" s="348">
        <f>IF(AF28=0,0,($L$28/$AF$28)*100000)</f>
        <v>0</v>
      </c>
      <c r="AH28" s="65"/>
      <c r="AI28" s="470">
        <f>Populations!B103</f>
        <v>0</v>
      </c>
      <c r="AJ28" s="471">
        <f>Populations!C103</f>
        <v>0</v>
      </c>
      <c r="AL28" s="333" t="str">
        <f>Populations!B16</f>
        <v>35-44</v>
      </c>
      <c r="AM28" s="463">
        <f t="shared" si="12"/>
        <v>0</v>
      </c>
      <c r="AN28" s="464">
        <f t="shared" si="13"/>
        <v>0</v>
      </c>
      <c r="AO28" s="464">
        <f t="shared" si="14"/>
        <v>0</v>
      </c>
      <c r="AP28" s="465">
        <f t="shared" si="15"/>
        <v>0</v>
      </c>
      <c r="AQ28" s="465">
        <f t="shared" si="16"/>
        <v>0</v>
      </c>
      <c r="AR28" s="465">
        <f t="shared" si="17"/>
        <v>0</v>
      </c>
      <c r="AS28" s="465">
        <f t="shared" si="18"/>
        <v>0</v>
      </c>
      <c r="AT28" s="465">
        <f t="shared" si="19"/>
        <v>0</v>
      </c>
      <c r="AU28" s="465">
        <f t="shared" si="20"/>
        <v>0</v>
      </c>
      <c r="AV28" s="467">
        <f t="shared" si="21"/>
        <v>0</v>
      </c>
    </row>
    <row r="29" spans="1:48" ht="15.75">
      <c r="A29" s="685"/>
      <c r="B29" s="433" t="str">
        <f>Populations!B86</f>
        <v>45-54</v>
      </c>
      <c r="C29" s="435"/>
      <c r="D29" s="436"/>
      <c r="E29" s="66"/>
      <c r="F29" s="67"/>
      <c r="G29" s="67"/>
      <c r="H29" s="67"/>
      <c r="I29" s="67"/>
      <c r="J29" s="68"/>
      <c r="K29" s="68"/>
      <c r="L29" s="437"/>
      <c r="M29" s="65"/>
      <c r="N29" s="345">
        <f>Populations!C17</f>
        <v>0</v>
      </c>
      <c r="O29" s="346">
        <f>IF(N29=0,0,($C$29/$N$29)*100000)</f>
        <v>0</v>
      </c>
      <c r="P29" s="346">
        <f>Populations!E17</f>
        <v>0</v>
      </c>
      <c r="Q29" s="346">
        <f>IF(P29=0,0,($D$29/$P$29)*100000)</f>
        <v>0</v>
      </c>
      <c r="R29" s="346">
        <f>Populations!G17</f>
        <v>0</v>
      </c>
      <c r="S29" s="346">
        <f>IF(R29=0,0,($E$29/$R$29)*100000)</f>
        <v>0</v>
      </c>
      <c r="T29" s="347">
        <f>Populations!I17</f>
        <v>0</v>
      </c>
      <c r="U29" s="346">
        <f>IF(T29=0,0,($F$29/$T$29)*100000)</f>
        <v>0</v>
      </c>
      <c r="V29" s="346">
        <f>Populations!K17</f>
        <v>0</v>
      </c>
      <c r="W29" s="346">
        <f>IF(V29=0,0,($G$29/$V$29)*100000)</f>
        <v>0</v>
      </c>
      <c r="X29" s="347">
        <f>Populations!M17</f>
        <v>0</v>
      </c>
      <c r="Y29" s="346">
        <f>IF(X29=0,0,($H$29/$X$29)*100000)</f>
        <v>0</v>
      </c>
      <c r="Z29" s="347">
        <f>Populations!O17</f>
        <v>0</v>
      </c>
      <c r="AA29" s="346">
        <f>IF(Z29=0,0,($I$29/$Z$29)*100000)</f>
        <v>0</v>
      </c>
      <c r="AB29" s="347">
        <f>Populations!Q17</f>
        <v>0</v>
      </c>
      <c r="AC29" s="346">
        <f>IF(AB29=0,0,($J$29/$AB$29)*100000)</f>
        <v>0</v>
      </c>
      <c r="AD29" s="346">
        <f>Populations!S17</f>
        <v>0</v>
      </c>
      <c r="AE29" s="346">
        <f>IF(AD29=0,0,($K$29/$AD$29)*100000)</f>
        <v>0</v>
      </c>
      <c r="AF29" s="347">
        <f>Populations!U17</f>
        <v>0</v>
      </c>
      <c r="AG29" s="348">
        <f>IF(AF29=0,0,($L$29/$AF$29)*100000)</f>
        <v>0</v>
      </c>
      <c r="AH29" s="65"/>
      <c r="AI29" s="470">
        <f>Populations!B104</f>
        <v>0</v>
      </c>
      <c r="AJ29" s="471">
        <f>Populations!C104</f>
        <v>0</v>
      </c>
      <c r="AL29" s="333" t="str">
        <f>Populations!B17</f>
        <v>45-54</v>
      </c>
      <c r="AM29" s="463">
        <f t="shared" si="12"/>
        <v>0</v>
      </c>
      <c r="AN29" s="464">
        <f t="shared" si="13"/>
        <v>0</v>
      </c>
      <c r="AO29" s="464">
        <f t="shared" si="14"/>
        <v>0</v>
      </c>
      <c r="AP29" s="465">
        <f t="shared" si="15"/>
        <v>0</v>
      </c>
      <c r="AQ29" s="465">
        <f t="shared" si="16"/>
        <v>0</v>
      </c>
      <c r="AR29" s="465">
        <f t="shared" si="17"/>
        <v>0</v>
      </c>
      <c r="AS29" s="465">
        <f t="shared" si="18"/>
        <v>0</v>
      </c>
      <c r="AT29" s="465">
        <f t="shared" si="19"/>
        <v>0</v>
      </c>
      <c r="AU29" s="465">
        <f t="shared" si="20"/>
        <v>0</v>
      </c>
      <c r="AV29" s="467">
        <f t="shared" si="21"/>
        <v>0</v>
      </c>
    </row>
    <row r="30" spans="1:48" ht="15.75">
      <c r="A30" s="685"/>
      <c r="B30" s="433" t="str">
        <f>Populations!B87</f>
        <v>55-64</v>
      </c>
      <c r="C30" s="435"/>
      <c r="D30" s="436"/>
      <c r="E30" s="66"/>
      <c r="F30" s="67"/>
      <c r="G30" s="67"/>
      <c r="H30" s="67"/>
      <c r="I30" s="67"/>
      <c r="J30" s="68"/>
      <c r="K30" s="68"/>
      <c r="L30" s="437"/>
      <c r="M30" s="65"/>
      <c r="N30" s="345">
        <f>Populations!C18</f>
        <v>0</v>
      </c>
      <c r="O30" s="346">
        <f>IF(N30=0,0,($C$30/$N$30)*100000)</f>
        <v>0</v>
      </c>
      <c r="P30" s="346">
        <f>Populations!E18</f>
        <v>0</v>
      </c>
      <c r="Q30" s="346">
        <f>IF(P30=0,0,($D$30/$P$30)*100000)</f>
        <v>0</v>
      </c>
      <c r="R30" s="346">
        <f>Populations!G18</f>
        <v>0</v>
      </c>
      <c r="S30" s="346">
        <f>IF(R30=0,0,($E$30/$R$30)*100000)</f>
        <v>0</v>
      </c>
      <c r="T30" s="347">
        <f>Populations!I18</f>
        <v>0</v>
      </c>
      <c r="U30" s="346">
        <f>IF(T30=0,0,($F$30/$T$30)*100000)</f>
        <v>0</v>
      </c>
      <c r="V30" s="346">
        <f>Populations!K18</f>
        <v>0</v>
      </c>
      <c r="W30" s="346">
        <f>IF(V30=0,0,($G$30/$V$30)*100000)</f>
        <v>0</v>
      </c>
      <c r="X30" s="347">
        <f>Populations!M18</f>
        <v>0</v>
      </c>
      <c r="Y30" s="346">
        <f>IF(X30=0,0,($H$30/$X$30)*100000)</f>
        <v>0</v>
      </c>
      <c r="Z30" s="347">
        <f>Populations!O18</f>
        <v>0</v>
      </c>
      <c r="AA30" s="346">
        <f>IF(Z30=0,0,($I$30/$Z$30)*100000)</f>
        <v>0</v>
      </c>
      <c r="AB30" s="347">
        <f>Populations!Q18</f>
        <v>0</v>
      </c>
      <c r="AC30" s="346">
        <f>IF(AB30=0,0,($J$30/$AB$30)*100000)</f>
        <v>0</v>
      </c>
      <c r="AD30" s="346">
        <f>Populations!S18</f>
        <v>0</v>
      </c>
      <c r="AE30" s="346">
        <f>IF(AD30=0,0,($K$30/$AD$30)*100000)</f>
        <v>0</v>
      </c>
      <c r="AF30" s="347">
        <f>Populations!U18</f>
        <v>0</v>
      </c>
      <c r="AG30" s="348">
        <f>IF(AF30=0,0,($L$30/$AF$30)*100000)</f>
        <v>0</v>
      </c>
      <c r="AH30" s="65"/>
      <c r="AI30" s="470">
        <f>Populations!B105</f>
        <v>0</v>
      </c>
      <c r="AJ30" s="471">
        <f>Populations!C105</f>
        <v>0</v>
      </c>
      <c r="AL30" s="333" t="str">
        <f>Populations!B18</f>
        <v>55-64</v>
      </c>
      <c r="AM30" s="463">
        <f t="shared" si="12"/>
        <v>0</v>
      </c>
      <c r="AN30" s="464">
        <f t="shared" si="13"/>
        <v>0</v>
      </c>
      <c r="AO30" s="464">
        <f t="shared" si="14"/>
        <v>0</v>
      </c>
      <c r="AP30" s="465">
        <f t="shared" si="15"/>
        <v>0</v>
      </c>
      <c r="AQ30" s="465">
        <f t="shared" si="16"/>
        <v>0</v>
      </c>
      <c r="AR30" s="465">
        <f t="shared" si="17"/>
        <v>0</v>
      </c>
      <c r="AS30" s="465">
        <f t="shared" si="18"/>
        <v>0</v>
      </c>
      <c r="AT30" s="465">
        <f t="shared" si="19"/>
        <v>0</v>
      </c>
      <c r="AU30" s="465">
        <f t="shared" si="20"/>
        <v>0</v>
      </c>
      <c r="AV30" s="467">
        <f t="shared" si="21"/>
        <v>0</v>
      </c>
    </row>
    <row r="31" spans="1:48" ht="15.75">
      <c r="A31" s="685"/>
      <c r="B31" s="433" t="str">
        <f>Populations!B88</f>
        <v>65-74</v>
      </c>
      <c r="C31" s="435"/>
      <c r="D31" s="436"/>
      <c r="E31" s="66"/>
      <c r="F31" s="67"/>
      <c r="G31" s="67"/>
      <c r="H31" s="67"/>
      <c r="I31" s="67"/>
      <c r="J31" s="68"/>
      <c r="K31" s="68"/>
      <c r="L31" s="437"/>
      <c r="M31" s="65"/>
      <c r="N31" s="345">
        <f>Populations!C19</f>
        <v>0</v>
      </c>
      <c r="O31" s="346">
        <f>IF(N31=0,0,($C$31/$N$31)*100000)</f>
        <v>0</v>
      </c>
      <c r="P31" s="346">
        <f>Populations!E19</f>
        <v>0</v>
      </c>
      <c r="Q31" s="346">
        <f>IF(P31=0,0,($D$31/$P$31)*100000)</f>
        <v>0</v>
      </c>
      <c r="R31" s="346">
        <f>Populations!G19</f>
        <v>0</v>
      </c>
      <c r="S31" s="346">
        <f>IF(R31=0,0,($E$31/$R$31)*100000)</f>
        <v>0</v>
      </c>
      <c r="T31" s="347">
        <f>Populations!I19</f>
        <v>0</v>
      </c>
      <c r="U31" s="346">
        <f>IF(T31=0,0,($F$31/$T$31)*100000)</f>
        <v>0</v>
      </c>
      <c r="V31" s="346">
        <f>Populations!K19</f>
        <v>0</v>
      </c>
      <c r="W31" s="346">
        <f>IF(V31=0,0,($G$31/$V$31)*100000)</f>
        <v>0</v>
      </c>
      <c r="X31" s="347">
        <f>Populations!M19</f>
        <v>0</v>
      </c>
      <c r="Y31" s="346">
        <f>IF(X31=0,0,($H$31/$X$31)*100000)</f>
        <v>0</v>
      </c>
      <c r="Z31" s="347">
        <f>Populations!O19</f>
        <v>0</v>
      </c>
      <c r="AA31" s="346">
        <f>IF(Z31=0,0,($I$31/$Z$31)*100000)</f>
        <v>0</v>
      </c>
      <c r="AB31" s="347">
        <f>Populations!Q19</f>
        <v>0</v>
      </c>
      <c r="AC31" s="346">
        <f>IF(AB31=0,0,($J$31/$AB$31)*100000)</f>
        <v>0</v>
      </c>
      <c r="AD31" s="346">
        <f>Populations!S19</f>
        <v>0</v>
      </c>
      <c r="AE31" s="346">
        <f>IF(AD31=0,0,($K$31/$AD$31)*100000)</f>
        <v>0</v>
      </c>
      <c r="AF31" s="347">
        <f>Populations!U19</f>
        <v>0</v>
      </c>
      <c r="AG31" s="348">
        <f>IF(AF31=0,0,($L$31/$AF$31)*100000)</f>
        <v>0</v>
      </c>
      <c r="AH31" s="65"/>
      <c r="AI31" s="470">
        <f>Populations!B106</f>
        <v>0</v>
      </c>
      <c r="AJ31" s="471">
        <f>Populations!C106</f>
        <v>0</v>
      </c>
      <c r="AL31" s="333" t="str">
        <f>Populations!B19</f>
        <v>65-74</v>
      </c>
      <c r="AM31" s="463">
        <f t="shared" si="12"/>
        <v>0</v>
      </c>
      <c r="AN31" s="464">
        <f t="shared" si="13"/>
        <v>0</v>
      </c>
      <c r="AO31" s="464">
        <f t="shared" si="14"/>
        <v>0</v>
      </c>
      <c r="AP31" s="465">
        <f t="shared" si="15"/>
        <v>0</v>
      </c>
      <c r="AQ31" s="465">
        <f t="shared" si="16"/>
        <v>0</v>
      </c>
      <c r="AR31" s="465">
        <f t="shared" si="17"/>
        <v>0</v>
      </c>
      <c r="AS31" s="465">
        <f t="shared" si="18"/>
        <v>0</v>
      </c>
      <c r="AT31" s="465">
        <f t="shared" si="19"/>
        <v>0</v>
      </c>
      <c r="AU31" s="465">
        <f t="shared" si="20"/>
        <v>0</v>
      </c>
      <c r="AV31" s="467">
        <f t="shared" si="21"/>
        <v>0</v>
      </c>
    </row>
    <row r="32" spans="1:48" ht="15.75">
      <c r="A32" s="685"/>
      <c r="B32" s="433" t="str">
        <f>Populations!B89</f>
        <v>75-84</v>
      </c>
      <c r="C32" s="435"/>
      <c r="D32" s="436"/>
      <c r="E32" s="66"/>
      <c r="F32" s="67"/>
      <c r="G32" s="67"/>
      <c r="H32" s="67"/>
      <c r="I32" s="67"/>
      <c r="J32" s="68"/>
      <c r="K32" s="68"/>
      <c r="L32" s="437"/>
      <c r="M32" s="65"/>
      <c r="N32" s="345">
        <f>Populations!C20</f>
        <v>0</v>
      </c>
      <c r="O32" s="346">
        <f>IF(N32=0,0,($C$32/$N$32)*100000)</f>
        <v>0</v>
      </c>
      <c r="P32" s="346">
        <f>Populations!E20</f>
        <v>0</v>
      </c>
      <c r="Q32" s="346">
        <f>IF(P32=0,0,($D$32/$P$32)*100000)</f>
        <v>0</v>
      </c>
      <c r="R32" s="346">
        <f>Populations!G20</f>
        <v>0</v>
      </c>
      <c r="S32" s="346">
        <f>IF(R32=0,0,($E$32/$R$32)*100000)</f>
        <v>0</v>
      </c>
      <c r="T32" s="347">
        <f>Populations!I20</f>
        <v>0</v>
      </c>
      <c r="U32" s="346">
        <f>IF(T32=0,0,($F$32/$T$32)*100000)</f>
        <v>0</v>
      </c>
      <c r="V32" s="346">
        <f>Populations!K20</f>
        <v>0</v>
      </c>
      <c r="W32" s="346">
        <f>IF(V32=0,0,($G$32/$V$32)*100000)</f>
        <v>0</v>
      </c>
      <c r="X32" s="347">
        <f>Populations!M20</f>
        <v>0</v>
      </c>
      <c r="Y32" s="346">
        <f>IF(X32=0,0,($H$32/$X$32)*100000)</f>
        <v>0</v>
      </c>
      <c r="Z32" s="347">
        <f>Populations!O20</f>
        <v>0</v>
      </c>
      <c r="AA32" s="346">
        <f>IF(Z32=0,0,($I$32/$Z$32)*100000)</f>
        <v>0</v>
      </c>
      <c r="AB32" s="347">
        <f>Populations!Q20</f>
        <v>0</v>
      </c>
      <c r="AC32" s="346">
        <f>IF(AB32=0,0,($J$32/$AB$32)*100000)</f>
        <v>0</v>
      </c>
      <c r="AD32" s="346">
        <f>Populations!S20</f>
        <v>0</v>
      </c>
      <c r="AE32" s="346">
        <f>IF(AD32=0,0,($K$32/$AD$32)*100000)</f>
        <v>0</v>
      </c>
      <c r="AF32" s="347">
        <f>Populations!U20</f>
        <v>0</v>
      </c>
      <c r="AG32" s="348">
        <f>IF(AF32=0,0,($L$32/$AF$32)*100000)</f>
        <v>0</v>
      </c>
      <c r="AH32" s="65"/>
      <c r="AI32" s="470">
        <f>Populations!B107</f>
        <v>0</v>
      </c>
      <c r="AJ32" s="471">
        <f>Populations!C107</f>
        <v>0</v>
      </c>
      <c r="AL32" s="333" t="str">
        <f>Populations!B20</f>
        <v>75-84</v>
      </c>
      <c r="AM32" s="463">
        <f t="shared" si="12"/>
        <v>0</v>
      </c>
      <c r="AN32" s="464">
        <f t="shared" si="13"/>
        <v>0</v>
      </c>
      <c r="AO32" s="464">
        <f t="shared" si="14"/>
        <v>0</v>
      </c>
      <c r="AP32" s="465">
        <f t="shared" si="15"/>
        <v>0</v>
      </c>
      <c r="AQ32" s="465">
        <f t="shared" si="16"/>
        <v>0</v>
      </c>
      <c r="AR32" s="465">
        <f t="shared" si="17"/>
        <v>0</v>
      </c>
      <c r="AS32" s="465">
        <f t="shared" si="18"/>
        <v>0</v>
      </c>
      <c r="AT32" s="465">
        <f t="shared" si="19"/>
        <v>0</v>
      </c>
      <c r="AU32" s="465">
        <f t="shared" si="20"/>
        <v>0</v>
      </c>
      <c r="AV32" s="467">
        <f t="shared" si="21"/>
        <v>0</v>
      </c>
    </row>
    <row r="33" spans="1:48" ht="15.75">
      <c r="A33" s="685"/>
      <c r="B33" s="433" t="str">
        <f>Populations!B90</f>
        <v>85+</v>
      </c>
      <c r="C33" s="435"/>
      <c r="D33" s="436"/>
      <c r="E33" s="62"/>
      <c r="F33" s="63"/>
      <c r="G33" s="63"/>
      <c r="H33" s="63"/>
      <c r="I33" s="63"/>
      <c r="J33" s="64"/>
      <c r="K33" s="64"/>
      <c r="L33" s="437"/>
      <c r="M33" s="65"/>
      <c r="N33" s="345">
        <f>Populations!C21</f>
        <v>0</v>
      </c>
      <c r="O33" s="346">
        <f>IF(N33=0,0,($C$33/$N$33)*100000)</f>
        <v>0</v>
      </c>
      <c r="P33" s="346">
        <f>Populations!E21</f>
        <v>0</v>
      </c>
      <c r="Q33" s="346">
        <f>IF(P33=0,0,($D$33/$P$33)*100000)</f>
        <v>0</v>
      </c>
      <c r="R33" s="346">
        <f>Populations!G21</f>
        <v>0</v>
      </c>
      <c r="S33" s="346">
        <f>IF(R33=0,0,($E$33/$R$33)*100000)</f>
        <v>0</v>
      </c>
      <c r="T33" s="347">
        <f>Populations!I21</f>
        <v>0</v>
      </c>
      <c r="U33" s="346">
        <f>IF(T33=0,0,($F$33/$T$33)*100000)</f>
        <v>0</v>
      </c>
      <c r="V33" s="346">
        <f>Populations!K21</f>
        <v>0</v>
      </c>
      <c r="W33" s="346">
        <f>IF(V33=0,0,($G$33/$V$33)*100000)</f>
        <v>0</v>
      </c>
      <c r="X33" s="347">
        <f>Populations!M21</f>
        <v>0</v>
      </c>
      <c r="Y33" s="346">
        <f>IF(X33=0,0,($H$33/$X$33)*100000)</f>
        <v>0</v>
      </c>
      <c r="Z33" s="347">
        <f>Populations!O21</f>
        <v>0</v>
      </c>
      <c r="AA33" s="346">
        <f>IF(Z33=0,0,($I$33/$Z$33)*100000)</f>
        <v>0</v>
      </c>
      <c r="AB33" s="347">
        <f>Populations!Q21</f>
        <v>0</v>
      </c>
      <c r="AC33" s="346">
        <f>IF(AB33=0,0,($J$33/$AB$33)*100000)</f>
        <v>0</v>
      </c>
      <c r="AD33" s="346">
        <f>Populations!S21</f>
        <v>0</v>
      </c>
      <c r="AE33" s="346">
        <f>IF(AD33=0,0,($K$33/$AD$33)*100000)</f>
        <v>0</v>
      </c>
      <c r="AF33" s="347">
        <f>Populations!U21</f>
        <v>0</v>
      </c>
      <c r="AG33" s="348">
        <f>IF(AF33=0,0,($L$33/$AF$33)*100000)</f>
        <v>0</v>
      </c>
      <c r="AH33" s="65"/>
      <c r="AI33" s="470">
        <f>Populations!B108</f>
        <v>0</v>
      </c>
      <c r="AJ33" s="471">
        <f>Populations!C108</f>
        <v>0</v>
      </c>
      <c r="AL33" s="333" t="str">
        <f>Populations!B21</f>
        <v>85+</v>
      </c>
      <c r="AM33" s="463">
        <f t="shared" si="12"/>
        <v>0</v>
      </c>
      <c r="AN33" s="464">
        <f t="shared" si="13"/>
        <v>0</v>
      </c>
      <c r="AO33" s="464">
        <f t="shared" si="14"/>
        <v>0</v>
      </c>
      <c r="AP33" s="465">
        <f t="shared" si="15"/>
        <v>0</v>
      </c>
      <c r="AQ33" s="465">
        <f t="shared" si="16"/>
        <v>0</v>
      </c>
      <c r="AR33" s="465">
        <f t="shared" si="17"/>
        <v>0</v>
      </c>
      <c r="AS33" s="465">
        <f t="shared" si="18"/>
        <v>0</v>
      </c>
      <c r="AT33" s="465">
        <f t="shared" si="19"/>
        <v>0</v>
      </c>
      <c r="AU33" s="465">
        <f t="shared" si="20"/>
        <v>0</v>
      </c>
      <c r="AV33" s="467">
        <f t="shared" si="21"/>
        <v>0</v>
      </c>
    </row>
    <row r="34" spans="1:48" ht="15.75">
      <c r="A34" s="685"/>
      <c r="B34" s="445" t="s">
        <v>164</v>
      </c>
      <c r="C34" s="447">
        <f>SUM(C21:C33)</f>
        <v>0</v>
      </c>
      <c r="D34" s="448">
        <f t="shared" ref="D34:L34" si="22">SUM(D21:D33)</f>
        <v>0</v>
      </c>
      <c r="E34" s="448">
        <f t="shared" si="22"/>
        <v>0</v>
      </c>
      <c r="F34" s="449">
        <f t="shared" si="22"/>
        <v>0</v>
      </c>
      <c r="G34" s="449">
        <f t="shared" si="22"/>
        <v>0</v>
      </c>
      <c r="H34" s="449">
        <f t="shared" si="22"/>
        <v>0</v>
      </c>
      <c r="I34" s="449">
        <f t="shared" si="22"/>
        <v>0</v>
      </c>
      <c r="J34" s="449">
        <f t="shared" si="22"/>
        <v>0</v>
      </c>
      <c r="K34" s="449">
        <f t="shared" si="22"/>
        <v>0</v>
      </c>
      <c r="L34" s="450">
        <f t="shared" si="22"/>
        <v>0</v>
      </c>
      <c r="N34" s="345">
        <f>Populations!C22</f>
        <v>0</v>
      </c>
      <c r="O34" s="346">
        <f>IF(N34=0,0,($C$34/$N$34)*100000)</f>
        <v>0</v>
      </c>
      <c r="P34" s="346">
        <f>Populations!E22</f>
        <v>0</v>
      </c>
      <c r="Q34" s="346">
        <f>IF(P34=0,0,($D$34/$P$34)*100000)</f>
        <v>0</v>
      </c>
      <c r="R34" s="346">
        <f>Populations!G22</f>
        <v>0</v>
      </c>
      <c r="S34" s="346">
        <f>IF(R34=0,0,($E$34/$R$34)*100000)</f>
        <v>0</v>
      </c>
      <c r="T34" s="347">
        <f>Populations!I22</f>
        <v>0</v>
      </c>
      <c r="U34" s="346">
        <f>IF(T34=0,0,($F$34/$T$34)*100000)</f>
        <v>0</v>
      </c>
      <c r="V34" s="346">
        <f>Populations!K22</f>
        <v>0</v>
      </c>
      <c r="W34" s="346">
        <f>IF(V34=0,0,($G$34/$V$34)*100000)</f>
        <v>0</v>
      </c>
      <c r="X34" s="347">
        <f>Populations!M22</f>
        <v>0</v>
      </c>
      <c r="Y34" s="346">
        <f>IF(X34=0,0,($H$34/$X$34)*100000)</f>
        <v>0</v>
      </c>
      <c r="Z34" s="347">
        <f>Populations!O22</f>
        <v>0</v>
      </c>
      <c r="AA34" s="346">
        <f>IF(Z34=0,0,($I$34/$Z$34)*100000)</f>
        <v>0</v>
      </c>
      <c r="AB34" s="347">
        <f>Populations!Q22</f>
        <v>0</v>
      </c>
      <c r="AC34" s="346">
        <f>IF(AB34=0,0,($J$34/$AB$34)*100000)</f>
        <v>0</v>
      </c>
      <c r="AD34" s="346">
        <f>Populations!S22</f>
        <v>0</v>
      </c>
      <c r="AE34" s="346">
        <f>IF(AD34=0,0,($K$34/$AD$34)*100000)</f>
        <v>0</v>
      </c>
      <c r="AF34" s="347">
        <f>Populations!U22</f>
        <v>0</v>
      </c>
      <c r="AG34" s="348">
        <f>IF(AF34=0,0,($L$34/$AF$34)*100000)</f>
        <v>0</v>
      </c>
      <c r="AI34" s="470">
        <f>Populations!B109</f>
        <v>0</v>
      </c>
      <c r="AJ34" s="471">
        <f>Populations!C109</f>
        <v>0</v>
      </c>
      <c r="AL34" s="333" t="str">
        <f>Populations!B22</f>
        <v>Total</v>
      </c>
      <c r="AM34" s="463">
        <f>SUM(AM21:AM33)</f>
        <v>0</v>
      </c>
      <c r="AN34" s="463">
        <f t="shared" ref="AN34:AV34" si="23">SUM(AN21:AN33)</f>
        <v>0</v>
      </c>
      <c r="AO34" s="463">
        <f t="shared" si="23"/>
        <v>0</v>
      </c>
      <c r="AP34" s="463">
        <f t="shared" si="23"/>
        <v>0</v>
      </c>
      <c r="AQ34" s="463">
        <f>SUM(AQ21:AQ33)</f>
        <v>0</v>
      </c>
      <c r="AR34" s="463">
        <f t="shared" si="23"/>
        <v>0</v>
      </c>
      <c r="AS34" s="463">
        <f t="shared" si="23"/>
        <v>0</v>
      </c>
      <c r="AT34" s="463">
        <f t="shared" si="23"/>
        <v>0</v>
      </c>
      <c r="AU34" s="463">
        <f t="shared" si="23"/>
        <v>0</v>
      </c>
      <c r="AV34" s="642">
        <f t="shared" si="23"/>
        <v>0</v>
      </c>
    </row>
    <row r="35" spans="1:48" ht="15.75">
      <c r="A35" s="288"/>
      <c r="B35" s="443"/>
      <c r="L35" s="444"/>
      <c r="N35" s="339"/>
      <c r="O35" s="340"/>
      <c r="P35" s="340"/>
      <c r="Q35" s="340"/>
      <c r="R35" s="340"/>
      <c r="S35" s="340"/>
      <c r="T35" s="340"/>
      <c r="U35" s="340"/>
      <c r="V35" s="340"/>
      <c r="W35" s="340"/>
      <c r="X35" s="340"/>
      <c r="Y35" s="340"/>
      <c r="Z35" s="340"/>
      <c r="AA35" s="340"/>
      <c r="AB35" s="340"/>
      <c r="AC35" s="340"/>
      <c r="AD35" s="340"/>
      <c r="AE35" s="340"/>
      <c r="AF35" s="340"/>
      <c r="AG35" s="341"/>
      <c r="AI35" s="472"/>
      <c r="AJ35" s="473"/>
      <c r="AL35" s="329"/>
      <c r="AM35" s="288"/>
      <c r="AN35" s="288"/>
      <c r="AO35" s="288"/>
      <c r="AP35" s="288"/>
      <c r="AQ35" s="288"/>
      <c r="AR35" s="288"/>
      <c r="AS35" s="288"/>
      <c r="AT35" s="288"/>
      <c r="AU35" s="288"/>
      <c r="AV35" s="330"/>
    </row>
    <row r="36" spans="1:48" ht="15.75">
      <c r="A36" s="288"/>
      <c r="B36" s="451"/>
      <c r="C36" s="72"/>
      <c r="D36" s="73" t="s">
        <v>143</v>
      </c>
      <c r="E36" s="73"/>
      <c r="F36" s="74" t="s">
        <v>144</v>
      </c>
      <c r="G36" s="74"/>
      <c r="H36" s="74"/>
      <c r="I36" s="74"/>
      <c r="J36" s="74"/>
      <c r="K36" s="74"/>
      <c r="L36" s="452"/>
      <c r="N36" s="339"/>
      <c r="O36" s="340"/>
      <c r="P36" s="340"/>
      <c r="Q36" s="340"/>
      <c r="R36" s="340"/>
      <c r="S36" s="340"/>
      <c r="T36" s="340"/>
      <c r="U36" s="340"/>
      <c r="V36" s="340"/>
      <c r="W36" s="340"/>
      <c r="X36" s="340"/>
      <c r="Y36" s="340"/>
      <c r="Z36" s="340"/>
      <c r="AA36" s="340"/>
      <c r="AB36" s="340"/>
      <c r="AC36" s="340"/>
      <c r="AD36" s="340"/>
      <c r="AE36" s="340"/>
      <c r="AF36" s="340"/>
      <c r="AG36" s="341"/>
      <c r="AI36" s="472"/>
      <c r="AJ36" s="473"/>
      <c r="AL36" s="329"/>
      <c r="AM36" s="288" t="s">
        <v>162</v>
      </c>
      <c r="AN36" s="288"/>
      <c r="AO36" s="288"/>
      <c r="AP36" s="288"/>
      <c r="AQ36" s="288"/>
      <c r="AR36" s="288"/>
      <c r="AS36" s="288"/>
      <c r="AT36" s="288"/>
      <c r="AU36" s="288"/>
      <c r="AV36" s="330"/>
    </row>
    <row r="37" spans="1:48" ht="44.45" customHeight="1">
      <c r="A37" s="686" t="s">
        <v>156</v>
      </c>
      <c r="B37" s="431" t="s">
        <v>82</v>
      </c>
      <c r="C37" s="56" t="s">
        <v>157</v>
      </c>
      <c r="D37" s="57" t="s">
        <v>84</v>
      </c>
      <c r="E37" s="57" t="s">
        <v>85</v>
      </c>
      <c r="F37" s="58" t="str">
        <f>Populations!I43</f>
        <v>White-Not Hispanic</v>
      </c>
      <c r="G37" s="58" t="str">
        <f>Populations!K43</f>
        <v>Hispanic</v>
      </c>
      <c r="H37" s="58" t="str">
        <f>Populations!M43</f>
        <v>Black-Not Hispanic</v>
      </c>
      <c r="I37" s="58" t="str">
        <f>Populations!O43</f>
        <v>Asian</v>
      </c>
      <c r="J37" s="58" t="str">
        <f>Populations!Q43</f>
        <v>American Indian
/Alaska Native</v>
      </c>
      <c r="K37" s="58" t="str">
        <f>Populations!S43</f>
        <v>Other</v>
      </c>
      <c r="L37" s="432" t="str">
        <f>Populations!U43</f>
        <v>Other</v>
      </c>
      <c r="M37" s="59"/>
      <c r="N37" s="342" t="s">
        <v>148</v>
      </c>
      <c r="O37" s="343" t="s">
        <v>149</v>
      </c>
      <c r="P37" s="343" t="s">
        <v>150</v>
      </c>
      <c r="Q37" s="343" t="s">
        <v>149</v>
      </c>
      <c r="R37" s="343" t="s">
        <v>151</v>
      </c>
      <c r="S37" s="343" t="s">
        <v>149</v>
      </c>
      <c r="T37" s="343" t="str">
        <f>Populations!I8</f>
        <v>White-Not Hispanic</v>
      </c>
      <c r="U37" s="343" t="s">
        <v>149</v>
      </c>
      <c r="V37" s="343" t="str">
        <f>Populations!K8</f>
        <v>Hispanic</v>
      </c>
      <c r="W37" s="343" t="s">
        <v>149</v>
      </c>
      <c r="X37" s="343" t="str">
        <f>Populations!M8</f>
        <v>Black-Not Hispanic</v>
      </c>
      <c r="Y37" s="343" t="s">
        <v>149</v>
      </c>
      <c r="Z37" s="343" t="str">
        <f>Populations!O8</f>
        <v>Asian</v>
      </c>
      <c r="AA37" s="343" t="s">
        <v>149</v>
      </c>
      <c r="AB37" s="343" t="str">
        <f>Populations!Q8</f>
        <v>American Indian
/Alaska Native</v>
      </c>
      <c r="AC37" s="343" t="s">
        <v>149</v>
      </c>
      <c r="AD37" s="343" t="str">
        <f>Populations!S8</f>
        <v>Other</v>
      </c>
      <c r="AE37" s="343" t="s">
        <v>149</v>
      </c>
      <c r="AF37" s="343" t="str">
        <f>Populations!U8</f>
        <v>Other</v>
      </c>
      <c r="AG37" s="344" t="s">
        <v>149</v>
      </c>
      <c r="AH37" s="59"/>
      <c r="AI37" s="468" t="s">
        <v>163</v>
      </c>
      <c r="AJ37" s="474" t="s">
        <v>113</v>
      </c>
      <c r="AL37" s="331" t="s">
        <v>82</v>
      </c>
      <c r="AM37" s="297" t="s">
        <v>83</v>
      </c>
      <c r="AN37" s="298" t="s">
        <v>84</v>
      </c>
      <c r="AO37" s="298" t="s">
        <v>85</v>
      </c>
      <c r="AP37" s="295" t="str">
        <f>Populations!I8</f>
        <v>White-Not Hispanic</v>
      </c>
      <c r="AQ37" s="295" t="str">
        <f>Populations!K8</f>
        <v>Hispanic</v>
      </c>
      <c r="AR37" s="295" t="str">
        <f>Populations!M8</f>
        <v>Black-Not Hispanic</v>
      </c>
      <c r="AS37" s="295" t="str">
        <f>Populations!O8</f>
        <v>Asian</v>
      </c>
      <c r="AT37" s="295" t="str">
        <f>Populations!Q8</f>
        <v>American Indian
/Alaska Native</v>
      </c>
      <c r="AU37" s="295" t="str">
        <f>Populations!S8</f>
        <v>Other</v>
      </c>
      <c r="AV37" s="332" t="str">
        <f>Populations!U8</f>
        <v>Other</v>
      </c>
    </row>
    <row r="38" spans="1:48" ht="15.75">
      <c r="A38" s="686"/>
      <c r="B38" s="433" t="str">
        <f>Populations!B78</f>
        <v>&lt;1</v>
      </c>
      <c r="C38" s="60"/>
      <c r="D38" s="61"/>
      <c r="E38" s="62"/>
      <c r="F38" s="63"/>
      <c r="G38" s="63"/>
      <c r="H38" s="63"/>
      <c r="I38" s="63"/>
      <c r="J38" s="64"/>
      <c r="K38" s="64"/>
      <c r="L38" s="434"/>
      <c r="M38" s="65"/>
      <c r="N38" s="345">
        <f>Populations!C9</f>
        <v>0</v>
      </c>
      <c r="O38" s="346">
        <f>IF(N38=0,0,($C$38/$N$38)*100000)</f>
        <v>0</v>
      </c>
      <c r="P38" s="346">
        <f>Populations!E9</f>
        <v>0</v>
      </c>
      <c r="Q38" s="346">
        <f>IF(P38=0,0,($D$38/$P$38)*100000)</f>
        <v>0</v>
      </c>
      <c r="R38" s="346">
        <f>Populations!G9</f>
        <v>0</v>
      </c>
      <c r="S38" s="346">
        <f>IF(R38=0,0,($E$38/$R$38)*100000)</f>
        <v>0</v>
      </c>
      <c r="T38" s="346">
        <f>Populations!I9</f>
        <v>0</v>
      </c>
      <c r="U38" s="346">
        <f>IF(T38=0,0,($F$38/$T$38)*100000)</f>
        <v>0</v>
      </c>
      <c r="V38" s="347">
        <f>Populations!K9</f>
        <v>0</v>
      </c>
      <c r="W38" s="346">
        <f>IF(V38=0,0,($G$38/$V$38)*100000)</f>
        <v>0</v>
      </c>
      <c r="X38" s="347">
        <f>Populations!M9</f>
        <v>0</v>
      </c>
      <c r="Y38" s="346">
        <f>IF(X38=0,0,($H$38/$X$38)*100000)</f>
        <v>0</v>
      </c>
      <c r="Z38" s="346">
        <f>Populations!O9</f>
        <v>0</v>
      </c>
      <c r="AA38" s="346">
        <f>IF(Z38=0,0,($I$38/$Z$38)*100000)</f>
        <v>0</v>
      </c>
      <c r="AB38" s="346">
        <f>Populations!Q9</f>
        <v>0</v>
      </c>
      <c r="AC38" s="346">
        <f>IF(AB38=0,0,($J$38/$AB$38)*100000)</f>
        <v>0</v>
      </c>
      <c r="AD38" s="346">
        <f>Populations!S9</f>
        <v>0</v>
      </c>
      <c r="AE38" s="346">
        <f>IF(AD38=0,0,($K$38/$AD$38)*100000)</f>
        <v>0</v>
      </c>
      <c r="AF38" s="347">
        <f>Populations!U9</f>
        <v>0</v>
      </c>
      <c r="AG38" s="348">
        <f>IF(AF38=0,0,($L$38/$AF$38)*100000)</f>
        <v>0</v>
      </c>
      <c r="AH38" s="65"/>
      <c r="AI38" s="470">
        <f>Populations!B96</f>
        <v>0</v>
      </c>
      <c r="AJ38" s="471">
        <f>Populations!C96</f>
        <v>0</v>
      </c>
      <c r="AL38" s="333" t="str">
        <f>Populations!B9</f>
        <v>&lt;1</v>
      </c>
      <c r="AM38" s="306">
        <f t="shared" ref="AM38:AM50" si="24">O38*AJ38</f>
        <v>0</v>
      </c>
      <c r="AN38" s="307">
        <f t="shared" ref="AN38:AN50" si="25">Q38*AJ38</f>
        <v>0</v>
      </c>
      <c r="AO38" s="307">
        <f t="shared" ref="AO38:AO50" si="26">S38*AJ38</f>
        <v>0</v>
      </c>
      <c r="AP38" s="308">
        <f t="shared" ref="AP38:AP50" si="27">U38*AJ38</f>
        <v>0</v>
      </c>
      <c r="AQ38" s="308">
        <f t="shared" ref="AQ38:AQ50" si="28">W38*AJ38</f>
        <v>0</v>
      </c>
      <c r="AR38" s="308">
        <f t="shared" ref="AR38:AR50" si="29">Y38*AJ38</f>
        <v>0</v>
      </c>
      <c r="AS38" s="308">
        <f t="shared" ref="AS38:AS50" si="30">AA38*AJ38</f>
        <v>0</v>
      </c>
      <c r="AT38" s="308">
        <f t="shared" ref="AT38:AT50" si="31">AC38*AJ38</f>
        <v>0</v>
      </c>
      <c r="AU38" s="308">
        <f t="shared" ref="AU38:AU50" si="32">AE38*AJ38</f>
        <v>0</v>
      </c>
      <c r="AV38" s="334">
        <f t="shared" ref="AV38:AV50" si="33">AG38*AJ38</f>
        <v>0</v>
      </c>
    </row>
    <row r="39" spans="1:48" ht="15.75">
      <c r="A39" s="686"/>
      <c r="B39" s="433" t="str">
        <f>Populations!B79</f>
        <v>1-4</v>
      </c>
      <c r="C39" s="435"/>
      <c r="D39" s="436"/>
      <c r="E39" s="66"/>
      <c r="F39" s="67"/>
      <c r="G39" s="67"/>
      <c r="H39" s="67"/>
      <c r="I39" s="67"/>
      <c r="J39" s="68"/>
      <c r="K39" s="68"/>
      <c r="L39" s="437"/>
      <c r="M39" s="65"/>
      <c r="N39" s="345">
        <f>Populations!C10</f>
        <v>0</v>
      </c>
      <c r="O39" s="346">
        <f>IF(N39=0,0,($C$39/$N$39)*100000)</f>
        <v>0</v>
      </c>
      <c r="P39" s="346">
        <f>Populations!E10</f>
        <v>0</v>
      </c>
      <c r="Q39" s="346">
        <f>IF(P39=0,0,($D$39/$P$39)*100000)</f>
        <v>0</v>
      </c>
      <c r="R39" s="346">
        <f>Populations!G10</f>
        <v>0</v>
      </c>
      <c r="S39" s="346">
        <f>IF(R39=0,0,($E$39/$R$39)*100000)</f>
        <v>0</v>
      </c>
      <c r="T39" s="346">
        <f>Populations!I10</f>
        <v>0</v>
      </c>
      <c r="U39" s="346">
        <f>IF(T39=0,0,($F$39/$T$39)*100000)</f>
        <v>0</v>
      </c>
      <c r="V39" s="347">
        <f>Populations!K10</f>
        <v>0</v>
      </c>
      <c r="W39" s="346">
        <f>IF(V39=0,0,($G$39/$V$39)*100000)</f>
        <v>0</v>
      </c>
      <c r="X39" s="347">
        <f>Populations!M10</f>
        <v>0</v>
      </c>
      <c r="Y39" s="346">
        <f>IF(X39=0,0,($H$39/$X$39)*100000)</f>
        <v>0</v>
      </c>
      <c r="Z39" s="346">
        <f>Populations!O10</f>
        <v>0</v>
      </c>
      <c r="AA39" s="346">
        <f>IF(Z39=0,0,($I$39/$Z$39)*100000)</f>
        <v>0</v>
      </c>
      <c r="AB39" s="346">
        <f>Populations!Q10</f>
        <v>0</v>
      </c>
      <c r="AC39" s="346">
        <f>IF(AB39=0,0,($J$39/$AB$39)*100000)</f>
        <v>0</v>
      </c>
      <c r="AD39" s="346">
        <f>Populations!S10</f>
        <v>0</v>
      </c>
      <c r="AE39" s="346">
        <f>IF(AD39=0,0,($K$39/$AD$39)*100000)</f>
        <v>0</v>
      </c>
      <c r="AF39" s="347">
        <f>Populations!U10</f>
        <v>0</v>
      </c>
      <c r="AG39" s="348">
        <f>IF(AF39=0,0,($L$39/$AF$39)*100000)</f>
        <v>0</v>
      </c>
      <c r="AH39" s="65"/>
      <c r="AI39" s="470">
        <f>Populations!B97</f>
        <v>0</v>
      </c>
      <c r="AJ39" s="471">
        <f>Populations!C97</f>
        <v>0</v>
      </c>
      <c r="AL39" s="333" t="str">
        <f>Populations!B10</f>
        <v>1-4</v>
      </c>
      <c r="AM39" s="306">
        <f t="shared" si="24"/>
        <v>0</v>
      </c>
      <c r="AN39" s="307">
        <f t="shared" si="25"/>
        <v>0</v>
      </c>
      <c r="AO39" s="307">
        <f t="shared" si="26"/>
        <v>0</v>
      </c>
      <c r="AP39" s="308">
        <f t="shared" si="27"/>
        <v>0</v>
      </c>
      <c r="AQ39" s="308">
        <f t="shared" si="28"/>
        <v>0</v>
      </c>
      <c r="AR39" s="308">
        <f t="shared" si="29"/>
        <v>0</v>
      </c>
      <c r="AS39" s="308">
        <f t="shared" si="30"/>
        <v>0</v>
      </c>
      <c r="AT39" s="308">
        <f t="shared" si="31"/>
        <v>0</v>
      </c>
      <c r="AU39" s="308">
        <f t="shared" si="32"/>
        <v>0</v>
      </c>
      <c r="AV39" s="334">
        <f t="shared" si="33"/>
        <v>0</v>
      </c>
    </row>
    <row r="40" spans="1:48" ht="15.75">
      <c r="A40" s="686"/>
      <c r="B40" s="433" t="str">
        <f>Populations!B80</f>
        <v>5-9</v>
      </c>
      <c r="C40" s="435"/>
      <c r="D40" s="436"/>
      <c r="E40" s="66"/>
      <c r="F40" s="67"/>
      <c r="G40" s="67"/>
      <c r="H40" s="67"/>
      <c r="I40" s="67"/>
      <c r="J40" s="68"/>
      <c r="K40" s="68"/>
      <c r="L40" s="437"/>
      <c r="M40" s="65"/>
      <c r="N40" s="345">
        <f>Populations!C11</f>
        <v>0</v>
      </c>
      <c r="O40" s="346">
        <f>IF(N40=0,0,($C$40/$N$40)*100000)</f>
        <v>0</v>
      </c>
      <c r="P40" s="346">
        <f>Populations!E11</f>
        <v>0</v>
      </c>
      <c r="Q40" s="346">
        <f>IF(P40=0,0,($D$40/$P$40)*100000)</f>
        <v>0</v>
      </c>
      <c r="R40" s="346">
        <f>Populations!G11</f>
        <v>0</v>
      </c>
      <c r="S40" s="346">
        <f>IF(R40=0,0,($E$40/$R$40)*100000)</f>
        <v>0</v>
      </c>
      <c r="T40" s="346">
        <f>Populations!I11</f>
        <v>0</v>
      </c>
      <c r="U40" s="346">
        <f>IF(T40=0,0,($F$40/$T$40)*100000)</f>
        <v>0</v>
      </c>
      <c r="V40" s="347">
        <f>Populations!K11</f>
        <v>0</v>
      </c>
      <c r="W40" s="346">
        <f>IF(V40=0,0,($G$40/$V$40)*100000)</f>
        <v>0</v>
      </c>
      <c r="X40" s="347">
        <f>Populations!M11</f>
        <v>0</v>
      </c>
      <c r="Y40" s="346">
        <f>IF(X40=0,0,($H$40/$X$40)*100000)</f>
        <v>0</v>
      </c>
      <c r="Z40" s="346">
        <f>Populations!O11</f>
        <v>0</v>
      </c>
      <c r="AA40" s="346">
        <f>IF(Z40=0,0,($I$40/$Z$40)*100000)</f>
        <v>0</v>
      </c>
      <c r="AB40" s="346">
        <f>Populations!Q11</f>
        <v>0</v>
      </c>
      <c r="AC40" s="346">
        <f>IF(AB40=0,0,($J$40/$AB$40)*100000)</f>
        <v>0</v>
      </c>
      <c r="AD40" s="346">
        <f>Populations!S11</f>
        <v>0</v>
      </c>
      <c r="AE40" s="346">
        <f>IF(AD40=0,0,($K$40/$AD$40)*100000)</f>
        <v>0</v>
      </c>
      <c r="AF40" s="347">
        <f>Populations!U11</f>
        <v>0</v>
      </c>
      <c r="AG40" s="348">
        <f>IF(AF40=0,0,($L$40/$AF$40)*100000)</f>
        <v>0</v>
      </c>
      <c r="AH40" s="65"/>
      <c r="AI40" s="470">
        <f>Populations!B98</f>
        <v>0</v>
      </c>
      <c r="AJ40" s="471">
        <f>Populations!C98</f>
        <v>0</v>
      </c>
      <c r="AL40" s="333" t="str">
        <f>Populations!B11</f>
        <v>5-9</v>
      </c>
      <c r="AM40" s="306">
        <f t="shared" si="24"/>
        <v>0</v>
      </c>
      <c r="AN40" s="307">
        <f t="shared" si="25"/>
        <v>0</v>
      </c>
      <c r="AO40" s="307">
        <f t="shared" si="26"/>
        <v>0</v>
      </c>
      <c r="AP40" s="308">
        <f t="shared" si="27"/>
        <v>0</v>
      </c>
      <c r="AQ40" s="308">
        <f t="shared" si="28"/>
        <v>0</v>
      </c>
      <c r="AR40" s="308">
        <f t="shared" si="29"/>
        <v>0</v>
      </c>
      <c r="AS40" s="308">
        <f t="shared" si="30"/>
        <v>0</v>
      </c>
      <c r="AT40" s="308">
        <f t="shared" si="31"/>
        <v>0</v>
      </c>
      <c r="AU40" s="308">
        <f t="shared" si="32"/>
        <v>0</v>
      </c>
      <c r="AV40" s="334">
        <f t="shared" si="33"/>
        <v>0</v>
      </c>
    </row>
    <row r="41" spans="1:48" ht="15.75">
      <c r="A41" s="686"/>
      <c r="B41" s="433" t="str">
        <f>Populations!B81</f>
        <v>10-14</v>
      </c>
      <c r="C41" s="435"/>
      <c r="D41" s="436"/>
      <c r="E41" s="66"/>
      <c r="F41" s="67"/>
      <c r="G41" s="67"/>
      <c r="H41" s="67"/>
      <c r="I41" s="67"/>
      <c r="J41" s="68"/>
      <c r="K41" s="68"/>
      <c r="L41" s="437"/>
      <c r="M41" s="65"/>
      <c r="N41" s="345">
        <f>Populations!C12</f>
        <v>0</v>
      </c>
      <c r="O41" s="346">
        <f>IF(N41=0,0,($C$41/$N$41)*100000)</f>
        <v>0</v>
      </c>
      <c r="P41" s="346">
        <f>Populations!E12</f>
        <v>0</v>
      </c>
      <c r="Q41" s="346">
        <f>IF(P41=0,0,($D$41/$P$41)*100000)</f>
        <v>0</v>
      </c>
      <c r="R41" s="346">
        <f>Populations!G12</f>
        <v>0</v>
      </c>
      <c r="S41" s="346">
        <f>IF(R41=0,0,($E$41/$R$41)*100000)</f>
        <v>0</v>
      </c>
      <c r="T41" s="346">
        <f>Populations!I12</f>
        <v>0</v>
      </c>
      <c r="U41" s="346">
        <f>IF(T41=0,0,($F$41/$T$41)*100000)</f>
        <v>0</v>
      </c>
      <c r="V41" s="347">
        <f>Populations!K12</f>
        <v>0</v>
      </c>
      <c r="W41" s="346">
        <f>IF(V41=0,0,($G$41/$V$41)*100000)</f>
        <v>0</v>
      </c>
      <c r="X41" s="347">
        <f>Populations!M12</f>
        <v>0</v>
      </c>
      <c r="Y41" s="346">
        <f>IF(X41=0,0,($H$41/$X$41)*100000)</f>
        <v>0</v>
      </c>
      <c r="Z41" s="346">
        <f>Populations!O12</f>
        <v>0</v>
      </c>
      <c r="AA41" s="346">
        <f>IF(Z41=0,0,($I$41/$Z$41)*100000)</f>
        <v>0</v>
      </c>
      <c r="AB41" s="346">
        <f>Populations!Q12</f>
        <v>0</v>
      </c>
      <c r="AC41" s="346">
        <f>IF(AB41=0,0,($J$41/$AB$41)*100000)</f>
        <v>0</v>
      </c>
      <c r="AD41" s="346">
        <f>Populations!S12</f>
        <v>0</v>
      </c>
      <c r="AE41" s="346">
        <f>IF(AD41=0,0,($K$41/$AD$41)*100000)</f>
        <v>0</v>
      </c>
      <c r="AF41" s="347">
        <f>Populations!U12</f>
        <v>0</v>
      </c>
      <c r="AG41" s="348">
        <f>IF(AF41=0,0,($L$41/$AF$41)*100000)</f>
        <v>0</v>
      </c>
      <c r="AH41" s="65"/>
      <c r="AI41" s="470">
        <f>Populations!B99</f>
        <v>0</v>
      </c>
      <c r="AJ41" s="471">
        <f>Populations!C99</f>
        <v>0</v>
      </c>
      <c r="AL41" s="333" t="str">
        <f>Populations!B12</f>
        <v>10-14</v>
      </c>
      <c r="AM41" s="306">
        <f t="shared" si="24"/>
        <v>0</v>
      </c>
      <c r="AN41" s="307">
        <f t="shared" si="25"/>
        <v>0</v>
      </c>
      <c r="AO41" s="307">
        <f t="shared" si="26"/>
        <v>0</v>
      </c>
      <c r="AP41" s="308">
        <f t="shared" si="27"/>
        <v>0</v>
      </c>
      <c r="AQ41" s="308">
        <f t="shared" si="28"/>
        <v>0</v>
      </c>
      <c r="AR41" s="308">
        <f t="shared" si="29"/>
        <v>0</v>
      </c>
      <c r="AS41" s="308">
        <f t="shared" si="30"/>
        <v>0</v>
      </c>
      <c r="AT41" s="308">
        <f t="shared" si="31"/>
        <v>0</v>
      </c>
      <c r="AU41" s="308">
        <f t="shared" si="32"/>
        <v>0</v>
      </c>
      <c r="AV41" s="334">
        <f t="shared" si="33"/>
        <v>0</v>
      </c>
    </row>
    <row r="42" spans="1:48" ht="15.75">
      <c r="A42" s="686"/>
      <c r="B42" s="433" t="str">
        <f>Populations!B82</f>
        <v>15-19</v>
      </c>
      <c r="C42" s="435"/>
      <c r="D42" s="436"/>
      <c r="E42" s="66"/>
      <c r="F42" s="67"/>
      <c r="G42" s="67"/>
      <c r="H42" s="67"/>
      <c r="I42" s="67"/>
      <c r="J42" s="68"/>
      <c r="K42" s="68"/>
      <c r="L42" s="437"/>
      <c r="M42" s="65"/>
      <c r="N42" s="345">
        <f>Populations!C13</f>
        <v>0</v>
      </c>
      <c r="O42" s="346">
        <f>IF(N42=0,0,($C$42/$N$42)*100000)</f>
        <v>0</v>
      </c>
      <c r="P42" s="346">
        <f>Populations!E13</f>
        <v>0</v>
      </c>
      <c r="Q42" s="346">
        <f>IF(P42=0,0,($D$42/$P$42)*100000)</f>
        <v>0</v>
      </c>
      <c r="R42" s="346">
        <f>Populations!G13</f>
        <v>0</v>
      </c>
      <c r="S42" s="346">
        <f>IF(R42=0,0,($E$42/$R$42)*100000)</f>
        <v>0</v>
      </c>
      <c r="T42" s="346">
        <f>Populations!I13</f>
        <v>0</v>
      </c>
      <c r="U42" s="346">
        <f>IF(T42=0,0,($F$42/$T$42)*100000)</f>
        <v>0</v>
      </c>
      <c r="V42" s="347">
        <f>Populations!K13</f>
        <v>0</v>
      </c>
      <c r="W42" s="346">
        <f>IF(V42=0,0,($G$42/$V$42)*100000)</f>
        <v>0</v>
      </c>
      <c r="X42" s="347">
        <f>Populations!M13</f>
        <v>0</v>
      </c>
      <c r="Y42" s="346">
        <f>IF(X42=0,0,($H$42/$X$42)*100000)</f>
        <v>0</v>
      </c>
      <c r="Z42" s="346">
        <f>Populations!O13</f>
        <v>0</v>
      </c>
      <c r="AA42" s="346">
        <f>IF(Z42=0,0,($I$42/$Z$42)*100000)</f>
        <v>0</v>
      </c>
      <c r="AB42" s="346">
        <f>Populations!Q13</f>
        <v>0</v>
      </c>
      <c r="AC42" s="346">
        <f>IF(AB42=0,0,($J$42/$AB$42)*100000)</f>
        <v>0</v>
      </c>
      <c r="AD42" s="346">
        <f>Populations!S13</f>
        <v>0</v>
      </c>
      <c r="AE42" s="346">
        <f>IF(AD42=0,0,($K$42/$AD$42)*100000)</f>
        <v>0</v>
      </c>
      <c r="AF42" s="347">
        <f>Populations!U13</f>
        <v>0</v>
      </c>
      <c r="AG42" s="348">
        <f>IF(AF42=0,0,($L$42/$AF$42)*100000)</f>
        <v>0</v>
      </c>
      <c r="AH42" s="65"/>
      <c r="AI42" s="470">
        <f>Populations!B100</f>
        <v>0</v>
      </c>
      <c r="AJ42" s="471">
        <f>Populations!C100</f>
        <v>0</v>
      </c>
      <c r="AL42" s="333" t="str">
        <f>Populations!B13</f>
        <v>15-19</v>
      </c>
      <c r="AM42" s="306">
        <f t="shared" si="24"/>
        <v>0</v>
      </c>
      <c r="AN42" s="307">
        <f t="shared" si="25"/>
        <v>0</v>
      </c>
      <c r="AO42" s="307">
        <f t="shared" si="26"/>
        <v>0</v>
      </c>
      <c r="AP42" s="308">
        <f t="shared" si="27"/>
        <v>0</v>
      </c>
      <c r="AQ42" s="308">
        <f t="shared" si="28"/>
        <v>0</v>
      </c>
      <c r="AR42" s="308">
        <f t="shared" si="29"/>
        <v>0</v>
      </c>
      <c r="AS42" s="308">
        <f t="shared" si="30"/>
        <v>0</v>
      </c>
      <c r="AT42" s="308">
        <f t="shared" si="31"/>
        <v>0</v>
      </c>
      <c r="AU42" s="308">
        <f t="shared" si="32"/>
        <v>0</v>
      </c>
      <c r="AV42" s="334">
        <f t="shared" si="33"/>
        <v>0</v>
      </c>
    </row>
    <row r="43" spans="1:48" ht="15.75">
      <c r="A43" s="686"/>
      <c r="B43" s="433" t="str">
        <f>Populations!B83</f>
        <v>20-24</v>
      </c>
      <c r="C43" s="435"/>
      <c r="D43" s="436"/>
      <c r="E43" s="66"/>
      <c r="F43" s="67"/>
      <c r="G43" s="67"/>
      <c r="H43" s="67"/>
      <c r="I43" s="67"/>
      <c r="J43" s="68"/>
      <c r="K43" s="68"/>
      <c r="L43" s="437"/>
      <c r="M43" s="65"/>
      <c r="N43" s="345">
        <f>Populations!C14</f>
        <v>0</v>
      </c>
      <c r="O43" s="346">
        <f>IF(N43=0,0,($C$43/$N$43)*100000)</f>
        <v>0</v>
      </c>
      <c r="P43" s="346">
        <f>Populations!E14</f>
        <v>0</v>
      </c>
      <c r="Q43" s="346">
        <f>IF(P43=0,0,($D$43/$P$43)*100000)</f>
        <v>0</v>
      </c>
      <c r="R43" s="346">
        <f>Populations!G14</f>
        <v>0</v>
      </c>
      <c r="S43" s="346">
        <f>IF(R43=0,0,($E$43/$R$43)*100000)</f>
        <v>0</v>
      </c>
      <c r="T43" s="346">
        <f>Populations!I14</f>
        <v>0</v>
      </c>
      <c r="U43" s="346">
        <f>IF(T43=0,0,($F$43/$T$43)*100000)</f>
        <v>0</v>
      </c>
      <c r="V43" s="347">
        <f>Populations!K14</f>
        <v>0</v>
      </c>
      <c r="W43" s="346">
        <f>IF(V43=0,0,($G$43/$V$43)*100000)</f>
        <v>0</v>
      </c>
      <c r="X43" s="347">
        <f>Populations!M14</f>
        <v>0</v>
      </c>
      <c r="Y43" s="346">
        <f>IF(X43=0,0,($H$43/$X$43)*100000)</f>
        <v>0</v>
      </c>
      <c r="Z43" s="346">
        <f>Populations!O14</f>
        <v>0</v>
      </c>
      <c r="AA43" s="346">
        <f>IF(Z43=0,0,($I$43/$Z$43)*100000)</f>
        <v>0</v>
      </c>
      <c r="AB43" s="346">
        <f>Populations!Q14</f>
        <v>0</v>
      </c>
      <c r="AC43" s="346">
        <f>IF(AB43=0,0,($J$43/$AB$43)*100000)</f>
        <v>0</v>
      </c>
      <c r="AD43" s="346">
        <f>Populations!S14</f>
        <v>0</v>
      </c>
      <c r="AE43" s="346">
        <f>IF(AD43=0,0,($K$43/$AD$43)*100000)</f>
        <v>0</v>
      </c>
      <c r="AF43" s="347">
        <f>Populations!U14</f>
        <v>0</v>
      </c>
      <c r="AG43" s="348">
        <f>IF(AF43=0,0,($L$43/$AF$43)*100000)</f>
        <v>0</v>
      </c>
      <c r="AH43" s="65"/>
      <c r="AI43" s="470">
        <f>Populations!B101</f>
        <v>0</v>
      </c>
      <c r="AJ43" s="471">
        <f>Populations!C101</f>
        <v>0</v>
      </c>
      <c r="AL43" s="333" t="str">
        <f>Populations!B14</f>
        <v>20-24</v>
      </c>
      <c r="AM43" s="306">
        <f t="shared" si="24"/>
        <v>0</v>
      </c>
      <c r="AN43" s="307">
        <f t="shared" si="25"/>
        <v>0</v>
      </c>
      <c r="AO43" s="307">
        <f t="shared" si="26"/>
        <v>0</v>
      </c>
      <c r="AP43" s="308">
        <f t="shared" si="27"/>
        <v>0</v>
      </c>
      <c r="AQ43" s="308">
        <f t="shared" si="28"/>
        <v>0</v>
      </c>
      <c r="AR43" s="308">
        <f t="shared" si="29"/>
        <v>0</v>
      </c>
      <c r="AS43" s="308">
        <f t="shared" si="30"/>
        <v>0</v>
      </c>
      <c r="AT43" s="308">
        <f t="shared" si="31"/>
        <v>0</v>
      </c>
      <c r="AU43" s="308">
        <f t="shared" si="32"/>
        <v>0</v>
      </c>
      <c r="AV43" s="334">
        <f t="shared" si="33"/>
        <v>0</v>
      </c>
    </row>
    <row r="44" spans="1:48" ht="15.75">
      <c r="A44" s="686"/>
      <c r="B44" s="433" t="str">
        <f>Populations!B84</f>
        <v>25-34</v>
      </c>
      <c r="C44" s="435"/>
      <c r="D44" s="436"/>
      <c r="E44" s="66"/>
      <c r="F44" s="67"/>
      <c r="G44" s="67"/>
      <c r="H44" s="67"/>
      <c r="I44" s="67"/>
      <c r="J44" s="68"/>
      <c r="K44" s="68"/>
      <c r="L44" s="437"/>
      <c r="M44" s="65"/>
      <c r="N44" s="345">
        <f>Populations!C15</f>
        <v>0</v>
      </c>
      <c r="O44" s="346">
        <f>IF(N44=0,0,($C$44/$N$44)*100000)</f>
        <v>0</v>
      </c>
      <c r="P44" s="346">
        <f>Populations!E15</f>
        <v>0</v>
      </c>
      <c r="Q44" s="346">
        <f>IF(P44=0,0,($D$44/$P$44)*100000)</f>
        <v>0</v>
      </c>
      <c r="R44" s="346">
        <f>Populations!G15</f>
        <v>0</v>
      </c>
      <c r="S44" s="346">
        <f>IF(R44=0,0,($E$44/$R$44)*100000)</f>
        <v>0</v>
      </c>
      <c r="T44" s="346">
        <f>Populations!I15</f>
        <v>0</v>
      </c>
      <c r="U44" s="346">
        <f>IF(T44=0,0,($F$44/$T$44)*100000)</f>
        <v>0</v>
      </c>
      <c r="V44" s="347">
        <f>Populations!K15</f>
        <v>0</v>
      </c>
      <c r="W44" s="346">
        <f>IF(V44=0,0,($G$44/$V$44)*100000)</f>
        <v>0</v>
      </c>
      <c r="X44" s="347">
        <f>Populations!M15</f>
        <v>0</v>
      </c>
      <c r="Y44" s="346">
        <f>IF(X44=0,0,($H$44/$X$44)*100000)</f>
        <v>0</v>
      </c>
      <c r="Z44" s="346">
        <f>Populations!O15</f>
        <v>0</v>
      </c>
      <c r="AA44" s="346">
        <f>IF(Z44=0,0,($I$44/$Z$44)*100000)</f>
        <v>0</v>
      </c>
      <c r="AB44" s="346">
        <f>Populations!Q15</f>
        <v>0</v>
      </c>
      <c r="AC44" s="346">
        <f>IF(AB44=0,0,($J$44/$AB$44)*100000)</f>
        <v>0</v>
      </c>
      <c r="AD44" s="346">
        <f>Populations!S15</f>
        <v>0</v>
      </c>
      <c r="AE44" s="346">
        <f>IF(AD44=0,0,($K$44/$AD$44)*100000)</f>
        <v>0</v>
      </c>
      <c r="AF44" s="347">
        <f>Populations!U15</f>
        <v>0</v>
      </c>
      <c r="AG44" s="348">
        <f>IF(AF44=0,0,($L$44/$AF$44)*100000)</f>
        <v>0</v>
      </c>
      <c r="AH44" s="65"/>
      <c r="AI44" s="470">
        <f>Populations!B102</f>
        <v>0</v>
      </c>
      <c r="AJ44" s="471">
        <f>Populations!C102</f>
        <v>0</v>
      </c>
      <c r="AL44" s="333" t="str">
        <f>Populations!B15</f>
        <v>25-34</v>
      </c>
      <c r="AM44" s="306">
        <f t="shared" si="24"/>
        <v>0</v>
      </c>
      <c r="AN44" s="307">
        <f t="shared" si="25"/>
        <v>0</v>
      </c>
      <c r="AO44" s="307">
        <f t="shared" si="26"/>
        <v>0</v>
      </c>
      <c r="AP44" s="308">
        <f t="shared" si="27"/>
        <v>0</v>
      </c>
      <c r="AQ44" s="308">
        <f t="shared" si="28"/>
        <v>0</v>
      </c>
      <c r="AR44" s="308">
        <f t="shared" si="29"/>
        <v>0</v>
      </c>
      <c r="AS44" s="308">
        <f t="shared" si="30"/>
        <v>0</v>
      </c>
      <c r="AT44" s="308">
        <f t="shared" si="31"/>
        <v>0</v>
      </c>
      <c r="AU44" s="308">
        <f t="shared" si="32"/>
        <v>0</v>
      </c>
      <c r="AV44" s="334">
        <f t="shared" si="33"/>
        <v>0</v>
      </c>
    </row>
    <row r="45" spans="1:48" ht="15.75">
      <c r="A45" s="686"/>
      <c r="B45" s="433" t="str">
        <f>Populations!B85</f>
        <v>35-44</v>
      </c>
      <c r="C45" s="435"/>
      <c r="D45" s="436"/>
      <c r="E45" s="66"/>
      <c r="F45" s="67"/>
      <c r="G45" s="67"/>
      <c r="H45" s="67"/>
      <c r="I45" s="67"/>
      <c r="J45" s="68"/>
      <c r="K45" s="68"/>
      <c r="L45" s="437"/>
      <c r="M45" s="65"/>
      <c r="N45" s="345">
        <f>Populations!C16</f>
        <v>0</v>
      </c>
      <c r="O45" s="346">
        <f>IF(N45=0,0,($C$45/$N$45)*100000)</f>
        <v>0</v>
      </c>
      <c r="P45" s="346">
        <f>Populations!E16</f>
        <v>0</v>
      </c>
      <c r="Q45" s="346">
        <f>IF(P45=0,0,($D$45/$P$45)*100000)</f>
        <v>0</v>
      </c>
      <c r="R45" s="346">
        <f>Populations!G16</f>
        <v>0</v>
      </c>
      <c r="S45" s="346">
        <f>IF(R45=0,0,($E$45/$R$45)*100000)</f>
        <v>0</v>
      </c>
      <c r="T45" s="346">
        <f>Populations!I16</f>
        <v>0</v>
      </c>
      <c r="U45" s="346">
        <f>IF(T45=0,0,($F$45/$T$45)*100000)</f>
        <v>0</v>
      </c>
      <c r="V45" s="347">
        <f>Populations!K16</f>
        <v>0</v>
      </c>
      <c r="W45" s="346">
        <f>IF(V45=0,0,($G$45/$V$45)*100000)</f>
        <v>0</v>
      </c>
      <c r="X45" s="347">
        <f>Populations!M16</f>
        <v>0</v>
      </c>
      <c r="Y45" s="346">
        <f>IF(X45=0,0,($H$45/$X$45)*100000)</f>
        <v>0</v>
      </c>
      <c r="Z45" s="346">
        <f>Populations!O16</f>
        <v>0</v>
      </c>
      <c r="AA45" s="346">
        <f>IF(Z45=0,0,($I$45/$Z$45)*100000)</f>
        <v>0</v>
      </c>
      <c r="AB45" s="346">
        <f>Populations!Q16</f>
        <v>0</v>
      </c>
      <c r="AC45" s="346">
        <f>IF(AB45=0,0,($J$45/$AB$45)*100000)</f>
        <v>0</v>
      </c>
      <c r="AD45" s="346">
        <f>Populations!S16</f>
        <v>0</v>
      </c>
      <c r="AE45" s="346">
        <f>IF(AD45=0,0,($K$45/$AD$45)*100000)</f>
        <v>0</v>
      </c>
      <c r="AF45" s="347">
        <f>Populations!U16</f>
        <v>0</v>
      </c>
      <c r="AG45" s="348">
        <f>IF(AF45=0,0,($L$45/$AF$45)*100000)</f>
        <v>0</v>
      </c>
      <c r="AH45" s="65"/>
      <c r="AI45" s="470">
        <f>Populations!B103</f>
        <v>0</v>
      </c>
      <c r="AJ45" s="471">
        <f>Populations!C103</f>
        <v>0</v>
      </c>
      <c r="AL45" s="333" t="str">
        <f>Populations!B16</f>
        <v>35-44</v>
      </c>
      <c r="AM45" s="306">
        <f t="shared" si="24"/>
        <v>0</v>
      </c>
      <c r="AN45" s="307">
        <f t="shared" si="25"/>
        <v>0</v>
      </c>
      <c r="AO45" s="307">
        <f t="shared" si="26"/>
        <v>0</v>
      </c>
      <c r="AP45" s="308">
        <f t="shared" si="27"/>
        <v>0</v>
      </c>
      <c r="AQ45" s="308">
        <f t="shared" si="28"/>
        <v>0</v>
      </c>
      <c r="AR45" s="308">
        <f t="shared" si="29"/>
        <v>0</v>
      </c>
      <c r="AS45" s="308">
        <f t="shared" si="30"/>
        <v>0</v>
      </c>
      <c r="AT45" s="308">
        <f t="shared" si="31"/>
        <v>0</v>
      </c>
      <c r="AU45" s="308">
        <f t="shared" si="32"/>
        <v>0</v>
      </c>
      <c r="AV45" s="334">
        <f t="shared" si="33"/>
        <v>0</v>
      </c>
    </row>
    <row r="46" spans="1:48" ht="15.75">
      <c r="A46" s="686"/>
      <c r="B46" s="433" t="str">
        <f>Populations!B86</f>
        <v>45-54</v>
      </c>
      <c r="C46" s="435"/>
      <c r="D46" s="436"/>
      <c r="E46" s="66"/>
      <c r="F46" s="67"/>
      <c r="G46" s="67"/>
      <c r="H46" s="67"/>
      <c r="I46" s="67"/>
      <c r="J46" s="68"/>
      <c r="K46" s="68"/>
      <c r="L46" s="437"/>
      <c r="M46" s="65"/>
      <c r="N46" s="345">
        <f>Populations!C17</f>
        <v>0</v>
      </c>
      <c r="O46" s="346">
        <f>IF(N46=0,0,($C$46/$N$46)*100000)</f>
        <v>0</v>
      </c>
      <c r="P46" s="346">
        <f>Populations!E17</f>
        <v>0</v>
      </c>
      <c r="Q46" s="346">
        <f>IF(P46=0,0,($D$46/$P$46)*100000)</f>
        <v>0</v>
      </c>
      <c r="R46" s="346">
        <f>Populations!G17</f>
        <v>0</v>
      </c>
      <c r="S46" s="346">
        <f>IF(R46=0,0,($E$46/$R$46)*100000)</f>
        <v>0</v>
      </c>
      <c r="T46" s="346">
        <f>Populations!I17</f>
        <v>0</v>
      </c>
      <c r="U46" s="346">
        <f>IF(T46=0,0,($F$46/$T$46)*100000)</f>
        <v>0</v>
      </c>
      <c r="V46" s="347">
        <f>Populations!K17</f>
        <v>0</v>
      </c>
      <c r="W46" s="346">
        <f>IF(V46=0,0,($G$46/$V$46)*100000)</f>
        <v>0</v>
      </c>
      <c r="X46" s="347">
        <f>Populations!M17</f>
        <v>0</v>
      </c>
      <c r="Y46" s="346">
        <f>IF(X46=0,0,($H$46/$X$46)*100000)</f>
        <v>0</v>
      </c>
      <c r="Z46" s="346">
        <f>Populations!O17</f>
        <v>0</v>
      </c>
      <c r="AA46" s="346">
        <f>IF(Z46=0,0,($I$46/$Z$46)*100000)</f>
        <v>0</v>
      </c>
      <c r="AB46" s="346">
        <f>Populations!Q17</f>
        <v>0</v>
      </c>
      <c r="AC46" s="346">
        <f>IF(AB46=0,0,($J$46/$AB$46)*100000)</f>
        <v>0</v>
      </c>
      <c r="AD46" s="346">
        <f>Populations!S17</f>
        <v>0</v>
      </c>
      <c r="AE46" s="346">
        <f>IF(AD46=0,0,($K$46/$AD$46)*100000)</f>
        <v>0</v>
      </c>
      <c r="AF46" s="347">
        <f>Populations!U17</f>
        <v>0</v>
      </c>
      <c r="AG46" s="348">
        <f>IF(AF46=0,0,($L$46/$AF$46)*100000)</f>
        <v>0</v>
      </c>
      <c r="AH46" s="65"/>
      <c r="AI46" s="470">
        <f>Populations!B104</f>
        <v>0</v>
      </c>
      <c r="AJ46" s="471">
        <f>Populations!C104</f>
        <v>0</v>
      </c>
      <c r="AL46" s="333" t="str">
        <f>Populations!B17</f>
        <v>45-54</v>
      </c>
      <c r="AM46" s="306">
        <f t="shared" si="24"/>
        <v>0</v>
      </c>
      <c r="AN46" s="307">
        <f t="shared" si="25"/>
        <v>0</v>
      </c>
      <c r="AO46" s="307">
        <f t="shared" si="26"/>
        <v>0</v>
      </c>
      <c r="AP46" s="308">
        <f t="shared" si="27"/>
        <v>0</v>
      </c>
      <c r="AQ46" s="308">
        <f t="shared" si="28"/>
        <v>0</v>
      </c>
      <c r="AR46" s="308">
        <f t="shared" si="29"/>
        <v>0</v>
      </c>
      <c r="AS46" s="308">
        <f t="shared" si="30"/>
        <v>0</v>
      </c>
      <c r="AT46" s="308">
        <f t="shared" si="31"/>
        <v>0</v>
      </c>
      <c r="AU46" s="308">
        <f t="shared" si="32"/>
        <v>0</v>
      </c>
      <c r="AV46" s="334">
        <f t="shared" si="33"/>
        <v>0</v>
      </c>
    </row>
    <row r="47" spans="1:48" ht="15.75">
      <c r="A47" s="686"/>
      <c r="B47" s="433" t="str">
        <f>Populations!B87</f>
        <v>55-64</v>
      </c>
      <c r="C47" s="435"/>
      <c r="D47" s="436"/>
      <c r="E47" s="66"/>
      <c r="F47" s="67"/>
      <c r="G47" s="67"/>
      <c r="H47" s="67"/>
      <c r="I47" s="67"/>
      <c r="J47" s="68"/>
      <c r="K47" s="68"/>
      <c r="L47" s="437"/>
      <c r="M47" s="65"/>
      <c r="N47" s="345">
        <f>Populations!C18</f>
        <v>0</v>
      </c>
      <c r="O47" s="346">
        <f>IF(N47=0,0,($C$47/$N$47)*100000)</f>
        <v>0</v>
      </c>
      <c r="P47" s="346">
        <f>Populations!E18</f>
        <v>0</v>
      </c>
      <c r="Q47" s="346">
        <f>IF(P47=0,0,($D$47/$P$47)*100000)</f>
        <v>0</v>
      </c>
      <c r="R47" s="346">
        <f>Populations!G18</f>
        <v>0</v>
      </c>
      <c r="S47" s="346">
        <f>IF(R47=0,0,($E$47/$R$47)*100000)</f>
        <v>0</v>
      </c>
      <c r="T47" s="346">
        <f>Populations!I18</f>
        <v>0</v>
      </c>
      <c r="U47" s="346">
        <f>IF(T47=0,0,($F$47/$T$47)*100000)</f>
        <v>0</v>
      </c>
      <c r="V47" s="347">
        <f>Populations!K18</f>
        <v>0</v>
      </c>
      <c r="W47" s="346">
        <f>IF(V47=0,0,($G$47/$V$47)*100000)</f>
        <v>0</v>
      </c>
      <c r="X47" s="347">
        <f>Populations!M18</f>
        <v>0</v>
      </c>
      <c r="Y47" s="346">
        <f>IF(X47=0,0,($H$47/$X$47)*100000)</f>
        <v>0</v>
      </c>
      <c r="Z47" s="346">
        <f>Populations!O18</f>
        <v>0</v>
      </c>
      <c r="AA47" s="346">
        <f>IF(Z47=0,0,($I$47/$Z$47)*100000)</f>
        <v>0</v>
      </c>
      <c r="AB47" s="346">
        <f>Populations!Q18</f>
        <v>0</v>
      </c>
      <c r="AC47" s="346">
        <f>IF(AB47=0,0,($J$47/$AB$47)*100000)</f>
        <v>0</v>
      </c>
      <c r="AD47" s="346">
        <f>Populations!S18</f>
        <v>0</v>
      </c>
      <c r="AE47" s="346">
        <f>IF(AD47=0,0,($K$47/$AD$47)*100000)</f>
        <v>0</v>
      </c>
      <c r="AF47" s="347">
        <f>Populations!U18</f>
        <v>0</v>
      </c>
      <c r="AG47" s="348">
        <f>IF(AF47=0,0,($L$47/$AF$47)*100000)</f>
        <v>0</v>
      </c>
      <c r="AH47" s="65"/>
      <c r="AI47" s="470">
        <f>Populations!B105</f>
        <v>0</v>
      </c>
      <c r="AJ47" s="471">
        <f>Populations!C105</f>
        <v>0</v>
      </c>
      <c r="AL47" s="333" t="str">
        <f>Populations!B18</f>
        <v>55-64</v>
      </c>
      <c r="AM47" s="306">
        <f t="shared" si="24"/>
        <v>0</v>
      </c>
      <c r="AN47" s="307">
        <f t="shared" si="25"/>
        <v>0</v>
      </c>
      <c r="AO47" s="307">
        <f t="shared" si="26"/>
        <v>0</v>
      </c>
      <c r="AP47" s="308">
        <f t="shared" si="27"/>
        <v>0</v>
      </c>
      <c r="AQ47" s="308">
        <f t="shared" si="28"/>
        <v>0</v>
      </c>
      <c r="AR47" s="308">
        <f t="shared" si="29"/>
        <v>0</v>
      </c>
      <c r="AS47" s="308">
        <f t="shared" si="30"/>
        <v>0</v>
      </c>
      <c r="AT47" s="308">
        <f t="shared" si="31"/>
        <v>0</v>
      </c>
      <c r="AU47" s="308">
        <f t="shared" si="32"/>
        <v>0</v>
      </c>
      <c r="AV47" s="334">
        <f t="shared" si="33"/>
        <v>0</v>
      </c>
    </row>
    <row r="48" spans="1:48" ht="15.75">
      <c r="A48" s="686"/>
      <c r="B48" s="433" t="str">
        <f>Populations!B88</f>
        <v>65-74</v>
      </c>
      <c r="C48" s="435"/>
      <c r="D48" s="436"/>
      <c r="E48" s="66"/>
      <c r="F48" s="67"/>
      <c r="G48" s="67"/>
      <c r="H48" s="67"/>
      <c r="I48" s="67"/>
      <c r="J48" s="68"/>
      <c r="K48" s="68"/>
      <c r="L48" s="437"/>
      <c r="M48" s="65"/>
      <c r="N48" s="345">
        <f>Populations!C19</f>
        <v>0</v>
      </c>
      <c r="O48" s="346">
        <f>IF(N48=0,0,($C$48/$N$48)*100000)</f>
        <v>0</v>
      </c>
      <c r="P48" s="346">
        <f>Populations!E19</f>
        <v>0</v>
      </c>
      <c r="Q48" s="346">
        <f>IF(P48=0,0,($D$48/$P$48)*100000)</f>
        <v>0</v>
      </c>
      <c r="R48" s="346">
        <f>Populations!G19</f>
        <v>0</v>
      </c>
      <c r="S48" s="346">
        <f>IF(R48=0,0,($E$48/$R$48)*100000)</f>
        <v>0</v>
      </c>
      <c r="T48" s="346">
        <f>Populations!I19</f>
        <v>0</v>
      </c>
      <c r="U48" s="346">
        <f>IF(T48=0,0,($F$48/$T$48)*100000)</f>
        <v>0</v>
      </c>
      <c r="V48" s="347">
        <f>Populations!K19</f>
        <v>0</v>
      </c>
      <c r="W48" s="346">
        <f>IF(V48=0,0,($G$48/$V$48)*100000)</f>
        <v>0</v>
      </c>
      <c r="X48" s="347">
        <f>Populations!M19</f>
        <v>0</v>
      </c>
      <c r="Y48" s="346">
        <f>IF(X48=0,0,($H$48/$X$48)*100000)</f>
        <v>0</v>
      </c>
      <c r="Z48" s="346">
        <f>Populations!O19</f>
        <v>0</v>
      </c>
      <c r="AA48" s="346">
        <f>IF(Z48=0,0,($I$48/$Z$48)*100000)</f>
        <v>0</v>
      </c>
      <c r="AB48" s="346">
        <f>Populations!Q19</f>
        <v>0</v>
      </c>
      <c r="AC48" s="346">
        <f>IF(AB48=0,0,($J$48/$AB$48)*100000)</f>
        <v>0</v>
      </c>
      <c r="AD48" s="346">
        <f>Populations!S19</f>
        <v>0</v>
      </c>
      <c r="AE48" s="346">
        <f>IF(AD48=0,0,($K$48/$AD$48)*100000)</f>
        <v>0</v>
      </c>
      <c r="AF48" s="347">
        <f>Populations!U19</f>
        <v>0</v>
      </c>
      <c r="AG48" s="348">
        <f>IF(AF48=0,0,($L$48/$AF$48)*100000)</f>
        <v>0</v>
      </c>
      <c r="AH48" s="65"/>
      <c r="AI48" s="470">
        <f>Populations!B106</f>
        <v>0</v>
      </c>
      <c r="AJ48" s="471">
        <f>Populations!C106</f>
        <v>0</v>
      </c>
      <c r="AL48" s="333" t="str">
        <f>Populations!B19</f>
        <v>65-74</v>
      </c>
      <c r="AM48" s="306">
        <f t="shared" si="24"/>
        <v>0</v>
      </c>
      <c r="AN48" s="307">
        <f t="shared" si="25"/>
        <v>0</v>
      </c>
      <c r="AO48" s="307">
        <f t="shared" si="26"/>
        <v>0</v>
      </c>
      <c r="AP48" s="308">
        <f t="shared" si="27"/>
        <v>0</v>
      </c>
      <c r="AQ48" s="308">
        <f t="shared" si="28"/>
        <v>0</v>
      </c>
      <c r="AR48" s="308">
        <f t="shared" si="29"/>
        <v>0</v>
      </c>
      <c r="AS48" s="308">
        <f t="shared" si="30"/>
        <v>0</v>
      </c>
      <c r="AT48" s="308">
        <f t="shared" si="31"/>
        <v>0</v>
      </c>
      <c r="AU48" s="308">
        <f t="shared" si="32"/>
        <v>0</v>
      </c>
      <c r="AV48" s="334">
        <f t="shared" si="33"/>
        <v>0</v>
      </c>
    </row>
    <row r="49" spans="1:48" ht="15.75">
      <c r="A49" s="686"/>
      <c r="B49" s="433" t="str">
        <f>Populations!B89</f>
        <v>75-84</v>
      </c>
      <c r="C49" s="435"/>
      <c r="D49" s="436"/>
      <c r="E49" s="66"/>
      <c r="F49" s="67"/>
      <c r="G49" s="67"/>
      <c r="H49" s="67"/>
      <c r="I49" s="67"/>
      <c r="J49" s="68"/>
      <c r="K49" s="68"/>
      <c r="L49" s="437"/>
      <c r="M49" s="65"/>
      <c r="N49" s="345">
        <f>Populations!C20</f>
        <v>0</v>
      </c>
      <c r="O49" s="346">
        <f>IF(N49=0,0,($C$49/$N$49)*100000)</f>
        <v>0</v>
      </c>
      <c r="P49" s="346">
        <f>Populations!E20</f>
        <v>0</v>
      </c>
      <c r="Q49" s="346">
        <f>IF(P49=0,0,($D$49/$P$49)*100000)</f>
        <v>0</v>
      </c>
      <c r="R49" s="346">
        <f>Populations!G20</f>
        <v>0</v>
      </c>
      <c r="S49" s="346">
        <f>IF(R49=0,0,($E$49/$R$49)*100000)</f>
        <v>0</v>
      </c>
      <c r="T49" s="346">
        <f>Populations!I20</f>
        <v>0</v>
      </c>
      <c r="U49" s="346">
        <f>IF(T49=0,0,($F$49/$T$49)*100000)</f>
        <v>0</v>
      </c>
      <c r="V49" s="347">
        <f>Populations!K20</f>
        <v>0</v>
      </c>
      <c r="W49" s="346">
        <f>IF(V49=0,0,($G$49/$V$49)*100000)</f>
        <v>0</v>
      </c>
      <c r="X49" s="347">
        <f>Populations!M20</f>
        <v>0</v>
      </c>
      <c r="Y49" s="346">
        <f>IF(X49=0,0,($H$49/$X$49)*100000)</f>
        <v>0</v>
      </c>
      <c r="Z49" s="346">
        <f>Populations!O20</f>
        <v>0</v>
      </c>
      <c r="AA49" s="346">
        <f>IF(Z49=0,0,($I$49/$Z$49)*100000)</f>
        <v>0</v>
      </c>
      <c r="AB49" s="346">
        <f>Populations!Q20</f>
        <v>0</v>
      </c>
      <c r="AC49" s="346">
        <f>IF(AB49=0,0,($J$49/$AB$49)*100000)</f>
        <v>0</v>
      </c>
      <c r="AD49" s="346">
        <f>Populations!S20</f>
        <v>0</v>
      </c>
      <c r="AE49" s="346">
        <f>IF(AD49=0,0,($K$49/$AD$49)*100000)</f>
        <v>0</v>
      </c>
      <c r="AF49" s="347">
        <f>Populations!U20</f>
        <v>0</v>
      </c>
      <c r="AG49" s="348">
        <f>IF(AF49=0,0,($L$49/$AF$49)*100000)</f>
        <v>0</v>
      </c>
      <c r="AH49" s="65"/>
      <c r="AI49" s="470">
        <f>Populations!B107</f>
        <v>0</v>
      </c>
      <c r="AJ49" s="471">
        <f>Populations!C107</f>
        <v>0</v>
      </c>
      <c r="AL49" s="333" t="str">
        <f>Populations!B20</f>
        <v>75-84</v>
      </c>
      <c r="AM49" s="306">
        <f t="shared" si="24"/>
        <v>0</v>
      </c>
      <c r="AN49" s="307">
        <f t="shared" si="25"/>
        <v>0</v>
      </c>
      <c r="AO49" s="307">
        <f t="shared" si="26"/>
        <v>0</v>
      </c>
      <c r="AP49" s="308">
        <f t="shared" si="27"/>
        <v>0</v>
      </c>
      <c r="AQ49" s="308">
        <f t="shared" si="28"/>
        <v>0</v>
      </c>
      <c r="AR49" s="308">
        <f t="shared" si="29"/>
        <v>0</v>
      </c>
      <c r="AS49" s="308">
        <f t="shared" si="30"/>
        <v>0</v>
      </c>
      <c r="AT49" s="308">
        <f t="shared" si="31"/>
        <v>0</v>
      </c>
      <c r="AU49" s="308">
        <f t="shared" si="32"/>
        <v>0</v>
      </c>
      <c r="AV49" s="334">
        <f t="shared" si="33"/>
        <v>0</v>
      </c>
    </row>
    <row r="50" spans="1:48" ht="15.75">
      <c r="A50" s="686"/>
      <c r="B50" s="433" t="str">
        <f>Populations!B90</f>
        <v>85+</v>
      </c>
      <c r="C50" s="435"/>
      <c r="D50" s="436"/>
      <c r="E50" s="62"/>
      <c r="F50" s="63"/>
      <c r="G50" s="63"/>
      <c r="H50" s="63"/>
      <c r="I50" s="63"/>
      <c r="J50" s="64"/>
      <c r="K50" s="64"/>
      <c r="L50" s="437"/>
      <c r="M50" s="65"/>
      <c r="N50" s="345">
        <f>Populations!C21</f>
        <v>0</v>
      </c>
      <c r="O50" s="346">
        <f>IF(N50=0,0,($C$50/$N$50)*100000)</f>
        <v>0</v>
      </c>
      <c r="P50" s="346">
        <f>Populations!E21</f>
        <v>0</v>
      </c>
      <c r="Q50" s="346">
        <f>IF(P50=0,0,($D$50/$P$50)*100000)</f>
        <v>0</v>
      </c>
      <c r="R50" s="346">
        <f>Populations!G21</f>
        <v>0</v>
      </c>
      <c r="S50" s="346">
        <f>IF(R50=0,0,($E$50/$R$50)*100000)</f>
        <v>0</v>
      </c>
      <c r="T50" s="346">
        <f>Populations!I21</f>
        <v>0</v>
      </c>
      <c r="U50" s="346">
        <f>IF(T50=0,0,($F$50/$T$50)*100000)</f>
        <v>0</v>
      </c>
      <c r="V50" s="347">
        <f>Populations!K21</f>
        <v>0</v>
      </c>
      <c r="W50" s="346">
        <f>IF(V50=0,0,($G$50/$V$50)*100000)</f>
        <v>0</v>
      </c>
      <c r="X50" s="347">
        <f>Populations!M21</f>
        <v>0</v>
      </c>
      <c r="Y50" s="346">
        <f>IF(X50=0,0,($H$50/$X$50)*100000)</f>
        <v>0</v>
      </c>
      <c r="Z50" s="346">
        <f>Populations!O21</f>
        <v>0</v>
      </c>
      <c r="AA50" s="346">
        <f>IF(Z50=0,0,($I$50/$Z$50)*100000)</f>
        <v>0</v>
      </c>
      <c r="AB50" s="346">
        <f>Populations!Q21</f>
        <v>0</v>
      </c>
      <c r="AC50" s="346">
        <f>IF(AB50=0,0,($J$50/$AB$50)*100000)</f>
        <v>0</v>
      </c>
      <c r="AD50" s="346">
        <f>Populations!S21</f>
        <v>0</v>
      </c>
      <c r="AE50" s="346">
        <f>IF(AD50=0,0,($K$50/$AD$50)*100000)</f>
        <v>0</v>
      </c>
      <c r="AF50" s="347">
        <f>Populations!U21</f>
        <v>0</v>
      </c>
      <c r="AG50" s="348">
        <f>IF(AF50=0,0,($L$50/$AF$50)*100000)</f>
        <v>0</v>
      </c>
      <c r="AH50" s="65"/>
      <c r="AI50" s="470">
        <f>Populations!B108</f>
        <v>0</v>
      </c>
      <c r="AJ50" s="471">
        <f>Populations!C108</f>
        <v>0</v>
      </c>
      <c r="AL50" s="333" t="str">
        <f>Populations!B21</f>
        <v>85+</v>
      </c>
      <c r="AM50" s="306">
        <f t="shared" si="24"/>
        <v>0</v>
      </c>
      <c r="AN50" s="307">
        <f t="shared" si="25"/>
        <v>0</v>
      </c>
      <c r="AO50" s="307">
        <f t="shared" si="26"/>
        <v>0</v>
      </c>
      <c r="AP50" s="308">
        <f t="shared" si="27"/>
        <v>0</v>
      </c>
      <c r="AQ50" s="308">
        <f t="shared" si="28"/>
        <v>0</v>
      </c>
      <c r="AR50" s="308">
        <f t="shared" si="29"/>
        <v>0</v>
      </c>
      <c r="AS50" s="308">
        <f t="shared" si="30"/>
        <v>0</v>
      </c>
      <c r="AT50" s="308">
        <f t="shared" si="31"/>
        <v>0</v>
      </c>
      <c r="AU50" s="308">
        <f t="shared" si="32"/>
        <v>0</v>
      </c>
      <c r="AV50" s="334">
        <f t="shared" si="33"/>
        <v>0</v>
      </c>
    </row>
    <row r="51" spans="1:48" ht="16.5" thickBot="1">
      <c r="A51" s="686"/>
      <c r="B51" s="453" t="s">
        <v>164</v>
      </c>
      <c r="C51" s="454">
        <f>SUM(C38:C50)</f>
        <v>0</v>
      </c>
      <c r="D51" s="455">
        <f t="shared" ref="D51:L51" si="34">SUM(D38:D50)</f>
        <v>0</v>
      </c>
      <c r="E51" s="455">
        <f t="shared" si="34"/>
        <v>0</v>
      </c>
      <c r="F51" s="456">
        <f t="shared" si="34"/>
        <v>0</v>
      </c>
      <c r="G51" s="456">
        <f t="shared" si="34"/>
        <v>0</v>
      </c>
      <c r="H51" s="456">
        <f t="shared" si="34"/>
        <v>0</v>
      </c>
      <c r="I51" s="456">
        <f t="shared" si="34"/>
        <v>0</v>
      </c>
      <c r="J51" s="456">
        <f t="shared" si="34"/>
        <v>0</v>
      </c>
      <c r="K51" s="456">
        <f t="shared" si="34"/>
        <v>0</v>
      </c>
      <c r="L51" s="457">
        <f t="shared" si="34"/>
        <v>0</v>
      </c>
      <c r="N51" s="349">
        <f>Populations!C22</f>
        <v>0</v>
      </c>
      <c r="O51" s="350">
        <f>IF(N51=0,0,($C$51/$N$51)*100000)</f>
        <v>0</v>
      </c>
      <c r="P51" s="350">
        <f>Populations!E22</f>
        <v>0</v>
      </c>
      <c r="Q51" s="350">
        <f>IF(P51=0,0,($D$51/$P$51)*100000)</f>
        <v>0</v>
      </c>
      <c r="R51" s="350">
        <f>Populations!G22</f>
        <v>0</v>
      </c>
      <c r="S51" s="350">
        <f>IF(R51=0,0,($E$51/$R$51)*100000)</f>
        <v>0</v>
      </c>
      <c r="T51" s="350">
        <f>Populations!I22</f>
        <v>0</v>
      </c>
      <c r="U51" s="350">
        <f>IF(T51=0,0,($F$51/$T$51)*100000)</f>
        <v>0</v>
      </c>
      <c r="V51" s="351">
        <f>Populations!K22</f>
        <v>0</v>
      </c>
      <c r="W51" s="350">
        <f>IF(V51=0,0,($G$51/$V$51)*100000)</f>
        <v>0</v>
      </c>
      <c r="X51" s="351">
        <f>Populations!M22</f>
        <v>0</v>
      </c>
      <c r="Y51" s="350">
        <f>IF(X51=0,0,($H$51/$X$51)*100000)</f>
        <v>0</v>
      </c>
      <c r="Z51" s="350">
        <f>Populations!O22</f>
        <v>0</v>
      </c>
      <c r="AA51" s="350">
        <f>IF(Z51=0,0,($I$51/$Z$51)*100000)</f>
        <v>0</v>
      </c>
      <c r="AB51" s="350">
        <f>Populations!Q22</f>
        <v>0</v>
      </c>
      <c r="AC51" s="350">
        <f>IF(AB51=0,0,($J$51/$AB$51)*100000)</f>
        <v>0</v>
      </c>
      <c r="AD51" s="350">
        <f>Populations!S22</f>
        <v>0</v>
      </c>
      <c r="AE51" s="350">
        <f>IF(AD51=0,0,($K$51/$AD$51)*100000)</f>
        <v>0</v>
      </c>
      <c r="AF51" s="351">
        <f>Populations!U22</f>
        <v>0</v>
      </c>
      <c r="AG51" s="639">
        <f>IF(AF51=0,0,($L$51/$AF$51)*100000)</f>
        <v>0</v>
      </c>
      <c r="AI51" s="475">
        <f>Populations!B109</f>
        <v>0</v>
      </c>
      <c r="AJ51" s="476">
        <f>Populations!C109</f>
        <v>0</v>
      </c>
      <c r="AL51" s="335" t="str">
        <f>Populations!B22</f>
        <v>Total</v>
      </c>
      <c r="AM51" s="336">
        <f>SUM(AM38:AM50)</f>
        <v>0</v>
      </c>
      <c r="AN51" s="336">
        <f t="shared" ref="AN51:AV51" si="35">SUM(AN38:AN50)</f>
        <v>0</v>
      </c>
      <c r="AO51" s="336">
        <f t="shared" si="35"/>
        <v>0</v>
      </c>
      <c r="AP51" s="336">
        <f t="shared" si="35"/>
        <v>0</v>
      </c>
      <c r="AQ51" s="336">
        <f t="shared" si="35"/>
        <v>0</v>
      </c>
      <c r="AR51" s="336">
        <f t="shared" si="35"/>
        <v>0</v>
      </c>
      <c r="AS51" s="336">
        <f t="shared" si="35"/>
        <v>0</v>
      </c>
      <c r="AT51" s="336">
        <f t="shared" si="35"/>
        <v>0</v>
      </c>
      <c r="AU51" s="336">
        <f>SUM(AU38:AU50)</f>
        <v>0</v>
      </c>
      <c r="AV51" s="643">
        <f t="shared" si="35"/>
        <v>0</v>
      </c>
    </row>
  </sheetData>
  <mergeCells count="7">
    <mergeCell ref="A20:A34"/>
    <mergeCell ref="A37:A51"/>
    <mergeCell ref="B1:E1"/>
    <mergeCell ref="AL1:AN1"/>
    <mergeCell ref="G1:I1"/>
    <mergeCell ref="AI1:AJ2"/>
    <mergeCell ref="A3:A17"/>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599B5-2B78-45E8-802A-75F443222C40}">
  <dimension ref="A1:AV51"/>
  <sheetViews>
    <sheetView topLeftCell="A13" zoomScale="80" zoomScaleNormal="80" zoomScaleSheetLayoutView="50" workbookViewId="0">
      <pane xSplit="1" topLeftCell="AK1" activePane="topRight" state="frozen"/>
      <selection pane="topRight" activeCell="AT51" sqref="AT51"/>
    </sheetView>
  </sheetViews>
  <sheetFormatPr defaultColWidth="8.7109375" defaultRowHeight="15.75"/>
  <cols>
    <col min="1" max="2" width="8.7109375" style="377"/>
    <col min="3" max="3" width="15.140625" style="377" customWidth="1"/>
    <col min="4" max="4" width="15.5703125" style="377" customWidth="1"/>
    <col min="5" max="5" width="15.140625" style="377" customWidth="1"/>
    <col min="6" max="6" width="17.85546875" style="377" customWidth="1"/>
    <col min="7" max="7" width="15.5703125" style="377" customWidth="1"/>
    <col min="8" max="8" width="15.42578125" style="377" customWidth="1"/>
    <col min="9" max="11" width="15.140625" style="377" customWidth="1"/>
    <col min="12" max="12" width="15.5703125" style="377" customWidth="1"/>
    <col min="13" max="13" width="6" style="377" customWidth="1"/>
    <col min="14" max="14" width="15.140625" style="377" customWidth="1"/>
    <col min="15" max="27" width="11.140625" style="377" customWidth="1"/>
    <col min="28" max="29" width="12.5703125" style="377" customWidth="1"/>
    <col min="30" max="33" width="11.140625" style="377" customWidth="1"/>
    <col min="34" max="34" width="6" style="377" customWidth="1"/>
    <col min="35" max="35" width="22.140625" style="377" customWidth="1"/>
    <col min="36" max="36" width="14.5703125" style="377" customWidth="1"/>
    <col min="37" max="37" width="6" style="377" customWidth="1"/>
    <col min="38" max="38" width="8.85546875" style="377" customWidth="1"/>
    <col min="39" max="40" width="15.5703125" style="377" customWidth="1"/>
    <col min="41" max="41" width="15.140625" style="377" customWidth="1"/>
    <col min="42" max="42" width="15.42578125" style="377" customWidth="1"/>
    <col min="43" max="43" width="15.5703125" style="377" customWidth="1"/>
    <col min="44" max="44" width="15.42578125" style="377" customWidth="1"/>
    <col min="45" max="48" width="15.140625" style="377" customWidth="1"/>
    <col min="49" max="16384" width="8.7109375" style="377"/>
  </cols>
  <sheetData>
    <row r="1" spans="1:48" ht="78.599999999999994" customHeight="1">
      <c r="A1" s="376" t="str">
        <f>Populations!A61</f>
        <v>Year 4</v>
      </c>
      <c r="B1" s="690" t="s">
        <v>158</v>
      </c>
      <c r="C1" s="691"/>
      <c r="D1" s="691"/>
      <c r="E1" s="691"/>
      <c r="F1" s="405"/>
      <c r="G1" s="694" t="s">
        <v>159</v>
      </c>
      <c r="H1" s="694"/>
      <c r="I1" s="694"/>
      <c r="J1" s="396"/>
      <c r="K1" s="396"/>
      <c r="L1" s="397"/>
      <c r="N1" s="321" t="s">
        <v>141</v>
      </c>
      <c r="O1" s="400"/>
      <c r="P1" s="400"/>
      <c r="Q1" s="400"/>
      <c r="R1" s="400"/>
      <c r="S1" s="400"/>
      <c r="T1" s="400"/>
      <c r="U1" s="400"/>
      <c r="V1" s="400"/>
      <c r="W1" s="400"/>
      <c r="X1" s="400"/>
      <c r="Y1" s="400"/>
      <c r="Z1" s="400"/>
      <c r="AA1" s="400"/>
      <c r="AB1" s="400"/>
      <c r="AC1" s="400"/>
      <c r="AD1" s="400"/>
      <c r="AE1" s="400"/>
      <c r="AF1" s="400"/>
      <c r="AG1" s="401"/>
      <c r="AI1" s="695" t="s">
        <v>160</v>
      </c>
      <c r="AJ1" s="696"/>
      <c r="AL1" s="692" t="s">
        <v>161</v>
      </c>
      <c r="AM1" s="693"/>
      <c r="AN1" s="693"/>
      <c r="AO1" s="327"/>
      <c r="AP1" s="327"/>
      <c r="AQ1" s="327"/>
      <c r="AR1" s="327"/>
      <c r="AS1" s="327"/>
      <c r="AT1" s="327"/>
      <c r="AU1" s="327"/>
      <c r="AV1" s="328"/>
    </row>
    <row r="2" spans="1:48">
      <c r="B2" s="406"/>
      <c r="C2" s="378"/>
      <c r="D2" s="379" t="s">
        <v>143</v>
      </c>
      <c r="E2" s="379"/>
      <c r="F2" s="380" t="s">
        <v>144</v>
      </c>
      <c r="G2" s="380"/>
      <c r="H2" s="380"/>
      <c r="I2" s="380"/>
      <c r="J2" s="380"/>
      <c r="K2" s="380"/>
      <c r="L2" s="407"/>
      <c r="N2" s="402"/>
      <c r="O2" s="403"/>
      <c r="P2" s="403"/>
      <c r="Q2" s="403"/>
      <c r="R2" s="403"/>
      <c r="S2" s="403"/>
      <c r="T2" s="403"/>
      <c r="U2" s="403"/>
      <c r="V2" s="403"/>
      <c r="W2" s="403"/>
      <c r="X2" s="403"/>
      <c r="Y2" s="403"/>
      <c r="Z2" s="403"/>
      <c r="AA2" s="403"/>
      <c r="AB2" s="403"/>
      <c r="AC2" s="403"/>
      <c r="AD2" s="403"/>
      <c r="AE2" s="403"/>
      <c r="AF2" s="403"/>
      <c r="AG2" s="404"/>
      <c r="AI2" s="697"/>
      <c r="AJ2" s="698"/>
      <c r="AL2" s="329"/>
      <c r="AM2" s="288" t="s">
        <v>162</v>
      </c>
      <c r="AN2" s="288"/>
      <c r="AO2" s="288"/>
      <c r="AP2" s="288"/>
      <c r="AQ2" s="288"/>
      <c r="AR2" s="288"/>
      <c r="AS2" s="288"/>
      <c r="AT2" s="288"/>
      <c r="AU2" s="288"/>
      <c r="AV2" s="330"/>
    </row>
    <row r="3" spans="1:48" ht="63">
      <c r="A3" s="684" t="s">
        <v>146</v>
      </c>
      <c r="B3" s="354" t="s">
        <v>82</v>
      </c>
      <c r="C3" s="293" t="s">
        <v>147</v>
      </c>
      <c r="D3" s="294" t="s">
        <v>84</v>
      </c>
      <c r="E3" s="294" t="s">
        <v>85</v>
      </c>
      <c r="F3" s="295" t="str">
        <f>Populations!I60</f>
        <v>White-Not Hispanic</v>
      </c>
      <c r="G3" s="295" t="str">
        <f>Populations!K60</f>
        <v>Hispanic</v>
      </c>
      <c r="H3" s="295" t="str">
        <f>Populations!M60</f>
        <v>Black-Not Hispanic</v>
      </c>
      <c r="I3" s="295" t="str">
        <f>Populations!O60</f>
        <v>Asian</v>
      </c>
      <c r="J3" s="295" t="str">
        <f>Populations!Q60</f>
        <v>American Indian
/Alaska Native</v>
      </c>
      <c r="K3" s="295" t="str">
        <f>Populations!S60</f>
        <v>Other</v>
      </c>
      <c r="L3" s="332" t="str">
        <f>Populations!U60</f>
        <v>Other</v>
      </c>
      <c r="M3" s="296"/>
      <c r="N3" s="342" t="s">
        <v>148</v>
      </c>
      <c r="O3" s="343" t="s">
        <v>149</v>
      </c>
      <c r="P3" s="343" t="s">
        <v>150</v>
      </c>
      <c r="Q3" s="343" t="s">
        <v>149</v>
      </c>
      <c r="R3" s="343" t="s">
        <v>151</v>
      </c>
      <c r="S3" s="343" t="s">
        <v>149</v>
      </c>
      <c r="T3" s="343" t="str">
        <f>Populations!I8</f>
        <v>White-Not Hispanic</v>
      </c>
      <c r="U3" s="343" t="s">
        <v>149</v>
      </c>
      <c r="V3" s="343" t="str">
        <f>Populations!K8</f>
        <v>Hispanic</v>
      </c>
      <c r="W3" s="343" t="s">
        <v>149</v>
      </c>
      <c r="X3" s="343" t="str">
        <f>Populations!M8</f>
        <v>Black-Not Hispanic</v>
      </c>
      <c r="Y3" s="343" t="s">
        <v>149</v>
      </c>
      <c r="Z3" s="343" t="str">
        <f>Populations!O8</f>
        <v>Asian</v>
      </c>
      <c r="AA3" s="343" t="s">
        <v>149</v>
      </c>
      <c r="AB3" s="343" t="str">
        <f>Populations!Q8</f>
        <v>American Indian
/Alaska Native</v>
      </c>
      <c r="AC3" s="343" t="s">
        <v>149</v>
      </c>
      <c r="AD3" s="343" t="str">
        <f>Populations!S8</f>
        <v>Other</v>
      </c>
      <c r="AE3" s="343" t="s">
        <v>149</v>
      </c>
      <c r="AF3" s="343" t="str">
        <f>Populations!U8</f>
        <v>Other</v>
      </c>
      <c r="AG3" s="344" t="s">
        <v>149</v>
      </c>
      <c r="AH3" s="296"/>
      <c r="AI3" s="322" t="s">
        <v>163</v>
      </c>
      <c r="AJ3" s="323" t="s">
        <v>171</v>
      </c>
      <c r="AL3" s="331" t="s">
        <v>82</v>
      </c>
      <c r="AM3" s="297" t="s">
        <v>83</v>
      </c>
      <c r="AN3" s="298" t="s">
        <v>84</v>
      </c>
      <c r="AO3" s="298" t="s">
        <v>85</v>
      </c>
      <c r="AP3" s="295" t="str">
        <f>Populations!I8</f>
        <v>White-Not Hispanic</v>
      </c>
      <c r="AQ3" s="295" t="str">
        <f>Populations!K8</f>
        <v>Hispanic</v>
      </c>
      <c r="AR3" s="295" t="str">
        <f>Populations!M8</f>
        <v>Black-Not Hispanic</v>
      </c>
      <c r="AS3" s="295" t="str">
        <f>Populations!O8</f>
        <v>Asian</v>
      </c>
      <c r="AT3" s="295" t="str">
        <f>Populations!Q8</f>
        <v>American Indian
/Alaska Native</v>
      </c>
      <c r="AU3" s="295" t="str">
        <f>Populations!S8</f>
        <v>Other</v>
      </c>
      <c r="AV3" s="332" t="str">
        <f>Populations!U8</f>
        <v>Other</v>
      </c>
    </row>
    <row r="4" spans="1:48">
      <c r="A4" s="684"/>
      <c r="B4" s="408" t="str">
        <f>Populations!B78</f>
        <v>&lt;1</v>
      </c>
      <c r="C4" s="381"/>
      <c r="D4" s="382"/>
      <c r="E4" s="383"/>
      <c r="F4" s="384"/>
      <c r="G4" s="384"/>
      <c r="H4" s="384"/>
      <c r="I4" s="384"/>
      <c r="J4" s="385"/>
      <c r="K4" s="385"/>
      <c r="L4" s="409"/>
      <c r="M4" s="386"/>
      <c r="N4" s="345">
        <f>Populations!C9</f>
        <v>0</v>
      </c>
      <c r="O4" s="346">
        <f>IF(N4=0,0,($C$4/$N$4)*100000)</f>
        <v>0</v>
      </c>
      <c r="P4" s="346">
        <f>Populations!E9</f>
        <v>0</v>
      </c>
      <c r="Q4" s="346">
        <f>IF(P4=0,0,($D$4/$P$4)*100000)</f>
        <v>0</v>
      </c>
      <c r="R4" s="346">
        <f>Populations!G9</f>
        <v>0</v>
      </c>
      <c r="S4" s="346">
        <f>IF(R4=0,0,($E$4/$R$4)*100000)</f>
        <v>0</v>
      </c>
      <c r="T4" s="346">
        <f>Populations!I9</f>
        <v>0</v>
      </c>
      <c r="U4" s="346">
        <f>IF(T4=0,0,($F$4/$T$4)*100000)</f>
        <v>0</v>
      </c>
      <c r="V4" s="346">
        <f>Populations!K9</f>
        <v>0</v>
      </c>
      <c r="W4" s="346">
        <f>IF(V4=0,0,($G$4/$V$4)*100000)</f>
        <v>0</v>
      </c>
      <c r="X4" s="346">
        <f>Populations!M9</f>
        <v>0</v>
      </c>
      <c r="Y4" s="346">
        <f>IF(X4=0,0,($H$4/$X$4)*100000)</f>
        <v>0</v>
      </c>
      <c r="Z4" s="346">
        <f>Populations!O9</f>
        <v>0</v>
      </c>
      <c r="AA4" s="346">
        <f>IF(Z4=0,0,($I$4/$Z$4)*100000)</f>
        <v>0</v>
      </c>
      <c r="AB4" s="346">
        <f>Populations!Q9</f>
        <v>0</v>
      </c>
      <c r="AC4" s="346">
        <f>IF(AB4=0,0,($J$4/$AB$4)*100000)</f>
        <v>0</v>
      </c>
      <c r="AD4" s="346">
        <f>Populations!S9</f>
        <v>0</v>
      </c>
      <c r="AE4" s="346">
        <f>IF(AD4=0,0,($K$4/$AD$4)*100000)</f>
        <v>0</v>
      </c>
      <c r="AF4" s="346">
        <f>Populations!U9</f>
        <v>0</v>
      </c>
      <c r="AG4" s="348">
        <f>IF(AF4=0,0,($L$4/$AF$4)*100000)</f>
        <v>0</v>
      </c>
      <c r="AH4" s="386"/>
      <c r="AI4" s="271">
        <f>Populations!B96</f>
        <v>0</v>
      </c>
      <c r="AJ4" s="272">
        <f>Populations!C96</f>
        <v>0</v>
      </c>
      <c r="AK4" s="386"/>
      <c r="AL4" s="333" t="str">
        <f>Populations!B9</f>
        <v>&lt;1</v>
      </c>
      <c r="AM4" s="463">
        <f t="shared" ref="AM4:AM16" si="0">O4*AJ4</f>
        <v>0</v>
      </c>
      <c r="AN4" s="464">
        <f t="shared" ref="AN4:AN16" si="1">Q4*AJ4</f>
        <v>0</v>
      </c>
      <c r="AO4" s="464">
        <f t="shared" ref="AO4:AO16" si="2">S4*AJ4</f>
        <v>0</v>
      </c>
      <c r="AP4" s="465">
        <f t="shared" ref="AP4:AP16" si="3">U4*AJ4</f>
        <v>0</v>
      </c>
      <c r="AQ4" s="465">
        <f t="shared" ref="AQ4:AQ16" si="4">W4*AJ4</f>
        <v>0</v>
      </c>
      <c r="AR4" s="465">
        <f t="shared" ref="AR4:AR16" si="5">Y4*AJ4</f>
        <v>0</v>
      </c>
      <c r="AS4" s="465">
        <f t="shared" ref="AS4:AS16" si="6">AA4*AJ4</f>
        <v>0</v>
      </c>
      <c r="AT4" s="465">
        <f t="shared" ref="AT4:AT16" si="7">AC4*AJ4</f>
        <v>0</v>
      </c>
      <c r="AU4" s="465">
        <f t="shared" ref="AU4:AU16" si="8">AE4*AJ4</f>
        <v>0</v>
      </c>
      <c r="AV4" s="467">
        <f t="shared" ref="AV4:AV16" si="9">AG4*AJ4</f>
        <v>0</v>
      </c>
    </row>
    <row r="5" spans="1:48">
      <c r="A5" s="684"/>
      <c r="B5" s="408" t="str">
        <f>Populations!B79</f>
        <v>1-4</v>
      </c>
      <c r="C5" s="410"/>
      <c r="D5" s="411"/>
      <c r="E5" s="387"/>
      <c r="F5" s="388"/>
      <c r="G5" s="388"/>
      <c r="H5" s="388"/>
      <c r="I5" s="388"/>
      <c r="J5" s="389"/>
      <c r="K5" s="389"/>
      <c r="L5" s="412"/>
      <c r="M5" s="386"/>
      <c r="N5" s="345">
        <f>Populations!C10</f>
        <v>0</v>
      </c>
      <c r="O5" s="346">
        <f>IF(N5=0,0,($C$5/$N$5)*100000)</f>
        <v>0</v>
      </c>
      <c r="P5" s="346">
        <f>Populations!E10</f>
        <v>0</v>
      </c>
      <c r="Q5" s="346">
        <f>IF(P5=0,0,($D$5/$P$5)*100000)</f>
        <v>0</v>
      </c>
      <c r="R5" s="346">
        <f>Populations!G10</f>
        <v>0</v>
      </c>
      <c r="S5" s="346">
        <f>IF(R5=0,0,($E$5/$R$5)*100000)</f>
        <v>0</v>
      </c>
      <c r="T5" s="346">
        <f>Populations!I10</f>
        <v>0</v>
      </c>
      <c r="U5" s="346">
        <f>IF(T5=0,0,($F$5/$T$5)*100000)</f>
        <v>0</v>
      </c>
      <c r="V5" s="346">
        <f>Populations!K10</f>
        <v>0</v>
      </c>
      <c r="W5" s="346">
        <f>IF(V5=0,0,($G$5/$V$5)*100000)</f>
        <v>0</v>
      </c>
      <c r="X5" s="346">
        <f>Populations!M10</f>
        <v>0</v>
      </c>
      <c r="Y5" s="346">
        <f>IF(X5=0,0,($H$5/$X$5)*100000)</f>
        <v>0</v>
      </c>
      <c r="Z5" s="346">
        <f>Populations!O10</f>
        <v>0</v>
      </c>
      <c r="AA5" s="346">
        <f>IF(Z5=0,0,($I$5/$Z$5)*100000)</f>
        <v>0</v>
      </c>
      <c r="AB5" s="346">
        <f>Populations!Q10</f>
        <v>0</v>
      </c>
      <c r="AC5" s="346">
        <f>IF(AB5=0,0,($J$5/$AB$5)*100000)</f>
        <v>0</v>
      </c>
      <c r="AD5" s="346">
        <f>Populations!S10</f>
        <v>0</v>
      </c>
      <c r="AE5" s="346">
        <f>IF(AD5=0,0,($K$5/$AD$5)*100000)</f>
        <v>0</v>
      </c>
      <c r="AF5" s="346">
        <f>Populations!U10</f>
        <v>0</v>
      </c>
      <c r="AG5" s="348">
        <f>IF(AF5=0,0,($L$5/$AF$5)*100000)</f>
        <v>0</v>
      </c>
      <c r="AH5" s="386"/>
      <c r="AI5" s="271">
        <f>Populations!B97</f>
        <v>0</v>
      </c>
      <c r="AJ5" s="272">
        <f>Populations!C97</f>
        <v>0</v>
      </c>
      <c r="AK5" s="386"/>
      <c r="AL5" s="333" t="str">
        <f>Populations!B10</f>
        <v>1-4</v>
      </c>
      <c r="AM5" s="463">
        <f t="shared" si="0"/>
        <v>0</v>
      </c>
      <c r="AN5" s="464">
        <f t="shared" si="1"/>
        <v>0</v>
      </c>
      <c r="AO5" s="464">
        <f t="shared" si="2"/>
        <v>0</v>
      </c>
      <c r="AP5" s="465">
        <f t="shared" si="3"/>
        <v>0</v>
      </c>
      <c r="AQ5" s="465">
        <f t="shared" si="4"/>
        <v>0</v>
      </c>
      <c r="AR5" s="465">
        <f t="shared" si="5"/>
        <v>0</v>
      </c>
      <c r="AS5" s="465">
        <f t="shared" si="6"/>
        <v>0</v>
      </c>
      <c r="AT5" s="465">
        <f t="shared" si="7"/>
        <v>0</v>
      </c>
      <c r="AU5" s="465">
        <f t="shared" si="8"/>
        <v>0</v>
      </c>
      <c r="AV5" s="467">
        <f t="shared" si="9"/>
        <v>0</v>
      </c>
    </row>
    <row r="6" spans="1:48">
      <c r="A6" s="684"/>
      <c r="B6" s="408" t="str">
        <f>Populations!B80</f>
        <v>5-9</v>
      </c>
      <c r="C6" s="410"/>
      <c r="D6" s="411"/>
      <c r="E6" s="387"/>
      <c r="F6" s="388"/>
      <c r="G6" s="388"/>
      <c r="H6" s="388"/>
      <c r="I6" s="388"/>
      <c r="J6" s="389"/>
      <c r="K6" s="389"/>
      <c r="L6" s="412"/>
      <c r="M6" s="386"/>
      <c r="N6" s="345">
        <f>Populations!C11</f>
        <v>0</v>
      </c>
      <c r="O6" s="346">
        <f>IF(N6=0,0,($C$6/$N$6)*100000)</f>
        <v>0</v>
      </c>
      <c r="P6" s="346">
        <f>Populations!E11</f>
        <v>0</v>
      </c>
      <c r="Q6" s="346">
        <f>IF(P6=0,0,($D$6/$P$6)*100000)</f>
        <v>0</v>
      </c>
      <c r="R6" s="346">
        <f>Populations!G11</f>
        <v>0</v>
      </c>
      <c r="S6" s="346">
        <f>IF(R6=0,0,($E$6/$R$6)*100000)</f>
        <v>0</v>
      </c>
      <c r="T6" s="346">
        <f>Populations!I11</f>
        <v>0</v>
      </c>
      <c r="U6" s="346">
        <f>IF(T6=0,0,($F$6/$T$6)*100000)</f>
        <v>0</v>
      </c>
      <c r="V6" s="346">
        <f>Populations!K11</f>
        <v>0</v>
      </c>
      <c r="W6" s="346">
        <f>IF(V6=0,0,($G$6/$V$6)*100000)</f>
        <v>0</v>
      </c>
      <c r="X6" s="346">
        <f>Populations!M11</f>
        <v>0</v>
      </c>
      <c r="Y6" s="346">
        <f>IF(X6=0,0,($H$6/$X$6)*100000)</f>
        <v>0</v>
      </c>
      <c r="Z6" s="346">
        <f>Populations!O11</f>
        <v>0</v>
      </c>
      <c r="AA6" s="346">
        <f>IF(Z6=0,0,($I$6/$Z$6)*100000)</f>
        <v>0</v>
      </c>
      <c r="AB6" s="346">
        <f>Populations!Q11</f>
        <v>0</v>
      </c>
      <c r="AC6" s="346">
        <f>IF(AB6=0,0,($J$6/$AB$6)*100000)</f>
        <v>0</v>
      </c>
      <c r="AD6" s="346">
        <f>Populations!S11</f>
        <v>0</v>
      </c>
      <c r="AE6" s="346">
        <f>IF(AD6=0,0,($K$6/$AD$6)*100000)</f>
        <v>0</v>
      </c>
      <c r="AF6" s="346">
        <f>Populations!U11</f>
        <v>0</v>
      </c>
      <c r="AG6" s="348">
        <f>IF(AF6=0,0,($L$6/$AF$6)*100000)</f>
        <v>0</v>
      </c>
      <c r="AH6" s="386"/>
      <c r="AI6" s="271">
        <f>Populations!B98</f>
        <v>0</v>
      </c>
      <c r="AJ6" s="272">
        <f>Populations!C98</f>
        <v>0</v>
      </c>
      <c r="AK6" s="386"/>
      <c r="AL6" s="333" t="str">
        <f>Populations!B11</f>
        <v>5-9</v>
      </c>
      <c r="AM6" s="463">
        <f t="shared" si="0"/>
        <v>0</v>
      </c>
      <c r="AN6" s="464">
        <f t="shared" si="1"/>
        <v>0</v>
      </c>
      <c r="AO6" s="464">
        <f t="shared" si="2"/>
        <v>0</v>
      </c>
      <c r="AP6" s="465">
        <f t="shared" si="3"/>
        <v>0</v>
      </c>
      <c r="AQ6" s="465">
        <f t="shared" si="4"/>
        <v>0</v>
      </c>
      <c r="AR6" s="465">
        <f t="shared" si="5"/>
        <v>0</v>
      </c>
      <c r="AS6" s="465">
        <f t="shared" si="6"/>
        <v>0</v>
      </c>
      <c r="AT6" s="465">
        <f t="shared" si="7"/>
        <v>0</v>
      </c>
      <c r="AU6" s="465">
        <f t="shared" si="8"/>
        <v>0</v>
      </c>
      <c r="AV6" s="467">
        <f t="shared" si="9"/>
        <v>0</v>
      </c>
    </row>
    <row r="7" spans="1:48">
      <c r="A7" s="684"/>
      <c r="B7" s="408" t="str">
        <f>Populations!B81</f>
        <v>10-14</v>
      </c>
      <c r="C7" s="410"/>
      <c r="D7" s="411"/>
      <c r="E7" s="387"/>
      <c r="F7" s="388"/>
      <c r="G7" s="388"/>
      <c r="H7" s="388"/>
      <c r="I7" s="388"/>
      <c r="J7" s="389"/>
      <c r="K7" s="389"/>
      <c r="L7" s="412"/>
      <c r="M7" s="386"/>
      <c r="N7" s="345">
        <f>Populations!C12</f>
        <v>0</v>
      </c>
      <c r="O7" s="346">
        <f>IF(N7=0,0,($C$7/$N$7)*100000)</f>
        <v>0</v>
      </c>
      <c r="P7" s="346">
        <f>Populations!E12</f>
        <v>0</v>
      </c>
      <c r="Q7" s="346">
        <f>IF(P7=0,0,($D$7/$P$7)*100000)</f>
        <v>0</v>
      </c>
      <c r="R7" s="346">
        <f>Populations!G12</f>
        <v>0</v>
      </c>
      <c r="S7" s="346">
        <f>IF(R7=0,0,($E$7/$R$7)*100000)</f>
        <v>0</v>
      </c>
      <c r="T7" s="346">
        <f>Populations!I12</f>
        <v>0</v>
      </c>
      <c r="U7" s="346">
        <f>IF(T7=0,0,($F$7/$T$7)*100000)</f>
        <v>0</v>
      </c>
      <c r="V7" s="346">
        <f>Populations!K12</f>
        <v>0</v>
      </c>
      <c r="W7" s="346">
        <f>IF(V7=0,0,($G$7/$V$7)*100000)</f>
        <v>0</v>
      </c>
      <c r="X7" s="346">
        <f>Populations!M12</f>
        <v>0</v>
      </c>
      <c r="Y7" s="346">
        <f>IF(X7=0,0,($H$7/$X$7)*100000)</f>
        <v>0</v>
      </c>
      <c r="Z7" s="346">
        <f>Populations!O12</f>
        <v>0</v>
      </c>
      <c r="AA7" s="346">
        <f>IF(Z7=0,0,($I$7/$Z$7)*100000)</f>
        <v>0</v>
      </c>
      <c r="AB7" s="346">
        <f>Populations!Q12</f>
        <v>0</v>
      </c>
      <c r="AC7" s="346">
        <f>IF(AB7=0,0,($J$7/$AB$7)*100000)</f>
        <v>0</v>
      </c>
      <c r="AD7" s="346">
        <f>Populations!S12</f>
        <v>0</v>
      </c>
      <c r="AE7" s="346">
        <f>IF(AD7=0,0,($K$7/$AD$7)*100000)</f>
        <v>0</v>
      </c>
      <c r="AF7" s="346">
        <f>Populations!U12</f>
        <v>0</v>
      </c>
      <c r="AG7" s="348">
        <f>IF(AF7=0,0,($L$7/$AF$7)*100000)</f>
        <v>0</v>
      </c>
      <c r="AH7" s="386"/>
      <c r="AI7" s="271">
        <f>Populations!B99</f>
        <v>0</v>
      </c>
      <c r="AJ7" s="272">
        <f>Populations!C99</f>
        <v>0</v>
      </c>
      <c r="AK7" s="386"/>
      <c r="AL7" s="333" t="str">
        <f>Populations!B12</f>
        <v>10-14</v>
      </c>
      <c r="AM7" s="463">
        <f t="shared" si="0"/>
        <v>0</v>
      </c>
      <c r="AN7" s="464">
        <f t="shared" si="1"/>
        <v>0</v>
      </c>
      <c r="AO7" s="464">
        <f t="shared" si="2"/>
        <v>0</v>
      </c>
      <c r="AP7" s="465">
        <f t="shared" si="3"/>
        <v>0</v>
      </c>
      <c r="AQ7" s="465">
        <f t="shared" si="4"/>
        <v>0</v>
      </c>
      <c r="AR7" s="465">
        <f t="shared" si="5"/>
        <v>0</v>
      </c>
      <c r="AS7" s="465">
        <f t="shared" si="6"/>
        <v>0</v>
      </c>
      <c r="AT7" s="465">
        <f t="shared" si="7"/>
        <v>0</v>
      </c>
      <c r="AU7" s="465">
        <f t="shared" si="8"/>
        <v>0</v>
      </c>
      <c r="AV7" s="467">
        <f t="shared" si="9"/>
        <v>0</v>
      </c>
    </row>
    <row r="8" spans="1:48">
      <c r="A8" s="684"/>
      <c r="B8" s="408" t="str">
        <f>Populations!B82</f>
        <v>15-19</v>
      </c>
      <c r="C8" s="410"/>
      <c r="D8" s="411"/>
      <c r="E8" s="387"/>
      <c r="F8" s="388"/>
      <c r="G8" s="388"/>
      <c r="H8" s="388"/>
      <c r="I8" s="388"/>
      <c r="J8" s="389"/>
      <c r="K8" s="389"/>
      <c r="L8" s="412"/>
      <c r="M8" s="386"/>
      <c r="N8" s="345">
        <f>Populations!C13</f>
        <v>0</v>
      </c>
      <c r="O8" s="346">
        <f>IF(N8=0,0,($C$8/$N$8)*100000)</f>
        <v>0</v>
      </c>
      <c r="P8" s="346">
        <f>Populations!E13</f>
        <v>0</v>
      </c>
      <c r="Q8" s="346">
        <f>IF(P8=0,0,($D$8/$P$8)*100000)</f>
        <v>0</v>
      </c>
      <c r="R8" s="346">
        <f>Populations!G13</f>
        <v>0</v>
      </c>
      <c r="S8" s="346">
        <f>IF(R8=0,0,($E$8/$R$8)*100000)</f>
        <v>0</v>
      </c>
      <c r="T8" s="346">
        <f>Populations!I13</f>
        <v>0</v>
      </c>
      <c r="U8" s="346">
        <f>IF(T8=0,0,($F$8/$T$8)*100000)</f>
        <v>0</v>
      </c>
      <c r="V8" s="346">
        <f>Populations!K13</f>
        <v>0</v>
      </c>
      <c r="W8" s="346">
        <f>IF(V8=0,0,($G$8/$V$8)*100000)</f>
        <v>0</v>
      </c>
      <c r="X8" s="346">
        <f>Populations!M13</f>
        <v>0</v>
      </c>
      <c r="Y8" s="346">
        <f>IF(X8=0,0,($H$8/$X$8)*100000)</f>
        <v>0</v>
      </c>
      <c r="Z8" s="346">
        <f>Populations!O13</f>
        <v>0</v>
      </c>
      <c r="AA8" s="346">
        <f>IF(Z8=0,0,($I$8/$Z$8)*100000)</f>
        <v>0</v>
      </c>
      <c r="AB8" s="346">
        <f>Populations!Q13</f>
        <v>0</v>
      </c>
      <c r="AC8" s="346">
        <f>IF(AB8=0,0,($J$8/$AB$8)*100000)</f>
        <v>0</v>
      </c>
      <c r="AD8" s="346">
        <f>Populations!S13</f>
        <v>0</v>
      </c>
      <c r="AE8" s="346">
        <f>IF(AD8=0,0,($K$8/$AD$8)*100000)</f>
        <v>0</v>
      </c>
      <c r="AF8" s="346">
        <f>Populations!U13</f>
        <v>0</v>
      </c>
      <c r="AG8" s="348">
        <f>IF(AF8=0,0,($L$8/$AF$8)*100000)</f>
        <v>0</v>
      </c>
      <c r="AH8" s="386"/>
      <c r="AI8" s="271">
        <f>Populations!B100</f>
        <v>0</v>
      </c>
      <c r="AJ8" s="272">
        <f>Populations!C100</f>
        <v>0</v>
      </c>
      <c r="AK8" s="386"/>
      <c r="AL8" s="333" t="str">
        <f>Populations!B13</f>
        <v>15-19</v>
      </c>
      <c r="AM8" s="463">
        <f t="shared" si="0"/>
        <v>0</v>
      </c>
      <c r="AN8" s="464">
        <f t="shared" si="1"/>
        <v>0</v>
      </c>
      <c r="AO8" s="464">
        <f t="shared" si="2"/>
        <v>0</v>
      </c>
      <c r="AP8" s="465">
        <f t="shared" si="3"/>
        <v>0</v>
      </c>
      <c r="AQ8" s="465">
        <f t="shared" si="4"/>
        <v>0</v>
      </c>
      <c r="AR8" s="465">
        <f t="shared" si="5"/>
        <v>0</v>
      </c>
      <c r="AS8" s="465">
        <f t="shared" si="6"/>
        <v>0</v>
      </c>
      <c r="AT8" s="465">
        <f t="shared" si="7"/>
        <v>0</v>
      </c>
      <c r="AU8" s="465">
        <f t="shared" si="8"/>
        <v>0</v>
      </c>
      <c r="AV8" s="467">
        <f t="shared" si="9"/>
        <v>0</v>
      </c>
    </row>
    <row r="9" spans="1:48">
      <c r="A9" s="684"/>
      <c r="B9" s="408" t="str">
        <f>Populations!B83</f>
        <v>20-24</v>
      </c>
      <c r="C9" s="410"/>
      <c r="D9" s="411"/>
      <c r="E9" s="387"/>
      <c r="F9" s="388"/>
      <c r="G9" s="388"/>
      <c r="H9" s="388"/>
      <c r="I9" s="388"/>
      <c r="J9" s="389"/>
      <c r="K9" s="389"/>
      <c r="L9" s="412"/>
      <c r="M9" s="386"/>
      <c r="N9" s="345">
        <f>Populations!C14</f>
        <v>0</v>
      </c>
      <c r="O9" s="346">
        <f>IF(N9=0,0,($C$9/$N$9)*100000)</f>
        <v>0</v>
      </c>
      <c r="P9" s="346">
        <f>Populations!E14</f>
        <v>0</v>
      </c>
      <c r="Q9" s="346">
        <f>IF(P9=0,0,($D$9/$P$9)*100000)</f>
        <v>0</v>
      </c>
      <c r="R9" s="346">
        <f>Populations!G14</f>
        <v>0</v>
      </c>
      <c r="S9" s="346">
        <f>IF(R9=0,0,($E$9/$R$9)*100000)</f>
        <v>0</v>
      </c>
      <c r="T9" s="346">
        <f>Populations!I14</f>
        <v>0</v>
      </c>
      <c r="U9" s="346">
        <f>IF(T9=0,0,($F$9/$T$9)*100000)</f>
        <v>0</v>
      </c>
      <c r="V9" s="346">
        <f>Populations!K14</f>
        <v>0</v>
      </c>
      <c r="W9" s="346">
        <f>IF(V9=0,0,($G$9/$V$9)*100000)</f>
        <v>0</v>
      </c>
      <c r="X9" s="346">
        <f>Populations!M14</f>
        <v>0</v>
      </c>
      <c r="Y9" s="346">
        <f>IF(X9=0,0,($H$9/$X$9)*100000)</f>
        <v>0</v>
      </c>
      <c r="Z9" s="346">
        <f>Populations!O14</f>
        <v>0</v>
      </c>
      <c r="AA9" s="346">
        <f>IF(Z9=0,0,($I$9/$Z$9)*100000)</f>
        <v>0</v>
      </c>
      <c r="AB9" s="346">
        <f>Populations!Q14</f>
        <v>0</v>
      </c>
      <c r="AC9" s="346">
        <f>IF(AB9=0,0,($J$9/$AB$9)*100000)</f>
        <v>0</v>
      </c>
      <c r="AD9" s="346">
        <f>Populations!S14</f>
        <v>0</v>
      </c>
      <c r="AE9" s="346">
        <f>IF(AD9=0,0,($K$9/$AD$9)*100000)</f>
        <v>0</v>
      </c>
      <c r="AF9" s="346">
        <f>Populations!U14</f>
        <v>0</v>
      </c>
      <c r="AG9" s="348">
        <f>IF(AF9=0,0,($L$9/$AF$9)*100000)</f>
        <v>0</v>
      </c>
      <c r="AH9" s="386"/>
      <c r="AI9" s="271">
        <f>Populations!B101</f>
        <v>0</v>
      </c>
      <c r="AJ9" s="272">
        <f>Populations!C101</f>
        <v>0</v>
      </c>
      <c r="AK9" s="386"/>
      <c r="AL9" s="333" t="str">
        <f>Populations!B14</f>
        <v>20-24</v>
      </c>
      <c r="AM9" s="463">
        <f t="shared" si="0"/>
        <v>0</v>
      </c>
      <c r="AN9" s="464">
        <f t="shared" si="1"/>
        <v>0</v>
      </c>
      <c r="AO9" s="464">
        <f t="shared" si="2"/>
        <v>0</v>
      </c>
      <c r="AP9" s="465">
        <f t="shared" si="3"/>
        <v>0</v>
      </c>
      <c r="AQ9" s="465">
        <f t="shared" si="4"/>
        <v>0</v>
      </c>
      <c r="AR9" s="465">
        <f t="shared" si="5"/>
        <v>0</v>
      </c>
      <c r="AS9" s="465">
        <f t="shared" si="6"/>
        <v>0</v>
      </c>
      <c r="AT9" s="465">
        <f t="shared" si="7"/>
        <v>0</v>
      </c>
      <c r="AU9" s="465">
        <f t="shared" si="8"/>
        <v>0</v>
      </c>
      <c r="AV9" s="467">
        <f t="shared" si="9"/>
        <v>0</v>
      </c>
    </row>
    <row r="10" spans="1:48">
      <c r="A10" s="684"/>
      <c r="B10" s="408" t="str">
        <f>Populations!B84</f>
        <v>25-34</v>
      </c>
      <c r="C10" s="410"/>
      <c r="D10" s="411"/>
      <c r="E10" s="387"/>
      <c r="F10" s="388"/>
      <c r="G10" s="388"/>
      <c r="H10" s="388"/>
      <c r="I10" s="388"/>
      <c r="J10" s="389"/>
      <c r="K10" s="389"/>
      <c r="L10" s="412"/>
      <c r="M10" s="386"/>
      <c r="N10" s="345">
        <f>Populations!C15</f>
        <v>0</v>
      </c>
      <c r="O10" s="346">
        <f>IF(N10=0,0,($C$10/$N$10)*100000)</f>
        <v>0</v>
      </c>
      <c r="P10" s="346">
        <f>Populations!E15</f>
        <v>0</v>
      </c>
      <c r="Q10" s="346">
        <f>IF(P10=0,0,($D$10/$P$10)*100000)</f>
        <v>0</v>
      </c>
      <c r="R10" s="346">
        <f>Populations!G15</f>
        <v>0</v>
      </c>
      <c r="S10" s="346">
        <f>IF(R10=0,0,($E$10/$R$10)*100000)</f>
        <v>0</v>
      </c>
      <c r="T10" s="346">
        <f>Populations!I15</f>
        <v>0</v>
      </c>
      <c r="U10" s="346">
        <f>IF(T10=0,0,($F$10/$T$10)*100000)</f>
        <v>0</v>
      </c>
      <c r="V10" s="346">
        <f>Populations!K15</f>
        <v>0</v>
      </c>
      <c r="W10" s="346">
        <f>IF(V10=0,0,($G$10/$V$10)*100000)</f>
        <v>0</v>
      </c>
      <c r="X10" s="346">
        <f>Populations!M15</f>
        <v>0</v>
      </c>
      <c r="Y10" s="346">
        <f>IF(X10=0,0,($H$10/$X$10)*100000)</f>
        <v>0</v>
      </c>
      <c r="Z10" s="346">
        <f>Populations!O15</f>
        <v>0</v>
      </c>
      <c r="AA10" s="346">
        <f>IF(Z10=0,0,($I$10/$Z$10)*100000)</f>
        <v>0</v>
      </c>
      <c r="AB10" s="346">
        <f>Populations!Q15</f>
        <v>0</v>
      </c>
      <c r="AC10" s="346">
        <f>IF(AB10=0,0,($J$10/$AB$10)*100000)</f>
        <v>0</v>
      </c>
      <c r="AD10" s="346">
        <f>Populations!S15</f>
        <v>0</v>
      </c>
      <c r="AE10" s="346">
        <f>IF(AD10=0,0,($K$10/$AD$10)*100000)</f>
        <v>0</v>
      </c>
      <c r="AF10" s="346">
        <f>Populations!U15</f>
        <v>0</v>
      </c>
      <c r="AG10" s="348">
        <f>IF(AF10=0,0,($L$10/$AF$10)*100000)</f>
        <v>0</v>
      </c>
      <c r="AH10" s="386"/>
      <c r="AI10" s="271">
        <f>Populations!B102</f>
        <v>0</v>
      </c>
      <c r="AJ10" s="272">
        <f>Populations!C102</f>
        <v>0</v>
      </c>
      <c r="AK10" s="386"/>
      <c r="AL10" s="333" t="str">
        <f>Populations!B15</f>
        <v>25-34</v>
      </c>
      <c r="AM10" s="463">
        <f t="shared" si="0"/>
        <v>0</v>
      </c>
      <c r="AN10" s="464">
        <f t="shared" si="1"/>
        <v>0</v>
      </c>
      <c r="AO10" s="464">
        <f t="shared" si="2"/>
        <v>0</v>
      </c>
      <c r="AP10" s="465">
        <f t="shared" si="3"/>
        <v>0</v>
      </c>
      <c r="AQ10" s="465">
        <f t="shared" si="4"/>
        <v>0</v>
      </c>
      <c r="AR10" s="465">
        <f t="shared" si="5"/>
        <v>0</v>
      </c>
      <c r="AS10" s="465">
        <f t="shared" si="6"/>
        <v>0</v>
      </c>
      <c r="AT10" s="465">
        <f t="shared" si="7"/>
        <v>0</v>
      </c>
      <c r="AU10" s="465">
        <f t="shared" si="8"/>
        <v>0</v>
      </c>
      <c r="AV10" s="467">
        <f t="shared" si="9"/>
        <v>0</v>
      </c>
    </row>
    <row r="11" spans="1:48">
      <c r="A11" s="684"/>
      <c r="B11" s="408" t="str">
        <f>Populations!B85</f>
        <v>35-44</v>
      </c>
      <c r="C11" s="410"/>
      <c r="D11" s="411"/>
      <c r="E11" s="387"/>
      <c r="F11" s="388"/>
      <c r="G11" s="388"/>
      <c r="H11" s="388"/>
      <c r="I11" s="388"/>
      <c r="J11" s="389"/>
      <c r="K11" s="389"/>
      <c r="L11" s="412"/>
      <c r="M11" s="386"/>
      <c r="N11" s="345">
        <f>Populations!C16</f>
        <v>0</v>
      </c>
      <c r="O11" s="346">
        <f>IF(N11=0,0,($C$11/$N$11)*100000)</f>
        <v>0</v>
      </c>
      <c r="P11" s="346">
        <f>Populations!E16</f>
        <v>0</v>
      </c>
      <c r="Q11" s="346">
        <f>IF(P11=0,0,($D$11/$P$11)*100000)</f>
        <v>0</v>
      </c>
      <c r="R11" s="346">
        <f>Populations!G16</f>
        <v>0</v>
      </c>
      <c r="S11" s="346">
        <f>IF(R11=0,0,($E$11/$R$11)*100000)</f>
        <v>0</v>
      </c>
      <c r="T11" s="346">
        <f>Populations!I16</f>
        <v>0</v>
      </c>
      <c r="U11" s="346">
        <f>IF(T11=0,0,($F$11/$T$11)*100000)</f>
        <v>0</v>
      </c>
      <c r="V11" s="346">
        <f>Populations!K16</f>
        <v>0</v>
      </c>
      <c r="W11" s="346">
        <f>IF(V11=0,0,($G$11/$V$11)*100000)</f>
        <v>0</v>
      </c>
      <c r="X11" s="346">
        <f>Populations!M16</f>
        <v>0</v>
      </c>
      <c r="Y11" s="346">
        <f>IF(X11=0,0,($H$11/$X$11)*100000)</f>
        <v>0</v>
      </c>
      <c r="Z11" s="346">
        <f>Populations!O16</f>
        <v>0</v>
      </c>
      <c r="AA11" s="346">
        <f>IF(Z11=0,0,($I$11/$Z$11)*100000)</f>
        <v>0</v>
      </c>
      <c r="AB11" s="346">
        <f>Populations!Q16</f>
        <v>0</v>
      </c>
      <c r="AC11" s="346">
        <f>IF(AB11=0,0,($J$11/$AB$11)*100000)</f>
        <v>0</v>
      </c>
      <c r="AD11" s="346">
        <f>Populations!S16</f>
        <v>0</v>
      </c>
      <c r="AE11" s="346">
        <f>IF(AD11=0,0,($K$11/$AD$11)*100000)</f>
        <v>0</v>
      </c>
      <c r="AF11" s="346">
        <f>Populations!U16</f>
        <v>0</v>
      </c>
      <c r="AG11" s="348">
        <f>IF(AF11=0,0,($L$11/$AF$11)*100000)</f>
        <v>0</v>
      </c>
      <c r="AH11" s="386"/>
      <c r="AI11" s="271">
        <f>Populations!B103</f>
        <v>0</v>
      </c>
      <c r="AJ11" s="272">
        <f>Populations!C103</f>
        <v>0</v>
      </c>
      <c r="AK11" s="386"/>
      <c r="AL11" s="333" t="str">
        <f>Populations!B16</f>
        <v>35-44</v>
      </c>
      <c r="AM11" s="463">
        <f t="shared" si="0"/>
        <v>0</v>
      </c>
      <c r="AN11" s="464">
        <f t="shared" si="1"/>
        <v>0</v>
      </c>
      <c r="AO11" s="464">
        <f t="shared" si="2"/>
        <v>0</v>
      </c>
      <c r="AP11" s="465">
        <f t="shared" si="3"/>
        <v>0</v>
      </c>
      <c r="AQ11" s="465">
        <f t="shared" si="4"/>
        <v>0</v>
      </c>
      <c r="AR11" s="465">
        <f t="shared" si="5"/>
        <v>0</v>
      </c>
      <c r="AS11" s="465">
        <f t="shared" si="6"/>
        <v>0</v>
      </c>
      <c r="AT11" s="465">
        <f t="shared" si="7"/>
        <v>0</v>
      </c>
      <c r="AU11" s="465">
        <f t="shared" si="8"/>
        <v>0</v>
      </c>
      <c r="AV11" s="467">
        <f t="shared" si="9"/>
        <v>0</v>
      </c>
    </row>
    <row r="12" spans="1:48">
      <c r="A12" s="684"/>
      <c r="B12" s="408" t="str">
        <f>Populations!B86</f>
        <v>45-54</v>
      </c>
      <c r="C12" s="410"/>
      <c r="D12" s="411"/>
      <c r="E12" s="387"/>
      <c r="F12" s="388"/>
      <c r="G12" s="388"/>
      <c r="H12" s="388"/>
      <c r="I12" s="388"/>
      <c r="J12" s="389"/>
      <c r="K12" s="389"/>
      <c r="L12" s="412"/>
      <c r="M12" s="386"/>
      <c r="N12" s="345">
        <f>Populations!C17</f>
        <v>0</v>
      </c>
      <c r="O12" s="346">
        <f>IF(N12=0,0,($C$12/$N$12)*100000)</f>
        <v>0</v>
      </c>
      <c r="P12" s="346">
        <f>Populations!E17</f>
        <v>0</v>
      </c>
      <c r="Q12" s="346">
        <f>IF(P12=0,0,($D$12/$P$12)*100000)</f>
        <v>0</v>
      </c>
      <c r="R12" s="346">
        <f>Populations!G17</f>
        <v>0</v>
      </c>
      <c r="S12" s="346">
        <f>IF(R12=0,0,($E$12/$R$12)*100000)</f>
        <v>0</v>
      </c>
      <c r="T12" s="346">
        <f>Populations!I17</f>
        <v>0</v>
      </c>
      <c r="U12" s="346">
        <f>IF(T12=0,0,($F$12/$T$12)*100000)</f>
        <v>0</v>
      </c>
      <c r="V12" s="346">
        <f>Populations!K17</f>
        <v>0</v>
      </c>
      <c r="W12" s="346">
        <f>IF(V12=0,0,($G$12/$V$12)*100000)</f>
        <v>0</v>
      </c>
      <c r="X12" s="346">
        <f>Populations!M17</f>
        <v>0</v>
      </c>
      <c r="Y12" s="346">
        <f>IF(X12=0,0,($H$12/$X$12)*100000)</f>
        <v>0</v>
      </c>
      <c r="Z12" s="346">
        <f>Populations!O17</f>
        <v>0</v>
      </c>
      <c r="AA12" s="346">
        <f>IF(Z12=0,0,($I$12/$Z$12)*100000)</f>
        <v>0</v>
      </c>
      <c r="AB12" s="346">
        <f>Populations!Q17</f>
        <v>0</v>
      </c>
      <c r="AC12" s="346">
        <f>IF(AB12=0,0,($J$12/$AB$12)*100000)</f>
        <v>0</v>
      </c>
      <c r="AD12" s="346">
        <f>Populations!S17</f>
        <v>0</v>
      </c>
      <c r="AE12" s="346">
        <f>IF(AD12=0,0,($K$12/$AD$12)*100000)</f>
        <v>0</v>
      </c>
      <c r="AF12" s="346">
        <f>Populations!U17</f>
        <v>0</v>
      </c>
      <c r="AG12" s="348">
        <f>IF(AF12=0,0,($L$12/$AF$12)*100000)</f>
        <v>0</v>
      </c>
      <c r="AH12" s="386"/>
      <c r="AI12" s="271">
        <f>Populations!B104</f>
        <v>0</v>
      </c>
      <c r="AJ12" s="272">
        <f>Populations!C104</f>
        <v>0</v>
      </c>
      <c r="AK12" s="386"/>
      <c r="AL12" s="333" t="str">
        <f>Populations!B17</f>
        <v>45-54</v>
      </c>
      <c r="AM12" s="463">
        <f t="shared" si="0"/>
        <v>0</v>
      </c>
      <c r="AN12" s="464">
        <f t="shared" si="1"/>
        <v>0</v>
      </c>
      <c r="AO12" s="464">
        <f t="shared" si="2"/>
        <v>0</v>
      </c>
      <c r="AP12" s="465">
        <f t="shared" si="3"/>
        <v>0</v>
      </c>
      <c r="AQ12" s="465">
        <f t="shared" si="4"/>
        <v>0</v>
      </c>
      <c r="AR12" s="465">
        <f t="shared" si="5"/>
        <v>0</v>
      </c>
      <c r="AS12" s="465">
        <f t="shared" si="6"/>
        <v>0</v>
      </c>
      <c r="AT12" s="465">
        <f t="shared" si="7"/>
        <v>0</v>
      </c>
      <c r="AU12" s="465">
        <f t="shared" si="8"/>
        <v>0</v>
      </c>
      <c r="AV12" s="467">
        <f t="shared" si="9"/>
        <v>0</v>
      </c>
    </row>
    <row r="13" spans="1:48">
      <c r="A13" s="684"/>
      <c r="B13" s="408" t="str">
        <f>Populations!B87</f>
        <v>55-64</v>
      </c>
      <c r="C13" s="410"/>
      <c r="D13" s="411"/>
      <c r="E13" s="387"/>
      <c r="F13" s="388"/>
      <c r="G13" s="388"/>
      <c r="H13" s="388"/>
      <c r="I13" s="388"/>
      <c r="J13" s="389"/>
      <c r="K13" s="389"/>
      <c r="L13" s="412"/>
      <c r="M13" s="386"/>
      <c r="N13" s="345">
        <f>Populations!C18</f>
        <v>0</v>
      </c>
      <c r="O13" s="346">
        <f>IF(N13=0,0,($C$13/$N$13)*100000)</f>
        <v>0</v>
      </c>
      <c r="P13" s="346">
        <f>Populations!E18</f>
        <v>0</v>
      </c>
      <c r="Q13" s="346">
        <f>IF(P13=0,0,($D$13/$P$13)*100000)</f>
        <v>0</v>
      </c>
      <c r="R13" s="346">
        <f>Populations!G18</f>
        <v>0</v>
      </c>
      <c r="S13" s="346">
        <f>IF(R13=0,0,($E$13/$R$13)*100000)</f>
        <v>0</v>
      </c>
      <c r="T13" s="346">
        <f>Populations!I18</f>
        <v>0</v>
      </c>
      <c r="U13" s="346">
        <f>IF(T13=0,0,($F$13/$T$13)*100000)</f>
        <v>0</v>
      </c>
      <c r="V13" s="346">
        <f>Populations!K18</f>
        <v>0</v>
      </c>
      <c r="W13" s="346">
        <f>IF(V13=0,0,($G$13/$V$13)*100000)</f>
        <v>0</v>
      </c>
      <c r="X13" s="346">
        <f>Populations!M18</f>
        <v>0</v>
      </c>
      <c r="Y13" s="346">
        <f>IF(X13=0,0,($H$13/$X$13)*100000)</f>
        <v>0</v>
      </c>
      <c r="Z13" s="346">
        <f>Populations!O18</f>
        <v>0</v>
      </c>
      <c r="AA13" s="346">
        <f>IF(Z13=0,0,($I$13/$Z$13)*100000)</f>
        <v>0</v>
      </c>
      <c r="AB13" s="346">
        <f>Populations!Q18</f>
        <v>0</v>
      </c>
      <c r="AC13" s="346">
        <f>IF(AB13=0,0,($J$13/$AB$13)*100000)</f>
        <v>0</v>
      </c>
      <c r="AD13" s="346">
        <f>Populations!S18</f>
        <v>0</v>
      </c>
      <c r="AE13" s="346">
        <f>IF(AD13=0,0,($K$13/$AD$13)*100000)</f>
        <v>0</v>
      </c>
      <c r="AF13" s="346">
        <f>Populations!U18</f>
        <v>0</v>
      </c>
      <c r="AG13" s="348">
        <f>IF(AF13=0,0,($L$13/$AF$13)*100000)</f>
        <v>0</v>
      </c>
      <c r="AH13" s="386"/>
      <c r="AI13" s="271">
        <f>Populations!B105</f>
        <v>0</v>
      </c>
      <c r="AJ13" s="272">
        <f>Populations!C105</f>
        <v>0</v>
      </c>
      <c r="AK13" s="386"/>
      <c r="AL13" s="333" t="str">
        <f>Populations!B18</f>
        <v>55-64</v>
      </c>
      <c r="AM13" s="463">
        <f t="shared" si="0"/>
        <v>0</v>
      </c>
      <c r="AN13" s="464">
        <f t="shared" si="1"/>
        <v>0</v>
      </c>
      <c r="AO13" s="464">
        <f t="shared" si="2"/>
        <v>0</v>
      </c>
      <c r="AP13" s="465">
        <f t="shared" si="3"/>
        <v>0</v>
      </c>
      <c r="AQ13" s="465">
        <f t="shared" si="4"/>
        <v>0</v>
      </c>
      <c r="AR13" s="465">
        <f t="shared" si="5"/>
        <v>0</v>
      </c>
      <c r="AS13" s="465">
        <f t="shared" si="6"/>
        <v>0</v>
      </c>
      <c r="AT13" s="465">
        <f t="shared" si="7"/>
        <v>0</v>
      </c>
      <c r="AU13" s="465">
        <f t="shared" si="8"/>
        <v>0</v>
      </c>
      <c r="AV13" s="467">
        <f t="shared" si="9"/>
        <v>0</v>
      </c>
    </row>
    <row r="14" spans="1:48">
      <c r="A14" s="684"/>
      <c r="B14" s="408" t="str">
        <f>Populations!B88</f>
        <v>65-74</v>
      </c>
      <c r="C14" s="410"/>
      <c r="D14" s="411"/>
      <c r="E14" s="387"/>
      <c r="F14" s="388"/>
      <c r="G14" s="388"/>
      <c r="H14" s="388"/>
      <c r="I14" s="388"/>
      <c r="J14" s="389"/>
      <c r="K14" s="389"/>
      <c r="L14" s="412"/>
      <c r="M14" s="386"/>
      <c r="N14" s="345">
        <f>Populations!C19</f>
        <v>0</v>
      </c>
      <c r="O14" s="346">
        <f>IF(N14=0,0,($C$14/$N$14)*100000)</f>
        <v>0</v>
      </c>
      <c r="P14" s="346">
        <f>Populations!E19</f>
        <v>0</v>
      </c>
      <c r="Q14" s="346">
        <f>IF(P14=0,0,($D$14/$P$14)*100000)</f>
        <v>0</v>
      </c>
      <c r="R14" s="346">
        <f>Populations!G19</f>
        <v>0</v>
      </c>
      <c r="S14" s="346">
        <f>IF(R14=0,0,($E$14/$R$14)*100000)</f>
        <v>0</v>
      </c>
      <c r="T14" s="346">
        <f>Populations!I19</f>
        <v>0</v>
      </c>
      <c r="U14" s="346">
        <f>IF(T14=0,0,($F$14/$T$14)*100000)</f>
        <v>0</v>
      </c>
      <c r="V14" s="346">
        <f>Populations!K19</f>
        <v>0</v>
      </c>
      <c r="W14" s="346">
        <f>IF(V14=0,0,($G$14/$V$14)*100000)</f>
        <v>0</v>
      </c>
      <c r="X14" s="346">
        <f>Populations!M19</f>
        <v>0</v>
      </c>
      <c r="Y14" s="346">
        <f>IF(X14=0,0,($H$14/$X$14)*100000)</f>
        <v>0</v>
      </c>
      <c r="Z14" s="346">
        <f>Populations!O19</f>
        <v>0</v>
      </c>
      <c r="AA14" s="346">
        <f>IF(Z14=0,0,($I$14/$Z$14)*100000)</f>
        <v>0</v>
      </c>
      <c r="AB14" s="346">
        <f>Populations!Q19</f>
        <v>0</v>
      </c>
      <c r="AC14" s="346">
        <f>IF(AB14=0,0,($J$14/$AB$14)*100000)</f>
        <v>0</v>
      </c>
      <c r="AD14" s="346">
        <f>Populations!S19</f>
        <v>0</v>
      </c>
      <c r="AE14" s="346">
        <f>IF(AD14=0,0,($K$14/$AD$14)*100000)</f>
        <v>0</v>
      </c>
      <c r="AF14" s="346">
        <f>Populations!U19</f>
        <v>0</v>
      </c>
      <c r="AG14" s="348">
        <f>IF(AF14=0,0,($L$14/$AF$14)*100000)</f>
        <v>0</v>
      </c>
      <c r="AH14" s="386"/>
      <c r="AI14" s="271">
        <f>Populations!B106</f>
        <v>0</v>
      </c>
      <c r="AJ14" s="272">
        <f>Populations!C106</f>
        <v>0</v>
      </c>
      <c r="AK14" s="386"/>
      <c r="AL14" s="333" t="str">
        <f>Populations!B19</f>
        <v>65-74</v>
      </c>
      <c r="AM14" s="463">
        <f t="shared" si="0"/>
        <v>0</v>
      </c>
      <c r="AN14" s="464">
        <f t="shared" si="1"/>
        <v>0</v>
      </c>
      <c r="AO14" s="464">
        <f t="shared" si="2"/>
        <v>0</v>
      </c>
      <c r="AP14" s="465">
        <f t="shared" si="3"/>
        <v>0</v>
      </c>
      <c r="AQ14" s="465">
        <f t="shared" si="4"/>
        <v>0</v>
      </c>
      <c r="AR14" s="465">
        <f t="shared" si="5"/>
        <v>0</v>
      </c>
      <c r="AS14" s="465">
        <f t="shared" si="6"/>
        <v>0</v>
      </c>
      <c r="AT14" s="465">
        <f t="shared" si="7"/>
        <v>0</v>
      </c>
      <c r="AU14" s="465">
        <f t="shared" si="8"/>
        <v>0</v>
      </c>
      <c r="AV14" s="467">
        <f t="shared" si="9"/>
        <v>0</v>
      </c>
    </row>
    <row r="15" spans="1:48">
      <c r="A15" s="684"/>
      <c r="B15" s="408" t="str">
        <f>Populations!B89</f>
        <v>75-84</v>
      </c>
      <c r="C15" s="410"/>
      <c r="D15" s="411"/>
      <c r="E15" s="387"/>
      <c r="F15" s="388"/>
      <c r="G15" s="388"/>
      <c r="H15" s="388"/>
      <c r="I15" s="388"/>
      <c r="J15" s="389"/>
      <c r="K15" s="389"/>
      <c r="L15" s="412"/>
      <c r="M15" s="386"/>
      <c r="N15" s="345">
        <f>Populations!C20</f>
        <v>0</v>
      </c>
      <c r="O15" s="346">
        <f>IF(N15=0,0,($C$15/$N$15)*100000)</f>
        <v>0</v>
      </c>
      <c r="P15" s="346">
        <f>Populations!E20</f>
        <v>0</v>
      </c>
      <c r="Q15" s="346">
        <f>IF(P15=0,0,($D$15/$P$15)*100000)</f>
        <v>0</v>
      </c>
      <c r="R15" s="346">
        <f>Populations!G20</f>
        <v>0</v>
      </c>
      <c r="S15" s="346">
        <f>IF(R15=0,0,($E$15/$R$15)*100000)</f>
        <v>0</v>
      </c>
      <c r="T15" s="346">
        <f>Populations!I20</f>
        <v>0</v>
      </c>
      <c r="U15" s="346">
        <f>IF(T15=0,0,($F$15/$T$15)*100000)</f>
        <v>0</v>
      </c>
      <c r="V15" s="346">
        <f>Populations!K20</f>
        <v>0</v>
      </c>
      <c r="W15" s="346">
        <f>IF(V15=0,0,($G$15/$V$15)*100000)</f>
        <v>0</v>
      </c>
      <c r="X15" s="346">
        <f>Populations!M20</f>
        <v>0</v>
      </c>
      <c r="Y15" s="346">
        <f>IF(X15=0,0,($H$15/$X$15)*100000)</f>
        <v>0</v>
      </c>
      <c r="Z15" s="346">
        <f>Populations!O20</f>
        <v>0</v>
      </c>
      <c r="AA15" s="346">
        <f>IF(Z15=0,0,($I$15/$Z$15)*100000)</f>
        <v>0</v>
      </c>
      <c r="AB15" s="346">
        <f>Populations!Q20</f>
        <v>0</v>
      </c>
      <c r="AC15" s="346">
        <f>IF(AB15=0,0,($J$15/$AB$15)*100000)</f>
        <v>0</v>
      </c>
      <c r="AD15" s="346">
        <f>Populations!S20</f>
        <v>0</v>
      </c>
      <c r="AE15" s="346">
        <f>IF(AD15=0,0,($K$15/$AD$15)*100000)</f>
        <v>0</v>
      </c>
      <c r="AF15" s="346">
        <f>Populations!U20</f>
        <v>0</v>
      </c>
      <c r="AG15" s="348">
        <f>IF(AF15=0,0,($L$15/$AF$15)*100000)</f>
        <v>0</v>
      </c>
      <c r="AH15" s="386"/>
      <c r="AI15" s="271">
        <f>Populations!B107</f>
        <v>0</v>
      </c>
      <c r="AJ15" s="272">
        <f>Populations!C107</f>
        <v>0</v>
      </c>
      <c r="AK15" s="386"/>
      <c r="AL15" s="333" t="str">
        <f>Populations!B20</f>
        <v>75-84</v>
      </c>
      <c r="AM15" s="463">
        <f t="shared" si="0"/>
        <v>0</v>
      </c>
      <c r="AN15" s="464">
        <f t="shared" si="1"/>
        <v>0</v>
      </c>
      <c r="AO15" s="464">
        <f t="shared" si="2"/>
        <v>0</v>
      </c>
      <c r="AP15" s="465">
        <f t="shared" si="3"/>
        <v>0</v>
      </c>
      <c r="AQ15" s="465">
        <f t="shared" si="4"/>
        <v>0</v>
      </c>
      <c r="AR15" s="465">
        <f t="shared" si="5"/>
        <v>0</v>
      </c>
      <c r="AS15" s="465">
        <f t="shared" si="6"/>
        <v>0</v>
      </c>
      <c r="AT15" s="465">
        <f t="shared" si="7"/>
        <v>0</v>
      </c>
      <c r="AU15" s="465">
        <f t="shared" si="8"/>
        <v>0</v>
      </c>
      <c r="AV15" s="467">
        <f t="shared" si="9"/>
        <v>0</v>
      </c>
    </row>
    <row r="16" spans="1:48">
      <c r="A16" s="684"/>
      <c r="B16" s="408" t="str">
        <f>Populations!B90</f>
        <v>85+</v>
      </c>
      <c r="C16" s="410"/>
      <c r="D16" s="411"/>
      <c r="E16" s="383"/>
      <c r="F16" s="384"/>
      <c r="G16" s="384"/>
      <c r="H16" s="384"/>
      <c r="I16" s="384"/>
      <c r="J16" s="385"/>
      <c r="K16" s="385"/>
      <c r="L16" s="412"/>
      <c r="M16" s="386"/>
      <c r="N16" s="345">
        <f>Populations!C21</f>
        <v>0</v>
      </c>
      <c r="O16" s="346">
        <f>IF(N16=0,0,($C$16/$N$16)*100000)</f>
        <v>0</v>
      </c>
      <c r="P16" s="346">
        <f>Populations!E21</f>
        <v>0</v>
      </c>
      <c r="Q16" s="346">
        <f>IF(P16=0,0,($D$16/$P$16)*100000)</f>
        <v>0</v>
      </c>
      <c r="R16" s="346">
        <f>Populations!G21</f>
        <v>0</v>
      </c>
      <c r="S16" s="346">
        <f>IF(R16=0,0,($E$16/$R$16)*100000)</f>
        <v>0</v>
      </c>
      <c r="T16" s="346">
        <f>Populations!I21</f>
        <v>0</v>
      </c>
      <c r="U16" s="346">
        <f>IF(T16=0,0,($F$16/$T$16)*100000)</f>
        <v>0</v>
      </c>
      <c r="V16" s="346">
        <f>Populations!K21</f>
        <v>0</v>
      </c>
      <c r="W16" s="346">
        <f>IF(V16=0,0,($G$16/$V$16)*100000)</f>
        <v>0</v>
      </c>
      <c r="X16" s="346">
        <f>Populations!M21</f>
        <v>0</v>
      </c>
      <c r="Y16" s="346">
        <f>IF(X16=0,0,($H$16/$X$16)*100000)</f>
        <v>0</v>
      </c>
      <c r="Z16" s="346">
        <f>Populations!O21</f>
        <v>0</v>
      </c>
      <c r="AA16" s="346">
        <f>IF(Z16=0,0,($I$16/$Z$16)*100000)</f>
        <v>0</v>
      </c>
      <c r="AB16" s="346">
        <f>Populations!Q21</f>
        <v>0</v>
      </c>
      <c r="AC16" s="346">
        <f>IF(AB16=0,0,($J$16/$AB$16)*100000)</f>
        <v>0</v>
      </c>
      <c r="AD16" s="346">
        <f>Populations!S21</f>
        <v>0</v>
      </c>
      <c r="AE16" s="346">
        <f>IF(AD16=0,0,($K$16/$AD$16)*100000)</f>
        <v>0</v>
      </c>
      <c r="AF16" s="346">
        <f>Populations!U21</f>
        <v>0</v>
      </c>
      <c r="AG16" s="348">
        <f>IF(AF16=0,0,($L$16/$AF$16)*100000)</f>
        <v>0</v>
      </c>
      <c r="AH16" s="386"/>
      <c r="AI16" s="271">
        <f>Populations!B108</f>
        <v>0</v>
      </c>
      <c r="AJ16" s="272">
        <f>Populations!C108</f>
        <v>0</v>
      </c>
      <c r="AK16" s="386"/>
      <c r="AL16" s="333" t="str">
        <f>Populations!B21</f>
        <v>85+</v>
      </c>
      <c r="AM16" s="463">
        <f t="shared" si="0"/>
        <v>0</v>
      </c>
      <c r="AN16" s="464">
        <f t="shared" si="1"/>
        <v>0</v>
      </c>
      <c r="AO16" s="464">
        <f t="shared" si="2"/>
        <v>0</v>
      </c>
      <c r="AP16" s="465">
        <f t="shared" si="3"/>
        <v>0</v>
      </c>
      <c r="AQ16" s="465">
        <f t="shared" si="4"/>
        <v>0</v>
      </c>
      <c r="AR16" s="465">
        <f t="shared" si="5"/>
        <v>0</v>
      </c>
      <c r="AS16" s="465">
        <f t="shared" si="6"/>
        <v>0</v>
      </c>
      <c r="AT16" s="465">
        <f t="shared" si="7"/>
        <v>0</v>
      </c>
      <c r="AU16" s="465">
        <f t="shared" si="8"/>
        <v>0</v>
      </c>
      <c r="AV16" s="467">
        <f t="shared" si="9"/>
        <v>0</v>
      </c>
    </row>
    <row r="17" spans="1:48">
      <c r="A17" s="684"/>
      <c r="B17" s="406" t="s">
        <v>164</v>
      </c>
      <c r="C17" s="413">
        <f>SUM(C4:C16)</f>
        <v>0</v>
      </c>
      <c r="D17" s="414">
        <f>SUM(D4:D16)</f>
        <v>0</v>
      </c>
      <c r="E17" s="414">
        <f t="shared" ref="E17:L17" si="10">SUM(E4:E16)</f>
        <v>0</v>
      </c>
      <c r="F17" s="415">
        <f t="shared" si="10"/>
        <v>0</v>
      </c>
      <c r="G17" s="415">
        <f t="shared" si="10"/>
        <v>0</v>
      </c>
      <c r="H17" s="415">
        <f t="shared" si="10"/>
        <v>0</v>
      </c>
      <c r="I17" s="415">
        <f t="shared" si="10"/>
        <v>0</v>
      </c>
      <c r="J17" s="415">
        <f t="shared" si="10"/>
        <v>0</v>
      </c>
      <c r="K17" s="415">
        <f t="shared" si="10"/>
        <v>0</v>
      </c>
      <c r="L17" s="416">
        <f t="shared" si="10"/>
        <v>0</v>
      </c>
      <c r="N17" s="345">
        <f>Populations!C22</f>
        <v>0</v>
      </c>
      <c r="O17" s="346">
        <f>IF(N17=0,0,($C$17/$N$17)*100000)</f>
        <v>0</v>
      </c>
      <c r="P17" s="346">
        <f>Populations!E22</f>
        <v>0</v>
      </c>
      <c r="Q17" s="346">
        <f>IF(P17=0,0,($D$17/$P$17)*100000)</f>
        <v>0</v>
      </c>
      <c r="R17" s="346">
        <f>Populations!G22</f>
        <v>0</v>
      </c>
      <c r="S17" s="346">
        <f>IF(R17=0,0,($E$17/$R$17)*100000)</f>
        <v>0</v>
      </c>
      <c r="T17" s="346">
        <f>Populations!I22</f>
        <v>0</v>
      </c>
      <c r="U17" s="346">
        <f>IF(T17=0,0,($F$17/$T$17)*100000)</f>
        <v>0</v>
      </c>
      <c r="V17" s="346">
        <f>Populations!K22</f>
        <v>0</v>
      </c>
      <c r="W17" s="346">
        <f>IF(V17=0,0,($G$17/$V$17)*100000)</f>
        <v>0</v>
      </c>
      <c r="X17" s="346">
        <f>Populations!M22</f>
        <v>0</v>
      </c>
      <c r="Y17" s="346">
        <f>IF(X17=0,0,($H$17/$X$17)*100000)</f>
        <v>0</v>
      </c>
      <c r="Z17" s="346">
        <f>Populations!O22</f>
        <v>0</v>
      </c>
      <c r="AA17" s="346">
        <f>IF(Z17=0,0,($I$17/$Z$17)*100000)</f>
        <v>0</v>
      </c>
      <c r="AB17" s="346">
        <f>Populations!Q22</f>
        <v>0</v>
      </c>
      <c r="AC17" s="346">
        <f>IF(AB17=0,0,($J$17/$AB$17)*100000)</f>
        <v>0</v>
      </c>
      <c r="AD17" s="346">
        <f>Populations!S22</f>
        <v>0</v>
      </c>
      <c r="AE17" s="346">
        <f>IF(AD17=0,0,($K$17/$AD$17)*100000)</f>
        <v>0</v>
      </c>
      <c r="AF17" s="346">
        <f>Populations!U22</f>
        <v>0</v>
      </c>
      <c r="AG17" s="348">
        <f>IF(AF17=0,0,($L$17/$AF$17)*100000)</f>
        <v>0</v>
      </c>
      <c r="AI17" s="271">
        <f>Populations!B109</f>
        <v>0</v>
      </c>
      <c r="AJ17" s="272">
        <f>Populations!C109</f>
        <v>0</v>
      </c>
      <c r="AL17" s="333" t="str">
        <f>Populations!B22</f>
        <v>Total</v>
      </c>
      <c r="AM17" s="463">
        <f>SUM(AM4:AM16)</f>
        <v>0</v>
      </c>
      <c r="AN17" s="463">
        <f t="shared" ref="AN17:AV17" si="11">SUM(AN4:AN16)</f>
        <v>0</v>
      </c>
      <c r="AO17" s="463">
        <f t="shared" si="11"/>
        <v>0</v>
      </c>
      <c r="AP17" s="463">
        <f t="shared" si="11"/>
        <v>0</v>
      </c>
      <c r="AQ17" s="463">
        <f t="shared" si="11"/>
        <v>0</v>
      </c>
      <c r="AR17" s="463">
        <f t="shared" si="11"/>
        <v>0</v>
      </c>
      <c r="AS17" s="463">
        <f t="shared" si="11"/>
        <v>0</v>
      </c>
      <c r="AT17" s="463">
        <f t="shared" si="11"/>
        <v>0</v>
      </c>
      <c r="AU17" s="463">
        <f t="shared" si="11"/>
        <v>0</v>
      </c>
      <c r="AV17" s="642">
        <f t="shared" si="11"/>
        <v>0</v>
      </c>
    </row>
    <row r="18" spans="1:48">
      <c r="A18" s="288"/>
      <c r="B18" s="398"/>
      <c r="L18" s="399"/>
      <c r="N18" s="339"/>
      <c r="O18" s="340"/>
      <c r="P18" s="340"/>
      <c r="Q18" s="340"/>
      <c r="R18" s="340"/>
      <c r="S18" s="340"/>
      <c r="T18" s="340"/>
      <c r="U18" s="340"/>
      <c r="V18" s="340"/>
      <c r="W18" s="340"/>
      <c r="X18" s="340"/>
      <c r="Y18" s="340"/>
      <c r="Z18" s="340"/>
      <c r="AA18" s="340"/>
      <c r="AB18" s="340"/>
      <c r="AC18" s="340"/>
      <c r="AD18" s="340"/>
      <c r="AE18" s="340"/>
      <c r="AF18" s="340"/>
      <c r="AG18" s="341"/>
      <c r="AI18" s="324"/>
      <c r="AJ18" s="325"/>
      <c r="AL18" s="329"/>
      <c r="AM18" s="288"/>
      <c r="AN18" s="288"/>
      <c r="AO18" s="288"/>
      <c r="AP18" s="288"/>
      <c r="AQ18" s="288"/>
      <c r="AR18" s="288"/>
      <c r="AS18" s="288"/>
      <c r="AT18" s="288"/>
      <c r="AU18" s="288"/>
      <c r="AV18" s="330"/>
    </row>
    <row r="19" spans="1:48">
      <c r="A19" s="288"/>
      <c r="B19" s="417"/>
      <c r="C19" s="390"/>
      <c r="D19" s="391" t="s">
        <v>143</v>
      </c>
      <c r="E19" s="391"/>
      <c r="F19" s="392" t="s">
        <v>144</v>
      </c>
      <c r="G19" s="392"/>
      <c r="H19" s="392"/>
      <c r="I19" s="392"/>
      <c r="J19" s="392"/>
      <c r="K19" s="392"/>
      <c r="L19" s="418"/>
      <c r="N19" s="339"/>
      <c r="O19" s="340"/>
      <c r="P19" s="340"/>
      <c r="Q19" s="340"/>
      <c r="R19" s="340"/>
      <c r="S19" s="340"/>
      <c r="T19" s="340"/>
      <c r="U19" s="340"/>
      <c r="V19" s="340"/>
      <c r="W19" s="340"/>
      <c r="X19" s="340"/>
      <c r="Y19" s="340"/>
      <c r="Z19" s="340"/>
      <c r="AA19" s="340"/>
      <c r="AB19" s="340"/>
      <c r="AC19" s="340"/>
      <c r="AD19" s="340"/>
      <c r="AE19" s="340"/>
      <c r="AF19" s="340"/>
      <c r="AG19" s="341"/>
      <c r="AI19" s="324"/>
      <c r="AJ19" s="325"/>
      <c r="AL19" s="329"/>
      <c r="AM19" s="288" t="s">
        <v>162</v>
      </c>
      <c r="AN19" s="288"/>
      <c r="AO19" s="288"/>
      <c r="AP19" s="288"/>
      <c r="AQ19" s="288"/>
      <c r="AR19" s="288"/>
      <c r="AS19" s="288"/>
      <c r="AT19" s="288"/>
      <c r="AU19" s="288"/>
      <c r="AV19" s="330"/>
    </row>
    <row r="20" spans="1:48" ht="51.95" customHeight="1">
      <c r="A20" s="685" t="s">
        <v>153</v>
      </c>
      <c r="B20" s="354" t="s">
        <v>82</v>
      </c>
      <c r="C20" s="293" t="s">
        <v>154</v>
      </c>
      <c r="D20" s="294" t="s">
        <v>84</v>
      </c>
      <c r="E20" s="294" t="s">
        <v>85</v>
      </c>
      <c r="F20" s="295" t="str">
        <f>Populations!I60</f>
        <v>White-Not Hispanic</v>
      </c>
      <c r="G20" s="295" t="str">
        <f>Populations!K60</f>
        <v>Hispanic</v>
      </c>
      <c r="H20" s="295" t="str">
        <f>Populations!M60</f>
        <v>Black-Not Hispanic</v>
      </c>
      <c r="I20" s="295" t="str">
        <f>Populations!O60</f>
        <v>Asian</v>
      </c>
      <c r="J20" s="295" t="str">
        <f>Populations!Q60</f>
        <v>American Indian
/Alaska Native</v>
      </c>
      <c r="K20" s="295" t="str">
        <f>Populations!S60</f>
        <v>Other</v>
      </c>
      <c r="L20" s="332" t="str">
        <f>Populations!U60</f>
        <v>Other</v>
      </c>
      <c r="M20" s="296"/>
      <c r="N20" s="342" t="s">
        <v>148</v>
      </c>
      <c r="O20" s="343" t="s">
        <v>149</v>
      </c>
      <c r="P20" s="343" t="s">
        <v>150</v>
      </c>
      <c r="Q20" s="343" t="s">
        <v>149</v>
      </c>
      <c r="R20" s="343" t="s">
        <v>151</v>
      </c>
      <c r="S20" s="343" t="s">
        <v>149</v>
      </c>
      <c r="T20" s="343" t="str">
        <f>Populations!I8</f>
        <v>White-Not Hispanic</v>
      </c>
      <c r="U20" s="343" t="s">
        <v>149</v>
      </c>
      <c r="V20" s="343" t="str">
        <f>Populations!K8</f>
        <v>Hispanic</v>
      </c>
      <c r="W20" s="343" t="s">
        <v>149</v>
      </c>
      <c r="X20" s="343" t="str">
        <f>Populations!M8</f>
        <v>Black-Not Hispanic</v>
      </c>
      <c r="Y20" s="343" t="s">
        <v>149</v>
      </c>
      <c r="Z20" s="343" t="str">
        <f>Populations!O8</f>
        <v>Asian</v>
      </c>
      <c r="AA20" s="343" t="s">
        <v>149</v>
      </c>
      <c r="AB20" s="343" t="str">
        <f>Populations!Q8</f>
        <v>American Indian
/Alaska Native</v>
      </c>
      <c r="AC20" s="343" t="s">
        <v>149</v>
      </c>
      <c r="AD20" s="343" t="str">
        <f>Populations!S8</f>
        <v>Other</v>
      </c>
      <c r="AE20" s="343" t="s">
        <v>149</v>
      </c>
      <c r="AF20" s="343" t="str">
        <f>Populations!U8</f>
        <v>Other</v>
      </c>
      <c r="AG20" s="344" t="s">
        <v>149</v>
      </c>
      <c r="AH20" s="296"/>
      <c r="AI20" s="322" t="s">
        <v>163</v>
      </c>
      <c r="AJ20" s="326" t="s">
        <v>113</v>
      </c>
      <c r="AL20" s="331" t="s">
        <v>82</v>
      </c>
      <c r="AM20" s="297" t="s">
        <v>83</v>
      </c>
      <c r="AN20" s="298" t="s">
        <v>84</v>
      </c>
      <c r="AO20" s="298" t="s">
        <v>85</v>
      </c>
      <c r="AP20" s="295" t="str">
        <f>Populations!I8</f>
        <v>White-Not Hispanic</v>
      </c>
      <c r="AQ20" s="295" t="str">
        <f>Populations!K8</f>
        <v>Hispanic</v>
      </c>
      <c r="AR20" s="295" t="str">
        <f>Populations!M8</f>
        <v>Black-Not Hispanic</v>
      </c>
      <c r="AS20" s="295" t="str">
        <f>Populations!O8</f>
        <v>Asian</v>
      </c>
      <c r="AT20" s="295" t="str">
        <f>Populations!Q8</f>
        <v>American Indian
/Alaska Native</v>
      </c>
      <c r="AU20" s="295" t="str">
        <f>Populations!S8</f>
        <v>Other</v>
      </c>
      <c r="AV20" s="332" t="str">
        <f>Populations!U8</f>
        <v>Other</v>
      </c>
    </row>
    <row r="21" spans="1:48">
      <c r="A21" s="685"/>
      <c r="B21" s="408" t="str">
        <f>Populations!B78</f>
        <v>&lt;1</v>
      </c>
      <c r="C21" s="381"/>
      <c r="D21" s="382"/>
      <c r="E21" s="383"/>
      <c r="F21" s="384"/>
      <c r="G21" s="384"/>
      <c r="H21" s="384"/>
      <c r="I21" s="384"/>
      <c r="J21" s="385"/>
      <c r="K21" s="385"/>
      <c r="L21" s="409"/>
      <c r="M21" s="386"/>
      <c r="N21" s="345">
        <f>Populations!C9</f>
        <v>0</v>
      </c>
      <c r="O21" s="346">
        <f>IF(N21=0,0,($C$21/$N$21)*100000)</f>
        <v>0</v>
      </c>
      <c r="P21" s="346">
        <f>Populations!E9</f>
        <v>0</v>
      </c>
      <c r="Q21" s="346">
        <f>IF(P21=0,0,($D$21/$P$21)*100000)</f>
        <v>0</v>
      </c>
      <c r="R21" s="346">
        <f>Populations!G9</f>
        <v>0</v>
      </c>
      <c r="S21" s="346">
        <f>IF(R21=0,0,($E$21/$R$21)*100000)</f>
        <v>0</v>
      </c>
      <c r="T21" s="347">
        <f>Populations!I9</f>
        <v>0</v>
      </c>
      <c r="U21" s="346">
        <f>IF(T21=0,0,($F$21/$T$21)*100000)</f>
        <v>0</v>
      </c>
      <c r="V21" s="346">
        <f>Populations!K9</f>
        <v>0</v>
      </c>
      <c r="W21" s="346">
        <f>IF(V21=0,0,($G$21/$V$21)*100000)</f>
        <v>0</v>
      </c>
      <c r="X21" s="347">
        <f>Populations!M9</f>
        <v>0</v>
      </c>
      <c r="Y21" s="346">
        <f>IF(X21=0,0,($H$21/$X$21)*100000)</f>
        <v>0</v>
      </c>
      <c r="Z21" s="347">
        <f>Populations!O9</f>
        <v>0</v>
      </c>
      <c r="AA21" s="346">
        <f>IF(Z21=0,0,($I$21/$Z$21)*100000)</f>
        <v>0</v>
      </c>
      <c r="AB21" s="347">
        <f>Populations!Q9</f>
        <v>0</v>
      </c>
      <c r="AC21" s="346">
        <f>IF(AB21=0,0,($J$21/$AB$21)*100000)</f>
        <v>0</v>
      </c>
      <c r="AD21" s="346">
        <f>Populations!S9</f>
        <v>0</v>
      </c>
      <c r="AE21" s="346">
        <f>IF(AD21=0,0,($K$21/$AD$21)*100000)</f>
        <v>0</v>
      </c>
      <c r="AF21" s="347">
        <f>Populations!U9</f>
        <v>0</v>
      </c>
      <c r="AG21" s="348">
        <f>IF(AF21=0,0,($L$21/$AF$21)*100000)</f>
        <v>0</v>
      </c>
      <c r="AH21" s="386"/>
      <c r="AI21" s="271">
        <f>Populations!B96</f>
        <v>0</v>
      </c>
      <c r="AJ21" s="272">
        <f>Populations!C96</f>
        <v>0</v>
      </c>
      <c r="AL21" s="333" t="str">
        <f>Populations!B9</f>
        <v>&lt;1</v>
      </c>
      <c r="AM21" s="463">
        <f t="shared" ref="AM21:AM33" si="12">O21*AJ21</f>
        <v>0</v>
      </c>
      <c r="AN21" s="464">
        <f t="shared" ref="AN21:AN33" si="13">Q21*AJ21</f>
        <v>0</v>
      </c>
      <c r="AO21" s="464">
        <f t="shared" ref="AO21:AO33" si="14">S21*AJ21</f>
        <v>0</v>
      </c>
      <c r="AP21" s="465">
        <f t="shared" ref="AP21:AP33" si="15">U21*AJ21</f>
        <v>0</v>
      </c>
      <c r="AQ21" s="465">
        <f t="shared" ref="AQ21:AQ33" si="16">W21*AJ21</f>
        <v>0</v>
      </c>
      <c r="AR21" s="465">
        <f t="shared" ref="AR21:AR33" si="17">Y21*AJ21</f>
        <v>0</v>
      </c>
      <c r="AS21" s="465">
        <f t="shared" ref="AS21:AS33" si="18">AA21*AJ21</f>
        <v>0</v>
      </c>
      <c r="AT21" s="465">
        <f t="shared" ref="AT21:AT33" si="19">AC21*AJ21</f>
        <v>0</v>
      </c>
      <c r="AU21" s="465">
        <f t="shared" ref="AU21:AU33" si="20">AE21*AJ21</f>
        <v>0</v>
      </c>
      <c r="AV21" s="467">
        <f t="shared" ref="AV21:AV33" si="21">AG21*AJ21</f>
        <v>0</v>
      </c>
    </row>
    <row r="22" spans="1:48">
      <c r="A22" s="685"/>
      <c r="B22" s="408" t="str">
        <f>Populations!B79</f>
        <v>1-4</v>
      </c>
      <c r="C22" s="410"/>
      <c r="D22" s="411"/>
      <c r="E22" s="387"/>
      <c r="F22" s="388"/>
      <c r="G22" s="388"/>
      <c r="H22" s="388"/>
      <c r="I22" s="388"/>
      <c r="J22" s="389"/>
      <c r="K22" s="389"/>
      <c r="L22" s="412"/>
      <c r="M22" s="386"/>
      <c r="N22" s="345">
        <f>Populations!C10</f>
        <v>0</v>
      </c>
      <c r="O22" s="346">
        <f>IF(N22=0,0,($C$22/$N$22)*100000)</f>
        <v>0</v>
      </c>
      <c r="P22" s="346">
        <f>Populations!E10</f>
        <v>0</v>
      </c>
      <c r="Q22" s="346">
        <f>IF(P22=0,0,($D$22/$P$22)*100000)</f>
        <v>0</v>
      </c>
      <c r="R22" s="346">
        <f>Populations!G10</f>
        <v>0</v>
      </c>
      <c r="S22" s="346">
        <f>IF(R22=0,0,($E$22/$R$22)*100000)</f>
        <v>0</v>
      </c>
      <c r="T22" s="347">
        <f>Populations!I10</f>
        <v>0</v>
      </c>
      <c r="U22" s="346">
        <f>IF(T22=0,0,($F$22/$T$22)*100000)</f>
        <v>0</v>
      </c>
      <c r="V22" s="346">
        <f>Populations!K10</f>
        <v>0</v>
      </c>
      <c r="W22" s="346">
        <f>IF(V22=0,0,($G$22/$V$22)*100000)</f>
        <v>0</v>
      </c>
      <c r="X22" s="347">
        <f>Populations!M10</f>
        <v>0</v>
      </c>
      <c r="Y22" s="346">
        <f>IF(X22=0,0,($H$22/$X$22)*100000)</f>
        <v>0</v>
      </c>
      <c r="Z22" s="347">
        <f>Populations!O10</f>
        <v>0</v>
      </c>
      <c r="AA22" s="346">
        <f>IF(Z22=0,0,($I$22/$Z$22)*100000)</f>
        <v>0</v>
      </c>
      <c r="AB22" s="347">
        <f>Populations!Q10</f>
        <v>0</v>
      </c>
      <c r="AC22" s="346">
        <f>IF(AB22=0,0,($J$22/$AB$22)*100000)</f>
        <v>0</v>
      </c>
      <c r="AD22" s="346">
        <f>Populations!S10</f>
        <v>0</v>
      </c>
      <c r="AE22" s="346">
        <f>IF(AD22=0,0,($K$22/$AD$22)*100000)</f>
        <v>0</v>
      </c>
      <c r="AF22" s="347">
        <f>Populations!U10</f>
        <v>0</v>
      </c>
      <c r="AG22" s="348">
        <f>IF(AF22=0,0,($L$22/$AF$22)*100000)</f>
        <v>0</v>
      </c>
      <c r="AH22" s="386"/>
      <c r="AI22" s="271">
        <f>Populations!B97</f>
        <v>0</v>
      </c>
      <c r="AJ22" s="272">
        <f>Populations!C97</f>
        <v>0</v>
      </c>
      <c r="AL22" s="333" t="str">
        <f>Populations!B10</f>
        <v>1-4</v>
      </c>
      <c r="AM22" s="463">
        <f t="shared" si="12"/>
        <v>0</v>
      </c>
      <c r="AN22" s="464">
        <f t="shared" si="13"/>
        <v>0</v>
      </c>
      <c r="AO22" s="464">
        <f t="shared" si="14"/>
        <v>0</v>
      </c>
      <c r="AP22" s="465">
        <f t="shared" si="15"/>
        <v>0</v>
      </c>
      <c r="AQ22" s="465">
        <f t="shared" si="16"/>
        <v>0</v>
      </c>
      <c r="AR22" s="465">
        <f t="shared" si="17"/>
        <v>0</v>
      </c>
      <c r="AS22" s="465">
        <f t="shared" si="18"/>
        <v>0</v>
      </c>
      <c r="AT22" s="465">
        <f t="shared" si="19"/>
        <v>0</v>
      </c>
      <c r="AU22" s="465">
        <f t="shared" si="20"/>
        <v>0</v>
      </c>
      <c r="AV22" s="467">
        <f t="shared" si="21"/>
        <v>0</v>
      </c>
    </row>
    <row r="23" spans="1:48">
      <c r="A23" s="685"/>
      <c r="B23" s="408" t="str">
        <f>Populations!B80</f>
        <v>5-9</v>
      </c>
      <c r="C23" s="410"/>
      <c r="D23" s="411"/>
      <c r="E23" s="387"/>
      <c r="F23" s="388"/>
      <c r="G23" s="388"/>
      <c r="H23" s="388"/>
      <c r="I23" s="388"/>
      <c r="J23" s="389"/>
      <c r="K23" s="389"/>
      <c r="L23" s="412"/>
      <c r="M23" s="386"/>
      <c r="N23" s="345">
        <f>Populations!C11</f>
        <v>0</v>
      </c>
      <c r="O23" s="346">
        <f>IF(N23=0,0,($C$23/$N$23)*100000)</f>
        <v>0</v>
      </c>
      <c r="P23" s="346">
        <f>Populations!E11</f>
        <v>0</v>
      </c>
      <c r="Q23" s="346">
        <f>IF(P23=0,0,($D$23/$P$23)*100000)</f>
        <v>0</v>
      </c>
      <c r="R23" s="346">
        <f>Populations!G11</f>
        <v>0</v>
      </c>
      <c r="S23" s="346">
        <f>IF(R23=0,0,($E$23/$R$23)*100000)</f>
        <v>0</v>
      </c>
      <c r="T23" s="347">
        <f>Populations!I11</f>
        <v>0</v>
      </c>
      <c r="U23" s="346">
        <f>IF(T23=0,0,($F$23/$T$23)*100000)</f>
        <v>0</v>
      </c>
      <c r="V23" s="346">
        <f>Populations!K11</f>
        <v>0</v>
      </c>
      <c r="W23" s="346">
        <f>IF(V23=0,0,($G$23/$V$23)*100000)</f>
        <v>0</v>
      </c>
      <c r="X23" s="347">
        <f>Populations!M11</f>
        <v>0</v>
      </c>
      <c r="Y23" s="346">
        <f>IF(X23=0,0,($H$23/$X$23)*100000)</f>
        <v>0</v>
      </c>
      <c r="Z23" s="347">
        <f>Populations!O11</f>
        <v>0</v>
      </c>
      <c r="AA23" s="346">
        <f>IF(Z23=0,0,($I$23/$Z$23)*100000)</f>
        <v>0</v>
      </c>
      <c r="AB23" s="347">
        <f>Populations!Q11</f>
        <v>0</v>
      </c>
      <c r="AC23" s="346">
        <f>IF(AB23=0,0,($J$23/$AB$23)*100000)</f>
        <v>0</v>
      </c>
      <c r="AD23" s="346">
        <f>Populations!S11</f>
        <v>0</v>
      </c>
      <c r="AE23" s="346">
        <f>IF(AD23=0,0,($K$23/$AD$23)*100000)</f>
        <v>0</v>
      </c>
      <c r="AF23" s="347">
        <f>Populations!U11</f>
        <v>0</v>
      </c>
      <c r="AG23" s="348">
        <f>IF(AF23=0,0,($L$23/$AF$23)*100000)</f>
        <v>0</v>
      </c>
      <c r="AH23" s="386"/>
      <c r="AI23" s="271">
        <f>Populations!B98</f>
        <v>0</v>
      </c>
      <c r="AJ23" s="272">
        <f>Populations!C98</f>
        <v>0</v>
      </c>
      <c r="AL23" s="333" t="str">
        <f>Populations!B11</f>
        <v>5-9</v>
      </c>
      <c r="AM23" s="463">
        <f t="shared" si="12"/>
        <v>0</v>
      </c>
      <c r="AN23" s="464">
        <f t="shared" si="13"/>
        <v>0</v>
      </c>
      <c r="AO23" s="464">
        <f t="shared" si="14"/>
        <v>0</v>
      </c>
      <c r="AP23" s="465">
        <f t="shared" si="15"/>
        <v>0</v>
      </c>
      <c r="AQ23" s="465">
        <f t="shared" si="16"/>
        <v>0</v>
      </c>
      <c r="AR23" s="465">
        <f t="shared" si="17"/>
        <v>0</v>
      </c>
      <c r="AS23" s="465">
        <f t="shared" si="18"/>
        <v>0</v>
      </c>
      <c r="AT23" s="465">
        <f t="shared" si="19"/>
        <v>0</v>
      </c>
      <c r="AU23" s="465">
        <f t="shared" si="20"/>
        <v>0</v>
      </c>
      <c r="AV23" s="467">
        <f t="shared" si="21"/>
        <v>0</v>
      </c>
    </row>
    <row r="24" spans="1:48">
      <c r="A24" s="685"/>
      <c r="B24" s="408" t="str">
        <f>Populations!B81</f>
        <v>10-14</v>
      </c>
      <c r="C24" s="410"/>
      <c r="D24" s="411"/>
      <c r="E24" s="387"/>
      <c r="F24" s="388"/>
      <c r="G24" s="388"/>
      <c r="H24" s="388"/>
      <c r="I24" s="388"/>
      <c r="J24" s="389"/>
      <c r="K24" s="389"/>
      <c r="L24" s="412"/>
      <c r="M24" s="386"/>
      <c r="N24" s="345">
        <f>Populations!C12</f>
        <v>0</v>
      </c>
      <c r="O24" s="346">
        <f>IF(N24=0,0,($C$24/$N$24)*100000)</f>
        <v>0</v>
      </c>
      <c r="P24" s="346">
        <f>Populations!E12</f>
        <v>0</v>
      </c>
      <c r="Q24" s="346">
        <f>IF(P24=0,0,($D$24/$P$24)*100000)</f>
        <v>0</v>
      </c>
      <c r="R24" s="346">
        <f>Populations!G12</f>
        <v>0</v>
      </c>
      <c r="S24" s="346">
        <f>IF(R24=0,0,($E$24/$R$24)*100000)</f>
        <v>0</v>
      </c>
      <c r="T24" s="347">
        <f>Populations!I12</f>
        <v>0</v>
      </c>
      <c r="U24" s="346">
        <f>IF(T24=0,0,($F$24/$T$24)*100000)</f>
        <v>0</v>
      </c>
      <c r="V24" s="346">
        <f>Populations!K12</f>
        <v>0</v>
      </c>
      <c r="W24" s="346">
        <f>IF(V24=0,0,($G$24/$V$24)*100000)</f>
        <v>0</v>
      </c>
      <c r="X24" s="347">
        <f>Populations!M12</f>
        <v>0</v>
      </c>
      <c r="Y24" s="346">
        <f>IF(X24=0,0,($H$24/$X$24)*100000)</f>
        <v>0</v>
      </c>
      <c r="Z24" s="347">
        <f>Populations!O12</f>
        <v>0</v>
      </c>
      <c r="AA24" s="346">
        <f>IF(Z24=0,0,($I$24/$Z$24)*100000)</f>
        <v>0</v>
      </c>
      <c r="AB24" s="347">
        <f>Populations!Q12</f>
        <v>0</v>
      </c>
      <c r="AC24" s="346">
        <f>IF(AB24=0,0,($J$24/$AB$24)*100000)</f>
        <v>0</v>
      </c>
      <c r="AD24" s="346">
        <f>Populations!S12</f>
        <v>0</v>
      </c>
      <c r="AE24" s="346">
        <f>IF(AD24=0,0,($K$24/$AD$24)*100000)</f>
        <v>0</v>
      </c>
      <c r="AF24" s="347">
        <f>Populations!U12</f>
        <v>0</v>
      </c>
      <c r="AG24" s="348">
        <f>IF(AF24=0,0,($L$24/$AF$24)*100000)</f>
        <v>0</v>
      </c>
      <c r="AH24" s="386"/>
      <c r="AI24" s="271">
        <f>Populations!B99</f>
        <v>0</v>
      </c>
      <c r="AJ24" s="272">
        <f>Populations!C99</f>
        <v>0</v>
      </c>
      <c r="AL24" s="333" t="str">
        <f>Populations!B12</f>
        <v>10-14</v>
      </c>
      <c r="AM24" s="463">
        <f t="shared" si="12"/>
        <v>0</v>
      </c>
      <c r="AN24" s="464">
        <f t="shared" si="13"/>
        <v>0</v>
      </c>
      <c r="AO24" s="464">
        <f t="shared" si="14"/>
        <v>0</v>
      </c>
      <c r="AP24" s="465">
        <f t="shared" si="15"/>
        <v>0</v>
      </c>
      <c r="AQ24" s="465">
        <f t="shared" si="16"/>
        <v>0</v>
      </c>
      <c r="AR24" s="465">
        <f t="shared" si="17"/>
        <v>0</v>
      </c>
      <c r="AS24" s="465">
        <f t="shared" si="18"/>
        <v>0</v>
      </c>
      <c r="AT24" s="465">
        <f t="shared" si="19"/>
        <v>0</v>
      </c>
      <c r="AU24" s="465">
        <f t="shared" si="20"/>
        <v>0</v>
      </c>
      <c r="AV24" s="467">
        <f t="shared" si="21"/>
        <v>0</v>
      </c>
    </row>
    <row r="25" spans="1:48">
      <c r="A25" s="685"/>
      <c r="B25" s="408" t="str">
        <f>Populations!B82</f>
        <v>15-19</v>
      </c>
      <c r="C25" s="410"/>
      <c r="D25" s="411"/>
      <c r="E25" s="387"/>
      <c r="F25" s="388"/>
      <c r="G25" s="388"/>
      <c r="H25" s="388"/>
      <c r="I25" s="388"/>
      <c r="J25" s="389"/>
      <c r="K25" s="389"/>
      <c r="L25" s="412"/>
      <c r="M25" s="386"/>
      <c r="N25" s="345">
        <f>Populations!C13</f>
        <v>0</v>
      </c>
      <c r="O25" s="346">
        <f>IF(N25=0,0,($C$25/$N$25)*100000)</f>
        <v>0</v>
      </c>
      <c r="P25" s="346">
        <f>Populations!E13</f>
        <v>0</v>
      </c>
      <c r="Q25" s="346">
        <f>IF(P25=0,0,($D$25/$P$25)*100000)</f>
        <v>0</v>
      </c>
      <c r="R25" s="346">
        <f>Populations!G13</f>
        <v>0</v>
      </c>
      <c r="S25" s="346">
        <f>IF(R25=0,0,($E$25/$R$25)*100000)</f>
        <v>0</v>
      </c>
      <c r="T25" s="347">
        <f>Populations!I13</f>
        <v>0</v>
      </c>
      <c r="U25" s="346">
        <f>IF(T25=0,0,($F$25/$T$25)*100000)</f>
        <v>0</v>
      </c>
      <c r="V25" s="346">
        <f>Populations!K13</f>
        <v>0</v>
      </c>
      <c r="W25" s="346">
        <f>IF(V25=0,0,($G$25/$V$25)*100000)</f>
        <v>0</v>
      </c>
      <c r="X25" s="347">
        <f>Populations!M13</f>
        <v>0</v>
      </c>
      <c r="Y25" s="346">
        <f>IF(X25=0,0,($H$25/$X$25)*100000)</f>
        <v>0</v>
      </c>
      <c r="Z25" s="347">
        <f>Populations!O13</f>
        <v>0</v>
      </c>
      <c r="AA25" s="346">
        <f>IF(Z25=0,0,($I$25/$Z$25)*100000)</f>
        <v>0</v>
      </c>
      <c r="AB25" s="347">
        <f>Populations!Q13</f>
        <v>0</v>
      </c>
      <c r="AC25" s="346">
        <f>IF(AB25=0,0,($J$25/$AB$25)*100000)</f>
        <v>0</v>
      </c>
      <c r="AD25" s="346">
        <f>Populations!S13</f>
        <v>0</v>
      </c>
      <c r="AE25" s="346">
        <f>IF(AD25=0,0,($K$25/$AD$25)*100000)</f>
        <v>0</v>
      </c>
      <c r="AF25" s="347">
        <f>Populations!U13</f>
        <v>0</v>
      </c>
      <c r="AG25" s="348">
        <f>IF(AF25=0,0,($L$25/$AF$25)*100000)</f>
        <v>0</v>
      </c>
      <c r="AH25" s="386"/>
      <c r="AI25" s="271">
        <f>Populations!B100</f>
        <v>0</v>
      </c>
      <c r="AJ25" s="272">
        <f>Populations!C100</f>
        <v>0</v>
      </c>
      <c r="AL25" s="333" t="str">
        <f>Populations!B13</f>
        <v>15-19</v>
      </c>
      <c r="AM25" s="463">
        <f t="shared" si="12"/>
        <v>0</v>
      </c>
      <c r="AN25" s="464">
        <f t="shared" si="13"/>
        <v>0</v>
      </c>
      <c r="AO25" s="464">
        <f t="shared" si="14"/>
        <v>0</v>
      </c>
      <c r="AP25" s="465">
        <f t="shared" si="15"/>
        <v>0</v>
      </c>
      <c r="AQ25" s="465">
        <f t="shared" si="16"/>
        <v>0</v>
      </c>
      <c r="AR25" s="465">
        <f t="shared" si="17"/>
        <v>0</v>
      </c>
      <c r="AS25" s="465">
        <f t="shared" si="18"/>
        <v>0</v>
      </c>
      <c r="AT25" s="465">
        <f t="shared" si="19"/>
        <v>0</v>
      </c>
      <c r="AU25" s="465">
        <f t="shared" si="20"/>
        <v>0</v>
      </c>
      <c r="AV25" s="467">
        <f t="shared" si="21"/>
        <v>0</v>
      </c>
    </row>
    <row r="26" spans="1:48">
      <c r="A26" s="685"/>
      <c r="B26" s="408" t="str">
        <f>Populations!B83</f>
        <v>20-24</v>
      </c>
      <c r="C26" s="410"/>
      <c r="D26" s="411"/>
      <c r="E26" s="387"/>
      <c r="F26" s="388"/>
      <c r="G26" s="388"/>
      <c r="H26" s="388"/>
      <c r="I26" s="388"/>
      <c r="J26" s="389"/>
      <c r="K26" s="389"/>
      <c r="L26" s="412"/>
      <c r="M26" s="386"/>
      <c r="N26" s="345">
        <f>Populations!C14</f>
        <v>0</v>
      </c>
      <c r="O26" s="346">
        <f>IF(N26=0,0,($C$26/$N$26)*100000)</f>
        <v>0</v>
      </c>
      <c r="P26" s="346">
        <f>Populations!E14</f>
        <v>0</v>
      </c>
      <c r="Q26" s="346">
        <f>IF(P26=0,0,($D$26/$P$26)*100000)</f>
        <v>0</v>
      </c>
      <c r="R26" s="346">
        <f>Populations!G14</f>
        <v>0</v>
      </c>
      <c r="S26" s="346">
        <f>IF(R26=0,0,($E$26/$R$26)*100000)</f>
        <v>0</v>
      </c>
      <c r="T26" s="347">
        <f>Populations!I14</f>
        <v>0</v>
      </c>
      <c r="U26" s="346">
        <f>IF(T26=0,0,($F$26/$T$26)*100000)</f>
        <v>0</v>
      </c>
      <c r="V26" s="346">
        <f>Populations!K14</f>
        <v>0</v>
      </c>
      <c r="W26" s="346">
        <f>IF(V26=0,0,($G$26/$V$26)*100000)</f>
        <v>0</v>
      </c>
      <c r="X26" s="347">
        <f>Populations!M14</f>
        <v>0</v>
      </c>
      <c r="Y26" s="346">
        <f>IF(X26=0,0,($H$26/$X$26)*100000)</f>
        <v>0</v>
      </c>
      <c r="Z26" s="347">
        <f>Populations!O14</f>
        <v>0</v>
      </c>
      <c r="AA26" s="346">
        <f>IF(Z26=0,0,($I$26/$Z$26)*100000)</f>
        <v>0</v>
      </c>
      <c r="AB26" s="347">
        <f>Populations!Q14</f>
        <v>0</v>
      </c>
      <c r="AC26" s="346">
        <f>IF(AB26=0,0,($J$26/$AB$26)*100000)</f>
        <v>0</v>
      </c>
      <c r="AD26" s="346">
        <f>Populations!S14</f>
        <v>0</v>
      </c>
      <c r="AE26" s="346">
        <f>IF(AD26=0,0,($K$26/$AD$26)*100000)</f>
        <v>0</v>
      </c>
      <c r="AF26" s="347">
        <f>Populations!U14</f>
        <v>0</v>
      </c>
      <c r="AG26" s="348">
        <f>IF(AF26=0,0,($L$26/$AF$26)*100000)</f>
        <v>0</v>
      </c>
      <c r="AH26" s="386"/>
      <c r="AI26" s="271">
        <f>Populations!B101</f>
        <v>0</v>
      </c>
      <c r="AJ26" s="272">
        <f>Populations!C101</f>
        <v>0</v>
      </c>
      <c r="AL26" s="333" t="str">
        <f>Populations!B14</f>
        <v>20-24</v>
      </c>
      <c r="AM26" s="463">
        <f t="shared" si="12"/>
        <v>0</v>
      </c>
      <c r="AN26" s="464">
        <f t="shared" si="13"/>
        <v>0</v>
      </c>
      <c r="AO26" s="464">
        <f t="shared" si="14"/>
        <v>0</v>
      </c>
      <c r="AP26" s="465">
        <f t="shared" si="15"/>
        <v>0</v>
      </c>
      <c r="AQ26" s="465">
        <f t="shared" si="16"/>
        <v>0</v>
      </c>
      <c r="AR26" s="465">
        <f t="shared" si="17"/>
        <v>0</v>
      </c>
      <c r="AS26" s="465">
        <f t="shared" si="18"/>
        <v>0</v>
      </c>
      <c r="AT26" s="465">
        <f t="shared" si="19"/>
        <v>0</v>
      </c>
      <c r="AU26" s="465">
        <f t="shared" si="20"/>
        <v>0</v>
      </c>
      <c r="AV26" s="467">
        <f t="shared" si="21"/>
        <v>0</v>
      </c>
    </row>
    <row r="27" spans="1:48">
      <c r="A27" s="685"/>
      <c r="B27" s="408" t="str">
        <f>Populations!B84</f>
        <v>25-34</v>
      </c>
      <c r="C27" s="410"/>
      <c r="D27" s="411"/>
      <c r="E27" s="387"/>
      <c r="F27" s="388"/>
      <c r="G27" s="388"/>
      <c r="H27" s="388"/>
      <c r="I27" s="388"/>
      <c r="J27" s="389"/>
      <c r="K27" s="389"/>
      <c r="L27" s="412"/>
      <c r="M27" s="386"/>
      <c r="N27" s="345">
        <f>Populations!C15</f>
        <v>0</v>
      </c>
      <c r="O27" s="346">
        <f>IF(N27=0,0,($C$27/$N$27)*100000)</f>
        <v>0</v>
      </c>
      <c r="P27" s="346">
        <f>Populations!E15</f>
        <v>0</v>
      </c>
      <c r="Q27" s="346">
        <f>IF(P27=0,0,($D$27/$P$27)*100000)</f>
        <v>0</v>
      </c>
      <c r="R27" s="346">
        <f>Populations!G15</f>
        <v>0</v>
      </c>
      <c r="S27" s="346">
        <f>IF(R27=0,0,($E$27/$R$27)*100000)</f>
        <v>0</v>
      </c>
      <c r="T27" s="347">
        <f>Populations!I15</f>
        <v>0</v>
      </c>
      <c r="U27" s="346">
        <f>IF(T27=0,0,($F$27/$T$27)*100000)</f>
        <v>0</v>
      </c>
      <c r="V27" s="346">
        <f>Populations!K15</f>
        <v>0</v>
      </c>
      <c r="W27" s="346">
        <f>IF(V27=0,0,($G$27/$V$27)*100000)</f>
        <v>0</v>
      </c>
      <c r="X27" s="347">
        <f>Populations!M15</f>
        <v>0</v>
      </c>
      <c r="Y27" s="346">
        <f>IF(X27=0,0,($H$27/$X$27)*100000)</f>
        <v>0</v>
      </c>
      <c r="Z27" s="347">
        <f>Populations!O15</f>
        <v>0</v>
      </c>
      <c r="AA27" s="346">
        <f>IF(Z27=0,0,($I$27/$Z$27)*100000)</f>
        <v>0</v>
      </c>
      <c r="AB27" s="347">
        <f>Populations!Q15</f>
        <v>0</v>
      </c>
      <c r="AC27" s="346">
        <f>IF(AB27=0,0,($J$27/$AB$27)*100000)</f>
        <v>0</v>
      </c>
      <c r="AD27" s="346">
        <f>Populations!S15</f>
        <v>0</v>
      </c>
      <c r="AE27" s="346">
        <f>IF(AD27=0,0,($K$27/$AD$27)*100000)</f>
        <v>0</v>
      </c>
      <c r="AF27" s="347">
        <f>Populations!U15</f>
        <v>0</v>
      </c>
      <c r="AG27" s="348">
        <f>IF(AF27=0,0,($L$272/$AF$27)*100000)</f>
        <v>0</v>
      </c>
      <c r="AH27" s="386"/>
      <c r="AI27" s="271">
        <f>Populations!B102</f>
        <v>0</v>
      </c>
      <c r="AJ27" s="272">
        <f>Populations!C102</f>
        <v>0</v>
      </c>
      <c r="AL27" s="333" t="str">
        <f>Populations!B15</f>
        <v>25-34</v>
      </c>
      <c r="AM27" s="463">
        <f t="shared" si="12"/>
        <v>0</v>
      </c>
      <c r="AN27" s="464">
        <f t="shared" si="13"/>
        <v>0</v>
      </c>
      <c r="AO27" s="464">
        <f t="shared" si="14"/>
        <v>0</v>
      </c>
      <c r="AP27" s="465">
        <f t="shared" si="15"/>
        <v>0</v>
      </c>
      <c r="AQ27" s="465">
        <f t="shared" si="16"/>
        <v>0</v>
      </c>
      <c r="AR27" s="465">
        <f t="shared" si="17"/>
        <v>0</v>
      </c>
      <c r="AS27" s="465">
        <f t="shared" si="18"/>
        <v>0</v>
      </c>
      <c r="AT27" s="465">
        <f t="shared" si="19"/>
        <v>0</v>
      </c>
      <c r="AU27" s="465">
        <f t="shared" si="20"/>
        <v>0</v>
      </c>
      <c r="AV27" s="467">
        <f t="shared" si="21"/>
        <v>0</v>
      </c>
    </row>
    <row r="28" spans="1:48">
      <c r="A28" s="685"/>
      <c r="B28" s="408" t="str">
        <f>Populations!B85</f>
        <v>35-44</v>
      </c>
      <c r="C28" s="410"/>
      <c r="D28" s="411"/>
      <c r="E28" s="387"/>
      <c r="F28" s="388"/>
      <c r="G28" s="388"/>
      <c r="H28" s="388"/>
      <c r="I28" s="388"/>
      <c r="J28" s="389"/>
      <c r="K28" s="389"/>
      <c r="L28" s="412"/>
      <c r="M28" s="386"/>
      <c r="N28" s="345">
        <f>Populations!C16</f>
        <v>0</v>
      </c>
      <c r="O28" s="346">
        <f>IF(N28=0,0,($C$28/$N$28)*100000)</f>
        <v>0</v>
      </c>
      <c r="P28" s="346">
        <f>Populations!E16</f>
        <v>0</v>
      </c>
      <c r="Q28" s="346">
        <f>IF(P28=0,0,($D$28/$P$28)*100000)</f>
        <v>0</v>
      </c>
      <c r="R28" s="346">
        <f>Populations!G16</f>
        <v>0</v>
      </c>
      <c r="S28" s="346">
        <f>IF(R28=0,0,($E$28/$R$28)*100000)</f>
        <v>0</v>
      </c>
      <c r="T28" s="347">
        <f>Populations!I16</f>
        <v>0</v>
      </c>
      <c r="U28" s="346">
        <f>IF(T28=0,0,($F$28/$T$28)*100000)</f>
        <v>0</v>
      </c>
      <c r="V28" s="346">
        <f>Populations!K16</f>
        <v>0</v>
      </c>
      <c r="W28" s="346">
        <f>IF(V28=0,0,($G$28/$V$28)*100000)</f>
        <v>0</v>
      </c>
      <c r="X28" s="347">
        <f>Populations!M16</f>
        <v>0</v>
      </c>
      <c r="Y28" s="346">
        <f>IF(X28=0,0,($H$28/$X$28)*100000)</f>
        <v>0</v>
      </c>
      <c r="Z28" s="347">
        <f>Populations!O16</f>
        <v>0</v>
      </c>
      <c r="AA28" s="346">
        <f>IF(Z28=0,0,($I$28/$Z$28)*100000)</f>
        <v>0</v>
      </c>
      <c r="AB28" s="347">
        <f>Populations!Q16</f>
        <v>0</v>
      </c>
      <c r="AC28" s="346">
        <f>IF(AB28=0,0,($J$28/$AB$28)*100000)</f>
        <v>0</v>
      </c>
      <c r="AD28" s="346">
        <f>Populations!S16</f>
        <v>0</v>
      </c>
      <c r="AE28" s="346">
        <f>IF(AD28=0,0,($K$28/$AD$28)*100000)</f>
        <v>0</v>
      </c>
      <c r="AF28" s="347">
        <f>Populations!U16</f>
        <v>0</v>
      </c>
      <c r="AG28" s="348">
        <f>IF(AF28=0,0,($L$28/$AF$28)*100000)</f>
        <v>0</v>
      </c>
      <c r="AH28" s="386"/>
      <c r="AI28" s="271">
        <f>Populations!B103</f>
        <v>0</v>
      </c>
      <c r="AJ28" s="272">
        <f>Populations!C103</f>
        <v>0</v>
      </c>
      <c r="AL28" s="333" t="str">
        <f>Populations!B16</f>
        <v>35-44</v>
      </c>
      <c r="AM28" s="463">
        <f t="shared" si="12"/>
        <v>0</v>
      </c>
      <c r="AN28" s="464">
        <f t="shared" si="13"/>
        <v>0</v>
      </c>
      <c r="AO28" s="464">
        <f t="shared" si="14"/>
        <v>0</v>
      </c>
      <c r="AP28" s="465">
        <f t="shared" si="15"/>
        <v>0</v>
      </c>
      <c r="AQ28" s="465">
        <f t="shared" si="16"/>
        <v>0</v>
      </c>
      <c r="AR28" s="465">
        <f t="shared" si="17"/>
        <v>0</v>
      </c>
      <c r="AS28" s="465">
        <f t="shared" si="18"/>
        <v>0</v>
      </c>
      <c r="AT28" s="465">
        <f t="shared" si="19"/>
        <v>0</v>
      </c>
      <c r="AU28" s="465">
        <f t="shared" si="20"/>
        <v>0</v>
      </c>
      <c r="AV28" s="467">
        <f t="shared" si="21"/>
        <v>0</v>
      </c>
    </row>
    <row r="29" spans="1:48">
      <c r="A29" s="685"/>
      <c r="B29" s="408" t="str">
        <f>Populations!B86</f>
        <v>45-54</v>
      </c>
      <c r="C29" s="410"/>
      <c r="D29" s="411"/>
      <c r="E29" s="387"/>
      <c r="F29" s="388"/>
      <c r="G29" s="388"/>
      <c r="H29" s="388"/>
      <c r="I29" s="388"/>
      <c r="J29" s="389"/>
      <c r="K29" s="389"/>
      <c r="L29" s="412"/>
      <c r="M29" s="386"/>
      <c r="N29" s="345">
        <f>Populations!C17</f>
        <v>0</v>
      </c>
      <c r="O29" s="346">
        <f>IF(N29=0,0,($C$29/$N$29)*100000)</f>
        <v>0</v>
      </c>
      <c r="P29" s="346">
        <f>Populations!E17</f>
        <v>0</v>
      </c>
      <c r="Q29" s="346">
        <f>IF(P29=0,0,($D$29/$P$29)*100000)</f>
        <v>0</v>
      </c>
      <c r="R29" s="346">
        <f>Populations!G17</f>
        <v>0</v>
      </c>
      <c r="S29" s="346">
        <f>IF(R29=0,0,($E$29/$R$29)*100000)</f>
        <v>0</v>
      </c>
      <c r="T29" s="347">
        <f>Populations!I17</f>
        <v>0</v>
      </c>
      <c r="U29" s="346">
        <f>IF(T29=0,0,($F$29/$T$29)*100000)</f>
        <v>0</v>
      </c>
      <c r="V29" s="346">
        <f>Populations!K17</f>
        <v>0</v>
      </c>
      <c r="W29" s="346">
        <f>IF(V29=0,0,($G$29/$V$29)*100000)</f>
        <v>0</v>
      </c>
      <c r="X29" s="347">
        <f>Populations!M17</f>
        <v>0</v>
      </c>
      <c r="Y29" s="346">
        <f>IF(X29=0,0,($H$29/$X$29)*100000)</f>
        <v>0</v>
      </c>
      <c r="Z29" s="347">
        <f>Populations!O17</f>
        <v>0</v>
      </c>
      <c r="AA29" s="346">
        <f>IF(Z29=0,0,($I$29/$Z$29)*100000)</f>
        <v>0</v>
      </c>
      <c r="AB29" s="347">
        <f>Populations!Q17</f>
        <v>0</v>
      </c>
      <c r="AC29" s="346">
        <f>IF(AB29=0,0,($J$29/$AB$29)*100000)</f>
        <v>0</v>
      </c>
      <c r="AD29" s="346">
        <f>Populations!S17</f>
        <v>0</v>
      </c>
      <c r="AE29" s="346">
        <f>IF(AD29=0,0,($K$29/$AD$29)*100000)</f>
        <v>0</v>
      </c>
      <c r="AF29" s="347">
        <f>Populations!U17</f>
        <v>0</v>
      </c>
      <c r="AG29" s="348">
        <f>IF(AF29=0,0,($L$29/$AF$29)*100000)</f>
        <v>0</v>
      </c>
      <c r="AH29" s="386"/>
      <c r="AI29" s="271">
        <f>Populations!B104</f>
        <v>0</v>
      </c>
      <c r="AJ29" s="272">
        <f>Populations!C104</f>
        <v>0</v>
      </c>
      <c r="AL29" s="333" t="str">
        <f>Populations!B17</f>
        <v>45-54</v>
      </c>
      <c r="AM29" s="463">
        <f t="shared" si="12"/>
        <v>0</v>
      </c>
      <c r="AN29" s="464">
        <f t="shared" si="13"/>
        <v>0</v>
      </c>
      <c r="AO29" s="464">
        <f t="shared" si="14"/>
        <v>0</v>
      </c>
      <c r="AP29" s="465">
        <f t="shared" si="15"/>
        <v>0</v>
      </c>
      <c r="AQ29" s="465">
        <f t="shared" si="16"/>
        <v>0</v>
      </c>
      <c r="AR29" s="465">
        <f t="shared" si="17"/>
        <v>0</v>
      </c>
      <c r="AS29" s="465">
        <f t="shared" si="18"/>
        <v>0</v>
      </c>
      <c r="AT29" s="465">
        <f t="shared" si="19"/>
        <v>0</v>
      </c>
      <c r="AU29" s="465">
        <f t="shared" si="20"/>
        <v>0</v>
      </c>
      <c r="AV29" s="467">
        <f t="shared" si="21"/>
        <v>0</v>
      </c>
    </row>
    <row r="30" spans="1:48">
      <c r="A30" s="685"/>
      <c r="B30" s="408" t="str">
        <f>Populations!B87</f>
        <v>55-64</v>
      </c>
      <c r="C30" s="410"/>
      <c r="D30" s="411"/>
      <c r="E30" s="387"/>
      <c r="F30" s="388"/>
      <c r="G30" s="388"/>
      <c r="H30" s="388"/>
      <c r="I30" s="388"/>
      <c r="J30" s="389"/>
      <c r="K30" s="389"/>
      <c r="L30" s="412"/>
      <c r="M30" s="386"/>
      <c r="N30" s="345">
        <f>Populations!C18</f>
        <v>0</v>
      </c>
      <c r="O30" s="346">
        <f>IF(N30=0,0,($C$30/$N$30)*100000)</f>
        <v>0</v>
      </c>
      <c r="P30" s="346">
        <f>Populations!E18</f>
        <v>0</v>
      </c>
      <c r="Q30" s="346">
        <f>IF(P30=0,0,($D$30/$P$30)*100000)</f>
        <v>0</v>
      </c>
      <c r="R30" s="346">
        <f>Populations!G18</f>
        <v>0</v>
      </c>
      <c r="S30" s="346">
        <f>IF(R30=0,0,($E$30/$R$30)*100000)</f>
        <v>0</v>
      </c>
      <c r="T30" s="347">
        <f>Populations!I18</f>
        <v>0</v>
      </c>
      <c r="U30" s="346">
        <f>IF(T30=0,0,($F$30/$T$30)*100000)</f>
        <v>0</v>
      </c>
      <c r="V30" s="346">
        <f>Populations!K18</f>
        <v>0</v>
      </c>
      <c r="W30" s="346">
        <f>IF(V30=0,0,($G$30/$V$30)*100000)</f>
        <v>0</v>
      </c>
      <c r="X30" s="347">
        <f>Populations!M18</f>
        <v>0</v>
      </c>
      <c r="Y30" s="346">
        <f>IF(X30=0,0,($H$30/$X$30)*100000)</f>
        <v>0</v>
      </c>
      <c r="Z30" s="347">
        <f>Populations!O18</f>
        <v>0</v>
      </c>
      <c r="AA30" s="346">
        <f>IF(Z30=0,0,($I$30/$Z$30)*100000)</f>
        <v>0</v>
      </c>
      <c r="AB30" s="347">
        <f>Populations!Q18</f>
        <v>0</v>
      </c>
      <c r="AC30" s="346">
        <f>IF(AB30=0,0,($J$30/$AB$30)*100000)</f>
        <v>0</v>
      </c>
      <c r="AD30" s="346">
        <f>Populations!S18</f>
        <v>0</v>
      </c>
      <c r="AE30" s="346">
        <f>IF(AD30=0,0,($K$30/$AD$30)*100000)</f>
        <v>0</v>
      </c>
      <c r="AF30" s="347">
        <f>Populations!U18</f>
        <v>0</v>
      </c>
      <c r="AG30" s="348">
        <f>IF(AF30=0,0,($L$30/$AF$30)*100000)</f>
        <v>0</v>
      </c>
      <c r="AH30" s="386"/>
      <c r="AI30" s="271">
        <f>Populations!B105</f>
        <v>0</v>
      </c>
      <c r="AJ30" s="272">
        <f>Populations!C105</f>
        <v>0</v>
      </c>
      <c r="AL30" s="333" t="str">
        <f>Populations!B18</f>
        <v>55-64</v>
      </c>
      <c r="AM30" s="463">
        <f t="shared" si="12"/>
        <v>0</v>
      </c>
      <c r="AN30" s="464">
        <f t="shared" si="13"/>
        <v>0</v>
      </c>
      <c r="AO30" s="464">
        <f t="shared" si="14"/>
        <v>0</v>
      </c>
      <c r="AP30" s="465">
        <f t="shared" si="15"/>
        <v>0</v>
      </c>
      <c r="AQ30" s="465">
        <f t="shared" si="16"/>
        <v>0</v>
      </c>
      <c r="AR30" s="465">
        <f t="shared" si="17"/>
        <v>0</v>
      </c>
      <c r="AS30" s="465">
        <f t="shared" si="18"/>
        <v>0</v>
      </c>
      <c r="AT30" s="465">
        <f t="shared" si="19"/>
        <v>0</v>
      </c>
      <c r="AU30" s="465">
        <f t="shared" si="20"/>
        <v>0</v>
      </c>
      <c r="AV30" s="467">
        <f t="shared" si="21"/>
        <v>0</v>
      </c>
    </row>
    <row r="31" spans="1:48">
      <c r="A31" s="685"/>
      <c r="B31" s="408" t="str">
        <f>Populations!B88</f>
        <v>65-74</v>
      </c>
      <c r="C31" s="410"/>
      <c r="D31" s="411"/>
      <c r="E31" s="387"/>
      <c r="F31" s="388"/>
      <c r="G31" s="388"/>
      <c r="H31" s="388"/>
      <c r="I31" s="388"/>
      <c r="J31" s="389"/>
      <c r="K31" s="389"/>
      <c r="L31" s="412"/>
      <c r="M31" s="386"/>
      <c r="N31" s="345">
        <f>Populations!C19</f>
        <v>0</v>
      </c>
      <c r="O31" s="346">
        <f>IF(N31=0,0,($C$31/$N$31)*100000)</f>
        <v>0</v>
      </c>
      <c r="P31" s="346">
        <f>Populations!E19</f>
        <v>0</v>
      </c>
      <c r="Q31" s="346">
        <f>IF(P31=0,0,($D$31/$P$31)*100000)</f>
        <v>0</v>
      </c>
      <c r="R31" s="346">
        <f>Populations!G19</f>
        <v>0</v>
      </c>
      <c r="S31" s="346">
        <f>IF(R31=0,0,($E$31/$R$31)*100000)</f>
        <v>0</v>
      </c>
      <c r="T31" s="347">
        <f>Populations!I19</f>
        <v>0</v>
      </c>
      <c r="U31" s="346">
        <f>IF(T31=0,0,($F$31/$T$31)*100000)</f>
        <v>0</v>
      </c>
      <c r="V31" s="346">
        <f>Populations!K19</f>
        <v>0</v>
      </c>
      <c r="W31" s="346">
        <f>IF(V31=0,0,($G$31/$V$31)*100000)</f>
        <v>0</v>
      </c>
      <c r="X31" s="347">
        <f>Populations!M19</f>
        <v>0</v>
      </c>
      <c r="Y31" s="346">
        <f>IF(X31=0,0,($H$31/$X$31)*100000)</f>
        <v>0</v>
      </c>
      <c r="Z31" s="347">
        <f>Populations!O19</f>
        <v>0</v>
      </c>
      <c r="AA31" s="346">
        <f>IF(Z31=0,0,($I$31/$Z$31)*100000)</f>
        <v>0</v>
      </c>
      <c r="AB31" s="347">
        <f>Populations!Q19</f>
        <v>0</v>
      </c>
      <c r="AC31" s="346">
        <f>IF(AB31=0,0,($J$31/$AB$31)*100000)</f>
        <v>0</v>
      </c>
      <c r="AD31" s="346">
        <f>Populations!S19</f>
        <v>0</v>
      </c>
      <c r="AE31" s="346">
        <f>IF(AD31=0,0,($K$31/$AD$31)*100000)</f>
        <v>0</v>
      </c>
      <c r="AF31" s="347">
        <f>Populations!U19</f>
        <v>0</v>
      </c>
      <c r="AG31" s="348">
        <f>IF(AF31=0,0,($L$31/$AF$31)*100000)</f>
        <v>0</v>
      </c>
      <c r="AH31" s="386"/>
      <c r="AI31" s="271">
        <f>Populations!B106</f>
        <v>0</v>
      </c>
      <c r="AJ31" s="272">
        <f>Populations!C106</f>
        <v>0</v>
      </c>
      <c r="AL31" s="333" t="str">
        <f>Populations!B19</f>
        <v>65-74</v>
      </c>
      <c r="AM31" s="463">
        <f t="shared" si="12"/>
        <v>0</v>
      </c>
      <c r="AN31" s="464">
        <f t="shared" si="13"/>
        <v>0</v>
      </c>
      <c r="AO31" s="464">
        <f t="shared" si="14"/>
        <v>0</v>
      </c>
      <c r="AP31" s="465">
        <f t="shared" si="15"/>
        <v>0</v>
      </c>
      <c r="AQ31" s="465">
        <f t="shared" si="16"/>
        <v>0</v>
      </c>
      <c r="AR31" s="465">
        <f t="shared" si="17"/>
        <v>0</v>
      </c>
      <c r="AS31" s="465">
        <f t="shared" si="18"/>
        <v>0</v>
      </c>
      <c r="AT31" s="465">
        <f t="shared" si="19"/>
        <v>0</v>
      </c>
      <c r="AU31" s="465">
        <f t="shared" si="20"/>
        <v>0</v>
      </c>
      <c r="AV31" s="467">
        <f t="shared" si="21"/>
        <v>0</v>
      </c>
    </row>
    <row r="32" spans="1:48">
      <c r="A32" s="685"/>
      <c r="B32" s="408" t="str">
        <f>Populations!B89</f>
        <v>75-84</v>
      </c>
      <c r="C32" s="410"/>
      <c r="D32" s="411"/>
      <c r="E32" s="387"/>
      <c r="F32" s="388"/>
      <c r="G32" s="388"/>
      <c r="H32" s="388"/>
      <c r="I32" s="388"/>
      <c r="J32" s="389"/>
      <c r="K32" s="389"/>
      <c r="L32" s="412"/>
      <c r="M32" s="386"/>
      <c r="N32" s="345">
        <f>Populations!C20</f>
        <v>0</v>
      </c>
      <c r="O32" s="346">
        <f>IF(N32=0,0,($C$32/$N$32)*100000)</f>
        <v>0</v>
      </c>
      <c r="P32" s="346">
        <f>Populations!E20</f>
        <v>0</v>
      </c>
      <c r="Q32" s="346">
        <f>IF(P32=0,0,($D$32/$P$32)*100000)</f>
        <v>0</v>
      </c>
      <c r="R32" s="346">
        <f>Populations!G20</f>
        <v>0</v>
      </c>
      <c r="S32" s="346">
        <f>IF(R32=0,0,($E$32/$R$32)*100000)</f>
        <v>0</v>
      </c>
      <c r="T32" s="347">
        <f>Populations!I20</f>
        <v>0</v>
      </c>
      <c r="U32" s="346">
        <f>IF(T32=0,0,($F$32/$T$32)*100000)</f>
        <v>0</v>
      </c>
      <c r="V32" s="346">
        <f>Populations!K20</f>
        <v>0</v>
      </c>
      <c r="W32" s="346">
        <f>IF(V32=0,0,($G$32/$V$32)*100000)</f>
        <v>0</v>
      </c>
      <c r="X32" s="347">
        <f>Populations!M20</f>
        <v>0</v>
      </c>
      <c r="Y32" s="346">
        <f>IF(X32=0,0,($H$32/$X$32)*100000)</f>
        <v>0</v>
      </c>
      <c r="Z32" s="347">
        <f>Populations!O20</f>
        <v>0</v>
      </c>
      <c r="AA32" s="346">
        <f>IF(Z32=0,0,($I$32/$Z$32)*100000)</f>
        <v>0</v>
      </c>
      <c r="AB32" s="347">
        <f>Populations!Q20</f>
        <v>0</v>
      </c>
      <c r="AC32" s="346">
        <f>IF(AB32=0,0,($J$32/$AB$32)*100000)</f>
        <v>0</v>
      </c>
      <c r="AD32" s="346">
        <f>Populations!S20</f>
        <v>0</v>
      </c>
      <c r="AE32" s="346">
        <f>IF(AD32=0,0,($K$32/$AD$32)*100000)</f>
        <v>0</v>
      </c>
      <c r="AF32" s="347">
        <f>Populations!U20</f>
        <v>0</v>
      </c>
      <c r="AG32" s="348">
        <f>IF(AF32=0,0,($L$32/$AF$32)*100000)</f>
        <v>0</v>
      </c>
      <c r="AH32" s="386"/>
      <c r="AI32" s="271">
        <f>Populations!B107</f>
        <v>0</v>
      </c>
      <c r="AJ32" s="272">
        <f>Populations!C107</f>
        <v>0</v>
      </c>
      <c r="AL32" s="333" t="str">
        <f>Populations!B20</f>
        <v>75-84</v>
      </c>
      <c r="AM32" s="463">
        <f t="shared" si="12"/>
        <v>0</v>
      </c>
      <c r="AN32" s="464">
        <f t="shared" si="13"/>
        <v>0</v>
      </c>
      <c r="AO32" s="464">
        <f t="shared" si="14"/>
        <v>0</v>
      </c>
      <c r="AP32" s="465">
        <f t="shared" si="15"/>
        <v>0</v>
      </c>
      <c r="AQ32" s="465">
        <f t="shared" si="16"/>
        <v>0</v>
      </c>
      <c r="AR32" s="465">
        <f t="shared" si="17"/>
        <v>0</v>
      </c>
      <c r="AS32" s="465">
        <f t="shared" si="18"/>
        <v>0</v>
      </c>
      <c r="AT32" s="465">
        <f t="shared" si="19"/>
        <v>0</v>
      </c>
      <c r="AU32" s="465">
        <f t="shared" si="20"/>
        <v>0</v>
      </c>
      <c r="AV32" s="467">
        <f t="shared" si="21"/>
        <v>0</v>
      </c>
    </row>
    <row r="33" spans="1:48">
      <c r="A33" s="685"/>
      <c r="B33" s="408" t="str">
        <f>Populations!B90</f>
        <v>85+</v>
      </c>
      <c r="C33" s="410"/>
      <c r="D33" s="411"/>
      <c r="E33" s="383"/>
      <c r="F33" s="384"/>
      <c r="G33" s="384"/>
      <c r="H33" s="384"/>
      <c r="I33" s="384"/>
      <c r="J33" s="385"/>
      <c r="K33" s="385"/>
      <c r="L33" s="412"/>
      <c r="M33" s="386"/>
      <c r="N33" s="345">
        <f>Populations!C21</f>
        <v>0</v>
      </c>
      <c r="O33" s="346">
        <f>IF(N33=0,0,($C$33/$N$33)*100000)</f>
        <v>0</v>
      </c>
      <c r="P33" s="346">
        <f>Populations!E21</f>
        <v>0</v>
      </c>
      <c r="Q33" s="346">
        <f>IF(P33=0,0,($D$33/$P$33)*100000)</f>
        <v>0</v>
      </c>
      <c r="R33" s="346">
        <f>Populations!G21</f>
        <v>0</v>
      </c>
      <c r="S33" s="346">
        <f>IF(R33=0,0,($E$33/$R$33)*100000)</f>
        <v>0</v>
      </c>
      <c r="T33" s="347">
        <f>Populations!I21</f>
        <v>0</v>
      </c>
      <c r="U33" s="346">
        <f>IF(T33=0,0,($F$33/$T$33)*100000)</f>
        <v>0</v>
      </c>
      <c r="V33" s="346">
        <f>Populations!K21</f>
        <v>0</v>
      </c>
      <c r="W33" s="346">
        <f>IF(V33=0,0,($G$33/$V$33)*100000)</f>
        <v>0</v>
      </c>
      <c r="X33" s="347">
        <f>Populations!M21</f>
        <v>0</v>
      </c>
      <c r="Y33" s="346">
        <f>IF(X33=0,0,($H$33/$X$33)*100000)</f>
        <v>0</v>
      </c>
      <c r="Z33" s="347">
        <f>Populations!O21</f>
        <v>0</v>
      </c>
      <c r="AA33" s="346">
        <f>IF(Z33=0,0,($I$33/$Z$33)*100000)</f>
        <v>0</v>
      </c>
      <c r="AB33" s="347">
        <f>Populations!Q21</f>
        <v>0</v>
      </c>
      <c r="AC33" s="346">
        <f>IF(AB33=0,0,($J$33/$AB$33)*100000)</f>
        <v>0</v>
      </c>
      <c r="AD33" s="346">
        <f>Populations!S21</f>
        <v>0</v>
      </c>
      <c r="AE33" s="346">
        <f>IF(AD33=0,0,($K$33/$AD$33)*100000)</f>
        <v>0</v>
      </c>
      <c r="AF33" s="347">
        <f>Populations!U21</f>
        <v>0</v>
      </c>
      <c r="AG33" s="348">
        <f>IF(AF33=0,0,($L$33/$AF$33)*100000)</f>
        <v>0</v>
      </c>
      <c r="AH33" s="386"/>
      <c r="AI33" s="271">
        <f>Populations!B108</f>
        <v>0</v>
      </c>
      <c r="AJ33" s="272">
        <f>Populations!C108</f>
        <v>0</v>
      </c>
      <c r="AL33" s="333" t="str">
        <f>Populations!B21</f>
        <v>85+</v>
      </c>
      <c r="AM33" s="463">
        <f t="shared" si="12"/>
        <v>0</v>
      </c>
      <c r="AN33" s="464">
        <f t="shared" si="13"/>
        <v>0</v>
      </c>
      <c r="AO33" s="464">
        <f t="shared" si="14"/>
        <v>0</v>
      </c>
      <c r="AP33" s="465">
        <f t="shared" si="15"/>
        <v>0</v>
      </c>
      <c r="AQ33" s="465">
        <f t="shared" si="16"/>
        <v>0</v>
      </c>
      <c r="AR33" s="465">
        <f t="shared" si="17"/>
        <v>0</v>
      </c>
      <c r="AS33" s="465">
        <f t="shared" si="18"/>
        <v>0</v>
      </c>
      <c r="AT33" s="465">
        <f t="shared" si="19"/>
        <v>0</v>
      </c>
      <c r="AU33" s="465">
        <f t="shared" si="20"/>
        <v>0</v>
      </c>
      <c r="AV33" s="467">
        <f t="shared" si="21"/>
        <v>0</v>
      </c>
    </row>
    <row r="34" spans="1:48">
      <c r="A34" s="685"/>
      <c r="B34" s="417" t="s">
        <v>164</v>
      </c>
      <c r="C34" s="419">
        <f>SUM(C21:C33)</f>
        <v>0</v>
      </c>
      <c r="D34" s="420">
        <f t="shared" ref="D34:L34" si="22">SUM(D21:D33)</f>
        <v>0</v>
      </c>
      <c r="E34" s="420">
        <f t="shared" si="22"/>
        <v>0</v>
      </c>
      <c r="F34" s="421">
        <f t="shared" si="22"/>
        <v>0</v>
      </c>
      <c r="G34" s="421">
        <f t="shared" si="22"/>
        <v>0</v>
      </c>
      <c r="H34" s="421">
        <f t="shared" si="22"/>
        <v>0</v>
      </c>
      <c r="I34" s="421">
        <f t="shared" si="22"/>
        <v>0</v>
      </c>
      <c r="J34" s="421">
        <f t="shared" si="22"/>
        <v>0</v>
      </c>
      <c r="K34" s="421">
        <f t="shared" si="22"/>
        <v>0</v>
      </c>
      <c r="L34" s="422">
        <f t="shared" si="22"/>
        <v>0</v>
      </c>
      <c r="N34" s="345">
        <f>Populations!C22</f>
        <v>0</v>
      </c>
      <c r="O34" s="346">
        <f>IF(N34=0,0,($C$34/$N$34)*100000)</f>
        <v>0</v>
      </c>
      <c r="P34" s="346">
        <f>Populations!E22</f>
        <v>0</v>
      </c>
      <c r="Q34" s="346">
        <f>IF(P34=0,0,($D$34/$P$34)*100000)</f>
        <v>0</v>
      </c>
      <c r="R34" s="346">
        <f>Populations!G22</f>
        <v>0</v>
      </c>
      <c r="S34" s="346">
        <f>IF(R34=0,0,($E$34/$R$34)*100000)</f>
        <v>0</v>
      </c>
      <c r="T34" s="347">
        <f>Populations!I22</f>
        <v>0</v>
      </c>
      <c r="U34" s="346">
        <f>IF(T34=0,0,($F$34/$T$34)*100000)</f>
        <v>0</v>
      </c>
      <c r="V34" s="346">
        <f>Populations!K22</f>
        <v>0</v>
      </c>
      <c r="W34" s="346">
        <f>IF(V34=0,0,($G$34/$V$34)*100000)</f>
        <v>0</v>
      </c>
      <c r="X34" s="347">
        <f>Populations!M22</f>
        <v>0</v>
      </c>
      <c r="Y34" s="346">
        <f>IF(X34=0,0,($H$34/$X$34)*100000)</f>
        <v>0</v>
      </c>
      <c r="Z34" s="347">
        <f>Populations!O22</f>
        <v>0</v>
      </c>
      <c r="AA34" s="346">
        <f>IF(Z34=0,0,($I$34/$Z$34)*100000)</f>
        <v>0</v>
      </c>
      <c r="AB34" s="347">
        <f>Populations!Q22</f>
        <v>0</v>
      </c>
      <c r="AC34" s="346">
        <f>IF(AB34=0,0,($J$34/$AB$34)*100000)</f>
        <v>0</v>
      </c>
      <c r="AD34" s="346">
        <f>Populations!S22</f>
        <v>0</v>
      </c>
      <c r="AE34" s="346">
        <f>IF(AD34=0,0,($K$34/$AD$34)*100000)</f>
        <v>0</v>
      </c>
      <c r="AF34" s="347">
        <f>Populations!U22</f>
        <v>0</v>
      </c>
      <c r="AG34" s="348">
        <f>IF(AF34=0,0,($L$34/$AF$34)*100000)</f>
        <v>0</v>
      </c>
      <c r="AI34" s="271">
        <f>Populations!B109</f>
        <v>0</v>
      </c>
      <c r="AJ34" s="272">
        <f>Populations!C109</f>
        <v>0</v>
      </c>
      <c r="AL34" s="333" t="str">
        <f>Populations!B22</f>
        <v>Total</v>
      </c>
      <c r="AM34" s="463">
        <f>SUM(AM21:AM33)</f>
        <v>0</v>
      </c>
      <c r="AN34" s="463">
        <f>SUM(AN21:AN33)</f>
        <v>0</v>
      </c>
      <c r="AO34" s="463">
        <f t="shared" ref="AO34:AV34" si="23">SUM(AO21:AO33)</f>
        <v>0</v>
      </c>
      <c r="AP34" s="463">
        <f t="shared" si="23"/>
        <v>0</v>
      </c>
      <c r="AQ34" s="463">
        <f t="shared" si="23"/>
        <v>0</v>
      </c>
      <c r="AR34" s="463">
        <f t="shared" si="23"/>
        <v>0</v>
      </c>
      <c r="AS34" s="463">
        <f t="shared" si="23"/>
        <v>0</v>
      </c>
      <c r="AT34" s="463">
        <f t="shared" si="23"/>
        <v>0</v>
      </c>
      <c r="AU34" s="463">
        <f t="shared" si="23"/>
        <v>0</v>
      </c>
      <c r="AV34" s="642">
        <f t="shared" si="23"/>
        <v>0</v>
      </c>
    </row>
    <row r="35" spans="1:48">
      <c r="A35" s="288"/>
      <c r="B35" s="398"/>
      <c r="L35" s="399"/>
      <c r="N35" s="339"/>
      <c r="O35" s="340"/>
      <c r="P35" s="340"/>
      <c r="Q35" s="340"/>
      <c r="R35" s="340"/>
      <c r="S35" s="340"/>
      <c r="T35" s="340"/>
      <c r="U35" s="340"/>
      <c r="V35" s="340"/>
      <c r="W35" s="340"/>
      <c r="X35" s="340"/>
      <c r="Y35" s="340"/>
      <c r="Z35" s="340"/>
      <c r="AA35" s="340"/>
      <c r="AB35" s="340"/>
      <c r="AC35" s="340"/>
      <c r="AD35" s="340"/>
      <c r="AE35" s="340"/>
      <c r="AF35" s="340"/>
      <c r="AG35" s="341"/>
      <c r="AI35" s="324"/>
      <c r="AJ35" s="325"/>
      <c r="AL35" s="329"/>
      <c r="AM35" s="288"/>
      <c r="AN35" s="288"/>
      <c r="AO35" s="288"/>
      <c r="AP35" s="288"/>
      <c r="AQ35" s="288"/>
      <c r="AR35" s="288"/>
      <c r="AS35" s="288"/>
      <c r="AT35" s="288"/>
      <c r="AU35" s="288"/>
      <c r="AV35" s="330"/>
    </row>
    <row r="36" spans="1:48">
      <c r="A36" s="288"/>
      <c r="B36" s="423"/>
      <c r="C36" s="393"/>
      <c r="D36" s="394" t="s">
        <v>143</v>
      </c>
      <c r="E36" s="394"/>
      <c r="F36" s="395" t="s">
        <v>144</v>
      </c>
      <c r="G36" s="395"/>
      <c r="H36" s="395"/>
      <c r="I36" s="395"/>
      <c r="J36" s="395"/>
      <c r="K36" s="395"/>
      <c r="L36" s="424"/>
      <c r="N36" s="339"/>
      <c r="O36" s="340"/>
      <c r="P36" s="340"/>
      <c r="Q36" s="340"/>
      <c r="R36" s="340"/>
      <c r="S36" s="340"/>
      <c r="T36" s="340"/>
      <c r="U36" s="340"/>
      <c r="V36" s="340"/>
      <c r="W36" s="340"/>
      <c r="X36" s="340"/>
      <c r="Y36" s="340"/>
      <c r="Z36" s="340"/>
      <c r="AA36" s="340"/>
      <c r="AB36" s="340"/>
      <c r="AC36" s="340"/>
      <c r="AD36" s="340"/>
      <c r="AE36" s="340"/>
      <c r="AF36" s="340"/>
      <c r="AG36" s="341"/>
      <c r="AI36" s="324"/>
      <c r="AJ36" s="325"/>
      <c r="AL36" s="329"/>
      <c r="AM36" s="288" t="s">
        <v>162</v>
      </c>
      <c r="AN36" s="288"/>
      <c r="AO36" s="288"/>
      <c r="AP36" s="288"/>
      <c r="AQ36" s="288"/>
      <c r="AR36" s="288"/>
      <c r="AS36" s="288"/>
      <c r="AT36" s="288"/>
      <c r="AU36" s="288"/>
      <c r="AV36" s="330"/>
    </row>
    <row r="37" spans="1:48" ht="44.45" customHeight="1">
      <c r="A37" s="686" t="s">
        <v>156</v>
      </c>
      <c r="B37" s="354" t="s">
        <v>82</v>
      </c>
      <c r="C37" s="293" t="s">
        <v>157</v>
      </c>
      <c r="D37" s="294" t="s">
        <v>84</v>
      </c>
      <c r="E37" s="294" t="s">
        <v>85</v>
      </c>
      <c r="F37" s="295" t="str">
        <f>Populations!I60</f>
        <v>White-Not Hispanic</v>
      </c>
      <c r="G37" s="295" t="str">
        <f>Populations!K60</f>
        <v>Hispanic</v>
      </c>
      <c r="H37" s="295" t="str">
        <f>Populations!M60</f>
        <v>Black-Not Hispanic</v>
      </c>
      <c r="I37" s="295" t="str">
        <f>Populations!O60</f>
        <v>Asian</v>
      </c>
      <c r="J37" s="295" t="str">
        <f>Populations!Q60</f>
        <v>American Indian
/Alaska Native</v>
      </c>
      <c r="K37" s="295" t="str">
        <f>Populations!S60</f>
        <v>Other</v>
      </c>
      <c r="L37" s="332" t="str">
        <f>Populations!U60</f>
        <v>Other</v>
      </c>
      <c r="M37" s="296"/>
      <c r="N37" s="342" t="s">
        <v>148</v>
      </c>
      <c r="O37" s="343" t="s">
        <v>149</v>
      </c>
      <c r="P37" s="343" t="s">
        <v>150</v>
      </c>
      <c r="Q37" s="343" t="s">
        <v>149</v>
      </c>
      <c r="R37" s="343" t="s">
        <v>151</v>
      </c>
      <c r="S37" s="343" t="s">
        <v>149</v>
      </c>
      <c r="T37" s="343" t="str">
        <f>Populations!I8</f>
        <v>White-Not Hispanic</v>
      </c>
      <c r="U37" s="343" t="s">
        <v>149</v>
      </c>
      <c r="V37" s="343" t="str">
        <f>Populations!K8</f>
        <v>Hispanic</v>
      </c>
      <c r="W37" s="343" t="s">
        <v>149</v>
      </c>
      <c r="X37" s="343" t="str">
        <f>Populations!M8</f>
        <v>Black-Not Hispanic</v>
      </c>
      <c r="Y37" s="343" t="s">
        <v>149</v>
      </c>
      <c r="Z37" s="343" t="str">
        <f>Populations!O8</f>
        <v>Asian</v>
      </c>
      <c r="AA37" s="343" t="s">
        <v>149</v>
      </c>
      <c r="AB37" s="343" t="str">
        <f>Populations!Q8</f>
        <v>American Indian
/Alaska Native</v>
      </c>
      <c r="AC37" s="343" t="s">
        <v>149</v>
      </c>
      <c r="AD37" s="343" t="str">
        <f>Populations!S8</f>
        <v>Other</v>
      </c>
      <c r="AE37" s="343" t="s">
        <v>149</v>
      </c>
      <c r="AF37" s="343" t="str">
        <f>Populations!U8</f>
        <v>Other</v>
      </c>
      <c r="AG37" s="344" t="s">
        <v>149</v>
      </c>
      <c r="AH37" s="296"/>
      <c r="AI37" s="322" t="s">
        <v>163</v>
      </c>
      <c r="AJ37" s="326" t="s">
        <v>113</v>
      </c>
      <c r="AL37" s="331" t="s">
        <v>82</v>
      </c>
      <c r="AM37" s="297" t="s">
        <v>83</v>
      </c>
      <c r="AN37" s="298" t="s">
        <v>84</v>
      </c>
      <c r="AO37" s="298" t="s">
        <v>85</v>
      </c>
      <c r="AP37" s="295" t="str">
        <f>Populations!I8</f>
        <v>White-Not Hispanic</v>
      </c>
      <c r="AQ37" s="295" t="str">
        <f>Populations!K8</f>
        <v>Hispanic</v>
      </c>
      <c r="AR37" s="295" t="str">
        <f>Populations!M8</f>
        <v>Black-Not Hispanic</v>
      </c>
      <c r="AS37" s="295" t="str">
        <f>Populations!O8</f>
        <v>Asian</v>
      </c>
      <c r="AT37" s="295" t="str">
        <f>Populations!Q8</f>
        <v>American Indian
/Alaska Native</v>
      </c>
      <c r="AU37" s="295" t="str">
        <f>Populations!S8</f>
        <v>Other</v>
      </c>
      <c r="AV37" s="332" t="str">
        <f>Populations!U8</f>
        <v>Other</v>
      </c>
    </row>
    <row r="38" spans="1:48">
      <c r="A38" s="686"/>
      <c r="B38" s="408" t="str">
        <f>Populations!B78</f>
        <v>&lt;1</v>
      </c>
      <c r="C38" s="381"/>
      <c r="D38" s="382"/>
      <c r="E38" s="383"/>
      <c r="F38" s="384"/>
      <c r="G38" s="384"/>
      <c r="H38" s="384"/>
      <c r="I38" s="384"/>
      <c r="J38" s="385"/>
      <c r="K38" s="385"/>
      <c r="L38" s="409"/>
      <c r="M38" s="386"/>
      <c r="N38" s="345">
        <f>Populations!C9</f>
        <v>0</v>
      </c>
      <c r="O38" s="346">
        <f>IF(N38=0,0,($C$38/$N$38)*100000)</f>
        <v>0</v>
      </c>
      <c r="P38" s="346">
        <f>Populations!E9</f>
        <v>0</v>
      </c>
      <c r="Q38" s="346">
        <f>IF(P38=0,0,($D$38/$P$38)*100000)</f>
        <v>0</v>
      </c>
      <c r="R38" s="346">
        <f>Populations!G9</f>
        <v>0</v>
      </c>
      <c r="S38" s="346">
        <f>IF(R38=0,0,($E$38/$R$38)*100000)</f>
        <v>0</v>
      </c>
      <c r="T38" s="346">
        <f>Populations!I9</f>
        <v>0</v>
      </c>
      <c r="U38" s="346">
        <f>IF(T38=0,0,($F$38/$T$38)*100000)</f>
        <v>0</v>
      </c>
      <c r="V38" s="347">
        <f>Populations!K9</f>
        <v>0</v>
      </c>
      <c r="W38" s="346">
        <f>IF(V38=0,0,($G$38/$V$38)*100000)</f>
        <v>0</v>
      </c>
      <c r="X38" s="347">
        <f>Populations!M9</f>
        <v>0</v>
      </c>
      <c r="Y38" s="346">
        <f>IF(X38=0,0,($H$38/$X$38)*100000)</f>
        <v>0</v>
      </c>
      <c r="Z38" s="346">
        <f>Populations!O9</f>
        <v>0</v>
      </c>
      <c r="AA38" s="346">
        <f>IF(Z38=0,0,($I$38/$Z$38)*100000)</f>
        <v>0</v>
      </c>
      <c r="AB38" s="346">
        <f>Populations!Q9</f>
        <v>0</v>
      </c>
      <c r="AC38" s="346">
        <f>IF(AB38=0,0,($J$38/$AB$38)*100000)</f>
        <v>0</v>
      </c>
      <c r="AD38" s="346">
        <f>Populations!S9</f>
        <v>0</v>
      </c>
      <c r="AE38" s="346">
        <f>IF(AD38=0,0,($K$38/$AD$38)*100000)</f>
        <v>0</v>
      </c>
      <c r="AF38" s="347">
        <f>Populations!U9</f>
        <v>0</v>
      </c>
      <c r="AG38" s="348">
        <f>IF(AF38=0,0,($L$38/$AF$38)*100000)</f>
        <v>0</v>
      </c>
      <c r="AH38" s="386"/>
      <c r="AI38" s="271">
        <f>Populations!B96</f>
        <v>0</v>
      </c>
      <c r="AJ38" s="272">
        <f>Populations!C96</f>
        <v>0</v>
      </c>
      <c r="AL38" s="333" t="str">
        <f>Populations!B9</f>
        <v>&lt;1</v>
      </c>
      <c r="AM38" s="306">
        <f t="shared" ref="AM38:AM50" si="24">O38*AJ38</f>
        <v>0</v>
      </c>
      <c r="AN38" s="307">
        <f t="shared" ref="AN38:AN50" si="25">Q38*AJ38</f>
        <v>0</v>
      </c>
      <c r="AO38" s="307">
        <f t="shared" ref="AO38:AO50" si="26">S38*AJ38</f>
        <v>0</v>
      </c>
      <c r="AP38" s="308">
        <f t="shared" ref="AP38:AP50" si="27">U38*AJ38</f>
        <v>0</v>
      </c>
      <c r="AQ38" s="308">
        <f t="shared" ref="AQ38:AQ50" si="28">W38*AJ38</f>
        <v>0</v>
      </c>
      <c r="AR38" s="308">
        <f t="shared" ref="AR38:AR50" si="29">Y38*AJ38</f>
        <v>0</v>
      </c>
      <c r="AS38" s="308">
        <f t="shared" ref="AS38:AS50" si="30">AA38*AJ38</f>
        <v>0</v>
      </c>
      <c r="AT38" s="308">
        <f t="shared" ref="AT38:AT50" si="31">AC38*AJ38</f>
        <v>0</v>
      </c>
      <c r="AU38" s="308">
        <f t="shared" ref="AU38:AU50" si="32">AE38*AJ38</f>
        <v>0</v>
      </c>
      <c r="AV38" s="334">
        <f t="shared" ref="AV38:AV50" si="33">AG38*AJ38</f>
        <v>0</v>
      </c>
    </row>
    <row r="39" spans="1:48">
      <c r="A39" s="686"/>
      <c r="B39" s="408" t="str">
        <f>Populations!B79</f>
        <v>1-4</v>
      </c>
      <c r="C39" s="410"/>
      <c r="D39" s="411"/>
      <c r="E39" s="387"/>
      <c r="F39" s="388"/>
      <c r="G39" s="388"/>
      <c r="H39" s="388"/>
      <c r="I39" s="388"/>
      <c r="J39" s="389"/>
      <c r="K39" s="389"/>
      <c r="L39" s="412"/>
      <c r="M39" s="386"/>
      <c r="N39" s="345">
        <f>Populations!C10</f>
        <v>0</v>
      </c>
      <c r="O39" s="346">
        <f>IF(N39=0,0,($C$39/$N$39)*100000)</f>
        <v>0</v>
      </c>
      <c r="P39" s="346">
        <f>Populations!E10</f>
        <v>0</v>
      </c>
      <c r="Q39" s="346">
        <f>IF(P39=0,0,($D$39/$P$39)*100000)</f>
        <v>0</v>
      </c>
      <c r="R39" s="346">
        <f>Populations!G10</f>
        <v>0</v>
      </c>
      <c r="S39" s="346">
        <f>IF(R39=0,0,($E$39/$R$39)*100000)</f>
        <v>0</v>
      </c>
      <c r="T39" s="346">
        <f>Populations!I10</f>
        <v>0</v>
      </c>
      <c r="U39" s="346">
        <f>IF(T39=0,0,($F$39/$T$39)*100000)</f>
        <v>0</v>
      </c>
      <c r="V39" s="347">
        <f>Populations!K10</f>
        <v>0</v>
      </c>
      <c r="W39" s="346">
        <f>IF(V39=0,0,($G$39/$V$39)*100000)</f>
        <v>0</v>
      </c>
      <c r="X39" s="347">
        <f>Populations!M10</f>
        <v>0</v>
      </c>
      <c r="Y39" s="346">
        <f>IF(X39=0,0,($H$39/$X$39)*100000)</f>
        <v>0</v>
      </c>
      <c r="Z39" s="346">
        <f>Populations!O10</f>
        <v>0</v>
      </c>
      <c r="AA39" s="346">
        <f>IF(Z39=0,0,($I$39/$Z$39)*100000)</f>
        <v>0</v>
      </c>
      <c r="AB39" s="346">
        <f>Populations!Q10</f>
        <v>0</v>
      </c>
      <c r="AC39" s="346">
        <f>IF(AB39=0,0,($J$39/$AB$39)*100000)</f>
        <v>0</v>
      </c>
      <c r="AD39" s="346">
        <f>Populations!S10</f>
        <v>0</v>
      </c>
      <c r="AE39" s="346">
        <f>IF(AD39=0,0,($K$39/$AD$39)*100000)</f>
        <v>0</v>
      </c>
      <c r="AF39" s="347">
        <f>Populations!U10</f>
        <v>0</v>
      </c>
      <c r="AG39" s="348">
        <f>IF(AF39=0,0,($L$39/$AF$39)*100000)</f>
        <v>0</v>
      </c>
      <c r="AH39" s="386"/>
      <c r="AI39" s="271">
        <f>Populations!B97</f>
        <v>0</v>
      </c>
      <c r="AJ39" s="272">
        <f>Populations!C97</f>
        <v>0</v>
      </c>
      <c r="AL39" s="333" t="str">
        <f>Populations!B10</f>
        <v>1-4</v>
      </c>
      <c r="AM39" s="306">
        <f t="shared" si="24"/>
        <v>0</v>
      </c>
      <c r="AN39" s="307">
        <f t="shared" si="25"/>
        <v>0</v>
      </c>
      <c r="AO39" s="307">
        <f t="shared" si="26"/>
        <v>0</v>
      </c>
      <c r="AP39" s="308">
        <f t="shared" si="27"/>
        <v>0</v>
      </c>
      <c r="AQ39" s="308">
        <f t="shared" si="28"/>
        <v>0</v>
      </c>
      <c r="AR39" s="308">
        <f t="shared" si="29"/>
        <v>0</v>
      </c>
      <c r="AS39" s="308">
        <f t="shared" si="30"/>
        <v>0</v>
      </c>
      <c r="AT39" s="308">
        <f t="shared" si="31"/>
        <v>0</v>
      </c>
      <c r="AU39" s="308">
        <f t="shared" si="32"/>
        <v>0</v>
      </c>
      <c r="AV39" s="334">
        <f t="shared" si="33"/>
        <v>0</v>
      </c>
    </row>
    <row r="40" spans="1:48">
      <c r="A40" s="686"/>
      <c r="B40" s="408" t="str">
        <f>Populations!B80</f>
        <v>5-9</v>
      </c>
      <c r="C40" s="410"/>
      <c r="D40" s="411"/>
      <c r="E40" s="387"/>
      <c r="F40" s="388"/>
      <c r="G40" s="388"/>
      <c r="H40" s="388"/>
      <c r="I40" s="388"/>
      <c r="J40" s="389"/>
      <c r="K40" s="389"/>
      <c r="L40" s="412"/>
      <c r="M40" s="386"/>
      <c r="N40" s="345">
        <f>Populations!C11</f>
        <v>0</v>
      </c>
      <c r="O40" s="346">
        <f>IF(N40=0,0,($C$40/$N$40)*100000)</f>
        <v>0</v>
      </c>
      <c r="P40" s="346">
        <f>Populations!E11</f>
        <v>0</v>
      </c>
      <c r="Q40" s="346">
        <f>IF(P40=0,0,($D$40/$P$40)*100000)</f>
        <v>0</v>
      </c>
      <c r="R40" s="346">
        <f>Populations!G11</f>
        <v>0</v>
      </c>
      <c r="S40" s="346">
        <f>IF(R40=0,0,($E$40/$R$40)*100000)</f>
        <v>0</v>
      </c>
      <c r="T40" s="346">
        <f>Populations!I11</f>
        <v>0</v>
      </c>
      <c r="U40" s="346">
        <f>IF(T40=0,0,($F$40/$T$40)*100000)</f>
        <v>0</v>
      </c>
      <c r="V40" s="347">
        <f>Populations!K11</f>
        <v>0</v>
      </c>
      <c r="W40" s="346">
        <f>IF(V40=0,0,($G$40/$V$40)*100000)</f>
        <v>0</v>
      </c>
      <c r="X40" s="347">
        <f>Populations!M11</f>
        <v>0</v>
      </c>
      <c r="Y40" s="346">
        <f>IF(X40=0,0,($H$40/$X$40)*100000)</f>
        <v>0</v>
      </c>
      <c r="Z40" s="346">
        <f>Populations!O11</f>
        <v>0</v>
      </c>
      <c r="AA40" s="346">
        <f>IF(Z40=0,0,($I$40/$Z$40)*100000)</f>
        <v>0</v>
      </c>
      <c r="AB40" s="346">
        <f>Populations!Q11</f>
        <v>0</v>
      </c>
      <c r="AC40" s="346">
        <f>IF(AB40=0,0,($J$40/$AB$40)*100000)</f>
        <v>0</v>
      </c>
      <c r="AD40" s="346">
        <f>Populations!S11</f>
        <v>0</v>
      </c>
      <c r="AE40" s="346">
        <f>IF(AD40=0,0,($K$40/$AD$40)*100000)</f>
        <v>0</v>
      </c>
      <c r="AF40" s="347">
        <f>Populations!U11</f>
        <v>0</v>
      </c>
      <c r="AG40" s="348">
        <f>IF(AF40=0,0,($L$40/$AF$40)*100000)</f>
        <v>0</v>
      </c>
      <c r="AH40" s="386"/>
      <c r="AI40" s="271">
        <f>Populations!B98</f>
        <v>0</v>
      </c>
      <c r="AJ40" s="272">
        <f>Populations!C98</f>
        <v>0</v>
      </c>
      <c r="AL40" s="333" t="str">
        <f>Populations!B11</f>
        <v>5-9</v>
      </c>
      <c r="AM40" s="306">
        <f t="shared" si="24"/>
        <v>0</v>
      </c>
      <c r="AN40" s="307">
        <f t="shared" si="25"/>
        <v>0</v>
      </c>
      <c r="AO40" s="307">
        <f t="shared" si="26"/>
        <v>0</v>
      </c>
      <c r="AP40" s="308">
        <f t="shared" si="27"/>
        <v>0</v>
      </c>
      <c r="AQ40" s="308">
        <f t="shared" si="28"/>
        <v>0</v>
      </c>
      <c r="AR40" s="308">
        <f t="shared" si="29"/>
        <v>0</v>
      </c>
      <c r="AS40" s="308">
        <f t="shared" si="30"/>
        <v>0</v>
      </c>
      <c r="AT40" s="308">
        <f t="shared" si="31"/>
        <v>0</v>
      </c>
      <c r="AU40" s="308">
        <f t="shared" si="32"/>
        <v>0</v>
      </c>
      <c r="AV40" s="334">
        <f t="shared" si="33"/>
        <v>0</v>
      </c>
    </row>
    <row r="41" spans="1:48">
      <c r="A41" s="686"/>
      <c r="B41" s="408" t="str">
        <f>Populations!B81</f>
        <v>10-14</v>
      </c>
      <c r="C41" s="410"/>
      <c r="D41" s="411"/>
      <c r="E41" s="387"/>
      <c r="F41" s="388"/>
      <c r="G41" s="388"/>
      <c r="H41" s="388"/>
      <c r="I41" s="388"/>
      <c r="J41" s="389"/>
      <c r="K41" s="389"/>
      <c r="L41" s="412"/>
      <c r="M41" s="386"/>
      <c r="N41" s="345">
        <f>Populations!C12</f>
        <v>0</v>
      </c>
      <c r="O41" s="346">
        <f>IF(N41=0,0,($C$41/$N$41)*100000)</f>
        <v>0</v>
      </c>
      <c r="P41" s="346">
        <f>Populations!E12</f>
        <v>0</v>
      </c>
      <c r="Q41" s="346">
        <f>IF(P41=0,0,($D$41/$P$41)*100000)</f>
        <v>0</v>
      </c>
      <c r="R41" s="346">
        <f>Populations!G12</f>
        <v>0</v>
      </c>
      <c r="S41" s="346">
        <f>IF(R41=0,0,($E$41/$R$41)*100000)</f>
        <v>0</v>
      </c>
      <c r="T41" s="346">
        <f>Populations!I12</f>
        <v>0</v>
      </c>
      <c r="U41" s="346">
        <f>IF(T41=0,0,($F$41/$T$41)*100000)</f>
        <v>0</v>
      </c>
      <c r="V41" s="347">
        <f>Populations!K12</f>
        <v>0</v>
      </c>
      <c r="W41" s="346">
        <f>IF(V41=0,0,($G$41/$V$41)*100000)</f>
        <v>0</v>
      </c>
      <c r="X41" s="347">
        <f>Populations!M12</f>
        <v>0</v>
      </c>
      <c r="Y41" s="346">
        <f>IF(X41=0,0,($H$41/$X$41)*100000)</f>
        <v>0</v>
      </c>
      <c r="Z41" s="346">
        <f>Populations!O12</f>
        <v>0</v>
      </c>
      <c r="AA41" s="346">
        <f>IF(Z41=0,0,($I$41/$Z$41)*100000)</f>
        <v>0</v>
      </c>
      <c r="AB41" s="346">
        <f>Populations!Q12</f>
        <v>0</v>
      </c>
      <c r="AC41" s="346">
        <f>IF(AB41=0,0,($J$41/$AB$41)*100000)</f>
        <v>0</v>
      </c>
      <c r="AD41" s="346">
        <f>Populations!S12</f>
        <v>0</v>
      </c>
      <c r="AE41" s="346">
        <f>IF(AD41=0,0,($K$41/$AD$41)*100000)</f>
        <v>0</v>
      </c>
      <c r="AF41" s="347">
        <f>Populations!U12</f>
        <v>0</v>
      </c>
      <c r="AG41" s="348">
        <f>IF(AF41=0,0,($L$41/$AF$41)*100000)</f>
        <v>0</v>
      </c>
      <c r="AH41" s="386"/>
      <c r="AI41" s="271">
        <f>Populations!B99</f>
        <v>0</v>
      </c>
      <c r="AJ41" s="272">
        <f>Populations!C99</f>
        <v>0</v>
      </c>
      <c r="AL41" s="333" t="str">
        <f>Populations!B12</f>
        <v>10-14</v>
      </c>
      <c r="AM41" s="306">
        <f t="shared" si="24"/>
        <v>0</v>
      </c>
      <c r="AN41" s="307">
        <f t="shared" si="25"/>
        <v>0</v>
      </c>
      <c r="AO41" s="307">
        <f t="shared" si="26"/>
        <v>0</v>
      </c>
      <c r="AP41" s="308">
        <f t="shared" si="27"/>
        <v>0</v>
      </c>
      <c r="AQ41" s="308">
        <f t="shared" si="28"/>
        <v>0</v>
      </c>
      <c r="AR41" s="308">
        <f t="shared" si="29"/>
        <v>0</v>
      </c>
      <c r="AS41" s="308">
        <f t="shared" si="30"/>
        <v>0</v>
      </c>
      <c r="AT41" s="308">
        <f t="shared" si="31"/>
        <v>0</v>
      </c>
      <c r="AU41" s="308">
        <f t="shared" si="32"/>
        <v>0</v>
      </c>
      <c r="AV41" s="334">
        <f t="shared" si="33"/>
        <v>0</v>
      </c>
    </row>
    <row r="42" spans="1:48">
      <c r="A42" s="686"/>
      <c r="B42" s="408" t="str">
        <f>Populations!B82</f>
        <v>15-19</v>
      </c>
      <c r="C42" s="410"/>
      <c r="D42" s="411"/>
      <c r="E42" s="387"/>
      <c r="F42" s="388"/>
      <c r="G42" s="388"/>
      <c r="H42" s="388"/>
      <c r="I42" s="388"/>
      <c r="J42" s="389"/>
      <c r="K42" s="389"/>
      <c r="L42" s="412"/>
      <c r="M42" s="386"/>
      <c r="N42" s="345">
        <f>Populations!C13</f>
        <v>0</v>
      </c>
      <c r="O42" s="346">
        <f>IF(N42=0,0,($C$42/$N$42)*100000)</f>
        <v>0</v>
      </c>
      <c r="P42" s="346">
        <f>Populations!E13</f>
        <v>0</v>
      </c>
      <c r="Q42" s="346">
        <f>IF(P42=0,0,($D$42/$P$42)*100000)</f>
        <v>0</v>
      </c>
      <c r="R42" s="346">
        <f>Populations!G13</f>
        <v>0</v>
      </c>
      <c r="S42" s="346">
        <f>IF(R42=0,0,($E$42/$R$42)*100000)</f>
        <v>0</v>
      </c>
      <c r="T42" s="346">
        <f>Populations!I13</f>
        <v>0</v>
      </c>
      <c r="U42" s="346">
        <f>IF(T42=0,0,($F$42/$T$42)*100000)</f>
        <v>0</v>
      </c>
      <c r="V42" s="347">
        <f>Populations!K13</f>
        <v>0</v>
      </c>
      <c r="W42" s="346">
        <f>IF(V42=0,0,($G$42/$V$42)*100000)</f>
        <v>0</v>
      </c>
      <c r="X42" s="347">
        <f>Populations!M13</f>
        <v>0</v>
      </c>
      <c r="Y42" s="346">
        <f>IF(X42=0,0,($H$42/$X$42)*100000)</f>
        <v>0</v>
      </c>
      <c r="Z42" s="346">
        <f>Populations!O13</f>
        <v>0</v>
      </c>
      <c r="AA42" s="346">
        <f>IF(Z42=0,0,($I$42/$Z$42)*100000)</f>
        <v>0</v>
      </c>
      <c r="AB42" s="346">
        <f>Populations!Q13</f>
        <v>0</v>
      </c>
      <c r="AC42" s="346">
        <f>IF(AB42=0,0,($J$42/$AB$42)*100000)</f>
        <v>0</v>
      </c>
      <c r="AD42" s="346">
        <f>Populations!S13</f>
        <v>0</v>
      </c>
      <c r="AE42" s="346">
        <f>IF(AD42=0,0,($K$42/$AD$42)*100000)</f>
        <v>0</v>
      </c>
      <c r="AF42" s="347">
        <f>Populations!U13</f>
        <v>0</v>
      </c>
      <c r="AG42" s="348">
        <f>IF(AF42=0,0,($L$42/$AF$42)*100000)</f>
        <v>0</v>
      </c>
      <c r="AH42" s="386"/>
      <c r="AI42" s="271">
        <f>Populations!B100</f>
        <v>0</v>
      </c>
      <c r="AJ42" s="272">
        <f>Populations!C100</f>
        <v>0</v>
      </c>
      <c r="AL42" s="333" t="str">
        <f>Populations!B13</f>
        <v>15-19</v>
      </c>
      <c r="AM42" s="306">
        <f t="shared" si="24"/>
        <v>0</v>
      </c>
      <c r="AN42" s="307">
        <f t="shared" si="25"/>
        <v>0</v>
      </c>
      <c r="AO42" s="307">
        <f t="shared" si="26"/>
        <v>0</v>
      </c>
      <c r="AP42" s="308">
        <f t="shared" si="27"/>
        <v>0</v>
      </c>
      <c r="AQ42" s="308">
        <f t="shared" si="28"/>
        <v>0</v>
      </c>
      <c r="AR42" s="308">
        <f t="shared" si="29"/>
        <v>0</v>
      </c>
      <c r="AS42" s="308">
        <f t="shared" si="30"/>
        <v>0</v>
      </c>
      <c r="AT42" s="308">
        <f t="shared" si="31"/>
        <v>0</v>
      </c>
      <c r="AU42" s="308">
        <f t="shared" si="32"/>
        <v>0</v>
      </c>
      <c r="AV42" s="334">
        <f t="shared" si="33"/>
        <v>0</v>
      </c>
    </row>
    <row r="43" spans="1:48">
      <c r="A43" s="686"/>
      <c r="B43" s="408" t="str">
        <f>Populations!B83</f>
        <v>20-24</v>
      </c>
      <c r="C43" s="410"/>
      <c r="D43" s="411"/>
      <c r="E43" s="387"/>
      <c r="F43" s="388"/>
      <c r="G43" s="388"/>
      <c r="H43" s="388"/>
      <c r="I43" s="388"/>
      <c r="J43" s="389"/>
      <c r="K43" s="389"/>
      <c r="L43" s="412"/>
      <c r="M43" s="386"/>
      <c r="N43" s="345">
        <f>Populations!C14</f>
        <v>0</v>
      </c>
      <c r="O43" s="346">
        <f>IF(N43=0,0,($C$43/$N$43)*100000)</f>
        <v>0</v>
      </c>
      <c r="P43" s="346">
        <f>Populations!E14</f>
        <v>0</v>
      </c>
      <c r="Q43" s="346">
        <f>IF(P43=0,0,($D$43/$P$43)*100000)</f>
        <v>0</v>
      </c>
      <c r="R43" s="346">
        <f>Populations!G14</f>
        <v>0</v>
      </c>
      <c r="S43" s="346">
        <f>IF(R43=0,0,($E$43/$R$43)*100000)</f>
        <v>0</v>
      </c>
      <c r="T43" s="346">
        <f>Populations!I14</f>
        <v>0</v>
      </c>
      <c r="U43" s="346">
        <f>IF(T43=0,0,($F$43/$T$43)*100000)</f>
        <v>0</v>
      </c>
      <c r="V43" s="347">
        <f>Populations!K14</f>
        <v>0</v>
      </c>
      <c r="W43" s="346">
        <f>IF(V43=0,0,($G$43/$V$43)*100000)</f>
        <v>0</v>
      </c>
      <c r="X43" s="347">
        <f>Populations!M14</f>
        <v>0</v>
      </c>
      <c r="Y43" s="346">
        <f>IF(X43=0,0,($H$43/$X$43)*100000)</f>
        <v>0</v>
      </c>
      <c r="Z43" s="346">
        <f>Populations!O14</f>
        <v>0</v>
      </c>
      <c r="AA43" s="346">
        <f>IF(Z43=0,0,($I$43/$Z$43)*100000)</f>
        <v>0</v>
      </c>
      <c r="AB43" s="346">
        <f>Populations!Q14</f>
        <v>0</v>
      </c>
      <c r="AC43" s="346">
        <f>IF(AB43=0,0,($J$43/$AB$43)*100000)</f>
        <v>0</v>
      </c>
      <c r="AD43" s="346">
        <f>Populations!S14</f>
        <v>0</v>
      </c>
      <c r="AE43" s="346">
        <f>IF(AD43=0,0,($K$43/$AD$43)*100000)</f>
        <v>0</v>
      </c>
      <c r="AF43" s="347">
        <f>Populations!U14</f>
        <v>0</v>
      </c>
      <c r="AG43" s="348">
        <f>IF(AF43=0,0,($L$43/$AF$43)*100000)</f>
        <v>0</v>
      </c>
      <c r="AH43" s="386"/>
      <c r="AI43" s="271">
        <f>Populations!B101</f>
        <v>0</v>
      </c>
      <c r="AJ43" s="272">
        <f>Populations!C101</f>
        <v>0</v>
      </c>
      <c r="AL43" s="333" t="str">
        <f>Populations!B14</f>
        <v>20-24</v>
      </c>
      <c r="AM43" s="306">
        <f t="shared" si="24"/>
        <v>0</v>
      </c>
      <c r="AN43" s="307">
        <f t="shared" si="25"/>
        <v>0</v>
      </c>
      <c r="AO43" s="307">
        <f t="shared" si="26"/>
        <v>0</v>
      </c>
      <c r="AP43" s="308">
        <f t="shared" si="27"/>
        <v>0</v>
      </c>
      <c r="AQ43" s="308">
        <f t="shared" si="28"/>
        <v>0</v>
      </c>
      <c r="AR43" s="308">
        <f t="shared" si="29"/>
        <v>0</v>
      </c>
      <c r="AS43" s="308">
        <f t="shared" si="30"/>
        <v>0</v>
      </c>
      <c r="AT43" s="308">
        <f t="shared" si="31"/>
        <v>0</v>
      </c>
      <c r="AU43" s="308">
        <f t="shared" si="32"/>
        <v>0</v>
      </c>
      <c r="AV43" s="334">
        <f t="shared" si="33"/>
        <v>0</v>
      </c>
    </row>
    <row r="44" spans="1:48">
      <c r="A44" s="686"/>
      <c r="B44" s="408" t="str">
        <f>Populations!B84</f>
        <v>25-34</v>
      </c>
      <c r="C44" s="410"/>
      <c r="D44" s="411"/>
      <c r="E44" s="387"/>
      <c r="F44" s="388"/>
      <c r="G44" s="388"/>
      <c r="H44" s="388"/>
      <c r="I44" s="388"/>
      <c r="J44" s="389"/>
      <c r="K44" s="389"/>
      <c r="L44" s="412"/>
      <c r="M44" s="386"/>
      <c r="N44" s="345">
        <f>Populations!C15</f>
        <v>0</v>
      </c>
      <c r="O44" s="346">
        <f>IF(N44=0,0,($C$44/$N$44)*100000)</f>
        <v>0</v>
      </c>
      <c r="P44" s="346">
        <f>Populations!E15</f>
        <v>0</v>
      </c>
      <c r="Q44" s="346">
        <f>IF(P44=0,0,($D$44/$P$44)*100000)</f>
        <v>0</v>
      </c>
      <c r="R44" s="346">
        <f>Populations!G15</f>
        <v>0</v>
      </c>
      <c r="S44" s="346">
        <f>IF(R44=0,0,($E$44/$R$44)*100000)</f>
        <v>0</v>
      </c>
      <c r="T44" s="346">
        <f>Populations!I15</f>
        <v>0</v>
      </c>
      <c r="U44" s="346">
        <f>IF(T44=0,0,($F$44/$T$44)*100000)</f>
        <v>0</v>
      </c>
      <c r="V44" s="347">
        <f>Populations!K15</f>
        <v>0</v>
      </c>
      <c r="W44" s="346">
        <f>IF(V44=0,0,($G$44/$V$44)*100000)</f>
        <v>0</v>
      </c>
      <c r="X44" s="347">
        <f>Populations!M15</f>
        <v>0</v>
      </c>
      <c r="Y44" s="346">
        <f>IF(X44=0,0,($H$44/$X$44)*100000)</f>
        <v>0</v>
      </c>
      <c r="Z44" s="346">
        <f>Populations!O15</f>
        <v>0</v>
      </c>
      <c r="AA44" s="346">
        <f>IF(Z44=0,0,($I$44/$Z$44)*100000)</f>
        <v>0</v>
      </c>
      <c r="AB44" s="346">
        <f>Populations!Q15</f>
        <v>0</v>
      </c>
      <c r="AC44" s="346">
        <f>IF(AB44=0,0,($J$44/$AB$44)*100000)</f>
        <v>0</v>
      </c>
      <c r="AD44" s="346">
        <f>Populations!S15</f>
        <v>0</v>
      </c>
      <c r="AE44" s="346">
        <f>IF(AD44=0,0,($K$44/$AD$44)*100000)</f>
        <v>0</v>
      </c>
      <c r="AF44" s="347">
        <f>Populations!U15</f>
        <v>0</v>
      </c>
      <c r="AG44" s="348">
        <f>IF(AF44=0,0,($L$44/$AF$44)*100000)</f>
        <v>0</v>
      </c>
      <c r="AH44" s="386"/>
      <c r="AI44" s="271">
        <f>Populations!B102</f>
        <v>0</v>
      </c>
      <c r="AJ44" s="272">
        <f>Populations!C102</f>
        <v>0</v>
      </c>
      <c r="AL44" s="333" t="str">
        <f>Populations!B15</f>
        <v>25-34</v>
      </c>
      <c r="AM44" s="306">
        <f t="shared" si="24"/>
        <v>0</v>
      </c>
      <c r="AN44" s="307">
        <f t="shared" si="25"/>
        <v>0</v>
      </c>
      <c r="AO44" s="307">
        <f t="shared" si="26"/>
        <v>0</v>
      </c>
      <c r="AP44" s="308">
        <f t="shared" si="27"/>
        <v>0</v>
      </c>
      <c r="AQ44" s="308">
        <f t="shared" si="28"/>
        <v>0</v>
      </c>
      <c r="AR44" s="308">
        <f t="shared" si="29"/>
        <v>0</v>
      </c>
      <c r="AS44" s="308">
        <f t="shared" si="30"/>
        <v>0</v>
      </c>
      <c r="AT44" s="308">
        <f t="shared" si="31"/>
        <v>0</v>
      </c>
      <c r="AU44" s="308">
        <f t="shared" si="32"/>
        <v>0</v>
      </c>
      <c r="AV44" s="334">
        <f t="shared" si="33"/>
        <v>0</v>
      </c>
    </row>
    <row r="45" spans="1:48">
      <c r="A45" s="686"/>
      <c r="B45" s="408" t="str">
        <f>Populations!B85</f>
        <v>35-44</v>
      </c>
      <c r="C45" s="410"/>
      <c r="D45" s="411"/>
      <c r="E45" s="387"/>
      <c r="F45" s="388"/>
      <c r="G45" s="388"/>
      <c r="H45" s="388"/>
      <c r="I45" s="388"/>
      <c r="J45" s="389"/>
      <c r="K45" s="389"/>
      <c r="L45" s="412"/>
      <c r="M45" s="386"/>
      <c r="N45" s="345">
        <f>Populations!C16</f>
        <v>0</v>
      </c>
      <c r="O45" s="346">
        <f>IF(N45=0,0,($C$45/$N$45)*100000)</f>
        <v>0</v>
      </c>
      <c r="P45" s="346">
        <f>Populations!E16</f>
        <v>0</v>
      </c>
      <c r="Q45" s="346">
        <f>IF(P45=0,0,($D$45/$P$45)*100000)</f>
        <v>0</v>
      </c>
      <c r="R45" s="346">
        <f>Populations!G16</f>
        <v>0</v>
      </c>
      <c r="S45" s="346">
        <f>IF(R45=0,0,($E$45/$R$45)*100000)</f>
        <v>0</v>
      </c>
      <c r="T45" s="346">
        <f>Populations!I16</f>
        <v>0</v>
      </c>
      <c r="U45" s="346">
        <f>IF(T45=0,0,($F$45/$T$45)*100000)</f>
        <v>0</v>
      </c>
      <c r="V45" s="347">
        <f>Populations!K16</f>
        <v>0</v>
      </c>
      <c r="W45" s="346">
        <f>IF(V45=0,0,($G$45/$V$45)*100000)</f>
        <v>0</v>
      </c>
      <c r="X45" s="347">
        <f>Populations!M16</f>
        <v>0</v>
      </c>
      <c r="Y45" s="346">
        <f>IF(X45=0,0,($H$45/$X$45)*100000)</f>
        <v>0</v>
      </c>
      <c r="Z45" s="346">
        <f>Populations!O16</f>
        <v>0</v>
      </c>
      <c r="AA45" s="346">
        <f>IF(Z45=0,0,($I$45/$Z$45)*100000)</f>
        <v>0</v>
      </c>
      <c r="AB45" s="346">
        <f>Populations!Q16</f>
        <v>0</v>
      </c>
      <c r="AC45" s="346">
        <f>IF(AB45=0,0,($J$45/$AB$45)*100000)</f>
        <v>0</v>
      </c>
      <c r="AD45" s="346">
        <f>Populations!S16</f>
        <v>0</v>
      </c>
      <c r="AE45" s="346">
        <f>IF(AD45=0,0,($K$45/$AD$45)*100000)</f>
        <v>0</v>
      </c>
      <c r="AF45" s="347">
        <f>Populations!U16</f>
        <v>0</v>
      </c>
      <c r="AG45" s="348">
        <f>IF(AF45=0,0,($L$45/$AF$45)*100000)</f>
        <v>0</v>
      </c>
      <c r="AH45" s="386"/>
      <c r="AI45" s="271">
        <f>Populations!B103</f>
        <v>0</v>
      </c>
      <c r="AJ45" s="272">
        <f>Populations!C103</f>
        <v>0</v>
      </c>
      <c r="AL45" s="333" t="str">
        <f>Populations!B16</f>
        <v>35-44</v>
      </c>
      <c r="AM45" s="306">
        <f t="shared" si="24"/>
        <v>0</v>
      </c>
      <c r="AN45" s="307">
        <f t="shared" si="25"/>
        <v>0</v>
      </c>
      <c r="AO45" s="307">
        <f t="shared" si="26"/>
        <v>0</v>
      </c>
      <c r="AP45" s="308">
        <f t="shared" si="27"/>
        <v>0</v>
      </c>
      <c r="AQ45" s="308">
        <f t="shared" si="28"/>
        <v>0</v>
      </c>
      <c r="AR45" s="308">
        <f t="shared" si="29"/>
        <v>0</v>
      </c>
      <c r="AS45" s="308">
        <f t="shared" si="30"/>
        <v>0</v>
      </c>
      <c r="AT45" s="308">
        <f t="shared" si="31"/>
        <v>0</v>
      </c>
      <c r="AU45" s="308">
        <f t="shared" si="32"/>
        <v>0</v>
      </c>
      <c r="AV45" s="334">
        <f t="shared" si="33"/>
        <v>0</v>
      </c>
    </row>
    <row r="46" spans="1:48">
      <c r="A46" s="686"/>
      <c r="B46" s="408" t="str">
        <f>Populations!B86</f>
        <v>45-54</v>
      </c>
      <c r="C46" s="410"/>
      <c r="D46" s="411"/>
      <c r="E46" s="387"/>
      <c r="F46" s="388"/>
      <c r="G46" s="388"/>
      <c r="H46" s="388"/>
      <c r="I46" s="388"/>
      <c r="J46" s="389"/>
      <c r="K46" s="389"/>
      <c r="L46" s="412"/>
      <c r="M46" s="386"/>
      <c r="N46" s="345">
        <f>Populations!C17</f>
        <v>0</v>
      </c>
      <c r="O46" s="346">
        <f>IF(N46=0,0,($C$46/$N$46)*100000)</f>
        <v>0</v>
      </c>
      <c r="P46" s="346">
        <f>Populations!E17</f>
        <v>0</v>
      </c>
      <c r="Q46" s="346">
        <f>IF(P46=0,0,($D$46/$P$46)*100000)</f>
        <v>0</v>
      </c>
      <c r="R46" s="346">
        <f>Populations!G17</f>
        <v>0</v>
      </c>
      <c r="S46" s="346">
        <f>IF(R46=0,0,($E$46/$R$46)*100000)</f>
        <v>0</v>
      </c>
      <c r="T46" s="346">
        <f>Populations!I17</f>
        <v>0</v>
      </c>
      <c r="U46" s="346">
        <f>IF(T46=0,0,($F$46/$T$46)*100000)</f>
        <v>0</v>
      </c>
      <c r="V46" s="347">
        <f>Populations!K17</f>
        <v>0</v>
      </c>
      <c r="W46" s="346">
        <f>IF(V46=0,0,($G$46/$V$46)*100000)</f>
        <v>0</v>
      </c>
      <c r="X46" s="347">
        <f>Populations!M17</f>
        <v>0</v>
      </c>
      <c r="Y46" s="346">
        <f>IF(X46=0,0,($H$46/$X$46)*100000)</f>
        <v>0</v>
      </c>
      <c r="Z46" s="346">
        <f>Populations!O17</f>
        <v>0</v>
      </c>
      <c r="AA46" s="346">
        <f>IF(Z46=0,0,($I$46/$Z$46)*100000)</f>
        <v>0</v>
      </c>
      <c r="AB46" s="346">
        <f>Populations!Q17</f>
        <v>0</v>
      </c>
      <c r="AC46" s="346">
        <f>IF(AB46=0,0,($J$46/$AB$46)*100000)</f>
        <v>0</v>
      </c>
      <c r="AD46" s="346">
        <f>Populations!S17</f>
        <v>0</v>
      </c>
      <c r="AE46" s="346">
        <f>IF(AD46=0,0,($K$46/$AD$46)*100000)</f>
        <v>0</v>
      </c>
      <c r="AF46" s="347">
        <f>Populations!U17</f>
        <v>0</v>
      </c>
      <c r="AG46" s="348">
        <f>IF(AF46=0,0,($L$46/$AF$46)*100000)</f>
        <v>0</v>
      </c>
      <c r="AH46" s="386"/>
      <c r="AI46" s="271">
        <f>Populations!B104</f>
        <v>0</v>
      </c>
      <c r="AJ46" s="272">
        <f>Populations!C104</f>
        <v>0</v>
      </c>
      <c r="AL46" s="333" t="str">
        <f>Populations!B17</f>
        <v>45-54</v>
      </c>
      <c r="AM46" s="306">
        <f t="shared" si="24"/>
        <v>0</v>
      </c>
      <c r="AN46" s="307">
        <f t="shared" si="25"/>
        <v>0</v>
      </c>
      <c r="AO46" s="307">
        <f t="shared" si="26"/>
        <v>0</v>
      </c>
      <c r="AP46" s="308">
        <f t="shared" si="27"/>
        <v>0</v>
      </c>
      <c r="AQ46" s="308">
        <f t="shared" si="28"/>
        <v>0</v>
      </c>
      <c r="AR46" s="308">
        <f t="shared" si="29"/>
        <v>0</v>
      </c>
      <c r="AS46" s="308">
        <f t="shared" si="30"/>
        <v>0</v>
      </c>
      <c r="AT46" s="308">
        <f t="shared" si="31"/>
        <v>0</v>
      </c>
      <c r="AU46" s="308">
        <f t="shared" si="32"/>
        <v>0</v>
      </c>
      <c r="AV46" s="334">
        <f t="shared" si="33"/>
        <v>0</v>
      </c>
    </row>
    <row r="47" spans="1:48">
      <c r="A47" s="686"/>
      <c r="B47" s="408" t="str">
        <f>Populations!B87</f>
        <v>55-64</v>
      </c>
      <c r="C47" s="410"/>
      <c r="D47" s="411"/>
      <c r="E47" s="387"/>
      <c r="F47" s="388"/>
      <c r="G47" s="388"/>
      <c r="H47" s="388"/>
      <c r="I47" s="388"/>
      <c r="J47" s="389"/>
      <c r="K47" s="389"/>
      <c r="L47" s="412"/>
      <c r="M47" s="386"/>
      <c r="N47" s="345">
        <f>Populations!C18</f>
        <v>0</v>
      </c>
      <c r="O47" s="346">
        <f>IF(N47=0,0,($C$47/$N$47)*100000)</f>
        <v>0</v>
      </c>
      <c r="P47" s="346">
        <f>Populations!E18</f>
        <v>0</v>
      </c>
      <c r="Q47" s="346">
        <f>IF(P47=0,0,($D$47/$P$47)*100000)</f>
        <v>0</v>
      </c>
      <c r="R47" s="346">
        <f>Populations!G18</f>
        <v>0</v>
      </c>
      <c r="S47" s="346">
        <f>IF(R47=0,0,($E$47/$R$47)*100000)</f>
        <v>0</v>
      </c>
      <c r="T47" s="346">
        <f>Populations!I18</f>
        <v>0</v>
      </c>
      <c r="U47" s="346">
        <f>IF(T47=0,0,($F$47/$T$47)*100000)</f>
        <v>0</v>
      </c>
      <c r="V47" s="347">
        <f>Populations!K18</f>
        <v>0</v>
      </c>
      <c r="W47" s="346">
        <f>IF(V47=0,0,($G$47/$V$47)*100000)</f>
        <v>0</v>
      </c>
      <c r="X47" s="347">
        <f>Populations!M18</f>
        <v>0</v>
      </c>
      <c r="Y47" s="346">
        <f>IF(X47=0,0,($H$47/$X$47)*100000)</f>
        <v>0</v>
      </c>
      <c r="Z47" s="346">
        <f>Populations!O18</f>
        <v>0</v>
      </c>
      <c r="AA47" s="346">
        <f>IF(Z47=0,0,($I$47/$Z$47)*100000)</f>
        <v>0</v>
      </c>
      <c r="AB47" s="346">
        <f>Populations!Q18</f>
        <v>0</v>
      </c>
      <c r="AC47" s="346">
        <f>IF(AB47=0,0,($J$47/$AB$47)*100000)</f>
        <v>0</v>
      </c>
      <c r="AD47" s="346">
        <f>Populations!S18</f>
        <v>0</v>
      </c>
      <c r="AE47" s="346">
        <f>IF(AD47=0,0,($K$47/$AD$47)*100000)</f>
        <v>0</v>
      </c>
      <c r="AF47" s="347">
        <f>Populations!U18</f>
        <v>0</v>
      </c>
      <c r="AG47" s="348">
        <f>IF(AF47=0,0,($L$47/$AF$47)*100000)</f>
        <v>0</v>
      </c>
      <c r="AH47" s="386"/>
      <c r="AI47" s="271">
        <f>Populations!B105</f>
        <v>0</v>
      </c>
      <c r="AJ47" s="272">
        <f>Populations!C105</f>
        <v>0</v>
      </c>
      <c r="AL47" s="333" t="str">
        <f>Populations!B18</f>
        <v>55-64</v>
      </c>
      <c r="AM47" s="306">
        <f t="shared" si="24"/>
        <v>0</v>
      </c>
      <c r="AN47" s="307">
        <f t="shared" si="25"/>
        <v>0</v>
      </c>
      <c r="AO47" s="307">
        <f t="shared" si="26"/>
        <v>0</v>
      </c>
      <c r="AP47" s="308">
        <f t="shared" si="27"/>
        <v>0</v>
      </c>
      <c r="AQ47" s="308">
        <f t="shared" si="28"/>
        <v>0</v>
      </c>
      <c r="AR47" s="308">
        <f t="shared" si="29"/>
        <v>0</v>
      </c>
      <c r="AS47" s="308">
        <f t="shared" si="30"/>
        <v>0</v>
      </c>
      <c r="AT47" s="308">
        <f t="shared" si="31"/>
        <v>0</v>
      </c>
      <c r="AU47" s="308">
        <f t="shared" si="32"/>
        <v>0</v>
      </c>
      <c r="AV47" s="334">
        <f t="shared" si="33"/>
        <v>0</v>
      </c>
    </row>
    <row r="48" spans="1:48">
      <c r="A48" s="686"/>
      <c r="B48" s="408" t="str">
        <f>Populations!B88</f>
        <v>65-74</v>
      </c>
      <c r="C48" s="410"/>
      <c r="D48" s="411"/>
      <c r="E48" s="387"/>
      <c r="F48" s="388"/>
      <c r="G48" s="388"/>
      <c r="H48" s="388"/>
      <c r="I48" s="388"/>
      <c r="J48" s="389"/>
      <c r="K48" s="389"/>
      <c r="L48" s="412"/>
      <c r="M48" s="386"/>
      <c r="N48" s="345">
        <f>Populations!C19</f>
        <v>0</v>
      </c>
      <c r="O48" s="346">
        <f>IF(N48=0,0,($C$48/$N$48)*100000)</f>
        <v>0</v>
      </c>
      <c r="P48" s="346">
        <f>Populations!E19</f>
        <v>0</v>
      </c>
      <c r="Q48" s="346">
        <f>IF(P48=0,0,($D$48/$P$48)*100000)</f>
        <v>0</v>
      </c>
      <c r="R48" s="346">
        <f>Populations!G19</f>
        <v>0</v>
      </c>
      <c r="S48" s="346">
        <f>IF(R48=0,0,($E$48/$R$48)*100000)</f>
        <v>0</v>
      </c>
      <c r="T48" s="346">
        <f>Populations!I19</f>
        <v>0</v>
      </c>
      <c r="U48" s="346">
        <f>IF(T48=0,0,($F$48/$T$48)*100000)</f>
        <v>0</v>
      </c>
      <c r="V48" s="347">
        <f>Populations!K19</f>
        <v>0</v>
      </c>
      <c r="W48" s="346">
        <f>IF(V48=0,0,($G$48/$V$48)*100000)</f>
        <v>0</v>
      </c>
      <c r="X48" s="347">
        <f>Populations!M19</f>
        <v>0</v>
      </c>
      <c r="Y48" s="346">
        <f>IF(X48=0,0,($H$48/$X$48)*100000)</f>
        <v>0</v>
      </c>
      <c r="Z48" s="346">
        <f>Populations!O19</f>
        <v>0</v>
      </c>
      <c r="AA48" s="346">
        <f>IF(Z48=0,0,($I$48/$Z$48)*100000)</f>
        <v>0</v>
      </c>
      <c r="AB48" s="346">
        <f>Populations!Q19</f>
        <v>0</v>
      </c>
      <c r="AC48" s="346">
        <f>IF(AB48=0,0,($J$48/$AB$48)*100000)</f>
        <v>0</v>
      </c>
      <c r="AD48" s="346">
        <f>Populations!S19</f>
        <v>0</v>
      </c>
      <c r="AE48" s="346">
        <f>IF(AD48=0,0,($K$48/$AD$48)*100000)</f>
        <v>0</v>
      </c>
      <c r="AF48" s="347">
        <f>Populations!U19</f>
        <v>0</v>
      </c>
      <c r="AG48" s="348">
        <f>IF(AF48=0,0,($L$48/$AF$48)*100000)</f>
        <v>0</v>
      </c>
      <c r="AH48" s="386"/>
      <c r="AI48" s="271">
        <f>Populations!B106</f>
        <v>0</v>
      </c>
      <c r="AJ48" s="272">
        <f>Populations!C106</f>
        <v>0</v>
      </c>
      <c r="AL48" s="333" t="str">
        <f>Populations!B19</f>
        <v>65-74</v>
      </c>
      <c r="AM48" s="306">
        <f t="shared" si="24"/>
        <v>0</v>
      </c>
      <c r="AN48" s="307">
        <f t="shared" si="25"/>
        <v>0</v>
      </c>
      <c r="AO48" s="307">
        <f t="shared" si="26"/>
        <v>0</v>
      </c>
      <c r="AP48" s="308">
        <f t="shared" si="27"/>
        <v>0</v>
      </c>
      <c r="AQ48" s="308">
        <f t="shared" si="28"/>
        <v>0</v>
      </c>
      <c r="AR48" s="308">
        <f t="shared" si="29"/>
        <v>0</v>
      </c>
      <c r="AS48" s="308">
        <f t="shared" si="30"/>
        <v>0</v>
      </c>
      <c r="AT48" s="308">
        <f t="shared" si="31"/>
        <v>0</v>
      </c>
      <c r="AU48" s="308">
        <f t="shared" si="32"/>
        <v>0</v>
      </c>
      <c r="AV48" s="334">
        <f t="shared" si="33"/>
        <v>0</v>
      </c>
    </row>
    <row r="49" spans="1:48">
      <c r="A49" s="686"/>
      <c r="B49" s="408" t="str">
        <f>Populations!B89</f>
        <v>75-84</v>
      </c>
      <c r="C49" s="410"/>
      <c r="D49" s="411"/>
      <c r="E49" s="387"/>
      <c r="F49" s="388"/>
      <c r="G49" s="388"/>
      <c r="H49" s="388"/>
      <c r="I49" s="388"/>
      <c r="J49" s="389"/>
      <c r="K49" s="389"/>
      <c r="L49" s="412"/>
      <c r="M49" s="386"/>
      <c r="N49" s="345">
        <f>Populations!C20</f>
        <v>0</v>
      </c>
      <c r="O49" s="346">
        <f>IF(N49=0,0,($C$49/$N$49)*100000)</f>
        <v>0</v>
      </c>
      <c r="P49" s="346">
        <f>Populations!E20</f>
        <v>0</v>
      </c>
      <c r="Q49" s="346">
        <f>IF(P49=0,0,($D$49/$P$49)*100000)</f>
        <v>0</v>
      </c>
      <c r="R49" s="346">
        <f>Populations!G20</f>
        <v>0</v>
      </c>
      <c r="S49" s="346">
        <f>IF(R49=0,0,($E$49/$R$49)*100000)</f>
        <v>0</v>
      </c>
      <c r="T49" s="346">
        <f>Populations!I20</f>
        <v>0</v>
      </c>
      <c r="U49" s="346">
        <f>IF(T49=0,0,($F$49/$T$49)*100000)</f>
        <v>0</v>
      </c>
      <c r="V49" s="347">
        <f>Populations!K20</f>
        <v>0</v>
      </c>
      <c r="W49" s="346">
        <f>IF(V49=0,0,($G$49/$V$49)*100000)</f>
        <v>0</v>
      </c>
      <c r="X49" s="347">
        <f>Populations!M20</f>
        <v>0</v>
      </c>
      <c r="Y49" s="346">
        <f>IF(X49=0,0,($H$49/$X$49)*100000)</f>
        <v>0</v>
      </c>
      <c r="Z49" s="346">
        <f>Populations!O20</f>
        <v>0</v>
      </c>
      <c r="AA49" s="346">
        <f>IF(Z49=0,0,($I$49/$Z$49)*100000)</f>
        <v>0</v>
      </c>
      <c r="AB49" s="346">
        <f>Populations!Q20</f>
        <v>0</v>
      </c>
      <c r="AC49" s="346">
        <f>IF(AB49=0,0,($J$49/$AB$49)*100000)</f>
        <v>0</v>
      </c>
      <c r="AD49" s="346">
        <f>Populations!S20</f>
        <v>0</v>
      </c>
      <c r="AE49" s="346">
        <f>IF(AD49=0,0,($K$49/$AD$49)*100000)</f>
        <v>0</v>
      </c>
      <c r="AF49" s="347">
        <f>Populations!U20</f>
        <v>0</v>
      </c>
      <c r="AG49" s="348">
        <f>IF(AF49=0,0,($L$49/$AF$49)*100000)</f>
        <v>0</v>
      </c>
      <c r="AH49" s="386"/>
      <c r="AI49" s="271">
        <f>Populations!B107</f>
        <v>0</v>
      </c>
      <c r="AJ49" s="272">
        <f>Populations!C107</f>
        <v>0</v>
      </c>
      <c r="AL49" s="333" t="str">
        <f>Populations!B20</f>
        <v>75-84</v>
      </c>
      <c r="AM49" s="306">
        <f t="shared" si="24"/>
        <v>0</v>
      </c>
      <c r="AN49" s="307">
        <f t="shared" si="25"/>
        <v>0</v>
      </c>
      <c r="AO49" s="307">
        <f t="shared" si="26"/>
        <v>0</v>
      </c>
      <c r="AP49" s="308">
        <f t="shared" si="27"/>
        <v>0</v>
      </c>
      <c r="AQ49" s="308">
        <f t="shared" si="28"/>
        <v>0</v>
      </c>
      <c r="AR49" s="308">
        <f t="shared" si="29"/>
        <v>0</v>
      </c>
      <c r="AS49" s="308">
        <f t="shared" si="30"/>
        <v>0</v>
      </c>
      <c r="AT49" s="308">
        <f t="shared" si="31"/>
        <v>0</v>
      </c>
      <c r="AU49" s="308">
        <f t="shared" si="32"/>
        <v>0</v>
      </c>
      <c r="AV49" s="334">
        <f t="shared" si="33"/>
        <v>0</v>
      </c>
    </row>
    <row r="50" spans="1:48">
      <c r="A50" s="686"/>
      <c r="B50" s="408" t="str">
        <f>Populations!B90</f>
        <v>85+</v>
      </c>
      <c r="C50" s="410"/>
      <c r="D50" s="411"/>
      <c r="E50" s="383"/>
      <c r="F50" s="384"/>
      <c r="G50" s="384"/>
      <c r="H50" s="384"/>
      <c r="I50" s="384"/>
      <c r="J50" s="385"/>
      <c r="K50" s="385"/>
      <c r="L50" s="412"/>
      <c r="M50" s="386"/>
      <c r="N50" s="345">
        <f>Populations!C21</f>
        <v>0</v>
      </c>
      <c r="O50" s="346">
        <f>IF(N50=0,0,($C$50/$N$50)*100000)</f>
        <v>0</v>
      </c>
      <c r="P50" s="346">
        <f>Populations!E21</f>
        <v>0</v>
      </c>
      <c r="Q50" s="346">
        <f>IF(P50=0,0,($D$50/$P$50)*100000)</f>
        <v>0</v>
      </c>
      <c r="R50" s="346">
        <f>Populations!G21</f>
        <v>0</v>
      </c>
      <c r="S50" s="346">
        <f>IF(R50=0,0,($E$50/$R$50)*100000)</f>
        <v>0</v>
      </c>
      <c r="T50" s="346">
        <f>Populations!I21</f>
        <v>0</v>
      </c>
      <c r="U50" s="346">
        <f>IF(T50=0,0,($F$50/$T$50)*100000)</f>
        <v>0</v>
      </c>
      <c r="V50" s="347">
        <f>Populations!K21</f>
        <v>0</v>
      </c>
      <c r="W50" s="346">
        <f>IF(V50=0,0,($G$50/$V$50)*100000)</f>
        <v>0</v>
      </c>
      <c r="X50" s="347">
        <f>Populations!M21</f>
        <v>0</v>
      </c>
      <c r="Y50" s="346">
        <f>IF(X50=0,0,($H$50/$X$50)*100000)</f>
        <v>0</v>
      </c>
      <c r="Z50" s="346">
        <f>Populations!O21</f>
        <v>0</v>
      </c>
      <c r="AA50" s="346">
        <f>IF(Z50=0,0,($I$50/$Z$50)*100000)</f>
        <v>0</v>
      </c>
      <c r="AB50" s="346">
        <f>Populations!Q21</f>
        <v>0</v>
      </c>
      <c r="AC50" s="346">
        <f>IF(AB50=0,0,($J$50/$AB$50)*100000)</f>
        <v>0</v>
      </c>
      <c r="AD50" s="346">
        <f>Populations!S21</f>
        <v>0</v>
      </c>
      <c r="AE50" s="346">
        <f>IF(AD50=0,0,($K$50/$AD$50)*100000)</f>
        <v>0</v>
      </c>
      <c r="AF50" s="347">
        <f>Populations!U21</f>
        <v>0</v>
      </c>
      <c r="AG50" s="348">
        <f>IF(AF50=0,0,($L$50/$AF$50)*100000)</f>
        <v>0</v>
      </c>
      <c r="AH50" s="386"/>
      <c r="AI50" s="271">
        <f>Populations!B108</f>
        <v>0</v>
      </c>
      <c r="AJ50" s="272">
        <f>Populations!C108</f>
        <v>0</v>
      </c>
      <c r="AL50" s="333" t="str">
        <f>Populations!B21</f>
        <v>85+</v>
      </c>
      <c r="AM50" s="306">
        <f t="shared" si="24"/>
        <v>0</v>
      </c>
      <c r="AN50" s="307">
        <f t="shared" si="25"/>
        <v>0</v>
      </c>
      <c r="AO50" s="307">
        <f t="shared" si="26"/>
        <v>0</v>
      </c>
      <c r="AP50" s="308">
        <f t="shared" si="27"/>
        <v>0</v>
      </c>
      <c r="AQ50" s="308">
        <f t="shared" si="28"/>
        <v>0</v>
      </c>
      <c r="AR50" s="308">
        <f t="shared" si="29"/>
        <v>0</v>
      </c>
      <c r="AS50" s="308">
        <f t="shared" si="30"/>
        <v>0</v>
      </c>
      <c r="AT50" s="308">
        <f t="shared" si="31"/>
        <v>0</v>
      </c>
      <c r="AU50" s="308">
        <f t="shared" si="32"/>
        <v>0</v>
      </c>
      <c r="AV50" s="334">
        <f t="shared" si="33"/>
        <v>0</v>
      </c>
    </row>
    <row r="51" spans="1:48" ht="16.5" thickBot="1">
      <c r="A51" s="686"/>
      <c r="B51" s="425" t="s">
        <v>164</v>
      </c>
      <c r="C51" s="426">
        <f>SUM(C38:C50)</f>
        <v>0</v>
      </c>
      <c r="D51" s="427">
        <f t="shared" ref="D51:L51" si="34">SUM(D38:D50)</f>
        <v>0</v>
      </c>
      <c r="E51" s="427">
        <f t="shared" si="34"/>
        <v>0</v>
      </c>
      <c r="F51" s="428">
        <f t="shared" si="34"/>
        <v>0</v>
      </c>
      <c r="G51" s="428">
        <f t="shared" si="34"/>
        <v>0</v>
      </c>
      <c r="H51" s="428">
        <f t="shared" si="34"/>
        <v>0</v>
      </c>
      <c r="I51" s="428">
        <f t="shared" si="34"/>
        <v>0</v>
      </c>
      <c r="J51" s="428">
        <f t="shared" si="34"/>
        <v>0</v>
      </c>
      <c r="K51" s="428">
        <f t="shared" si="34"/>
        <v>0</v>
      </c>
      <c r="L51" s="429">
        <f t="shared" si="34"/>
        <v>0</v>
      </c>
      <c r="N51" s="349">
        <f>Populations!C22</f>
        <v>0</v>
      </c>
      <c r="O51" s="350">
        <f>IF(N51=0,0,($C$51/$N$51)*100000)</f>
        <v>0</v>
      </c>
      <c r="P51" s="350">
        <f>Populations!E22</f>
        <v>0</v>
      </c>
      <c r="Q51" s="350">
        <f>IF(P51=0,0,($D$51/$P$51)*100000)</f>
        <v>0</v>
      </c>
      <c r="R51" s="350">
        <f>Populations!G22</f>
        <v>0</v>
      </c>
      <c r="S51" s="350">
        <f>IF(R51=0,0,($E$51/$R$51)*100000)</f>
        <v>0</v>
      </c>
      <c r="T51" s="350">
        <f>Populations!I22</f>
        <v>0</v>
      </c>
      <c r="U51" s="350">
        <f>IF(T51=0,0,($F$51/$T$51)*100000)</f>
        <v>0</v>
      </c>
      <c r="V51" s="351">
        <f>Populations!K22</f>
        <v>0</v>
      </c>
      <c r="W51" s="350">
        <f>IF(V51=0,0,($G$51/$V$51)*100000)</f>
        <v>0</v>
      </c>
      <c r="X51" s="351">
        <f>Populations!M22</f>
        <v>0</v>
      </c>
      <c r="Y51" s="350">
        <f>IF(X51=0,0,($H$51/$X$51)*100000)</f>
        <v>0</v>
      </c>
      <c r="Z51" s="350">
        <f>Populations!O22</f>
        <v>0</v>
      </c>
      <c r="AA51" s="350">
        <f>IF(Z51=0,0,($I$51/$Z$51)*100000)</f>
        <v>0</v>
      </c>
      <c r="AB51" s="350">
        <f>Populations!Q22</f>
        <v>0</v>
      </c>
      <c r="AC51" s="350">
        <f>IF(AB51=0,0,($J$51/$AB$51)*100000)</f>
        <v>0</v>
      </c>
      <c r="AD51" s="350">
        <f>Populations!S22</f>
        <v>0</v>
      </c>
      <c r="AE51" s="350">
        <f>IF(AD51=0,0,($K$51/$AD$51)*100000)</f>
        <v>0</v>
      </c>
      <c r="AF51" s="351">
        <f>Populations!U22</f>
        <v>0</v>
      </c>
      <c r="AG51" s="639">
        <f>IF(AF51=0,0,($L$51/$AF$51)*100000)</f>
        <v>0</v>
      </c>
      <c r="AI51" s="273">
        <f>Populations!B109</f>
        <v>0</v>
      </c>
      <c r="AJ51" s="274">
        <f>Populations!C109</f>
        <v>0</v>
      </c>
      <c r="AL51" s="335" t="str">
        <f>Populations!B22</f>
        <v>Total</v>
      </c>
      <c r="AM51" s="336">
        <f>SUM(AM38:AM50)</f>
        <v>0</v>
      </c>
      <c r="AN51" s="336">
        <f t="shared" ref="AN51:AV51" si="35">SUM(AN38:AN50)</f>
        <v>0</v>
      </c>
      <c r="AO51" s="336">
        <f t="shared" si="35"/>
        <v>0</v>
      </c>
      <c r="AP51" s="336">
        <f t="shared" si="35"/>
        <v>0</v>
      </c>
      <c r="AQ51" s="336">
        <f t="shared" si="35"/>
        <v>0</v>
      </c>
      <c r="AR51" s="336">
        <f t="shared" si="35"/>
        <v>0</v>
      </c>
      <c r="AS51" s="336">
        <f>SUM(AS38:AS50)</f>
        <v>0</v>
      </c>
      <c r="AT51" s="336">
        <f t="shared" si="35"/>
        <v>0</v>
      </c>
      <c r="AU51" s="336">
        <f t="shared" si="35"/>
        <v>0</v>
      </c>
      <c r="AV51" s="643">
        <f t="shared" si="35"/>
        <v>0</v>
      </c>
    </row>
  </sheetData>
  <mergeCells count="7">
    <mergeCell ref="B1:E1"/>
    <mergeCell ref="AL1:AN1"/>
    <mergeCell ref="A3:A17"/>
    <mergeCell ref="A20:A34"/>
    <mergeCell ref="A37:A51"/>
    <mergeCell ref="AI1:AJ2"/>
    <mergeCell ref="G1:I1"/>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730D2-7DD9-4F84-B3CB-B06BDA6A97B6}">
  <dimension ref="A1:AV51"/>
  <sheetViews>
    <sheetView zoomScale="80" zoomScaleNormal="80" zoomScaleSheetLayoutView="50" workbookViewId="0">
      <pane xSplit="1" topLeftCell="AX1" activePane="topRight" state="frozen"/>
      <selection pane="topRight" activeCell="AX47" sqref="AX47"/>
    </sheetView>
  </sheetViews>
  <sheetFormatPr defaultColWidth="8.7109375" defaultRowHeight="15.75"/>
  <cols>
    <col min="1" max="1" width="11.28515625" style="288" customWidth="1"/>
    <col min="2" max="2" width="8.7109375" style="288"/>
    <col min="3" max="3" width="15.140625" style="288" customWidth="1"/>
    <col min="4" max="4" width="15.5703125" style="288" customWidth="1"/>
    <col min="5" max="5" width="23.85546875" style="288" customWidth="1"/>
    <col min="6" max="6" width="17.85546875" style="288" customWidth="1"/>
    <col min="7" max="7" width="15.5703125" style="288" customWidth="1"/>
    <col min="8" max="8" width="15.42578125" style="288" customWidth="1"/>
    <col min="9" max="11" width="15.140625" style="288" customWidth="1"/>
    <col min="12" max="12" width="15.5703125" style="288" customWidth="1"/>
    <col min="13" max="13" width="6" style="288" customWidth="1"/>
    <col min="14" max="14" width="15.140625" style="288" customWidth="1"/>
    <col min="15" max="27" width="11.140625" style="288" customWidth="1"/>
    <col min="28" max="29" width="12.5703125" style="288" customWidth="1"/>
    <col min="30" max="33" width="11.140625" style="288" customWidth="1"/>
    <col min="34" max="34" width="7.5703125" style="288" customWidth="1"/>
    <col min="35" max="35" width="20" style="288" customWidth="1"/>
    <col min="36" max="36" width="14.5703125" style="288" customWidth="1"/>
    <col min="37" max="37" width="6" style="288" customWidth="1"/>
    <col min="38" max="38" width="8.85546875" style="288" customWidth="1"/>
    <col min="39" max="40" width="15.5703125" style="288" customWidth="1"/>
    <col min="41" max="41" width="15.140625" style="288" customWidth="1"/>
    <col min="42" max="42" width="15.42578125" style="288" customWidth="1"/>
    <col min="43" max="43" width="15.5703125" style="288" customWidth="1"/>
    <col min="44" max="44" width="15.42578125" style="288" customWidth="1"/>
    <col min="45" max="48" width="15.140625" style="288" customWidth="1"/>
    <col min="49" max="16384" width="8.7109375" style="288"/>
  </cols>
  <sheetData>
    <row r="1" spans="1:48" ht="78.599999999999994" customHeight="1">
      <c r="A1" s="430" t="str">
        <f>Populations!A78</f>
        <v>Year 5</v>
      </c>
      <c r="B1" s="688" t="s">
        <v>139</v>
      </c>
      <c r="C1" s="689"/>
      <c r="D1" s="689"/>
      <c r="E1" s="689"/>
      <c r="F1" s="687" t="s">
        <v>140</v>
      </c>
      <c r="G1" s="687"/>
      <c r="H1" s="687"/>
      <c r="I1" s="337"/>
      <c r="J1" s="337"/>
      <c r="K1" s="337"/>
      <c r="L1" s="338"/>
      <c r="N1" s="321" t="s">
        <v>141</v>
      </c>
      <c r="O1" s="400"/>
      <c r="P1" s="400"/>
      <c r="Q1" s="400"/>
      <c r="R1" s="400"/>
      <c r="S1" s="400"/>
      <c r="T1" s="400"/>
      <c r="U1" s="400"/>
      <c r="V1" s="400"/>
      <c r="W1" s="400"/>
      <c r="X1" s="400"/>
      <c r="Y1" s="400"/>
      <c r="Z1" s="400"/>
      <c r="AA1" s="400"/>
      <c r="AB1" s="400"/>
      <c r="AC1" s="400"/>
      <c r="AD1" s="400"/>
      <c r="AE1" s="400"/>
      <c r="AF1" s="400"/>
      <c r="AG1" s="401"/>
      <c r="AI1" s="695" t="s">
        <v>160</v>
      </c>
      <c r="AJ1" s="696"/>
      <c r="AL1" s="692" t="s">
        <v>161</v>
      </c>
      <c r="AM1" s="693"/>
      <c r="AN1" s="693"/>
      <c r="AO1" s="327"/>
      <c r="AP1" s="327"/>
      <c r="AQ1" s="327"/>
      <c r="AR1" s="327"/>
      <c r="AS1" s="327"/>
      <c r="AT1" s="327"/>
      <c r="AU1" s="327"/>
      <c r="AV1" s="328"/>
    </row>
    <row r="2" spans="1:48">
      <c r="B2" s="352"/>
      <c r="C2" s="290"/>
      <c r="D2" s="291" t="s">
        <v>143</v>
      </c>
      <c r="E2" s="291"/>
      <c r="F2" s="292" t="s">
        <v>144</v>
      </c>
      <c r="G2" s="292"/>
      <c r="H2" s="292"/>
      <c r="I2" s="292"/>
      <c r="J2" s="292"/>
      <c r="K2" s="292"/>
      <c r="L2" s="353"/>
      <c r="N2" s="402"/>
      <c r="O2" s="403"/>
      <c r="P2" s="403"/>
      <c r="Q2" s="403"/>
      <c r="R2" s="403"/>
      <c r="S2" s="403"/>
      <c r="T2" s="403"/>
      <c r="U2" s="403"/>
      <c r="V2" s="403"/>
      <c r="W2" s="403"/>
      <c r="X2" s="403"/>
      <c r="Y2" s="403"/>
      <c r="Z2" s="403"/>
      <c r="AA2" s="403"/>
      <c r="AB2" s="403"/>
      <c r="AC2" s="403"/>
      <c r="AD2" s="403"/>
      <c r="AE2" s="403"/>
      <c r="AF2" s="403"/>
      <c r="AG2" s="404"/>
      <c r="AI2" s="697"/>
      <c r="AJ2" s="698"/>
      <c r="AL2" s="329"/>
      <c r="AM2" s="288" t="s">
        <v>162</v>
      </c>
      <c r="AV2" s="330"/>
    </row>
    <row r="3" spans="1:48" ht="46.5" customHeight="1">
      <c r="A3" s="684" t="s">
        <v>146</v>
      </c>
      <c r="B3" s="354" t="s">
        <v>82</v>
      </c>
      <c r="C3" s="293" t="s">
        <v>147</v>
      </c>
      <c r="D3" s="294" t="s">
        <v>84</v>
      </c>
      <c r="E3" s="294" t="s">
        <v>85</v>
      </c>
      <c r="F3" s="295" t="str">
        <f>Populations!I77</f>
        <v>White-Not Hispanic</v>
      </c>
      <c r="G3" s="295" t="str">
        <f>Populations!K77</f>
        <v>Hispanic</v>
      </c>
      <c r="H3" s="295" t="str">
        <f>Populations!M77</f>
        <v>Black-Not Hispanic</v>
      </c>
      <c r="I3" s="295" t="str">
        <f>Populations!O77</f>
        <v>Asian</v>
      </c>
      <c r="J3" s="295" t="str">
        <f>Populations!Q77</f>
        <v>American Indian/Alaska Native</v>
      </c>
      <c r="K3" s="295" t="str">
        <f>Populations!S77</f>
        <v>Other</v>
      </c>
      <c r="L3" s="332" t="str">
        <f>Populations!U77</f>
        <v>Other</v>
      </c>
      <c r="M3" s="296"/>
      <c r="N3" s="342" t="s">
        <v>148</v>
      </c>
      <c r="O3" s="343" t="s">
        <v>149</v>
      </c>
      <c r="P3" s="343" t="s">
        <v>150</v>
      </c>
      <c r="Q3" s="343" t="s">
        <v>149</v>
      </c>
      <c r="R3" s="343" t="s">
        <v>151</v>
      </c>
      <c r="S3" s="343" t="s">
        <v>149</v>
      </c>
      <c r="T3" s="343" t="str">
        <f>Populations!I8</f>
        <v>White-Not Hispanic</v>
      </c>
      <c r="U3" s="343" t="s">
        <v>149</v>
      </c>
      <c r="V3" s="343" t="str">
        <f>Populations!K8</f>
        <v>Hispanic</v>
      </c>
      <c r="W3" s="343" t="s">
        <v>149</v>
      </c>
      <c r="X3" s="343" t="str">
        <f>Populations!M8</f>
        <v>Black-Not Hispanic</v>
      </c>
      <c r="Y3" s="343" t="s">
        <v>149</v>
      </c>
      <c r="Z3" s="343" t="str">
        <f>Populations!O8</f>
        <v>Asian</v>
      </c>
      <c r="AA3" s="343" t="s">
        <v>149</v>
      </c>
      <c r="AB3" s="343" t="str">
        <f>Populations!Q8</f>
        <v>American Indian
/Alaska Native</v>
      </c>
      <c r="AC3" s="343" t="s">
        <v>149</v>
      </c>
      <c r="AD3" s="343" t="str">
        <f>Populations!S8</f>
        <v>Other</v>
      </c>
      <c r="AE3" s="343" t="s">
        <v>149</v>
      </c>
      <c r="AF3" s="343" t="str">
        <f>Populations!U8</f>
        <v>Other</v>
      </c>
      <c r="AG3" s="344" t="s">
        <v>149</v>
      </c>
      <c r="AH3" s="296"/>
      <c r="AI3" s="322" t="s">
        <v>163</v>
      </c>
      <c r="AJ3" s="323" t="s">
        <v>171</v>
      </c>
      <c r="AL3" s="331" t="s">
        <v>82</v>
      </c>
      <c r="AM3" s="297" t="s">
        <v>83</v>
      </c>
      <c r="AN3" s="298" t="s">
        <v>84</v>
      </c>
      <c r="AO3" s="298" t="s">
        <v>85</v>
      </c>
      <c r="AP3" s="295" t="str">
        <f>Populations!I8</f>
        <v>White-Not Hispanic</v>
      </c>
      <c r="AQ3" s="295" t="str">
        <f>Populations!K8</f>
        <v>Hispanic</v>
      </c>
      <c r="AR3" s="295" t="str">
        <f>Populations!M8</f>
        <v>Black-Not Hispanic</v>
      </c>
      <c r="AS3" s="295" t="str">
        <f>Populations!O8</f>
        <v>Asian</v>
      </c>
      <c r="AT3" s="295" t="str">
        <f>Populations!Q8</f>
        <v>American Indian
/Alaska Native</v>
      </c>
      <c r="AU3" s="295" t="str">
        <f>Populations!S8</f>
        <v>Other</v>
      </c>
      <c r="AV3" s="332" t="str">
        <f>Populations!U8</f>
        <v>Other</v>
      </c>
    </row>
    <row r="4" spans="1:48" ht="15.6" customHeight="1">
      <c r="A4" s="684"/>
      <c r="B4" s="333" t="str">
        <f>Populations!B78</f>
        <v>&lt;1</v>
      </c>
      <c r="C4" s="299"/>
      <c r="D4" s="300"/>
      <c r="E4" s="301"/>
      <c r="F4" s="302"/>
      <c r="G4" s="302"/>
      <c r="H4" s="302"/>
      <c r="I4" s="302"/>
      <c r="J4" s="303"/>
      <c r="K4" s="303"/>
      <c r="L4" s="355"/>
      <c r="M4" s="304"/>
      <c r="N4" s="345">
        <f>Populations!C9</f>
        <v>0</v>
      </c>
      <c r="O4" s="346">
        <f>IF(N4=0,0,($C$4/$N$4)*100000)</f>
        <v>0</v>
      </c>
      <c r="P4" s="346">
        <f>Populations!E9</f>
        <v>0</v>
      </c>
      <c r="Q4" s="346">
        <f>IF(P4=0,0,($D$4/$P$4)*100000)</f>
        <v>0</v>
      </c>
      <c r="R4" s="346">
        <f>Populations!G9</f>
        <v>0</v>
      </c>
      <c r="S4" s="346">
        <f>IF(R4=0,0,($E$4/$R$4)*100000)</f>
        <v>0</v>
      </c>
      <c r="T4" s="346">
        <f>Populations!I9</f>
        <v>0</v>
      </c>
      <c r="U4" s="346">
        <f>IF(T4=0,0,($F$4/$T$4)*100000)</f>
        <v>0</v>
      </c>
      <c r="V4" s="346">
        <f>Populations!K9</f>
        <v>0</v>
      </c>
      <c r="W4" s="346">
        <f>IF(V4=0,0,($G$4/$V$4)*100000)</f>
        <v>0</v>
      </c>
      <c r="X4" s="346">
        <f>Populations!M9</f>
        <v>0</v>
      </c>
      <c r="Y4" s="346">
        <f>IF(X4=0,0,($H$4/$X$4)*100000)</f>
        <v>0</v>
      </c>
      <c r="Z4" s="346">
        <f>Populations!O9</f>
        <v>0</v>
      </c>
      <c r="AA4" s="346">
        <f>IF(Z4=0,0,($I$4/$Z$4)*100000)</f>
        <v>0</v>
      </c>
      <c r="AB4" s="346">
        <f>Populations!Q9</f>
        <v>0</v>
      </c>
      <c r="AC4" s="346">
        <f>IF(AB4=0,0,($J$4/$AB$4)*100000)</f>
        <v>0</v>
      </c>
      <c r="AD4" s="346">
        <f>Populations!S9</f>
        <v>0</v>
      </c>
      <c r="AE4" s="346">
        <f>IF(AD4=0,0,($K$4/$AD$4)*100000)</f>
        <v>0</v>
      </c>
      <c r="AF4" s="346">
        <f>Populations!U9</f>
        <v>0</v>
      </c>
      <c r="AG4" s="348">
        <f>IF(AF4=0,0,($L$4/$AF$4)*100000)</f>
        <v>0</v>
      </c>
      <c r="AH4" s="305"/>
      <c r="AI4" s="271">
        <f>Populations!B96</f>
        <v>0</v>
      </c>
      <c r="AJ4" s="272">
        <f>Populations!C96</f>
        <v>0</v>
      </c>
      <c r="AK4" s="304"/>
      <c r="AL4" s="333" t="str">
        <f>Populations!B9</f>
        <v>&lt;1</v>
      </c>
      <c r="AM4" s="463">
        <f t="shared" ref="AM4:AM16" si="0">O4*AJ4</f>
        <v>0</v>
      </c>
      <c r="AN4" s="464">
        <f t="shared" ref="AN4:AN16" si="1">Q4*AJ4</f>
        <v>0</v>
      </c>
      <c r="AO4" s="464">
        <f t="shared" ref="AO4:AO16" si="2">S4*AJ4</f>
        <v>0</v>
      </c>
      <c r="AP4" s="465">
        <f t="shared" ref="AP4:AP16" si="3">U4*AJ4</f>
        <v>0</v>
      </c>
      <c r="AQ4" s="465">
        <f t="shared" ref="AQ4:AQ16" si="4">W4*AJ4</f>
        <v>0</v>
      </c>
      <c r="AR4" s="465">
        <f t="shared" ref="AR4:AR16" si="5">Y4*AJ4</f>
        <v>0</v>
      </c>
      <c r="AS4" s="465">
        <f t="shared" ref="AS4:AS16" si="6">AA4*AJ4</f>
        <v>0</v>
      </c>
      <c r="AT4" s="465">
        <f t="shared" ref="AT4:AT16" si="7">AC4*AJ4</f>
        <v>0</v>
      </c>
      <c r="AU4" s="465">
        <f t="shared" ref="AU4:AU16" si="8">AE4*AJ4</f>
        <v>0</v>
      </c>
      <c r="AV4" s="467">
        <f t="shared" ref="AV4:AV16" si="9">AG4*AJ4</f>
        <v>0</v>
      </c>
    </row>
    <row r="5" spans="1:48">
      <c r="A5" s="684"/>
      <c r="B5" s="333" t="str">
        <f>Populations!B79</f>
        <v>1-4</v>
      </c>
      <c r="C5" s="356"/>
      <c r="D5" s="357"/>
      <c r="E5" s="309"/>
      <c r="F5" s="310"/>
      <c r="G5" s="310"/>
      <c r="H5" s="310"/>
      <c r="I5" s="310"/>
      <c r="J5" s="311"/>
      <c r="K5" s="311"/>
      <c r="L5" s="358"/>
      <c r="M5" s="304"/>
      <c r="N5" s="345">
        <f>Populations!C10</f>
        <v>0</v>
      </c>
      <c r="O5" s="346">
        <f>IF(N5=0,0,($C$5/$N$5)*100000)</f>
        <v>0</v>
      </c>
      <c r="P5" s="346">
        <f>Populations!E10</f>
        <v>0</v>
      </c>
      <c r="Q5" s="346">
        <f>IF(P5=0,0,($D$5/$P$5)*100000)</f>
        <v>0</v>
      </c>
      <c r="R5" s="346">
        <f>Populations!G10</f>
        <v>0</v>
      </c>
      <c r="S5" s="346">
        <f>IF(R5=0,0,($E$5/$R$5)*100000)</f>
        <v>0</v>
      </c>
      <c r="T5" s="346">
        <f>Populations!I10</f>
        <v>0</v>
      </c>
      <c r="U5" s="346">
        <f>IF(T5=0,0,($F$5/$T$5)*100000)</f>
        <v>0</v>
      </c>
      <c r="V5" s="346">
        <f>Populations!K10</f>
        <v>0</v>
      </c>
      <c r="W5" s="346">
        <f>IF(V5=0,0,($G$5/$V$5)*100000)</f>
        <v>0</v>
      </c>
      <c r="X5" s="346">
        <f>Populations!M10</f>
        <v>0</v>
      </c>
      <c r="Y5" s="346">
        <f>IF(X5=0,0,($H$5/$X$5)*100000)</f>
        <v>0</v>
      </c>
      <c r="Z5" s="346">
        <f>Populations!O10</f>
        <v>0</v>
      </c>
      <c r="AA5" s="346">
        <f>IF(Z5=0,0,($I$5/$Z$5)*100000)</f>
        <v>0</v>
      </c>
      <c r="AB5" s="346">
        <f>Populations!Q10</f>
        <v>0</v>
      </c>
      <c r="AC5" s="346">
        <f>IF(AB5=0,0,($J$5/$AB$5)*100000)</f>
        <v>0</v>
      </c>
      <c r="AD5" s="346">
        <f>Populations!S10</f>
        <v>0</v>
      </c>
      <c r="AE5" s="346">
        <f>IF(AD5=0,0,($K$5/$AD$5)*100000)</f>
        <v>0</v>
      </c>
      <c r="AF5" s="346">
        <f>Populations!U10</f>
        <v>0</v>
      </c>
      <c r="AG5" s="348">
        <f>IF(AF5=0,0,($L$5/$AF$5)*100000)</f>
        <v>0</v>
      </c>
      <c r="AH5" s="305"/>
      <c r="AI5" s="271">
        <f>Populations!B97</f>
        <v>0</v>
      </c>
      <c r="AJ5" s="272">
        <f>Populations!C97</f>
        <v>0</v>
      </c>
      <c r="AK5" s="304"/>
      <c r="AL5" s="333" t="str">
        <f>Populations!B10</f>
        <v>1-4</v>
      </c>
      <c r="AM5" s="463">
        <f t="shared" si="0"/>
        <v>0</v>
      </c>
      <c r="AN5" s="464">
        <f t="shared" si="1"/>
        <v>0</v>
      </c>
      <c r="AO5" s="464">
        <f t="shared" si="2"/>
        <v>0</v>
      </c>
      <c r="AP5" s="465">
        <f t="shared" si="3"/>
        <v>0</v>
      </c>
      <c r="AQ5" s="465">
        <f t="shared" si="4"/>
        <v>0</v>
      </c>
      <c r="AR5" s="465">
        <f t="shared" si="5"/>
        <v>0</v>
      </c>
      <c r="AS5" s="465">
        <f t="shared" si="6"/>
        <v>0</v>
      </c>
      <c r="AT5" s="465">
        <f t="shared" si="7"/>
        <v>0</v>
      </c>
      <c r="AU5" s="465">
        <f t="shared" si="8"/>
        <v>0</v>
      </c>
      <c r="AV5" s="467">
        <f t="shared" si="9"/>
        <v>0</v>
      </c>
    </row>
    <row r="6" spans="1:48">
      <c r="A6" s="684"/>
      <c r="B6" s="333" t="str">
        <f>Populations!B80</f>
        <v>5-9</v>
      </c>
      <c r="C6" s="356"/>
      <c r="D6" s="357"/>
      <c r="E6" s="309"/>
      <c r="F6" s="310"/>
      <c r="G6" s="310"/>
      <c r="H6" s="310"/>
      <c r="I6" s="310"/>
      <c r="J6" s="311"/>
      <c r="K6" s="311"/>
      <c r="L6" s="358"/>
      <c r="M6" s="304"/>
      <c r="N6" s="345">
        <f>Populations!C11</f>
        <v>0</v>
      </c>
      <c r="O6" s="346">
        <f>IF(N6=0,0,($C$6/$N$6)*100000)</f>
        <v>0</v>
      </c>
      <c r="P6" s="346">
        <f>Populations!E11</f>
        <v>0</v>
      </c>
      <c r="Q6" s="346">
        <f>IF(P6=0,0,($D$6/$P$6)*100000)</f>
        <v>0</v>
      </c>
      <c r="R6" s="346">
        <f>Populations!G11</f>
        <v>0</v>
      </c>
      <c r="S6" s="346">
        <f>IF(R6=0,0,($E$6/$R$6)*100000)</f>
        <v>0</v>
      </c>
      <c r="T6" s="346">
        <f>Populations!I11</f>
        <v>0</v>
      </c>
      <c r="U6" s="346">
        <f>IF(T6=0,0,($F$6/$T$6)*100000)</f>
        <v>0</v>
      </c>
      <c r="V6" s="346">
        <f>Populations!K11</f>
        <v>0</v>
      </c>
      <c r="W6" s="346">
        <f>IF(V6=0,0,($G$6/$V$6)*100000)</f>
        <v>0</v>
      </c>
      <c r="X6" s="346">
        <f>Populations!M11</f>
        <v>0</v>
      </c>
      <c r="Y6" s="346">
        <f>IF(X6=0,0,($H$6/$X$6)*100000)</f>
        <v>0</v>
      </c>
      <c r="Z6" s="346">
        <f>Populations!O11</f>
        <v>0</v>
      </c>
      <c r="AA6" s="346">
        <f>IF(Z6=0,0,($I$6/$Z$6)*100000)</f>
        <v>0</v>
      </c>
      <c r="AB6" s="346">
        <f>Populations!Q11</f>
        <v>0</v>
      </c>
      <c r="AC6" s="346">
        <f>IF(AB6=0,0,($J$6/$AB$6)*100000)</f>
        <v>0</v>
      </c>
      <c r="AD6" s="346">
        <f>Populations!S11</f>
        <v>0</v>
      </c>
      <c r="AE6" s="346">
        <f>IF(AD6=0,0,($K$6/$AD$6)*100000)</f>
        <v>0</v>
      </c>
      <c r="AF6" s="346">
        <f>Populations!U11</f>
        <v>0</v>
      </c>
      <c r="AG6" s="348">
        <f>IF(AF6=0,0,($L$6/$AF$6)*100000)</f>
        <v>0</v>
      </c>
      <c r="AH6" s="305"/>
      <c r="AI6" s="271">
        <f>Populations!B98</f>
        <v>0</v>
      </c>
      <c r="AJ6" s="272">
        <f>Populations!C98</f>
        <v>0</v>
      </c>
      <c r="AK6" s="304"/>
      <c r="AL6" s="333" t="str">
        <f>Populations!B11</f>
        <v>5-9</v>
      </c>
      <c r="AM6" s="463">
        <f t="shared" si="0"/>
        <v>0</v>
      </c>
      <c r="AN6" s="464">
        <f t="shared" si="1"/>
        <v>0</v>
      </c>
      <c r="AO6" s="464">
        <f t="shared" si="2"/>
        <v>0</v>
      </c>
      <c r="AP6" s="465">
        <f t="shared" si="3"/>
        <v>0</v>
      </c>
      <c r="AQ6" s="465">
        <f t="shared" si="4"/>
        <v>0</v>
      </c>
      <c r="AR6" s="465">
        <f t="shared" si="5"/>
        <v>0</v>
      </c>
      <c r="AS6" s="465">
        <f t="shared" si="6"/>
        <v>0</v>
      </c>
      <c r="AT6" s="465">
        <f t="shared" si="7"/>
        <v>0</v>
      </c>
      <c r="AU6" s="465">
        <f t="shared" si="8"/>
        <v>0</v>
      </c>
      <c r="AV6" s="467">
        <f t="shared" si="9"/>
        <v>0</v>
      </c>
    </row>
    <row r="7" spans="1:48">
      <c r="A7" s="684"/>
      <c r="B7" s="333" t="str">
        <f>Populations!B81</f>
        <v>10-14</v>
      </c>
      <c r="C7" s="356"/>
      <c r="D7" s="357"/>
      <c r="E7" s="309"/>
      <c r="F7" s="310"/>
      <c r="G7" s="310"/>
      <c r="H7" s="310"/>
      <c r="I7" s="310"/>
      <c r="J7" s="311"/>
      <c r="K7" s="311"/>
      <c r="L7" s="358"/>
      <c r="M7" s="304"/>
      <c r="N7" s="345">
        <f>Populations!C12</f>
        <v>0</v>
      </c>
      <c r="O7" s="346">
        <f>IF(N7=0,0,($C$7/$N$7)*100000)</f>
        <v>0</v>
      </c>
      <c r="P7" s="346">
        <f>Populations!E12</f>
        <v>0</v>
      </c>
      <c r="Q7" s="346">
        <f>IF(P7=0,0,($D$7/$P$7)*100000)</f>
        <v>0</v>
      </c>
      <c r="R7" s="346">
        <f>Populations!G12</f>
        <v>0</v>
      </c>
      <c r="S7" s="346">
        <f>IF(R7=0,0,($E$7/$R$7)*100000)</f>
        <v>0</v>
      </c>
      <c r="T7" s="346">
        <f>Populations!I12</f>
        <v>0</v>
      </c>
      <c r="U7" s="346">
        <f>IF(T7=0,0,($F$7/$T$7)*100000)</f>
        <v>0</v>
      </c>
      <c r="V7" s="346">
        <f>Populations!K12</f>
        <v>0</v>
      </c>
      <c r="W7" s="346">
        <f>IF(V7=0,0,($G$7/$V$7)*100000)</f>
        <v>0</v>
      </c>
      <c r="X7" s="346">
        <f>Populations!M12</f>
        <v>0</v>
      </c>
      <c r="Y7" s="346">
        <f>IF(X7=0,0,($H$7/$X$7)*100000)</f>
        <v>0</v>
      </c>
      <c r="Z7" s="346">
        <f>Populations!O12</f>
        <v>0</v>
      </c>
      <c r="AA7" s="346">
        <f>IF(Z7=0,0,($I$7/$Z$7)*100000)</f>
        <v>0</v>
      </c>
      <c r="AB7" s="346">
        <f>Populations!Q12</f>
        <v>0</v>
      </c>
      <c r="AC7" s="346">
        <f>IF(AB7=0,0,($J$7/$AB$7)*100000)</f>
        <v>0</v>
      </c>
      <c r="AD7" s="346">
        <f>Populations!S12</f>
        <v>0</v>
      </c>
      <c r="AE7" s="346">
        <f>IF(AD7=0,0,($K$7/$AD$7)*100000)</f>
        <v>0</v>
      </c>
      <c r="AF7" s="346">
        <f>Populations!U12</f>
        <v>0</v>
      </c>
      <c r="AG7" s="348">
        <f>IF(AF7=0,0,($L$7/$AF$7)*100000)</f>
        <v>0</v>
      </c>
      <c r="AH7" s="305"/>
      <c r="AI7" s="271">
        <f>Populations!B99</f>
        <v>0</v>
      </c>
      <c r="AJ7" s="272">
        <f>Populations!C99</f>
        <v>0</v>
      </c>
      <c r="AK7" s="304"/>
      <c r="AL7" s="333" t="str">
        <f>Populations!B12</f>
        <v>10-14</v>
      </c>
      <c r="AM7" s="463">
        <f t="shared" si="0"/>
        <v>0</v>
      </c>
      <c r="AN7" s="464">
        <f t="shared" si="1"/>
        <v>0</v>
      </c>
      <c r="AO7" s="464">
        <f t="shared" si="2"/>
        <v>0</v>
      </c>
      <c r="AP7" s="465">
        <f t="shared" si="3"/>
        <v>0</v>
      </c>
      <c r="AQ7" s="465">
        <f t="shared" si="4"/>
        <v>0</v>
      </c>
      <c r="AR7" s="465">
        <f t="shared" si="5"/>
        <v>0</v>
      </c>
      <c r="AS7" s="465">
        <f t="shared" si="6"/>
        <v>0</v>
      </c>
      <c r="AT7" s="465">
        <f t="shared" si="7"/>
        <v>0</v>
      </c>
      <c r="AU7" s="465">
        <f t="shared" si="8"/>
        <v>0</v>
      </c>
      <c r="AV7" s="467">
        <f t="shared" si="9"/>
        <v>0</v>
      </c>
    </row>
    <row r="8" spans="1:48">
      <c r="A8" s="684"/>
      <c r="B8" s="333" t="str">
        <f>Populations!B82</f>
        <v>15-19</v>
      </c>
      <c r="C8" s="356"/>
      <c r="D8" s="357"/>
      <c r="E8" s="309"/>
      <c r="F8" s="310"/>
      <c r="G8" s="310"/>
      <c r="H8" s="310"/>
      <c r="I8" s="310"/>
      <c r="J8" s="311"/>
      <c r="K8" s="311"/>
      <c r="L8" s="358"/>
      <c r="M8" s="304"/>
      <c r="N8" s="345">
        <f>Populations!C13</f>
        <v>0</v>
      </c>
      <c r="O8" s="346">
        <f>IF(N8=0,0,($C$8/$N$8)*100000)</f>
        <v>0</v>
      </c>
      <c r="P8" s="346">
        <f>Populations!E13</f>
        <v>0</v>
      </c>
      <c r="Q8" s="346">
        <f>IF(P8=0,0,($D$8/$P$8)*100000)</f>
        <v>0</v>
      </c>
      <c r="R8" s="346">
        <f>Populations!G13</f>
        <v>0</v>
      </c>
      <c r="S8" s="346">
        <f>IF(R8=0,0,($E$8/$R$8)*100000)</f>
        <v>0</v>
      </c>
      <c r="T8" s="346">
        <f>Populations!I13</f>
        <v>0</v>
      </c>
      <c r="U8" s="346">
        <f>IF(T8=0,0,($F$8/$T$8)*100000)</f>
        <v>0</v>
      </c>
      <c r="V8" s="346">
        <f>Populations!K13</f>
        <v>0</v>
      </c>
      <c r="W8" s="346">
        <f>IF(V8=0,0,($G$8/$V$8)*100000)</f>
        <v>0</v>
      </c>
      <c r="X8" s="346">
        <f>Populations!M13</f>
        <v>0</v>
      </c>
      <c r="Y8" s="346">
        <f>IF(X8=0,0,($H$8/$X$8)*100000)</f>
        <v>0</v>
      </c>
      <c r="Z8" s="346">
        <f>Populations!O13</f>
        <v>0</v>
      </c>
      <c r="AA8" s="346">
        <f>IF(Z8=0,0,($I$8/$Z$8)*100000)</f>
        <v>0</v>
      </c>
      <c r="AB8" s="346">
        <f>Populations!Q13</f>
        <v>0</v>
      </c>
      <c r="AC8" s="346">
        <f>IF(AB8=0,0,($J$8/$AB$8)*100000)</f>
        <v>0</v>
      </c>
      <c r="AD8" s="346">
        <f>Populations!S13</f>
        <v>0</v>
      </c>
      <c r="AE8" s="346">
        <f>IF(AD8=0,0,($K$8/$AD$8)*100000)</f>
        <v>0</v>
      </c>
      <c r="AF8" s="346">
        <f>Populations!U13</f>
        <v>0</v>
      </c>
      <c r="AG8" s="348">
        <f>IF(AF8=0,0,($L$8/$AF$8)*100000)</f>
        <v>0</v>
      </c>
      <c r="AH8" s="305"/>
      <c r="AI8" s="271">
        <f>Populations!B100</f>
        <v>0</v>
      </c>
      <c r="AJ8" s="272">
        <f>Populations!C100</f>
        <v>0</v>
      </c>
      <c r="AK8" s="304"/>
      <c r="AL8" s="333" t="str">
        <f>Populations!B13</f>
        <v>15-19</v>
      </c>
      <c r="AM8" s="463">
        <f t="shared" si="0"/>
        <v>0</v>
      </c>
      <c r="AN8" s="464">
        <f t="shared" si="1"/>
        <v>0</v>
      </c>
      <c r="AO8" s="464">
        <f t="shared" si="2"/>
        <v>0</v>
      </c>
      <c r="AP8" s="465">
        <f t="shared" si="3"/>
        <v>0</v>
      </c>
      <c r="AQ8" s="465">
        <f t="shared" si="4"/>
        <v>0</v>
      </c>
      <c r="AR8" s="465">
        <f t="shared" si="5"/>
        <v>0</v>
      </c>
      <c r="AS8" s="465">
        <f t="shared" si="6"/>
        <v>0</v>
      </c>
      <c r="AT8" s="465">
        <f t="shared" si="7"/>
        <v>0</v>
      </c>
      <c r="AU8" s="465">
        <f t="shared" si="8"/>
        <v>0</v>
      </c>
      <c r="AV8" s="467">
        <f t="shared" si="9"/>
        <v>0</v>
      </c>
    </row>
    <row r="9" spans="1:48" ht="18.600000000000001" customHeight="1">
      <c r="A9" s="684"/>
      <c r="B9" s="333" t="str">
        <f>Populations!B83</f>
        <v>20-24</v>
      </c>
      <c r="C9" s="356"/>
      <c r="D9" s="357"/>
      <c r="E9" s="309"/>
      <c r="F9" s="310"/>
      <c r="G9" s="310"/>
      <c r="H9" s="310"/>
      <c r="I9" s="310"/>
      <c r="J9" s="311"/>
      <c r="K9" s="311"/>
      <c r="L9" s="358"/>
      <c r="M9" s="304"/>
      <c r="N9" s="345">
        <f>Populations!C14</f>
        <v>0</v>
      </c>
      <c r="O9" s="346">
        <f>IF(N9=0,0,($C$9/$N$9)*100000)</f>
        <v>0</v>
      </c>
      <c r="P9" s="346">
        <f>Populations!E14</f>
        <v>0</v>
      </c>
      <c r="Q9" s="346">
        <f>IF(P9=0,0,($D$9/$P$9)*100000)</f>
        <v>0</v>
      </c>
      <c r="R9" s="346">
        <f>Populations!G14</f>
        <v>0</v>
      </c>
      <c r="S9" s="346">
        <f>IF(R9=0,0,($E$9/$R$9)*100000)</f>
        <v>0</v>
      </c>
      <c r="T9" s="346">
        <f>Populations!I14</f>
        <v>0</v>
      </c>
      <c r="U9" s="346">
        <f>IF(T9=0,0,($F$9/$T$9)*100000)</f>
        <v>0</v>
      </c>
      <c r="V9" s="346">
        <f>Populations!K14</f>
        <v>0</v>
      </c>
      <c r="W9" s="346">
        <f>IF(V9=0,0,($G$9/$V$9)*100000)</f>
        <v>0</v>
      </c>
      <c r="X9" s="346">
        <f>Populations!M14</f>
        <v>0</v>
      </c>
      <c r="Y9" s="346">
        <f>IF(X9=0,0,($H$9/$X$9)*100000)</f>
        <v>0</v>
      </c>
      <c r="Z9" s="346">
        <f>Populations!O14</f>
        <v>0</v>
      </c>
      <c r="AA9" s="346">
        <f>IF(Z9=0,0,($I$9/$Z$9)*100000)</f>
        <v>0</v>
      </c>
      <c r="AB9" s="346">
        <f>Populations!Q14</f>
        <v>0</v>
      </c>
      <c r="AC9" s="346">
        <f>IF(AB9=0,0,($J$9/$AB$9)*100000)</f>
        <v>0</v>
      </c>
      <c r="AD9" s="346">
        <f>Populations!S14</f>
        <v>0</v>
      </c>
      <c r="AE9" s="346">
        <f>IF(AD9=0,0,($K$9/$AD$9)*100000)</f>
        <v>0</v>
      </c>
      <c r="AF9" s="346">
        <f>Populations!U14</f>
        <v>0</v>
      </c>
      <c r="AG9" s="348">
        <f>IF(AF9=0,0,($L$9/$AF$9)*100000)</f>
        <v>0</v>
      </c>
      <c r="AH9" s="305"/>
      <c r="AI9" s="271">
        <f>Populations!B101</f>
        <v>0</v>
      </c>
      <c r="AJ9" s="272">
        <f>Populations!C101</f>
        <v>0</v>
      </c>
      <c r="AK9" s="304"/>
      <c r="AL9" s="333" t="str">
        <f>Populations!B14</f>
        <v>20-24</v>
      </c>
      <c r="AM9" s="463">
        <f t="shared" si="0"/>
        <v>0</v>
      </c>
      <c r="AN9" s="464">
        <f t="shared" si="1"/>
        <v>0</v>
      </c>
      <c r="AO9" s="464">
        <f t="shared" si="2"/>
        <v>0</v>
      </c>
      <c r="AP9" s="465">
        <f t="shared" si="3"/>
        <v>0</v>
      </c>
      <c r="AQ9" s="465">
        <f t="shared" si="4"/>
        <v>0</v>
      </c>
      <c r="AR9" s="465">
        <f t="shared" si="5"/>
        <v>0</v>
      </c>
      <c r="AS9" s="465">
        <f t="shared" si="6"/>
        <v>0</v>
      </c>
      <c r="AT9" s="465">
        <f t="shared" si="7"/>
        <v>0</v>
      </c>
      <c r="AU9" s="465">
        <f t="shared" si="8"/>
        <v>0</v>
      </c>
      <c r="AV9" s="467">
        <f t="shared" si="9"/>
        <v>0</v>
      </c>
    </row>
    <row r="10" spans="1:48" ht="18.600000000000001" customHeight="1">
      <c r="A10" s="684"/>
      <c r="B10" s="333" t="str">
        <f>Populations!B84</f>
        <v>25-34</v>
      </c>
      <c r="C10" s="356"/>
      <c r="D10" s="357"/>
      <c r="E10" s="309"/>
      <c r="F10" s="310"/>
      <c r="G10" s="310"/>
      <c r="H10" s="310"/>
      <c r="I10" s="310"/>
      <c r="J10" s="311"/>
      <c r="K10" s="311"/>
      <c r="L10" s="358"/>
      <c r="M10" s="304"/>
      <c r="N10" s="345">
        <f>Populations!C15</f>
        <v>0</v>
      </c>
      <c r="O10" s="346">
        <f>IF(N10=0,0,($C$10/$N$10)*100000)</f>
        <v>0</v>
      </c>
      <c r="P10" s="346">
        <f>Populations!E15</f>
        <v>0</v>
      </c>
      <c r="Q10" s="346">
        <f>IF(P10=0,0,($D$10/$P$10)*100000)</f>
        <v>0</v>
      </c>
      <c r="R10" s="346">
        <f>Populations!G15</f>
        <v>0</v>
      </c>
      <c r="S10" s="346">
        <f>IF(R10=0,0,($E$10/$R$10)*100000)</f>
        <v>0</v>
      </c>
      <c r="T10" s="346">
        <f>Populations!I15</f>
        <v>0</v>
      </c>
      <c r="U10" s="346">
        <f>IF(T10=0,0,($F$10/$T$10)*100000)</f>
        <v>0</v>
      </c>
      <c r="V10" s="346">
        <f>Populations!K15</f>
        <v>0</v>
      </c>
      <c r="W10" s="346">
        <f>IF(V10=0,0,($G$10/$V$10)*100000)</f>
        <v>0</v>
      </c>
      <c r="X10" s="346">
        <f>Populations!M15</f>
        <v>0</v>
      </c>
      <c r="Y10" s="346">
        <f>IF(X10=0,0,($H$10/$X$10)*100000)</f>
        <v>0</v>
      </c>
      <c r="Z10" s="346">
        <f>Populations!O15</f>
        <v>0</v>
      </c>
      <c r="AA10" s="346">
        <f>IF(Z10=0,0,($I$10/$Z$10)*100000)</f>
        <v>0</v>
      </c>
      <c r="AB10" s="346">
        <f>Populations!Q15</f>
        <v>0</v>
      </c>
      <c r="AC10" s="346">
        <f>IF(AB10=0,0,($J$10/$AB$10)*100000)</f>
        <v>0</v>
      </c>
      <c r="AD10" s="346">
        <f>Populations!S15</f>
        <v>0</v>
      </c>
      <c r="AE10" s="346">
        <f>IF(AD10=0,0,($K$10/$AD$10)*100000)</f>
        <v>0</v>
      </c>
      <c r="AF10" s="346">
        <f>Populations!U15</f>
        <v>0</v>
      </c>
      <c r="AG10" s="348">
        <f>IF(AF10=0,0,($L$10/$AF$10)*100000)</f>
        <v>0</v>
      </c>
      <c r="AH10" s="305"/>
      <c r="AI10" s="271">
        <f>Populations!B102</f>
        <v>0</v>
      </c>
      <c r="AJ10" s="272">
        <f>Populations!C102</f>
        <v>0</v>
      </c>
      <c r="AK10" s="304"/>
      <c r="AL10" s="333" t="str">
        <f>Populations!B15</f>
        <v>25-34</v>
      </c>
      <c r="AM10" s="463">
        <f t="shared" si="0"/>
        <v>0</v>
      </c>
      <c r="AN10" s="464">
        <f t="shared" si="1"/>
        <v>0</v>
      </c>
      <c r="AO10" s="464">
        <f t="shared" si="2"/>
        <v>0</v>
      </c>
      <c r="AP10" s="465">
        <f t="shared" si="3"/>
        <v>0</v>
      </c>
      <c r="AQ10" s="465">
        <f t="shared" si="4"/>
        <v>0</v>
      </c>
      <c r="AR10" s="465">
        <f t="shared" si="5"/>
        <v>0</v>
      </c>
      <c r="AS10" s="465">
        <f t="shared" si="6"/>
        <v>0</v>
      </c>
      <c r="AT10" s="465">
        <f t="shared" si="7"/>
        <v>0</v>
      </c>
      <c r="AU10" s="465">
        <f t="shared" si="8"/>
        <v>0</v>
      </c>
      <c r="AV10" s="467">
        <f t="shared" si="9"/>
        <v>0</v>
      </c>
    </row>
    <row r="11" spans="1:48" ht="15.6" customHeight="1">
      <c r="A11" s="684"/>
      <c r="B11" s="333" t="str">
        <f>Populations!B85</f>
        <v>35-44</v>
      </c>
      <c r="C11" s="356"/>
      <c r="D11" s="357"/>
      <c r="E11" s="309"/>
      <c r="F11" s="310"/>
      <c r="G11" s="310"/>
      <c r="H11" s="310"/>
      <c r="I11" s="310"/>
      <c r="J11" s="311"/>
      <c r="K11" s="311"/>
      <c r="L11" s="358"/>
      <c r="M11" s="304"/>
      <c r="N11" s="345">
        <f>Populations!C16</f>
        <v>0</v>
      </c>
      <c r="O11" s="346">
        <f>IF(N11=0,0,($C$11/$N$11)*100000)</f>
        <v>0</v>
      </c>
      <c r="P11" s="346">
        <f>Populations!E16</f>
        <v>0</v>
      </c>
      <c r="Q11" s="346">
        <f>IF(P11=0,0,($D$11/$P$11)*100000)</f>
        <v>0</v>
      </c>
      <c r="R11" s="346">
        <f>Populations!G16</f>
        <v>0</v>
      </c>
      <c r="S11" s="346">
        <f>IF(R11=0,0,($E$11/$R$11)*100000)</f>
        <v>0</v>
      </c>
      <c r="T11" s="346">
        <f>Populations!I16</f>
        <v>0</v>
      </c>
      <c r="U11" s="346">
        <f>IF(T11=0,0,($F$11/$T$11)*100000)</f>
        <v>0</v>
      </c>
      <c r="V11" s="346">
        <f>Populations!K16</f>
        <v>0</v>
      </c>
      <c r="W11" s="346">
        <f>IF(V11=0,0,($G$11/$V$11)*100000)</f>
        <v>0</v>
      </c>
      <c r="X11" s="346">
        <f>Populations!M16</f>
        <v>0</v>
      </c>
      <c r="Y11" s="346">
        <f>IF(X11=0,0,($H$11/$X$11)*100000)</f>
        <v>0</v>
      </c>
      <c r="Z11" s="346">
        <f>Populations!O16</f>
        <v>0</v>
      </c>
      <c r="AA11" s="346">
        <f>IF(Z11=0,0,($I$11/$Z$11)*100000)</f>
        <v>0</v>
      </c>
      <c r="AB11" s="346">
        <f>Populations!Q16</f>
        <v>0</v>
      </c>
      <c r="AC11" s="346">
        <f>IF(AB11=0,0,($J$11/$AB$11)*100000)</f>
        <v>0</v>
      </c>
      <c r="AD11" s="346">
        <f>Populations!S16</f>
        <v>0</v>
      </c>
      <c r="AE11" s="346">
        <f>IF(AD11=0,0,($K$11/$AD$11)*100000)</f>
        <v>0</v>
      </c>
      <c r="AF11" s="346">
        <f>Populations!U16</f>
        <v>0</v>
      </c>
      <c r="AG11" s="348">
        <f>IF(AF11=0,0,($L$11/$AF$11)*100000)</f>
        <v>0</v>
      </c>
      <c r="AH11" s="305"/>
      <c r="AI11" s="271">
        <f>Populations!B103</f>
        <v>0</v>
      </c>
      <c r="AJ11" s="272">
        <f>Populations!C103</f>
        <v>0</v>
      </c>
      <c r="AK11" s="304"/>
      <c r="AL11" s="333" t="str">
        <f>Populations!B16</f>
        <v>35-44</v>
      </c>
      <c r="AM11" s="463">
        <f t="shared" si="0"/>
        <v>0</v>
      </c>
      <c r="AN11" s="464">
        <f t="shared" si="1"/>
        <v>0</v>
      </c>
      <c r="AO11" s="464">
        <f t="shared" si="2"/>
        <v>0</v>
      </c>
      <c r="AP11" s="465">
        <f t="shared" si="3"/>
        <v>0</v>
      </c>
      <c r="AQ11" s="465">
        <f t="shared" si="4"/>
        <v>0</v>
      </c>
      <c r="AR11" s="465">
        <f t="shared" si="5"/>
        <v>0</v>
      </c>
      <c r="AS11" s="465">
        <f t="shared" si="6"/>
        <v>0</v>
      </c>
      <c r="AT11" s="465">
        <f t="shared" si="7"/>
        <v>0</v>
      </c>
      <c r="AU11" s="465">
        <f t="shared" si="8"/>
        <v>0</v>
      </c>
      <c r="AV11" s="467">
        <f t="shared" si="9"/>
        <v>0</v>
      </c>
    </row>
    <row r="12" spans="1:48">
      <c r="A12" s="684"/>
      <c r="B12" s="333" t="str">
        <f>Populations!B86</f>
        <v>45-54</v>
      </c>
      <c r="C12" s="356"/>
      <c r="D12" s="357"/>
      <c r="E12" s="309"/>
      <c r="F12" s="310"/>
      <c r="G12" s="310"/>
      <c r="H12" s="310"/>
      <c r="I12" s="310"/>
      <c r="J12" s="311"/>
      <c r="K12" s="311"/>
      <c r="L12" s="358"/>
      <c r="M12" s="304"/>
      <c r="N12" s="345">
        <f>Populations!C17</f>
        <v>0</v>
      </c>
      <c r="O12" s="346">
        <f>IF(N12=0,0,($C$12/$N$12)*100000)</f>
        <v>0</v>
      </c>
      <c r="P12" s="346">
        <f>Populations!E17</f>
        <v>0</v>
      </c>
      <c r="Q12" s="346">
        <f>IF(P12=0,0,($D$12/$P$12)*100000)</f>
        <v>0</v>
      </c>
      <c r="R12" s="346">
        <f>Populations!G17</f>
        <v>0</v>
      </c>
      <c r="S12" s="346">
        <f>IF(R12=0,0,($E$12/$R$12)*100000)</f>
        <v>0</v>
      </c>
      <c r="T12" s="346">
        <f>Populations!I17</f>
        <v>0</v>
      </c>
      <c r="U12" s="346">
        <f>IF(T12=0,0,($F$12/$T$12)*100000)</f>
        <v>0</v>
      </c>
      <c r="V12" s="346">
        <f>Populations!K17</f>
        <v>0</v>
      </c>
      <c r="W12" s="346">
        <f>IF(V12=0,0,($G$12/$V$12)*100000)</f>
        <v>0</v>
      </c>
      <c r="X12" s="346">
        <f>Populations!M17</f>
        <v>0</v>
      </c>
      <c r="Y12" s="346">
        <f>IF(X12=0,0,($H$12/$X$12)*100000)</f>
        <v>0</v>
      </c>
      <c r="Z12" s="346">
        <f>Populations!O17</f>
        <v>0</v>
      </c>
      <c r="AA12" s="346">
        <f>IF(Z12=0,0,($I$12/$Z$12)*100000)</f>
        <v>0</v>
      </c>
      <c r="AB12" s="346">
        <f>Populations!Q17</f>
        <v>0</v>
      </c>
      <c r="AC12" s="346">
        <f>IF(AB12=0,0,($J$12/$AB$12)*100000)</f>
        <v>0</v>
      </c>
      <c r="AD12" s="346">
        <f>Populations!S17</f>
        <v>0</v>
      </c>
      <c r="AE12" s="346">
        <f>IF(AD12=0,0,($K$12/$AD$12)*100000)</f>
        <v>0</v>
      </c>
      <c r="AF12" s="346">
        <f>Populations!U17</f>
        <v>0</v>
      </c>
      <c r="AG12" s="348">
        <f>IF(AF12=0,0,($L$12/$AF$12)*100000)</f>
        <v>0</v>
      </c>
      <c r="AH12" s="305"/>
      <c r="AI12" s="271">
        <f>Populations!B104</f>
        <v>0</v>
      </c>
      <c r="AJ12" s="272">
        <f>Populations!C104</f>
        <v>0</v>
      </c>
      <c r="AK12" s="304"/>
      <c r="AL12" s="333" t="str">
        <f>Populations!B17</f>
        <v>45-54</v>
      </c>
      <c r="AM12" s="463">
        <f t="shared" si="0"/>
        <v>0</v>
      </c>
      <c r="AN12" s="464">
        <f t="shared" si="1"/>
        <v>0</v>
      </c>
      <c r="AO12" s="464">
        <f t="shared" si="2"/>
        <v>0</v>
      </c>
      <c r="AP12" s="465">
        <f t="shared" si="3"/>
        <v>0</v>
      </c>
      <c r="AQ12" s="465">
        <f t="shared" si="4"/>
        <v>0</v>
      </c>
      <c r="AR12" s="465">
        <f t="shared" si="5"/>
        <v>0</v>
      </c>
      <c r="AS12" s="465">
        <f t="shared" si="6"/>
        <v>0</v>
      </c>
      <c r="AT12" s="465">
        <f t="shared" si="7"/>
        <v>0</v>
      </c>
      <c r="AU12" s="465">
        <f t="shared" si="8"/>
        <v>0</v>
      </c>
      <c r="AV12" s="467">
        <f t="shared" si="9"/>
        <v>0</v>
      </c>
    </row>
    <row r="13" spans="1:48">
      <c r="A13" s="684"/>
      <c r="B13" s="333" t="str">
        <f>Populations!B87</f>
        <v>55-64</v>
      </c>
      <c r="C13" s="356"/>
      <c r="D13" s="357"/>
      <c r="E13" s="309"/>
      <c r="F13" s="310"/>
      <c r="G13" s="310"/>
      <c r="H13" s="310"/>
      <c r="I13" s="310"/>
      <c r="J13" s="311"/>
      <c r="K13" s="311"/>
      <c r="L13" s="358"/>
      <c r="M13" s="304"/>
      <c r="N13" s="345">
        <f>Populations!C18</f>
        <v>0</v>
      </c>
      <c r="O13" s="346">
        <f>IF(N13=0,0,($C$13/$N$13)*100000)</f>
        <v>0</v>
      </c>
      <c r="P13" s="346">
        <f>Populations!E18</f>
        <v>0</v>
      </c>
      <c r="Q13" s="346">
        <f>IF(P13=0,0,($D$13/$P$13)*100000)</f>
        <v>0</v>
      </c>
      <c r="R13" s="346">
        <f>Populations!G18</f>
        <v>0</v>
      </c>
      <c r="S13" s="346">
        <f>IF(R13=0,0,($E$13/$R$13)*100000)</f>
        <v>0</v>
      </c>
      <c r="T13" s="346">
        <f>Populations!I18</f>
        <v>0</v>
      </c>
      <c r="U13" s="346">
        <f>IF(T13=0,0,($F$13/$T$13)*100000)</f>
        <v>0</v>
      </c>
      <c r="V13" s="346">
        <f>Populations!K18</f>
        <v>0</v>
      </c>
      <c r="W13" s="346">
        <f>IF(V13=0,0,($G$13/$V$13)*100000)</f>
        <v>0</v>
      </c>
      <c r="X13" s="346">
        <f>Populations!M18</f>
        <v>0</v>
      </c>
      <c r="Y13" s="346">
        <f>IF(X13=0,0,($H$13/$X$13)*100000)</f>
        <v>0</v>
      </c>
      <c r="Z13" s="346">
        <f>Populations!O18</f>
        <v>0</v>
      </c>
      <c r="AA13" s="346">
        <f>IF(Z13=0,0,($I$13/$Z$13)*100000)</f>
        <v>0</v>
      </c>
      <c r="AB13" s="346">
        <f>Populations!Q18</f>
        <v>0</v>
      </c>
      <c r="AC13" s="346">
        <f>IF(AB13=0,0,($J$13/$AB$13)*100000)</f>
        <v>0</v>
      </c>
      <c r="AD13" s="346">
        <f>Populations!S18</f>
        <v>0</v>
      </c>
      <c r="AE13" s="346">
        <f>IF(AD13=0,0,($K$13/$AD$13)*100000)</f>
        <v>0</v>
      </c>
      <c r="AF13" s="346">
        <f>Populations!U18</f>
        <v>0</v>
      </c>
      <c r="AG13" s="348">
        <f>IF(AF13=0,0,($L$13/$AF$13)*100000)</f>
        <v>0</v>
      </c>
      <c r="AH13" s="305"/>
      <c r="AI13" s="271">
        <f>Populations!B105</f>
        <v>0</v>
      </c>
      <c r="AJ13" s="272">
        <f>Populations!C105</f>
        <v>0</v>
      </c>
      <c r="AK13" s="304"/>
      <c r="AL13" s="333" t="str">
        <f>Populations!B18</f>
        <v>55-64</v>
      </c>
      <c r="AM13" s="463">
        <f t="shared" si="0"/>
        <v>0</v>
      </c>
      <c r="AN13" s="464">
        <f t="shared" si="1"/>
        <v>0</v>
      </c>
      <c r="AO13" s="464">
        <f t="shared" si="2"/>
        <v>0</v>
      </c>
      <c r="AP13" s="465">
        <f t="shared" si="3"/>
        <v>0</v>
      </c>
      <c r="AQ13" s="465">
        <f t="shared" si="4"/>
        <v>0</v>
      </c>
      <c r="AR13" s="465">
        <f t="shared" si="5"/>
        <v>0</v>
      </c>
      <c r="AS13" s="465">
        <f t="shared" si="6"/>
        <v>0</v>
      </c>
      <c r="AT13" s="465">
        <f t="shared" si="7"/>
        <v>0</v>
      </c>
      <c r="AU13" s="465">
        <f t="shared" si="8"/>
        <v>0</v>
      </c>
      <c r="AV13" s="467">
        <f t="shared" si="9"/>
        <v>0</v>
      </c>
    </row>
    <row r="14" spans="1:48">
      <c r="A14" s="684"/>
      <c r="B14" s="333" t="str">
        <f>Populations!B88</f>
        <v>65-74</v>
      </c>
      <c r="C14" s="356"/>
      <c r="D14" s="357"/>
      <c r="E14" s="309"/>
      <c r="F14" s="310"/>
      <c r="G14" s="310"/>
      <c r="H14" s="310"/>
      <c r="I14" s="310"/>
      <c r="J14" s="311"/>
      <c r="K14" s="311"/>
      <c r="L14" s="358"/>
      <c r="M14" s="304"/>
      <c r="N14" s="345">
        <f>Populations!C19</f>
        <v>0</v>
      </c>
      <c r="O14" s="346">
        <f>IF(N14=0,0,($C$14/$N$14)*100000)</f>
        <v>0</v>
      </c>
      <c r="P14" s="346">
        <f>Populations!E19</f>
        <v>0</v>
      </c>
      <c r="Q14" s="346">
        <f>IF(P14=0,0,($D$14/$P$14)*100000)</f>
        <v>0</v>
      </c>
      <c r="R14" s="346">
        <f>Populations!G19</f>
        <v>0</v>
      </c>
      <c r="S14" s="346">
        <f>IF(R14=0,0,($E$14/$R$14)*100000)</f>
        <v>0</v>
      </c>
      <c r="T14" s="346">
        <f>Populations!I19</f>
        <v>0</v>
      </c>
      <c r="U14" s="346">
        <f>IF(T14=0,0,($F$14/$T$14)*100000)</f>
        <v>0</v>
      </c>
      <c r="V14" s="346">
        <f>Populations!K19</f>
        <v>0</v>
      </c>
      <c r="W14" s="346">
        <f>IF(V14=0,0,($G$14/$V$14)*100000)</f>
        <v>0</v>
      </c>
      <c r="X14" s="346">
        <f>Populations!M19</f>
        <v>0</v>
      </c>
      <c r="Y14" s="346">
        <f>IF(X14=0,0,($H$14/$X$14)*100000)</f>
        <v>0</v>
      </c>
      <c r="Z14" s="346">
        <f>Populations!O19</f>
        <v>0</v>
      </c>
      <c r="AA14" s="346">
        <f>IF(Z14=0,0,($I$14/$Z$14)*100000)</f>
        <v>0</v>
      </c>
      <c r="AB14" s="346">
        <f>Populations!Q19</f>
        <v>0</v>
      </c>
      <c r="AC14" s="346">
        <f>IF(AB14=0,0,($J$14/$AB$14)*100000)</f>
        <v>0</v>
      </c>
      <c r="AD14" s="346">
        <f>Populations!S19</f>
        <v>0</v>
      </c>
      <c r="AE14" s="346">
        <f>IF(AD14=0,0,($K$14/$AD$14)*100000)</f>
        <v>0</v>
      </c>
      <c r="AF14" s="346">
        <f>Populations!U19</f>
        <v>0</v>
      </c>
      <c r="AG14" s="348">
        <f>IF(AF14=0,0,($L$14/$AF$14)*100000)</f>
        <v>0</v>
      </c>
      <c r="AH14" s="305"/>
      <c r="AI14" s="271">
        <f>Populations!B106</f>
        <v>0</v>
      </c>
      <c r="AJ14" s="272">
        <f>Populations!C106</f>
        <v>0</v>
      </c>
      <c r="AK14" s="304"/>
      <c r="AL14" s="333" t="str">
        <f>Populations!B19</f>
        <v>65-74</v>
      </c>
      <c r="AM14" s="463">
        <f t="shared" si="0"/>
        <v>0</v>
      </c>
      <c r="AN14" s="464">
        <f t="shared" si="1"/>
        <v>0</v>
      </c>
      <c r="AO14" s="464">
        <f t="shared" si="2"/>
        <v>0</v>
      </c>
      <c r="AP14" s="465">
        <f t="shared" si="3"/>
        <v>0</v>
      </c>
      <c r="AQ14" s="465">
        <f t="shared" si="4"/>
        <v>0</v>
      </c>
      <c r="AR14" s="465">
        <f t="shared" si="5"/>
        <v>0</v>
      </c>
      <c r="AS14" s="465">
        <f t="shared" si="6"/>
        <v>0</v>
      </c>
      <c r="AT14" s="465">
        <f t="shared" si="7"/>
        <v>0</v>
      </c>
      <c r="AU14" s="465">
        <f t="shared" si="8"/>
        <v>0</v>
      </c>
      <c r="AV14" s="467">
        <f t="shared" si="9"/>
        <v>0</v>
      </c>
    </row>
    <row r="15" spans="1:48">
      <c r="A15" s="684"/>
      <c r="B15" s="333" t="str">
        <f>Populations!B89</f>
        <v>75-84</v>
      </c>
      <c r="C15" s="356"/>
      <c r="D15" s="357"/>
      <c r="E15" s="309"/>
      <c r="F15" s="310"/>
      <c r="G15" s="310"/>
      <c r="H15" s="310"/>
      <c r="I15" s="310"/>
      <c r="J15" s="311"/>
      <c r="K15" s="311"/>
      <c r="L15" s="358"/>
      <c r="M15" s="304"/>
      <c r="N15" s="345">
        <f>Populations!C20</f>
        <v>0</v>
      </c>
      <c r="O15" s="346">
        <f>IF(N15=0,0,($C$15/$N$15)*100000)</f>
        <v>0</v>
      </c>
      <c r="P15" s="346">
        <f>Populations!E20</f>
        <v>0</v>
      </c>
      <c r="Q15" s="346">
        <f>IF(P15=0,0,($D$15/$P$15)*100000)</f>
        <v>0</v>
      </c>
      <c r="R15" s="346">
        <f>Populations!G20</f>
        <v>0</v>
      </c>
      <c r="S15" s="346">
        <f>IF(R15=0,0,($E$15/$R$15)*100000)</f>
        <v>0</v>
      </c>
      <c r="T15" s="346">
        <f>Populations!I20</f>
        <v>0</v>
      </c>
      <c r="U15" s="346">
        <f>IF(T15=0,0,($F$15/$T$15)*100000)</f>
        <v>0</v>
      </c>
      <c r="V15" s="346">
        <f>Populations!K20</f>
        <v>0</v>
      </c>
      <c r="W15" s="346">
        <f>IF(V15=0,0,($G$15/$V$15)*100000)</f>
        <v>0</v>
      </c>
      <c r="X15" s="346">
        <f>Populations!M20</f>
        <v>0</v>
      </c>
      <c r="Y15" s="346">
        <f>IF(X15=0,0,($H$15/$X$15)*100000)</f>
        <v>0</v>
      </c>
      <c r="Z15" s="346">
        <f>Populations!O20</f>
        <v>0</v>
      </c>
      <c r="AA15" s="346">
        <f>IF(Z15=0,0,($I$15/$Z$15)*100000)</f>
        <v>0</v>
      </c>
      <c r="AB15" s="346">
        <f>Populations!Q20</f>
        <v>0</v>
      </c>
      <c r="AC15" s="346">
        <f>IF(AB15=0,0,($J$15/$AB$15)*100000)</f>
        <v>0</v>
      </c>
      <c r="AD15" s="346">
        <f>Populations!S20</f>
        <v>0</v>
      </c>
      <c r="AE15" s="346">
        <f>IF(AD15=0,0,($K$15/$AD$15)*100000)</f>
        <v>0</v>
      </c>
      <c r="AF15" s="346">
        <f>Populations!U20</f>
        <v>0</v>
      </c>
      <c r="AG15" s="348">
        <f>IF(AF15=0,0,($L$15/$AF$15)*100000)</f>
        <v>0</v>
      </c>
      <c r="AH15" s="305"/>
      <c r="AI15" s="271">
        <f>Populations!B107</f>
        <v>0</v>
      </c>
      <c r="AJ15" s="272">
        <f>Populations!C107</f>
        <v>0</v>
      </c>
      <c r="AK15" s="304"/>
      <c r="AL15" s="333" t="str">
        <f>Populations!B20</f>
        <v>75-84</v>
      </c>
      <c r="AM15" s="463">
        <f t="shared" si="0"/>
        <v>0</v>
      </c>
      <c r="AN15" s="464">
        <f t="shared" si="1"/>
        <v>0</v>
      </c>
      <c r="AO15" s="464">
        <f t="shared" si="2"/>
        <v>0</v>
      </c>
      <c r="AP15" s="465">
        <f t="shared" si="3"/>
        <v>0</v>
      </c>
      <c r="AQ15" s="465">
        <f t="shared" si="4"/>
        <v>0</v>
      </c>
      <c r="AR15" s="465">
        <f t="shared" si="5"/>
        <v>0</v>
      </c>
      <c r="AS15" s="465">
        <f t="shared" si="6"/>
        <v>0</v>
      </c>
      <c r="AT15" s="465">
        <f t="shared" si="7"/>
        <v>0</v>
      </c>
      <c r="AU15" s="465">
        <f t="shared" si="8"/>
        <v>0</v>
      </c>
      <c r="AV15" s="467">
        <f t="shared" si="9"/>
        <v>0</v>
      </c>
    </row>
    <row r="16" spans="1:48">
      <c r="A16" s="684"/>
      <c r="B16" s="333" t="str">
        <f>Populations!B90</f>
        <v>85+</v>
      </c>
      <c r="C16" s="356"/>
      <c r="D16" s="357"/>
      <c r="E16" s="301"/>
      <c r="F16" s="302"/>
      <c r="G16" s="302"/>
      <c r="H16" s="302"/>
      <c r="I16" s="302"/>
      <c r="J16" s="303"/>
      <c r="K16" s="303"/>
      <c r="L16" s="358"/>
      <c r="M16" s="304"/>
      <c r="N16" s="345">
        <f>Populations!C21</f>
        <v>0</v>
      </c>
      <c r="O16" s="346">
        <f>IF(N16=0,0,($C$16/$N$16)*100000)</f>
        <v>0</v>
      </c>
      <c r="P16" s="346">
        <f>Populations!E21</f>
        <v>0</v>
      </c>
      <c r="Q16" s="346">
        <f>IF(P16=0,0,($D$16/$P$16)*100000)</f>
        <v>0</v>
      </c>
      <c r="R16" s="346">
        <f>Populations!G21</f>
        <v>0</v>
      </c>
      <c r="S16" s="346">
        <f>IF(R16=0,0,($E$16/$R$16)*100000)</f>
        <v>0</v>
      </c>
      <c r="T16" s="346">
        <f>Populations!I21</f>
        <v>0</v>
      </c>
      <c r="U16" s="346">
        <f>IF(T16=0,0,($F$16/$T$16)*100000)</f>
        <v>0</v>
      </c>
      <c r="V16" s="346">
        <f>Populations!K21</f>
        <v>0</v>
      </c>
      <c r="W16" s="346">
        <f>IF(V16=0,0,($G$16/$V$16)*100000)</f>
        <v>0</v>
      </c>
      <c r="X16" s="346">
        <f>Populations!M21</f>
        <v>0</v>
      </c>
      <c r="Y16" s="346">
        <f>IF(X16=0,0,($H$16/$X$16)*100000)</f>
        <v>0</v>
      </c>
      <c r="Z16" s="346">
        <f>Populations!O21</f>
        <v>0</v>
      </c>
      <c r="AA16" s="346">
        <f>IF(Z16=0,0,($I$16/$Z$16)*100000)</f>
        <v>0</v>
      </c>
      <c r="AB16" s="346">
        <f>Populations!Q21</f>
        <v>0</v>
      </c>
      <c r="AC16" s="346">
        <f>IF(AB16=0,0,($J$16/$AB$16)*100000)</f>
        <v>0</v>
      </c>
      <c r="AD16" s="346">
        <f>Populations!S21</f>
        <v>0</v>
      </c>
      <c r="AE16" s="346">
        <f>IF(AD16=0,0,($K$16/$AD$16)*100000)</f>
        <v>0</v>
      </c>
      <c r="AF16" s="346">
        <f>Populations!U21</f>
        <v>0</v>
      </c>
      <c r="AG16" s="348">
        <f>IF(AF16=0,0,($L$16/$AF$16)*100000)</f>
        <v>0</v>
      </c>
      <c r="AH16" s="305"/>
      <c r="AI16" s="271">
        <f>Populations!B108</f>
        <v>0</v>
      </c>
      <c r="AJ16" s="272">
        <f>Populations!C108</f>
        <v>0</v>
      </c>
      <c r="AK16" s="304"/>
      <c r="AL16" s="333" t="str">
        <f>Populations!B21</f>
        <v>85+</v>
      </c>
      <c r="AM16" s="463">
        <f t="shared" si="0"/>
        <v>0</v>
      </c>
      <c r="AN16" s="464">
        <f t="shared" si="1"/>
        <v>0</v>
      </c>
      <c r="AO16" s="464">
        <f t="shared" si="2"/>
        <v>0</v>
      </c>
      <c r="AP16" s="465">
        <f t="shared" si="3"/>
        <v>0</v>
      </c>
      <c r="AQ16" s="465">
        <f t="shared" si="4"/>
        <v>0</v>
      </c>
      <c r="AR16" s="465">
        <f t="shared" si="5"/>
        <v>0</v>
      </c>
      <c r="AS16" s="465">
        <f t="shared" si="6"/>
        <v>0</v>
      </c>
      <c r="AT16" s="465">
        <f t="shared" si="7"/>
        <v>0</v>
      </c>
      <c r="AU16" s="465">
        <f t="shared" si="8"/>
        <v>0</v>
      </c>
      <c r="AV16" s="467">
        <f t="shared" si="9"/>
        <v>0</v>
      </c>
    </row>
    <row r="17" spans="1:48" ht="18.600000000000001" customHeight="1">
      <c r="A17" s="684"/>
      <c r="B17" s="352" t="s">
        <v>164</v>
      </c>
      <c r="C17" s="359">
        <f>SUM(C4:C16)</f>
        <v>0</v>
      </c>
      <c r="D17" s="360">
        <f>SUM(D4:D16)</f>
        <v>0</v>
      </c>
      <c r="E17" s="360">
        <f t="shared" ref="E17:L17" si="10">SUM(E4:E16)</f>
        <v>0</v>
      </c>
      <c r="F17" s="361">
        <f t="shared" si="10"/>
        <v>0</v>
      </c>
      <c r="G17" s="361">
        <f t="shared" si="10"/>
        <v>0</v>
      </c>
      <c r="H17" s="361">
        <f t="shared" si="10"/>
        <v>0</v>
      </c>
      <c r="I17" s="361">
        <f t="shared" si="10"/>
        <v>0</v>
      </c>
      <c r="J17" s="361">
        <f t="shared" si="10"/>
        <v>0</v>
      </c>
      <c r="K17" s="361">
        <f t="shared" si="10"/>
        <v>0</v>
      </c>
      <c r="L17" s="362">
        <f t="shared" si="10"/>
        <v>0</v>
      </c>
      <c r="N17" s="345">
        <f>Populations!C22</f>
        <v>0</v>
      </c>
      <c r="O17" s="346">
        <f>IF(N17=0,0,($C$17/$N$17)*100000)</f>
        <v>0</v>
      </c>
      <c r="P17" s="346">
        <f>Populations!E22</f>
        <v>0</v>
      </c>
      <c r="Q17" s="346">
        <f>IF(P17=0,0,($D$17/$P$17)*100000)</f>
        <v>0</v>
      </c>
      <c r="R17" s="346">
        <f>Populations!G22</f>
        <v>0</v>
      </c>
      <c r="S17" s="346">
        <f>IF(R17=0,0,($E$17/$R$17)*100000)</f>
        <v>0</v>
      </c>
      <c r="T17" s="346">
        <f>Populations!I22</f>
        <v>0</v>
      </c>
      <c r="U17" s="346">
        <f>IF(T17=0,0,($F$17/$T$17)*100000)</f>
        <v>0</v>
      </c>
      <c r="V17" s="346">
        <f>Populations!K22</f>
        <v>0</v>
      </c>
      <c r="W17" s="346">
        <f>IF(V17=0,0,($G$17/$V$17)*100000)</f>
        <v>0</v>
      </c>
      <c r="X17" s="346">
        <f>Populations!M22</f>
        <v>0</v>
      </c>
      <c r="Y17" s="346">
        <f>IF(X17=0,0,($H$17/$X$17)*100000)</f>
        <v>0</v>
      </c>
      <c r="Z17" s="346">
        <f>Populations!O22</f>
        <v>0</v>
      </c>
      <c r="AA17" s="346">
        <f>IF(Z17=0,0,($I$17/$Z$17)*100000)</f>
        <v>0</v>
      </c>
      <c r="AB17" s="346">
        <f>Populations!Q22</f>
        <v>0</v>
      </c>
      <c r="AC17" s="346">
        <f>IF(AB17=0,0,($J$17/$AB$17)*100000)</f>
        <v>0</v>
      </c>
      <c r="AD17" s="346">
        <f>Populations!S22</f>
        <v>0</v>
      </c>
      <c r="AE17" s="346">
        <f>IF(AD17=0,0,($K$17/$AD$17)*100000)</f>
        <v>0</v>
      </c>
      <c r="AF17" s="346">
        <f>Populations!U22</f>
        <v>0</v>
      </c>
      <c r="AG17" s="348">
        <f>IF(AF17=0,0,($L$17/$AF$17)*100000)</f>
        <v>0</v>
      </c>
      <c r="AH17" s="312"/>
      <c r="AI17" s="271">
        <f>Populations!B109</f>
        <v>0</v>
      </c>
      <c r="AJ17" s="272">
        <f>Populations!C109</f>
        <v>0</v>
      </c>
      <c r="AL17" s="333" t="str">
        <f>Populations!B22</f>
        <v>Total</v>
      </c>
      <c r="AM17" s="463">
        <f>SUM(AM4:AM16)</f>
        <v>0</v>
      </c>
      <c r="AN17" s="463">
        <f t="shared" ref="AN17:AV17" si="11">SUM(AN4:AN16)</f>
        <v>0</v>
      </c>
      <c r="AO17" s="463">
        <f t="shared" si="11"/>
        <v>0</v>
      </c>
      <c r="AP17" s="463">
        <f t="shared" si="11"/>
        <v>0</v>
      </c>
      <c r="AQ17" s="463">
        <f t="shared" si="11"/>
        <v>0</v>
      </c>
      <c r="AR17" s="463">
        <f t="shared" si="11"/>
        <v>0</v>
      </c>
      <c r="AS17" s="463">
        <f t="shared" si="11"/>
        <v>0</v>
      </c>
      <c r="AT17" s="463">
        <f t="shared" si="11"/>
        <v>0</v>
      </c>
      <c r="AU17" s="463">
        <f t="shared" si="11"/>
        <v>0</v>
      </c>
      <c r="AV17" s="642">
        <f t="shared" si="11"/>
        <v>0</v>
      </c>
    </row>
    <row r="18" spans="1:48" ht="18.75">
      <c r="A18" s="188"/>
      <c r="B18" s="329"/>
      <c r="L18" s="330"/>
      <c r="N18" s="339"/>
      <c r="O18" s="340"/>
      <c r="P18" s="340"/>
      <c r="Q18" s="340"/>
      <c r="R18" s="340"/>
      <c r="S18" s="340"/>
      <c r="T18" s="340"/>
      <c r="U18" s="340"/>
      <c r="V18" s="340"/>
      <c r="W18" s="340"/>
      <c r="X18" s="340"/>
      <c r="Y18" s="340"/>
      <c r="Z18" s="340"/>
      <c r="AA18" s="340"/>
      <c r="AB18" s="340"/>
      <c r="AC18" s="340"/>
      <c r="AD18" s="340"/>
      <c r="AE18" s="340"/>
      <c r="AF18" s="340"/>
      <c r="AG18" s="341"/>
      <c r="AI18" s="324"/>
      <c r="AJ18" s="325"/>
      <c r="AL18" s="329"/>
      <c r="AV18" s="330"/>
    </row>
    <row r="19" spans="1:48" ht="15.6" customHeight="1">
      <c r="B19" s="363"/>
      <c r="C19" s="313"/>
      <c r="D19" s="314" t="s">
        <v>143</v>
      </c>
      <c r="E19" s="314"/>
      <c r="F19" s="315" t="s">
        <v>144</v>
      </c>
      <c r="G19" s="315"/>
      <c r="H19" s="315"/>
      <c r="I19" s="315"/>
      <c r="J19" s="315"/>
      <c r="K19" s="315"/>
      <c r="L19" s="364"/>
      <c r="N19" s="339"/>
      <c r="O19" s="340"/>
      <c r="P19" s="340"/>
      <c r="Q19" s="340"/>
      <c r="R19" s="340"/>
      <c r="S19" s="340"/>
      <c r="T19" s="340"/>
      <c r="U19" s="340"/>
      <c r="V19" s="340"/>
      <c r="W19" s="340"/>
      <c r="X19" s="340"/>
      <c r="Y19" s="340"/>
      <c r="Z19" s="340"/>
      <c r="AA19" s="340"/>
      <c r="AB19" s="340"/>
      <c r="AC19" s="340"/>
      <c r="AD19" s="340"/>
      <c r="AE19" s="340"/>
      <c r="AF19" s="340"/>
      <c r="AG19" s="341"/>
      <c r="AI19" s="324"/>
      <c r="AJ19" s="325"/>
      <c r="AL19" s="329"/>
      <c r="AM19" s="288" t="s">
        <v>162</v>
      </c>
      <c r="AV19" s="330"/>
    </row>
    <row r="20" spans="1:48" ht="46.5" customHeight="1">
      <c r="A20" s="685" t="s">
        <v>153</v>
      </c>
      <c r="B20" s="354" t="s">
        <v>82</v>
      </c>
      <c r="C20" s="293" t="s">
        <v>154</v>
      </c>
      <c r="D20" s="294" t="s">
        <v>84</v>
      </c>
      <c r="E20" s="294" t="s">
        <v>85</v>
      </c>
      <c r="F20" s="295" t="str">
        <f>Populations!I77</f>
        <v>White-Not Hispanic</v>
      </c>
      <c r="G20" s="295" t="str">
        <f>Populations!K77</f>
        <v>Hispanic</v>
      </c>
      <c r="H20" s="295" t="str">
        <f>Populations!M77</f>
        <v>Black-Not Hispanic</v>
      </c>
      <c r="I20" s="295" t="str">
        <f>Populations!O77</f>
        <v>Asian</v>
      </c>
      <c r="J20" s="295" t="str">
        <f>Populations!Q77</f>
        <v>American Indian/Alaska Native</v>
      </c>
      <c r="K20" s="295" t="str">
        <f>Populations!S77</f>
        <v>Other</v>
      </c>
      <c r="L20" s="332" t="str">
        <f>Populations!U77</f>
        <v>Other</v>
      </c>
      <c r="M20" s="296"/>
      <c r="N20" s="342" t="s">
        <v>148</v>
      </c>
      <c r="O20" s="343" t="s">
        <v>149</v>
      </c>
      <c r="P20" s="343" t="s">
        <v>150</v>
      </c>
      <c r="Q20" s="343" t="s">
        <v>149</v>
      </c>
      <c r="R20" s="343" t="s">
        <v>151</v>
      </c>
      <c r="S20" s="343" t="s">
        <v>149</v>
      </c>
      <c r="T20" s="343" t="str">
        <f>Populations!I8</f>
        <v>White-Not Hispanic</v>
      </c>
      <c r="U20" s="343" t="s">
        <v>149</v>
      </c>
      <c r="V20" s="343" t="str">
        <f>Populations!K8</f>
        <v>Hispanic</v>
      </c>
      <c r="W20" s="343" t="s">
        <v>149</v>
      </c>
      <c r="X20" s="343" t="str">
        <f>Populations!M8</f>
        <v>Black-Not Hispanic</v>
      </c>
      <c r="Y20" s="343" t="s">
        <v>149</v>
      </c>
      <c r="Z20" s="343" t="str">
        <f>Populations!O8</f>
        <v>Asian</v>
      </c>
      <c r="AA20" s="343" t="s">
        <v>149</v>
      </c>
      <c r="AB20" s="343" t="str">
        <f>Populations!Q8</f>
        <v>American Indian
/Alaska Native</v>
      </c>
      <c r="AC20" s="343" t="s">
        <v>149</v>
      </c>
      <c r="AD20" s="343" t="str">
        <f>Populations!S8</f>
        <v>Other</v>
      </c>
      <c r="AE20" s="343" t="s">
        <v>149</v>
      </c>
      <c r="AF20" s="343" t="str">
        <f>Populations!U8</f>
        <v>Other</v>
      </c>
      <c r="AG20" s="344" t="s">
        <v>149</v>
      </c>
      <c r="AH20" s="296"/>
      <c r="AI20" s="322" t="s">
        <v>163</v>
      </c>
      <c r="AJ20" s="326" t="s">
        <v>113</v>
      </c>
      <c r="AL20" s="331" t="s">
        <v>82</v>
      </c>
      <c r="AM20" s="297" t="s">
        <v>83</v>
      </c>
      <c r="AN20" s="298" t="s">
        <v>84</v>
      </c>
      <c r="AO20" s="298" t="s">
        <v>85</v>
      </c>
      <c r="AP20" s="295" t="str">
        <f>Populations!I8</f>
        <v>White-Not Hispanic</v>
      </c>
      <c r="AQ20" s="295" t="str">
        <f>Populations!K8</f>
        <v>Hispanic</v>
      </c>
      <c r="AR20" s="295" t="str">
        <f>Populations!M8</f>
        <v>Black-Not Hispanic</v>
      </c>
      <c r="AS20" s="295" t="str">
        <f>Populations!O8</f>
        <v>Asian</v>
      </c>
      <c r="AT20" s="295" t="str">
        <f>Populations!Q8</f>
        <v>American Indian
/Alaska Native</v>
      </c>
      <c r="AU20" s="295" t="str">
        <f>Populations!S8</f>
        <v>Other</v>
      </c>
      <c r="AV20" s="332" t="str">
        <f>Populations!U8</f>
        <v>Other</v>
      </c>
    </row>
    <row r="21" spans="1:48">
      <c r="A21" s="685"/>
      <c r="B21" s="333" t="str">
        <f>Populations!B78</f>
        <v>&lt;1</v>
      </c>
      <c r="C21" s="299"/>
      <c r="D21" s="300"/>
      <c r="E21" s="301"/>
      <c r="F21" s="302"/>
      <c r="G21" s="302"/>
      <c r="H21" s="302"/>
      <c r="I21" s="302"/>
      <c r="J21" s="303"/>
      <c r="K21" s="303"/>
      <c r="L21" s="355"/>
      <c r="M21" s="304"/>
      <c r="N21" s="345">
        <f>Populations!C9</f>
        <v>0</v>
      </c>
      <c r="O21" s="346">
        <f>IF(N21=0,0,($C$21/$N$21)*100000)</f>
        <v>0</v>
      </c>
      <c r="P21" s="346">
        <f>Populations!E9</f>
        <v>0</v>
      </c>
      <c r="Q21" s="346">
        <f>IF(P21=0,0,($D$21/$P$21)*100000)</f>
        <v>0</v>
      </c>
      <c r="R21" s="346">
        <f>Populations!G9</f>
        <v>0</v>
      </c>
      <c r="S21" s="346">
        <f>IF(R21=0,0,($E$21/$R$21)*100000)</f>
        <v>0</v>
      </c>
      <c r="T21" s="347">
        <f>Populations!I9</f>
        <v>0</v>
      </c>
      <c r="U21" s="346">
        <f>IF(T21=0,0,($F$21/$T$21)*100000)</f>
        <v>0</v>
      </c>
      <c r="V21" s="346">
        <f>Populations!K9</f>
        <v>0</v>
      </c>
      <c r="W21" s="346">
        <f>IF(V21=0,0,($G$21/$V$21)*100000)</f>
        <v>0</v>
      </c>
      <c r="X21" s="347">
        <f>Populations!M9</f>
        <v>0</v>
      </c>
      <c r="Y21" s="346">
        <f>IF(X21=0,0,($H$21/$X$21)*100000)</f>
        <v>0</v>
      </c>
      <c r="Z21" s="347">
        <f>Populations!O9</f>
        <v>0</v>
      </c>
      <c r="AA21" s="346">
        <f>IF(Z21=0,0,($I$21/$Z$21)*100000)</f>
        <v>0</v>
      </c>
      <c r="AB21" s="347">
        <f>Populations!Q9</f>
        <v>0</v>
      </c>
      <c r="AC21" s="346">
        <f>IF(AB21=0,0,($J$21/$AB$21)*100000)</f>
        <v>0</v>
      </c>
      <c r="AD21" s="346">
        <f>Populations!S9</f>
        <v>0</v>
      </c>
      <c r="AE21" s="346">
        <f>IF(AD21=0,0,($K$21/$AD$21)*100000)</f>
        <v>0</v>
      </c>
      <c r="AF21" s="347">
        <f>Populations!U9</f>
        <v>0</v>
      </c>
      <c r="AG21" s="348">
        <f>IF(AF21=0,0,($L$21/$AF$21)*100000)</f>
        <v>0</v>
      </c>
      <c r="AH21" s="305"/>
      <c r="AI21" s="271">
        <f>Populations!B96</f>
        <v>0</v>
      </c>
      <c r="AJ21" s="272">
        <f>Populations!C96</f>
        <v>0</v>
      </c>
      <c r="AL21" s="333" t="str">
        <f>Populations!B9</f>
        <v>&lt;1</v>
      </c>
      <c r="AM21" s="463">
        <f t="shared" ref="AM21:AM33" si="12">O21*AJ21</f>
        <v>0</v>
      </c>
      <c r="AN21" s="464">
        <f t="shared" ref="AN21:AN33" si="13">Q21*AJ21</f>
        <v>0</v>
      </c>
      <c r="AO21" s="464">
        <f t="shared" ref="AO21:AO33" si="14">S21*AJ21</f>
        <v>0</v>
      </c>
      <c r="AP21" s="465">
        <f t="shared" ref="AP21:AP33" si="15">U21*AJ21</f>
        <v>0</v>
      </c>
      <c r="AQ21" s="465">
        <f t="shared" ref="AQ21:AQ33" si="16">W21*AJ21</f>
        <v>0</v>
      </c>
      <c r="AR21" s="465">
        <f t="shared" ref="AR21:AR33" si="17">Y21*AJ21</f>
        <v>0</v>
      </c>
      <c r="AS21" s="465">
        <f t="shared" ref="AS21:AS33" si="18">AA21*AJ21</f>
        <v>0</v>
      </c>
      <c r="AT21" s="465">
        <f t="shared" ref="AT21:AT33" si="19">AC21*AJ21</f>
        <v>0</v>
      </c>
      <c r="AU21" s="465">
        <f t="shared" ref="AU21:AU33" si="20">AE21*AJ21</f>
        <v>0</v>
      </c>
      <c r="AV21" s="467">
        <f t="shared" ref="AV21:AV33" si="21">AG21*AJ21</f>
        <v>0</v>
      </c>
    </row>
    <row r="22" spans="1:48">
      <c r="A22" s="685"/>
      <c r="B22" s="333" t="str">
        <f>Populations!B79</f>
        <v>1-4</v>
      </c>
      <c r="C22" s="356"/>
      <c r="D22" s="357"/>
      <c r="E22" s="309"/>
      <c r="F22" s="310"/>
      <c r="G22" s="310"/>
      <c r="H22" s="310"/>
      <c r="I22" s="310"/>
      <c r="J22" s="311"/>
      <c r="K22" s="311"/>
      <c r="L22" s="358"/>
      <c r="M22" s="304"/>
      <c r="N22" s="345">
        <f>Populations!C10</f>
        <v>0</v>
      </c>
      <c r="O22" s="346">
        <f>IF(N22=0,0,($C$22/$N$22)*100000)</f>
        <v>0</v>
      </c>
      <c r="P22" s="346">
        <f>Populations!E10</f>
        <v>0</v>
      </c>
      <c r="Q22" s="346">
        <f>IF(P22=0,0,($D$22/$P$22)*100000)</f>
        <v>0</v>
      </c>
      <c r="R22" s="346">
        <f>Populations!G10</f>
        <v>0</v>
      </c>
      <c r="S22" s="346">
        <f>IF(R22=0,0,($E$22/$R$22)*100000)</f>
        <v>0</v>
      </c>
      <c r="T22" s="347">
        <f>Populations!I10</f>
        <v>0</v>
      </c>
      <c r="U22" s="346">
        <f>IF(T22=0,0,($F$22/$T$22)*100000)</f>
        <v>0</v>
      </c>
      <c r="V22" s="346">
        <f>Populations!K10</f>
        <v>0</v>
      </c>
      <c r="W22" s="346">
        <f>IF(V22=0,0,($G$22/$V$22)*100000)</f>
        <v>0</v>
      </c>
      <c r="X22" s="347">
        <f>Populations!M10</f>
        <v>0</v>
      </c>
      <c r="Y22" s="346">
        <f>IF(X22=0,0,($H$22/$X$22)*100000)</f>
        <v>0</v>
      </c>
      <c r="Z22" s="347">
        <f>Populations!O10</f>
        <v>0</v>
      </c>
      <c r="AA22" s="346">
        <f>IF(Z22=0,0,($I$22/$Z$22)*100000)</f>
        <v>0</v>
      </c>
      <c r="AB22" s="347">
        <f>Populations!Q10</f>
        <v>0</v>
      </c>
      <c r="AC22" s="346">
        <f>IF(AB22=0,0,($J$22/$AB$22)*100000)</f>
        <v>0</v>
      </c>
      <c r="AD22" s="346">
        <f>Populations!S10</f>
        <v>0</v>
      </c>
      <c r="AE22" s="346">
        <f>IF(AD22=0,0,($K$22/$AD$22)*100000)</f>
        <v>0</v>
      </c>
      <c r="AF22" s="347">
        <f>Populations!U10</f>
        <v>0</v>
      </c>
      <c r="AG22" s="348">
        <f>IF(AF22=0,0,($L$22/$AF$22)*100000)</f>
        <v>0</v>
      </c>
      <c r="AH22" s="305"/>
      <c r="AI22" s="271">
        <f>Populations!B97</f>
        <v>0</v>
      </c>
      <c r="AJ22" s="272">
        <f>Populations!C97</f>
        <v>0</v>
      </c>
      <c r="AL22" s="333" t="str">
        <f>Populations!B10</f>
        <v>1-4</v>
      </c>
      <c r="AM22" s="463">
        <f t="shared" si="12"/>
        <v>0</v>
      </c>
      <c r="AN22" s="464">
        <f t="shared" si="13"/>
        <v>0</v>
      </c>
      <c r="AO22" s="464">
        <f t="shared" si="14"/>
        <v>0</v>
      </c>
      <c r="AP22" s="465">
        <f t="shared" si="15"/>
        <v>0</v>
      </c>
      <c r="AQ22" s="465">
        <f t="shared" si="16"/>
        <v>0</v>
      </c>
      <c r="AR22" s="465">
        <f t="shared" si="17"/>
        <v>0</v>
      </c>
      <c r="AS22" s="465">
        <f t="shared" si="18"/>
        <v>0</v>
      </c>
      <c r="AT22" s="465">
        <f t="shared" si="19"/>
        <v>0</v>
      </c>
      <c r="AU22" s="465">
        <f t="shared" si="20"/>
        <v>0</v>
      </c>
      <c r="AV22" s="467">
        <f t="shared" si="21"/>
        <v>0</v>
      </c>
    </row>
    <row r="23" spans="1:48">
      <c r="A23" s="685"/>
      <c r="B23" s="333" t="str">
        <f>Populations!B80</f>
        <v>5-9</v>
      </c>
      <c r="C23" s="356"/>
      <c r="D23" s="357"/>
      <c r="E23" s="309"/>
      <c r="F23" s="310"/>
      <c r="G23" s="310"/>
      <c r="H23" s="310"/>
      <c r="I23" s="310"/>
      <c r="J23" s="311"/>
      <c r="K23" s="311"/>
      <c r="L23" s="358"/>
      <c r="M23" s="304"/>
      <c r="N23" s="345">
        <f>Populations!C11</f>
        <v>0</v>
      </c>
      <c r="O23" s="346">
        <f>IF(N23=0,0,($C$23/$N$23)*100000)</f>
        <v>0</v>
      </c>
      <c r="P23" s="346">
        <f>Populations!E11</f>
        <v>0</v>
      </c>
      <c r="Q23" s="346">
        <f>IF(P23=0,0,($D$23/$P$23)*100000)</f>
        <v>0</v>
      </c>
      <c r="R23" s="346">
        <f>Populations!G11</f>
        <v>0</v>
      </c>
      <c r="S23" s="346">
        <f>IF(R23=0,0,($E$23/$R$23)*100000)</f>
        <v>0</v>
      </c>
      <c r="T23" s="347">
        <f>Populations!I11</f>
        <v>0</v>
      </c>
      <c r="U23" s="346">
        <f>IF(T23=0,0,($F$23/$T$23)*100000)</f>
        <v>0</v>
      </c>
      <c r="V23" s="346">
        <f>Populations!K11</f>
        <v>0</v>
      </c>
      <c r="W23" s="346">
        <f>IF(V23=0,0,($G$23/$V$23)*100000)</f>
        <v>0</v>
      </c>
      <c r="X23" s="347">
        <f>Populations!M11</f>
        <v>0</v>
      </c>
      <c r="Y23" s="346">
        <f>IF(X23=0,0,($H$23/$X$23)*100000)</f>
        <v>0</v>
      </c>
      <c r="Z23" s="347">
        <f>Populations!O11</f>
        <v>0</v>
      </c>
      <c r="AA23" s="346">
        <f>IF(Z23=0,0,($I$23/$Z$23)*100000)</f>
        <v>0</v>
      </c>
      <c r="AB23" s="347">
        <f>Populations!Q11</f>
        <v>0</v>
      </c>
      <c r="AC23" s="346">
        <f>IF(AB23=0,0,($J$23/$AB$23)*100000)</f>
        <v>0</v>
      </c>
      <c r="AD23" s="346">
        <f>Populations!S11</f>
        <v>0</v>
      </c>
      <c r="AE23" s="346">
        <f>IF(AD23=0,0,($K$23/$AD$23)*100000)</f>
        <v>0</v>
      </c>
      <c r="AF23" s="347">
        <f>Populations!U11</f>
        <v>0</v>
      </c>
      <c r="AG23" s="348">
        <f>IF(AF23=0,0,($L$23/$AF$23)*100000)</f>
        <v>0</v>
      </c>
      <c r="AH23" s="305"/>
      <c r="AI23" s="271">
        <f>Populations!B98</f>
        <v>0</v>
      </c>
      <c r="AJ23" s="272">
        <f>Populations!C98</f>
        <v>0</v>
      </c>
      <c r="AL23" s="333" t="str">
        <f>Populations!B11</f>
        <v>5-9</v>
      </c>
      <c r="AM23" s="463">
        <f t="shared" si="12"/>
        <v>0</v>
      </c>
      <c r="AN23" s="464">
        <f t="shared" si="13"/>
        <v>0</v>
      </c>
      <c r="AO23" s="464">
        <f t="shared" si="14"/>
        <v>0</v>
      </c>
      <c r="AP23" s="465">
        <f t="shared" si="15"/>
        <v>0</v>
      </c>
      <c r="AQ23" s="465">
        <f t="shared" si="16"/>
        <v>0</v>
      </c>
      <c r="AR23" s="465">
        <f t="shared" si="17"/>
        <v>0</v>
      </c>
      <c r="AS23" s="465">
        <f t="shared" si="18"/>
        <v>0</v>
      </c>
      <c r="AT23" s="465">
        <f t="shared" si="19"/>
        <v>0</v>
      </c>
      <c r="AU23" s="465">
        <f t="shared" si="20"/>
        <v>0</v>
      </c>
      <c r="AV23" s="467">
        <f t="shared" si="21"/>
        <v>0</v>
      </c>
    </row>
    <row r="24" spans="1:48">
      <c r="A24" s="685"/>
      <c r="B24" s="333" t="str">
        <f>Populations!B81</f>
        <v>10-14</v>
      </c>
      <c r="C24" s="356"/>
      <c r="D24" s="357"/>
      <c r="E24" s="309"/>
      <c r="F24" s="310"/>
      <c r="G24" s="310"/>
      <c r="H24" s="310"/>
      <c r="I24" s="310"/>
      <c r="J24" s="311"/>
      <c r="K24" s="311"/>
      <c r="L24" s="358"/>
      <c r="M24" s="304"/>
      <c r="N24" s="345">
        <f>Populations!C12</f>
        <v>0</v>
      </c>
      <c r="O24" s="346">
        <f>IF(N24=0,0,($C$24/$N$24)*100000)</f>
        <v>0</v>
      </c>
      <c r="P24" s="346">
        <f>Populations!E12</f>
        <v>0</v>
      </c>
      <c r="Q24" s="346">
        <f>IF(P24=0,0,($D$24/$P$24)*100000)</f>
        <v>0</v>
      </c>
      <c r="R24" s="346">
        <f>Populations!G12</f>
        <v>0</v>
      </c>
      <c r="S24" s="346">
        <f>IF(R24=0,0,($E$24/$R$24)*100000)</f>
        <v>0</v>
      </c>
      <c r="T24" s="347">
        <f>Populations!I12</f>
        <v>0</v>
      </c>
      <c r="U24" s="346">
        <f>IF(T24=0,0,($F$24/$T$24)*100000)</f>
        <v>0</v>
      </c>
      <c r="V24" s="346">
        <f>Populations!K12</f>
        <v>0</v>
      </c>
      <c r="W24" s="346">
        <f>IF(V24=0,0,($G$24/$V$24)*100000)</f>
        <v>0</v>
      </c>
      <c r="X24" s="347">
        <f>Populations!M12</f>
        <v>0</v>
      </c>
      <c r="Y24" s="346">
        <f>IF(X24=0,0,($H$24/$X$24)*100000)</f>
        <v>0</v>
      </c>
      <c r="Z24" s="347">
        <f>Populations!O12</f>
        <v>0</v>
      </c>
      <c r="AA24" s="346">
        <f>IF(Z24=0,0,($I$24/$Z$24)*100000)</f>
        <v>0</v>
      </c>
      <c r="AB24" s="347">
        <f>Populations!Q12</f>
        <v>0</v>
      </c>
      <c r="AC24" s="346">
        <f>IF(AB24=0,0,($J$24/$AB$24)*100000)</f>
        <v>0</v>
      </c>
      <c r="AD24" s="346">
        <f>Populations!S12</f>
        <v>0</v>
      </c>
      <c r="AE24" s="346">
        <f>IF(AD24=0,0,($K$24/$AD$24)*100000)</f>
        <v>0</v>
      </c>
      <c r="AF24" s="347">
        <f>Populations!U12</f>
        <v>0</v>
      </c>
      <c r="AG24" s="348">
        <f>IF(AF24=0,0,($L$24/$AF$24)*100000)</f>
        <v>0</v>
      </c>
      <c r="AH24" s="305"/>
      <c r="AI24" s="271">
        <f>Populations!B99</f>
        <v>0</v>
      </c>
      <c r="AJ24" s="272">
        <f>Populations!C99</f>
        <v>0</v>
      </c>
      <c r="AL24" s="333" t="str">
        <f>Populations!B12</f>
        <v>10-14</v>
      </c>
      <c r="AM24" s="463">
        <f t="shared" si="12"/>
        <v>0</v>
      </c>
      <c r="AN24" s="464">
        <f t="shared" si="13"/>
        <v>0</v>
      </c>
      <c r="AO24" s="464">
        <f t="shared" si="14"/>
        <v>0</v>
      </c>
      <c r="AP24" s="465">
        <f t="shared" si="15"/>
        <v>0</v>
      </c>
      <c r="AQ24" s="465">
        <f t="shared" si="16"/>
        <v>0</v>
      </c>
      <c r="AR24" s="465">
        <f t="shared" si="17"/>
        <v>0</v>
      </c>
      <c r="AS24" s="465">
        <f t="shared" si="18"/>
        <v>0</v>
      </c>
      <c r="AT24" s="465">
        <f t="shared" si="19"/>
        <v>0</v>
      </c>
      <c r="AU24" s="465">
        <f t="shared" si="20"/>
        <v>0</v>
      </c>
      <c r="AV24" s="467">
        <f t="shared" si="21"/>
        <v>0</v>
      </c>
    </row>
    <row r="25" spans="1:48">
      <c r="A25" s="685"/>
      <c r="B25" s="333" t="str">
        <f>Populations!B82</f>
        <v>15-19</v>
      </c>
      <c r="C25" s="356"/>
      <c r="D25" s="357"/>
      <c r="E25" s="309"/>
      <c r="F25" s="310"/>
      <c r="G25" s="310"/>
      <c r="H25" s="310"/>
      <c r="I25" s="310"/>
      <c r="J25" s="311"/>
      <c r="K25" s="311"/>
      <c r="L25" s="358"/>
      <c r="M25" s="304"/>
      <c r="N25" s="345">
        <f>Populations!C13</f>
        <v>0</v>
      </c>
      <c r="O25" s="346">
        <f>IF(N25=0,0,($C$25/$N$25)*100000)</f>
        <v>0</v>
      </c>
      <c r="P25" s="346">
        <f>Populations!E13</f>
        <v>0</v>
      </c>
      <c r="Q25" s="346">
        <f>IF(P25=0,0,($D$25/$P$25)*100000)</f>
        <v>0</v>
      </c>
      <c r="R25" s="346">
        <f>Populations!G13</f>
        <v>0</v>
      </c>
      <c r="S25" s="346">
        <f>IF(R25=0,0,($E$25/$R$25)*100000)</f>
        <v>0</v>
      </c>
      <c r="T25" s="347">
        <f>Populations!I13</f>
        <v>0</v>
      </c>
      <c r="U25" s="346">
        <f>IF(T25=0,0,($F$25/$T$25)*100000)</f>
        <v>0</v>
      </c>
      <c r="V25" s="346">
        <f>Populations!K13</f>
        <v>0</v>
      </c>
      <c r="W25" s="346">
        <f>IF(V25=0,0,($G$25/$V$25)*100000)</f>
        <v>0</v>
      </c>
      <c r="X25" s="347">
        <f>Populations!M13</f>
        <v>0</v>
      </c>
      <c r="Y25" s="346">
        <f>IF(X25=0,0,($H$25/$X$25)*100000)</f>
        <v>0</v>
      </c>
      <c r="Z25" s="347">
        <f>Populations!O13</f>
        <v>0</v>
      </c>
      <c r="AA25" s="346">
        <f>IF(Z25=0,0,($I$25/$Z$25)*100000)</f>
        <v>0</v>
      </c>
      <c r="AB25" s="347">
        <f>Populations!Q13</f>
        <v>0</v>
      </c>
      <c r="AC25" s="346">
        <f>IF(AB25=0,0,($J$25/$AB$25)*100000)</f>
        <v>0</v>
      </c>
      <c r="AD25" s="346">
        <f>Populations!S13</f>
        <v>0</v>
      </c>
      <c r="AE25" s="346">
        <f>IF(AD25=0,0,($K$25/$AD$25)*100000)</f>
        <v>0</v>
      </c>
      <c r="AF25" s="347">
        <f>Populations!U13</f>
        <v>0</v>
      </c>
      <c r="AG25" s="348">
        <f>IF(AF25=0,0,($L$25/$AF$25)*100000)</f>
        <v>0</v>
      </c>
      <c r="AH25" s="305"/>
      <c r="AI25" s="271">
        <f>Populations!B100</f>
        <v>0</v>
      </c>
      <c r="AJ25" s="272">
        <f>Populations!C100</f>
        <v>0</v>
      </c>
      <c r="AL25" s="333" t="str">
        <f>Populations!B13</f>
        <v>15-19</v>
      </c>
      <c r="AM25" s="463">
        <f t="shared" si="12"/>
        <v>0</v>
      </c>
      <c r="AN25" s="464">
        <f t="shared" si="13"/>
        <v>0</v>
      </c>
      <c r="AO25" s="464">
        <f t="shared" si="14"/>
        <v>0</v>
      </c>
      <c r="AP25" s="465">
        <f t="shared" si="15"/>
        <v>0</v>
      </c>
      <c r="AQ25" s="465">
        <f t="shared" si="16"/>
        <v>0</v>
      </c>
      <c r="AR25" s="465">
        <f t="shared" si="17"/>
        <v>0</v>
      </c>
      <c r="AS25" s="465">
        <f t="shared" si="18"/>
        <v>0</v>
      </c>
      <c r="AT25" s="465">
        <f t="shared" si="19"/>
        <v>0</v>
      </c>
      <c r="AU25" s="465">
        <f t="shared" si="20"/>
        <v>0</v>
      </c>
      <c r="AV25" s="467">
        <f t="shared" si="21"/>
        <v>0</v>
      </c>
    </row>
    <row r="26" spans="1:48">
      <c r="A26" s="685"/>
      <c r="B26" s="333" t="str">
        <f>Populations!B83</f>
        <v>20-24</v>
      </c>
      <c r="C26" s="356"/>
      <c r="D26" s="357"/>
      <c r="E26" s="309"/>
      <c r="F26" s="310"/>
      <c r="G26" s="310"/>
      <c r="H26" s="310"/>
      <c r="I26" s="310"/>
      <c r="J26" s="311"/>
      <c r="K26" s="311"/>
      <c r="L26" s="358"/>
      <c r="M26" s="304"/>
      <c r="N26" s="345">
        <f>Populations!C14</f>
        <v>0</v>
      </c>
      <c r="O26" s="346">
        <f>IF(N26=0,0,($C$26/$N$26)*100000)</f>
        <v>0</v>
      </c>
      <c r="P26" s="346">
        <f>Populations!E14</f>
        <v>0</v>
      </c>
      <c r="Q26" s="346">
        <f>IF(P26=0,0,($D$26/$P$26)*100000)</f>
        <v>0</v>
      </c>
      <c r="R26" s="346">
        <f>Populations!G14</f>
        <v>0</v>
      </c>
      <c r="S26" s="346">
        <f>IF(R26=0,0,($E$26/$R$26)*100000)</f>
        <v>0</v>
      </c>
      <c r="T26" s="347">
        <f>Populations!I14</f>
        <v>0</v>
      </c>
      <c r="U26" s="346">
        <f>IF(T26=0,0,($F$26/$T$26)*100000)</f>
        <v>0</v>
      </c>
      <c r="V26" s="346">
        <f>Populations!K14</f>
        <v>0</v>
      </c>
      <c r="W26" s="346">
        <f>IF(V26=0,0,($G$26/$V$26)*100000)</f>
        <v>0</v>
      </c>
      <c r="X26" s="347">
        <f>Populations!M14</f>
        <v>0</v>
      </c>
      <c r="Y26" s="346">
        <f>IF(X26=0,0,($H$26/$X$26)*100000)</f>
        <v>0</v>
      </c>
      <c r="Z26" s="347">
        <f>Populations!O14</f>
        <v>0</v>
      </c>
      <c r="AA26" s="346">
        <f>IF(Z26=0,0,($I$26/$Z$26)*100000)</f>
        <v>0</v>
      </c>
      <c r="AB26" s="347">
        <f>Populations!Q14</f>
        <v>0</v>
      </c>
      <c r="AC26" s="346">
        <f>IF(AB26=0,0,($J$26/$AB$26)*100000)</f>
        <v>0</v>
      </c>
      <c r="AD26" s="346">
        <f>Populations!S14</f>
        <v>0</v>
      </c>
      <c r="AE26" s="346">
        <f>IF(AD26=0,0,($K$26/$AD$26)*100000)</f>
        <v>0</v>
      </c>
      <c r="AF26" s="347">
        <f>Populations!U14</f>
        <v>0</v>
      </c>
      <c r="AG26" s="348">
        <f>IF(AF26=0,0,($L$26/$AF$26)*100000)</f>
        <v>0</v>
      </c>
      <c r="AH26" s="305"/>
      <c r="AI26" s="271">
        <f>Populations!B101</f>
        <v>0</v>
      </c>
      <c r="AJ26" s="272">
        <f>Populations!C101</f>
        <v>0</v>
      </c>
      <c r="AL26" s="333" t="str">
        <f>Populations!B14</f>
        <v>20-24</v>
      </c>
      <c r="AM26" s="463">
        <f t="shared" si="12"/>
        <v>0</v>
      </c>
      <c r="AN26" s="464">
        <f t="shared" si="13"/>
        <v>0</v>
      </c>
      <c r="AO26" s="464">
        <f t="shared" si="14"/>
        <v>0</v>
      </c>
      <c r="AP26" s="465">
        <f t="shared" si="15"/>
        <v>0</v>
      </c>
      <c r="AQ26" s="465">
        <f t="shared" si="16"/>
        <v>0</v>
      </c>
      <c r="AR26" s="465">
        <f t="shared" si="17"/>
        <v>0</v>
      </c>
      <c r="AS26" s="465">
        <f t="shared" si="18"/>
        <v>0</v>
      </c>
      <c r="AT26" s="465">
        <f t="shared" si="19"/>
        <v>0</v>
      </c>
      <c r="AU26" s="465">
        <f t="shared" si="20"/>
        <v>0</v>
      </c>
      <c r="AV26" s="467">
        <f t="shared" si="21"/>
        <v>0</v>
      </c>
    </row>
    <row r="27" spans="1:48">
      <c r="A27" s="685"/>
      <c r="B27" s="333" t="str">
        <f>Populations!B84</f>
        <v>25-34</v>
      </c>
      <c r="C27" s="356"/>
      <c r="D27" s="357"/>
      <c r="E27" s="309"/>
      <c r="F27" s="310"/>
      <c r="G27" s="310"/>
      <c r="H27" s="310"/>
      <c r="I27" s="310"/>
      <c r="J27" s="311"/>
      <c r="K27" s="311"/>
      <c r="L27" s="358"/>
      <c r="M27" s="304"/>
      <c r="N27" s="345">
        <f>Populations!C15</f>
        <v>0</v>
      </c>
      <c r="O27" s="346">
        <f>IF(N27=0,0,($C$27/$N$27)*100000)</f>
        <v>0</v>
      </c>
      <c r="P27" s="346">
        <f>Populations!E15</f>
        <v>0</v>
      </c>
      <c r="Q27" s="346">
        <f>IF(P27=0,0,($D$27/$P$27)*100000)</f>
        <v>0</v>
      </c>
      <c r="R27" s="346">
        <f>Populations!G15</f>
        <v>0</v>
      </c>
      <c r="S27" s="346">
        <f>IF(R27=0,0,($E$27/$R$27)*100000)</f>
        <v>0</v>
      </c>
      <c r="T27" s="347">
        <f>Populations!I15</f>
        <v>0</v>
      </c>
      <c r="U27" s="346">
        <f>IF(T27=0,0,($F$27/$T$27)*100000)</f>
        <v>0</v>
      </c>
      <c r="V27" s="346">
        <f>Populations!K15</f>
        <v>0</v>
      </c>
      <c r="W27" s="346">
        <f>IF(V27=0,0,($G$27/$V$27)*100000)</f>
        <v>0</v>
      </c>
      <c r="X27" s="347">
        <f>Populations!M15</f>
        <v>0</v>
      </c>
      <c r="Y27" s="346">
        <f>IF(X27=0,0,($H$27/$X$27)*100000)</f>
        <v>0</v>
      </c>
      <c r="Z27" s="347">
        <f>Populations!O15</f>
        <v>0</v>
      </c>
      <c r="AA27" s="346">
        <f>IF(Z27=0,0,($I$27/$Z$27)*100000)</f>
        <v>0</v>
      </c>
      <c r="AB27" s="347">
        <f>Populations!Q15</f>
        <v>0</v>
      </c>
      <c r="AC27" s="346">
        <f>IF(AB27=0,0,($J$27/$AB$27)*100000)</f>
        <v>0</v>
      </c>
      <c r="AD27" s="346">
        <f>Populations!S15</f>
        <v>0</v>
      </c>
      <c r="AE27" s="346">
        <f>IF(AD27=0,0,($K$27/$AD$27)*100000)</f>
        <v>0</v>
      </c>
      <c r="AF27" s="347">
        <f>Populations!U15</f>
        <v>0</v>
      </c>
      <c r="AG27" s="348">
        <f>IF(AF27=0,0,($L$272/$AF$27)*100000)</f>
        <v>0</v>
      </c>
      <c r="AH27" s="305"/>
      <c r="AI27" s="271">
        <f>Populations!B102</f>
        <v>0</v>
      </c>
      <c r="AJ27" s="272">
        <f>Populations!C102</f>
        <v>0</v>
      </c>
      <c r="AL27" s="333" t="str">
        <f>Populations!B15</f>
        <v>25-34</v>
      </c>
      <c r="AM27" s="463">
        <f t="shared" si="12"/>
        <v>0</v>
      </c>
      <c r="AN27" s="464">
        <f t="shared" si="13"/>
        <v>0</v>
      </c>
      <c r="AO27" s="464">
        <f t="shared" si="14"/>
        <v>0</v>
      </c>
      <c r="AP27" s="465">
        <f t="shared" si="15"/>
        <v>0</v>
      </c>
      <c r="AQ27" s="465">
        <f t="shared" si="16"/>
        <v>0</v>
      </c>
      <c r="AR27" s="465">
        <f t="shared" si="17"/>
        <v>0</v>
      </c>
      <c r="AS27" s="465">
        <f t="shared" si="18"/>
        <v>0</v>
      </c>
      <c r="AT27" s="465">
        <f t="shared" si="19"/>
        <v>0</v>
      </c>
      <c r="AU27" s="465">
        <f t="shared" si="20"/>
        <v>0</v>
      </c>
      <c r="AV27" s="467">
        <f t="shared" si="21"/>
        <v>0</v>
      </c>
    </row>
    <row r="28" spans="1:48">
      <c r="A28" s="685"/>
      <c r="B28" s="333" t="str">
        <f>Populations!B85</f>
        <v>35-44</v>
      </c>
      <c r="C28" s="356"/>
      <c r="D28" s="357"/>
      <c r="E28" s="309"/>
      <c r="F28" s="310"/>
      <c r="G28" s="310"/>
      <c r="H28" s="310"/>
      <c r="I28" s="310"/>
      <c r="J28" s="311"/>
      <c r="K28" s="311"/>
      <c r="L28" s="358"/>
      <c r="M28" s="304"/>
      <c r="N28" s="345">
        <f>Populations!C16</f>
        <v>0</v>
      </c>
      <c r="O28" s="346">
        <f>IF(N28=0,0,($C$28/$N$28)*100000)</f>
        <v>0</v>
      </c>
      <c r="P28" s="346">
        <f>Populations!E16</f>
        <v>0</v>
      </c>
      <c r="Q28" s="346">
        <f>IF(P28=0,0,($D$28/$P$28)*100000)</f>
        <v>0</v>
      </c>
      <c r="R28" s="346">
        <f>Populations!G16</f>
        <v>0</v>
      </c>
      <c r="S28" s="346">
        <f>IF(R28=0,0,($E$28/$R$28)*100000)</f>
        <v>0</v>
      </c>
      <c r="T28" s="347">
        <f>Populations!I16</f>
        <v>0</v>
      </c>
      <c r="U28" s="346">
        <f>IF(T28=0,0,($F$28/$T$28)*100000)</f>
        <v>0</v>
      </c>
      <c r="V28" s="346">
        <f>Populations!K16</f>
        <v>0</v>
      </c>
      <c r="W28" s="346">
        <f>IF(V28=0,0,($G$28/$V$28)*100000)</f>
        <v>0</v>
      </c>
      <c r="X28" s="347">
        <f>Populations!M16</f>
        <v>0</v>
      </c>
      <c r="Y28" s="346">
        <f>IF(X28=0,0,($H$28/$X$28)*100000)</f>
        <v>0</v>
      </c>
      <c r="Z28" s="347">
        <f>Populations!O16</f>
        <v>0</v>
      </c>
      <c r="AA28" s="346">
        <f>IF(Z28=0,0,($I$28/$Z$28)*100000)</f>
        <v>0</v>
      </c>
      <c r="AB28" s="347">
        <f>Populations!Q16</f>
        <v>0</v>
      </c>
      <c r="AC28" s="346">
        <f>IF(AB28=0,0,($J$28/$AB$28)*100000)</f>
        <v>0</v>
      </c>
      <c r="AD28" s="346">
        <f>Populations!S16</f>
        <v>0</v>
      </c>
      <c r="AE28" s="346">
        <f>IF(AD28=0,0,($K$28/$AD$28)*100000)</f>
        <v>0</v>
      </c>
      <c r="AF28" s="347">
        <f>Populations!U16</f>
        <v>0</v>
      </c>
      <c r="AG28" s="348">
        <f>IF(AF28=0,0,($L$28/$AF$28)*100000)</f>
        <v>0</v>
      </c>
      <c r="AH28" s="305"/>
      <c r="AI28" s="271">
        <f>Populations!B103</f>
        <v>0</v>
      </c>
      <c r="AJ28" s="272">
        <f>Populations!C103</f>
        <v>0</v>
      </c>
      <c r="AL28" s="333" t="str">
        <f>Populations!B16</f>
        <v>35-44</v>
      </c>
      <c r="AM28" s="463">
        <f t="shared" si="12"/>
        <v>0</v>
      </c>
      <c r="AN28" s="464">
        <f t="shared" si="13"/>
        <v>0</v>
      </c>
      <c r="AO28" s="464">
        <f t="shared" si="14"/>
        <v>0</v>
      </c>
      <c r="AP28" s="465">
        <f t="shared" si="15"/>
        <v>0</v>
      </c>
      <c r="AQ28" s="465">
        <f t="shared" si="16"/>
        <v>0</v>
      </c>
      <c r="AR28" s="465">
        <f t="shared" si="17"/>
        <v>0</v>
      </c>
      <c r="AS28" s="465">
        <f t="shared" si="18"/>
        <v>0</v>
      </c>
      <c r="AT28" s="465">
        <f t="shared" si="19"/>
        <v>0</v>
      </c>
      <c r="AU28" s="465">
        <f t="shared" si="20"/>
        <v>0</v>
      </c>
      <c r="AV28" s="467">
        <f t="shared" si="21"/>
        <v>0</v>
      </c>
    </row>
    <row r="29" spans="1:48">
      <c r="A29" s="685"/>
      <c r="B29" s="333" t="str">
        <f>Populations!B86</f>
        <v>45-54</v>
      </c>
      <c r="C29" s="356"/>
      <c r="D29" s="357"/>
      <c r="E29" s="309"/>
      <c r="F29" s="310"/>
      <c r="G29" s="310"/>
      <c r="H29" s="310"/>
      <c r="I29" s="310"/>
      <c r="J29" s="311"/>
      <c r="K29" s="311"/>
      <c r="L29" s="358"/>
      <c r="M29" s="304"/>
      <c r="N29" s="345">
        <f>Populations!C17</f>
        <v>0</v>
      </c>
      <c r="O29" s="346">
        <f>IF(N29=0,0,($C$29/$N$29)*100000)</f>
        <v>0</v>
      </c>
      <c r="P29" s="346">
        <f>Populations!E17</f>
        <v>0</v>
      </c>
      <c r="Q29" s="346">
        <f>IF(P29=0,0,($D$29/$P$29)*100000)</f>
        <v>0</v>
      </c>
      <c r="R29" s="346">
        <f>Populations!G17</f>
        <v>0</v>
      </c>
      <c r="S29" s="346">
        <f>IF(R29=0,0,($E$29/$R$29)*100000)</f>
        <v>0</v>
      </c>
      <c r="T29" s="347">
        <f>Populations!I17</f>
        <v>0</v>
      </c>
      <c r="U29" s="346">
        <f>IF(T29=0,0,($F$29/$T$29)*100000)</f>
        <v>0</v>
      </c>
      <c r="V29" s="346">
        <f>Populations!K17</f>
        <v>0</v>
      </c>
      <c r="W29" s="346">
        <f>IF(V29=0,0,($G$29/$V$29)*100000)</f>
        <v>0</v>
      </c>
      <c r="X29" s="347">
        <f>Populations!M17</f>
        <v>0</v>
      </c>
      <c r="Y29" s="346">
        <f>IF(X29=0,0,($H$29/$X$29)*100000)</f>
        <v>0</v>
      </c>
      <c r="Z29" s="347">
        <f>Populations!O17</f>
        <v>0</v>
      </c>
      <c r="AA29" s="346">
        <f>IF(Z29=0,0,($I$29/$Z$29)*100000)</f>
        <v>0</v>
      </c>
      <c r="AB29" s="347">
        <f>Populations!Q17</f>
        <v>0</v>
      </c>
      <c r="AC29" s="346">
        <f>IF(AB29=0,0,($J$29/$AB$29)*100000)</f>
        <v>0</v>
      </c>
      <c r="AD29" s="346">
        <f>Populations!S17</f>
        <v>0</v>
      </c>
      <c r="AE29" s="346">
        <f>IF(AD29=0,0,($K$29/$AD$29)*100000)</f>
        <v>0</v>
      </c>
      <c r="AF29" s="347">
        <f>Populations!U17</f>
        <v>0</v>
      </c>
      <c r="AG29" s="348">
        <f>IF(AF29=0,0,($L$29/$AF$29)*100000)</f>
        <v>0</v>
      </c>
      <c r="AH29" s="305"/>
      <c r="AI29" s="271">
        <f>Populations!B104</f>
        <v>0</v>
      </c>
      <c r="AJ29" s="272">
        <f>Populations!C104</f>
        <v>0</v>
      </c>
      <c r="AL29" s="333" t="str">
        <f>Populations!B17</f>
        <v>45-54</v>
      </c>
      <c r="AM29" s="463">
        <f t="shared" si="12"/>
        <v>0</v>
      </c>
      <c r="AN29" s="464">
        <f t="shared" si="13"/>
        <v>0</v>
      </c>
      <c r="AO29" s="464">
        <f t="shared" si="14"/>
        <v>0</v>
      </c>
      <c r="AP29" s="465">
        <f t="shared" si="15"/>
        <v>0</v>
      </c>
      <c r="AQ29" s="465">
        <f t="shared" si="16"/>
        <v>0</v>
      </c>
      <c r="AR29" s="465">
        <f t="shared" si="17"/>
        <v>0</v>
      </c>
      <c r="AS29" s="465">
        <f t="shared" si="18"/>
        <v>0</v>
      </c>
      <c r="AT29" s="465">
        <f t="shared" si="19"/>
        <v>0</v>
      </c>
      <c r="AU29" s="465">
        <f t="shared" si="20"/>
        <v>0</v>
      </c>
      <c r="AV29" s="467">
        <f t="shared" si="21"/>
        <v>0</v>
      </c>
    </row>
    <row r="30" spans="1:48">
      <c r="A30" s="685"/>
      <c r="B30" s="333" t="str">
        <f>Populations!B87</f>
        <v>55-64</v>
      </c>
      <c r="C30" s="356"/>
      <c r="D30" s="357"/>
      <c r="E30" s="309"/>
      <c r="F30" s="310"/>
      <c r="G30" s="310"/>
      <c r="H30" s="310"/>
      <c r="I30" s="310"/>
      <c r="J30" s="311"/>
      <c r="K30" s="311"/>
      <c r="L30" s="358"/>
      <c r="M30" s="304"/>
      <c r="N30" s="345">
        <f>Populations!C18</f>
        <v>0</v>
      </c>
      <c r="O30" s="346">
        <f>IF(N30=0,0,($C$30/$N$30)*100000)</f>
        <v>0</v>
      </c>
      <c r="P30" s="346">
        <f>Populations!E18</f>
        <v>0</v>
      </c>
      <c r="Q30" s="346">
        <f>IF(P30=0,0,($D$30/$P$30)*100000)</f>
        <v>0</v>
      </c>
      <c r="R30" s="346">
        <f>Populations!G18</f>
        <v>0</v>
      </c>
      <c r="S30" s="346">
        <f>IF(R30=0,0,($E$30/$R$30)*100000)</f>
        <v>0</v>
      </c>
      <c r="T30" s="347">
        <f>Populations!I18</f>
        <v>0</v>
      </c>
      <c r="U30" s="346">
        <f>IF(T30=0,0,($F$30/$T$30)*100000)</f>
        <v>0</v>
      </c>
      <c r="V30" s="346">
        <f>Populations!K18</f>
        <v>0</v>
      </c>
      <c r="W30" s="346">
        <f>IF(V30=0,0,($G$30/$V$30)*100000)</f>
        <v>0</v>
      </c>
      <c r="X30" s="347">
        <f>Populations!M18</f>
        <v>0</v>
      </c>
      <c r="Y30" s="346">
        <f>IF(X30=0,0,($H$30/$X$30)*100000)</f>
        <v>0</v>
      </c>
      <c r="Z30" s="347">
        <f>Populations!O18</f>
        <v>0</v>
      </c>
      <c r="AA30" s="346">
        <f>IF(Z30=0,0,($I$30/$Z$30)*100000)</f>
        <v>0</v>
      </c>
      <c r="AB30" s="347">
        <f>Populations!Q18</f>
        <v>0</v>
      </c>
      <c r="AC30" s="346">
        <f>IF(AB30=0,0,($J$30/$AB$30)*100000)</f>
        <v>0</v>
      </c>
      <c r="AD30" s="346">
        <f>Populations!S18</f>
        <v>0</v>
      </c>
      <c r="AE30" s="346">
        <f>IF(AD30=0,0,($K$30/$AD$30)*100000)</f>
        <v>0</v>
      </c>
      <c r="AF30" s="347">
        <f>Populations!U18</f>
        <v>0</v>
      </c>
      <c r="AG30" s="348">
        <f>IF(AF30=0,0,($L$30/$AF$30)*100000)</f>
        <v>0</v>
      </c>
      <c r="AH30" s="305"/>
      <c r="AI30" s="271">
        <f>Populations!B105</f>
        <v>0</v>
      </c>
      <c r="AJ30" s="272">
        <f>Populations!C105</f>
        <v>0</v>
      </c>
      <c r="AL30" s="333" t="str">
        <f>Populations!B18</f>
        <v>55-64</v>
      </c>
      <c r="AM30" s="463">
        <f t="shared" si="12"/>
        <v>0</v>
      </c>
      <c r="AN30" s="464">
        <f t="shared" si="13"/>
        <v>0</v>
      </c>
      <c r="AO30" s="464">
        <f t="shared" si="14"/>
        <v>0</v>
      </c>
      <c r="AP30" s="465">
        <f t="shared" si="15"/>
        <v>0</v>
      </c>
      <c r="AQ30" s="465">
        <f t="shared" si="16"/>
        <v>0</v>
      </c>
      <c r="AR30" s="465">
        <f t="shared" si="17"/>
        <v>0</v>
      </c>
      <c r="AS30" s="465">
        <f t="shared" si="18"/>
        <v>0</v>
      </c>
      <c r="AT30" s="465">
        <f t="shared" si="19"/>
        <v>0</v>
      </c>
      <c r="AU30" s="465">
        <f t="shared" si="20"/>
        <v>0</v>
      </c>
      <c r="AV30" s="467">
        <f t="shared" si="21"/>
        <v>0</v>
      </c>
    </row>
    <row r="31" spans="1:48">
      <c r="A31" s="685"/>
      <c r="B31" s="333" t="str">
        <f>Populations!B88</f>
        <v>65-74</v>
      </c>
      <c r="C31" s="356"/>
      <c r="D31" s="357"/>
      <c r="E31" s="309"/>
      <c r="F31" s="310"/>
      <c r="G31" s="310"/>
      <c r="H31" s="310"/>
      <c r="I31" s="310"/>
      <c r="J31" s="311"/>
      <c r="K31" s="311"/>
      <c r="L31" s="358"/>
      <c r="M31" s="304"/>
      <c r="N31" s="345">
        <f>Populations!C19</f>
        <v>0</v>
      </c>
      <c r="O31" s="346">
        <f>IF(N31=0,0,($C$31/$N$31)*100000)</f>
        <v>0</v>
      </c>
      <c r="P31" s="346">
        <f>Populations!E19</f>
        <v>0</v>
      </c>
      <c r="Q31" s="346">
        <f>IF(P31=0,0,($D$31/$P$31)*100000)</f>
        <v>0</v>
      </c>
      <c r="R31" s="346">
        <f>Populations!G19</f>
        <v>0</v>
      </c>
      <c r="S31" s="346">
        <f>IF(R31=0,0,($E$31/$R$31)*100000)</f>
        <v>0</v>
      </c>
      <c r="T31" s="347">
        <f>Populations!I19</f>
        <v>0</v>
      </c>
      <c r="U31" s="346">
        <f>IF(T31=0,0,($F$31/$T$31)*100000)</f>
        <v>0</v>
      </c>
      <c r="V31" s="346">
        <f>Populations!K19</f>
        <v>0</v>
      </c>
      <c r="W31" s="346">
        <f>IF(V31=0,0,($G$31/$V$31)*100000)</f>
        <v>0</v>
      </c>
      <c r="X31" s="347">
        <f>Populations!M19</f>
        <v>0</v>
      </c>
      <c r="Y31" s="346">
        <f>IF(X31=0,0,($H$31/$X$31)*100000)</f>
        <v>0</v>
      </c>
      <c r="Z31" s="347">
        <f>Populations!O19</f>
        <v>0</v>
      </c>
      <c r="AA31" s="346">
        <f>IF(Z31=0,0,($I$31/$Z$31)*100000)</f>
        <v>0</v>
      </c>
      <c r="AB31" s="347">
        <f>Populations!Q19</f>
        <v>0</v>
      </c>
      <c r="AC31" s="346">
        <f>IF(AB31=0,0,($J$31/$AB$31)*100000)</f>
        <v>0</v>
      </c>
      <c r="AD31" s="346">
        <f>Populations!S19</f>
        <v>0</v>
      </c>
      <c r="AE31" s="346">
        <f>IF(AD31=0,0,($K$31/$AD$31)*100000)</f>
        <v>0</v>
      </c>
      <c r="AF31" s="347">
        <f>Populations!U19</f>
        <v>0</v>
      </c>
      <c r="AG31" s="348">
        <f>IF(AF31=0,0,($L$31/$AF$31)*100000)</f>
        <v>0</v>
      </c>
      <c r="AH31" s="305"/>
      <c r="AI31" s="271">
        <f>Populations!B106</f>
        <v>0</v>
      </c>
      <c r="AJ31" s="272">
        <f>Populations!C106</f>
        <v>0</v>
      </c>
      <c r="AL31" s="333" t="str">
        <f>Populations!B19</f>
        <v>65-74</v>
      </c>
      <c r="AM31" s="463">
        <f t="shared" si="12"/>
        <v>0</v>
      </c>
      <c r="AN31" s="464">
        <f t="shared" si="13"/>
        <v>0</v>
      </c>
      <c r="AO31" s="464">
        <f t="shared" si="14"/>
        <v>0</v>
      </c>
      <c r="AP31" s="465">
        <f t="shared" si="15"/>
        <v>0</v>
      </c>
      <c r="AQ31" s="465">
        <f t="shared" si="16"/>
        <v>0</v>
      </c>
      <c r="AR31" s="465">
        <f t="shared" si="17"/>
        <v>0</v>
      </c>
      <c r="AS31" s="465">
        <f t="shared" si="18"/>
        <v>0</v>
      </c>
      <c r="AT31" s="465">
        <f t="shared" si="19"/>
        <v>0</v>
      </c>
      <c r="AU31" s="465">
        <f t="shared" si="20"/>
        <v>0</v>
      </c>
      <c r="AV31" s="467">
        <f t="shared" si="21"/>
        <v>0</v>
      </c>
    </row>
    <row r="32" spans="1:48">
      <c r="A32" s="685"/>
      <c r="B32" s="333" t="str">
        <f>Populations!B89</f>
        <v>75-84</v>
      </c>
      <c r="C32" s="356"/>
      <c r="D32" s="357"/>
      <c r="E32" s="309"/>
      <c r="F32" s="310"/>
      <c r="G32" s="310"/>
      <c r="H32" s="310"/>
      <c r="I32" s="310"/>
      <c r="J32" s="311"/>
      <c r="K32" s="311"/>
      <c r="L32" s="358"/>
      <c r="M32" s="304"/>
      <c r="N32" s="345">
        <f>Populations!C20</f>
        <v>0</v>
      </c>
      <c r="O32" s="346">
        <f>IF(N32=0,0,($C$32/$N$32)*100000)</f>
        <v>0</v>
      </c>
      <c r="P32" s="346">
        <f>Populations!E20</f>
        <v>0</v>
      </c>
      <c r="Q32" s="346">
        <f>IF(P32=0,0,($D$32/$P$32)*100000)</f>
        <v>0</v>
      </c>
      <c r="R32" s="346">
        <f>Populations!G20</f>
        <v>0</v>
      </c>
      <c r="S32" s="346">
        <f>IF(R32=0,0,($E$32/$R$32)*100000)</f>
        <v>0</v>
      </c>
      <c r="T32" s="347">
        <f>Populations!I20</f>
        <v>0</v>
      </c>
      <c r="U32" s="346">
        <f>IF(T32=0,0,($F$32/$T$32)*100000)</f>
        <v>0</v>
      </c>
      <c r="V32" s="346">
        <f>Populations!K20</f>
        <v>0</v>
      </c>
      <c r="W32" s="346">
        <f>IF(V32=0,0,($G$32/$V$32)*100000)</f>
        <v>0</v>
      </c>
      <c r="X32" s="347">
        <f>Populations!M20</f>
        <v>0</v>
      </c>
      <c r="Y32" s="346">
        <f>IF(X32=0,0,($H$32/$X$32)*100000)</f>
        <v>0</v>
      </c>
      <c r="Z32" s="347">
        <f>Populations!O20</f>
        <v>0</v>
      </c>
      <c r="AA32" s="346">
        <f>IF(Z32=0,0,($I$32/$Z$32)*100000)</f>
        <v>0</v>
      </c>
      <c r="AB32" s="347">
        <f>Populations!Q20</f>
        <v>0</v>
      </c>
      <c r="AC32" s="346">
        <f>IF(AB32=0,0,($J$32/$AB$32)*100000)</f>
        <v>0</v>
      </c>
      <c r="AD32" s="346">
        <f>Populations!S20</f>
        <v>0</v>
      </c>
      <c r="AE32" s="346">
        <f>IF(AD32=0,0,($K$32/$AD$32)*100000)</f>
        <v>0</v>
      </c>
      <c r="AF32" s="347">
        <f>Populations!U20</f>
        <v>0</v>
      </c>
      <c r="AG32" s="348">
        <f>IF(AF32=0,0,($L$32/$AF$32)*100000)</f>
        <v>0</v>
      </c>
      <c r="AH32" s="305"/>
      <c r="AI32" s="271">
        <f>Populations!B107</f>
        <v>0</v>
      </c>
      <c r="AJ32" s="272">
        <f>Populations!C107</f>
        <v>0</v>
      </c>
      <c r="AL32" s="333" t="str">
        <f>Populations!B20</f>
        <v>75-84</v>
      </c>
      <c r="AM32" s="463">
        <f t="shared" si="12"/>
        <v>0</v>
      </c>
      <c r="AN32" s="464">
        <f t="shared" si="13"/>
        <v>0</v>
      </c>
      <c r="AO32" s="464">
        <f t="shared" si="14"/>
        <v>0</v>
      </c>
      <c r="AP32" s="465">
        <f t="shared" si="15"/>
        <v>0</v>
      </c>
      <c r="AQ32" s="465">
        <f t="shared" si="16"/>
        <v>0</v>
      </c>
      <c r="AR32" s="465">
        <f t="shared" si="17"/>
        <v>0</v>
      </c>
      <c r="AS32" s="465">
        <f t="shared" si="18"/>
        <v>0</v>
      </c>
      <c r="AT32" s="465">
        <f t="shared" si="19"/>
        <v>0</v>
      </c>
      <c r="AU32" s="465">
        <f t="shared" si="20"/>
        <v>0</v>
      </c>
      <c r="AV32" s="467">
        <f t="shared" si="21"/>
        <v>0</v>
      </c>
    </row>
    <row r="33" spans="1:48">
      <c r="A33" s="685"/>
      <c r="B33" s="333" t="str">
        <f>Populations!B90</f>
        <v>85+</v>
      </c>
      <c r="C33" s="356"/>
      <c r="D33" s="357"/>
      <c r="E33" s="301"/>
      <c r="F33" s="302"/>
      <c r="G33" s="302"/>
      <c r="H33" s="302"/>
      <c r="I33" s="302"/>
      <c r="J33" s="303"/>
      <c r="K33" s="303"/>
      <c r="L33" s="358"/>
      <c r="M33" s="304"/>
      <c r="N33" s="345">
        <f>Populations!C21</f>
        <v>0</v>
      </c>
      <c r="O33" s="346">
        <f>IF(N33=0,0,($C$33/$N$33)*100000)</f>
        <v>0</v>
      </c>
      <c r="P33" s="346">
        <f>Populations!E21</f>
        <v>0</v>
      </c>
      <c r="Q33" s="346">
        <f>IF(P33=0,0,($D$33/$P$33)*100000)</f>
        <v>0</v>
      </c>
      <c r="R33" s="346">
        <f>Populations!G21</f>
        <v>0</v>
      </c>
      <c r="S33" s="346">
        <f>IF(R33=0,0,($E$33/$R$33)*100000)</f>
        <v>0</v>
      </c>
      <c r="T33" s="347">
        <f>Populations!I21</f>
        <v>0</v>
      </c>
      <c r="U33" s="346">
        <f>IF(T33=0,0,($F$33/$T$33)*100000)</f>
        <v>0</v>
      </c>
      <c r="V33" s="346">
        <f>Populations!K21</f>
        <v>0</v>
      </c>
      <c r="W33" s="346">
        <f>IF(V33=0,0,($G$33/$V$33)*100000)</f>
        <v>0</v>
      </c>
      <c r="X33" s="347">
        <f>Populations!M21</f>
        <v>0</v>
      </c>
      <c r="Y33" s="346">
        <f>IF(X33=0,0,($H$33/$X$33)*100000)</f>
        <v>0</v>
      </c>
      <c r="Z33" s="347">
        <f>Populations!O21</f>
        <v>0</v>
      </c>
      <c r="AA33" s="346">
        <f>IF(Z33=0,0,($I$33/$Z$33)*100000)</f>
        <v>0</v>
      </c>
      <c r="AB33" s="347">
        <f>Populations!Q21</f>
        <v>0</v>
      </c>
      <c r="AC33" s="346">
        <f>IF(AB33=0,0,($J$33/$AB$33)*100000)</f>
        <v>0</v>
      </c>
      <c r="AD33" s="346">
        <f>Populations!S21</f>
        <v>0</v>
      </c>
      <c r="AE33" s="346">
        <f>IF(AD33=0,0,($K$33/$AD$33)*100000)</f>
        <v>0</v>
      </c>
      <c r="AF33" s="347">
        <f>Populations!U21</f>
        <v>0</v>
      </c>
      <c r="AG33" s="348">
        <f>IF(AF33=0,0,($L$33/$AF$33)*100000)</f>
        <v>0</v>
      </c>
      <c r="AH33" s="305"/>
      <c r="AI33" s="271">
        <f>Populations!B108</f>
        <v>0</v>
      </c>
      <c r="AJ33" s="272">
        <f>Populations!C108</f>
        <v>0</v>
      </c>
      <c r="AL33" s="333" t="str">
        <f>Populations!B21</f>
        <v>85+</v>
      </c>
      <c r="AM33" s="463">
        <f t="shared" si="12"/>
        <v>0</v>
      </c>
      <c r="AN33" s="464">
        <f t="shared" si="13"/>
        <v>0</v>
      </c>
      <c r="AO33" s="464">
        <f t="shared" si="14"/>
        <v>0</v>
      </c>
      <c r="AP33" s="465">
        <f t="shared" si="15"/>
        <v>0</v>
      </c>
      <c r="AQ33" s="465">
        <f t="shared" si="16"/>
        <v>0</v>
      </c>
      <c r="AR33" s="465">
        <f t="shared" si="17"/>
        <v>0</v>
      </c>
      <c r="AS33" s="465">
        <f t="shared" si="18"/>
        <v>0</v>
      </c>
      <c r="AT33" s="465">
        <f t="shared" si="19"/>
        <v>0</v>
      </c>
      <c r="AU33" s="465">
        <f t="shared" si="20"/>
        <v>0</v>
      </c>
      <c r="AV33" s="467">
        <f t="shared" si="21"/>
        <v>0</v>
      </c>
    </row>
    <row r="34" spans="1:48">
      <c r="A34" s="685"/>
      <c r="B34" s="363" t="s">
        <v>164</v>
      </c>
      <c r="C34" s="365">
        <f>SUM(C21:C33)</f>
        <v>0</v>
      </c>
      <c r="D34" s="366">
        <f t="shared" ref="D34:L34" si="22">SUM(D21:D33)</f>
        <v>0</v>
      </c>
      <c r="E34" s="366">
        <f t="shared" si="22"/>
        <v>0</v>
      </c>
      <c r="F34" s="367">
        <f t="shared" si="22"/>
        <v>0</v>
      </c>
      <c r="G34" s="367">
        <f t="shared" si="22"/>
        <v>0</v>
      </c>
      <c r="H34" s="367">
        <f t="shared" si="22"/>
        <v>0</v>
      </c>
      <c r="I34" s="367">
        <f t="shared" si="22"/>
        <v>0</v>
      </c>
      <c r="J34" s="367">
        <f t="shared" si="22"/>
        <v>0</v>
      </c>
      <c r="K34" s="367">
        <f t="shared" si="22"/>
        <v>0</v>
      </c>
      <c r="L34" s="368">
        <f t="shared" si="22"/>
        <v>0</v>
      </c>
      <c r="N34" s="345">
        <f>Populations!C22</f>
        <v>0</v>
      </c>
      <c r="O34" s="346">
        <f>IF(N34=0,0,($C$34/$N$34)*100000)</f>
        <v>0</v>
      </c>
      <c r="P34" s="346">
        <f>Populations!E22</f>
        <v>0</v>
      </c>
      <c r="Q34" s="346">
        <f>IF(P34=0,0,($D$34/$P$34)*100000)</f>
        <v>0</v>
      </c>
      <c r="R34" s="346">
        <f>Populations!G22</f>
        <v>0</v>
      </c>
      <c r="S34" s="346">
        <f>IF(R34=0,0,($E$34/$R$34)*100000)</f>
        <v>0</v>
      </c>
      <c r="T34" s="347">
        <f>Populations!I22</f>
        <v>0</v>
      </c>
      <c r="U34" s="346">
        <f>IF(T34=0,0,($F$34/$T$34)*100000)</f>
        <v>0</v>
      </c>
      <c r="V34" s="346">
        <f>Populations!K22</f>
        <v>0</v>
      </c>
      <c r="W34" s="346">
        <f>IF(V34=0,0,($G$34/$V$34)*100000)</f>
        <v>0</v>
      </c>
      <c r="X34" s="347">
        <f>Populations!M22</f>
        <v>0</v>
      </c>
      <c r="Y34" s="346">
        <f>IF(X34=0,0,($H$34/$X$34)*100000)</f>
        <v>0</v>
      </c>
      <c r="Z34" s="347">
        <f>Populations!O22</f>
        <v>0</v>
      </c>
      <c r="AA34" s="346">
        <f>IF(Z34=0,0,($I$34/$Z$34)*100000)</f>
        <v>0</v>
      </c>
      <c r="AB34" s="347">
        <f>Populations!Q22</f>
        <v>0</v>
      </c>
      <c r="AC34" s="346">
        <f>IF(AB34=0,0,($J$34/$AB$34)*100000)</f>
        <v>0</v>
      </c>
      <c r="AD34" s="346">
        <f>Populations!S22</f>
        <v>0</v>
      </c>
      <c r="AE34" s="346">
        <f>IF(AD34=0,0,($K$34/$AD$34)*100000)</f>
        <v>0</v>
      </c>
      <c r="AF34" s="347">
        <f>Populations!U22</f>
        <v>0</v>
      </c>
      <c r="AG34" s="348">
        <f>IF(AF34=0,0,($L$34/$AF$34)*100000)</f>
        <v>0</v>
      </c>
      <c r="AH34" s="312"/>
      <c r="AI34" s="271">
        <f>Populations!B109</f>
        <v>0</v>
      </c>
      <c r="AJ34" s="272">
        <f>Populations!C109</f>
        <v>0</v>
      </c>
      <c r="AL34" s="333" t="str">
        <f>Populations!B22</f>
        <v>Total</v>
      </c>
      <c r="AM34" s="463">
        <f>SUM(AM21:AM33)</f>
        <v>0</v>
      </c>
      <c r="AN34" s="463">
        <f>SUM(AN21:AN33)</f>
        <v>0</v>
      </c>
      <c r="AO34" s="463">
        <f t="shared" ref="AO34:AU34" si="23">SUM(AO21:AO33)</f>
        <v>0</v>
      </c>
      <c r="AP34" s="463">
        <f t="shared" si="23"/>
        <v>0</v>
      </c>
      <c r="AQ34" s="463">
        <f t="shared" si="23"/>
        <v>0</v>
      </c>
      <c r="AR34" s="463">
        <f t="shared" si="23"/>
        <v>0</v>
      </c>
      <c r="AS34" s="463">
        <f t="shared" si="23"/>
        <v>0</v>
      </c>
      <c r="AT34" s="463">
        <f t="shared" si="23"/>
        <v>0</v>
      </c>
      <c r="AU34" s="463">
        <f t="shared" si="23"/>
        <v>0</v>
      </c>
      <c r="AV34" s="642">
        <f>SUM(AV21:AV33)</f>
        <v>0</v>
      </c>
    </row>
    <row r="35" spans="1:48">
      <c r="B35" s="329"/>
      <c r="L35" s="330"/>
      <c r="N35" s="339"/>
      <c r="O35" s="340"/>
      <c r="P35" s="340"/>
      <c r="Q35" s="340"/>
      <c r="R35" s="340"/>
      <c r="S35" s="340"/>
      <c r="T35" s="340"/>
      <c r="U35" s="340"/>
      <c r="V35" s="340"/>
      <c r="W35" s="340"/>
      <c r="X35" s="340"/>
      <c r="Y35" s="340"/>
      <c r="Z35" s="340"/>
      <c r="AA35" s="340"/>
      <c r="AB35" s="340"/>
      <c r="AC35" s="340"/>
      <c r="AD35" s="340"/>
      <c r="AE35" s="340"/>
      <c r="AF35" s="340"/>
      <c r="AG35" s="341"/>
      <c r="AI35" s="324"/>
      <c r="AJ35" s="325"/>
      <c r="AL35" s="329"/>
      <c r="AV35" s="330"/>
    </row>
    <row r="36" spans="1:48">
      <c r="B36" s="369"/>
      <c r="C36" s="316"/>
      <c r="D36" s="317" t="s">
        <v>143</v>
      </c>
      <c r="E36" s="317"/>
      <c r="F36" s="318" t="s">
        <v>144</v>
      </c>
      <c r="G36" s="318"/>
      <c r="H36" s="318"/>
      <c r="I36" s="318"/>
      <c r="J36" s="318"/>
      <c r="K36" s="318"/>
      <c r="L36" s="370"/>
      <c r="N36" s="339"/>
      <c r="O36" s="340"/>
      <c r="P36" s="340"/>
      <c r="Q36" s="340"/>
      <c r="R36" s="340"/>
      <c r="S36" s="340"/>
      <c r="T36" s="340"/>
      <c r="U36" s="340"/>
      <c r="V36" s="340"/>
      <c r="W36" s="340"/>
      <c r="X36" s="340"/>
      <c r="Y36" s="340"/>
      <c r="Z36" s="340"/>
      <c r="AA36" s="340"/>
      <c r="AB36" s="340"/>
      <c r="AC36" s="340"/>
      <c r="AD36" s="340"/>
      <c r="AE36" s="340"/>
      <c r="AF36" s="340"/>
      <c r="AG36" s="341"/>
      <c r="AI36" s="324"/>
      <c r="AJ36" s="325"/>
      <c r="AL36" s="329"/>
      <c r="AM36" s="288" t="s">
        <v>162</v>
      </c>
      <c r="AV36" s="330"/>
    </row>
    <row r="37" spans="1:48" ht="63">
      <c r="A37" s="686" t="s">
        <v>156</v>
      </c>
      <c r="B37" s="354" t="s">
        <v>82</v>
      </c>
      <c r="C37" s="293" t="s">
        <v>157</v>
      </c>
      <c r="D37" s="294" t="s">
        <v>84</v>
      </c>
      <c r="E37" s="294" t="s">
        <v>85</v>
      </c>
      <c r="F37" s="295" t="str">
        <f>Populations!I77</f>
        <v>White-Not Hispanic</v>
      </c>
      <c r="G37" s="295" t="str">
        <f>Populations!K77</f>
        <v>Hispanic</v>
      </c>
      <c r="H37" s="295" t="str">
        <f>Populations!M77</f>
        <v>Black-Not Hispanic</v>
      </c>
      <c r="I37" s="295" t="str">
        <f>Populations!O77</f>
        <v>Asian</v>
      </c>
      <c r="J37" s="295" t="str">
        <f>Populations!Q77</f>
        <v>American Indian/Alaska Native</v>
      </c>
      <c r="K37" s="295" t="str">
        <f>Populations!S77</f>
        <v>Other</v>
      </c>
      <c r="L37" s="332" t="str">
        <f>Populations!U77</f>
        <v>Other</v>
      </c>
      <c r="M37" s="296"/>
      <c r="N37" s="342" t="s">
        <v>148</v>
      </c>
      <c r="O37" s="343" t="s">
        <v>149</v>
      </c>
      <c r="P37" s="343" t="s">
        <v>150</v>
      </c>
      <c r="Q37" s="343" t="s">
        <v>149</v>
      </c>
      <c r="R37" s="343" t="s">
        <v>151</v>
      </c>
      <c r="S37" s="343" t="s">
        <v>149</v>
      </c>
      <c r="T37" s="343" t="str">
        <f>Populations!I8</f>
        <v>White-Not Hispanic</v>
      </c>
      <c r="U37" s="343" t="s">
        <v>149</v>
      </c>
      <c r="V37" s="343" t="str">
        <f>Populations!K8</f>
        <v>Hispanic</v>
      </c>
      <c r="W37" s="343" t="s">
        <v>149</v>
      </c>
      <c r="X37" s="343" t="str">
        <f>Populations!M8</f>
        <v>Black-Not Hispanic</v>
      </c>
      <c r="Y37" s="343" t="s">
        <v>149</v>
      </c>
      <c r="Z37" s="343" t="str">
        <f>Populations!O8</f>
        <v>Asian</v>
      </c>
      <c r="AA37" s="343" t="s">
        <v>149</v>
      </c>
      <c r="AB37" s="343" t="str">
        <f>Populations!Q8</f>
        <v>American Indian
/Alaska Native</v>
      </c>
      <c r="AC37" s="343" t="s">
        <v>149</v>
      </c>
      <c r="AD37" s="343" t="str">
        <f>Populations!S8</f>
        <v>Other</v>
      </c>
      <c r="AE37" s="343" t="s">
        <v>149</v>
      </c>
      <c r="AF37" s="343" t="str">
        <f>Populations!U8</f>
        <v>Other</v>
      </c>
      <c r="AG37" s="344" t="s">
        <v>149</v>
      </c>
      <c r="AH37" s="296"/>
      <c r="AI37" s="322" t="s">
        <v>163</v>
      </c>
      <c r="AJ37" s="326" t="s">
        <v>113</v>
      </c>
      <c r="AL37" s="331" t="s">
        <v>82</v>
      </c>
      <c r="AM37" s="297" t="s">
        <v>83</v>
      </c>
      <c r="AN37" s="298" t="s">
        <v>84</v>
      </c>
      <c r="AO37" s="298" t="s">
        <v>85</v>
      </c>
      <c r="AP37" s="295" t="str">
        <f>Populations!I8</f>
        <v>White-Not Hispanic</v>
      </c>
      <c r="AQ37" s="295" t="str">
        <f>Populations!K8</f>
        <v>Hispanic</v>
      </c>
      <c r="AR37" s="295" t="str">
        <f>Populations!M8</f>
        <v>Black-Not Hispanic</v>
      </c>
      <c r="AS37" s="295" t="str">
        <f>Populations!O8</f>
        <v>Asian</v>
      </c>
      <c r="AT37" s="295" t="str">
        <f>Populations!Q8</f>
        <v>American Indian
/Alaska Native</v>
      </c>
      <c r="AU37" s="295" t="str">
        <f>Populations!S8</f>
        <v>Other</v>
      </c>
      <c r="AV37" s="332" t="str">
        <f>Populations!U8</f>
        <v>Other</v>
      </c>
    </row>
    <row r="38" spans="1:48">
      <c r="A38" s="686"/>
      <c r="B38" s="333" t="str">
        <f>Populations!B78</f>
        <v>&lt;1</v>
      </c>
      <c r="C38" s="299"/>
      <c r="D38" s="300"/>
      <c r="E38" s="301"/>
      <c r="F38" s="302"/>
      <c r="G38" s="302"/>
      <c r="H38" s="302"/>
      <c r="I38" s="302"/>
      <c r="J38" s="303"/>
      <c r="K38" s="303"/>
      <c r="L38" s="355"/>
      <c r="M38" s="304"/>
      <c r="N38" s="345">
        <f>Populations!C9</f>
        <v>0</v>
      </c>
      <c r="O38" s="346">
        <f>IF(N38=0,0,($C$38/$N$38)*100000)</f>
        <v>0</v>
      </c>
      <c r="P38" s="346">
        <f>Populations!E9</f>
        <v>0</v>
      </c>
      <c r="Q38" s="346">
        <f>IF(P38=0,0,($D$38/$P$38)*100000)</f>
        <v>0</v>
      </c>
      <c r="R38" s="346">
        <f>Populations!G9</f>
        <v>0</v>
      </c>
      <c r="S38" s="346">
        <f>IF(R38=0,0,($E$38/$R$38)*100000)</f>
        <v>0</v>
      </c>
      <c r="T38" s="346">
        <f>Populations!I9</f>
        <v>0</v>
      </c>
      <c r="U38" s="346">
        <f>IF(T38=0,0,($F$38/$T$38)*100000)</f>
        <v>0</v>
      </c>
      <c r="V38" s="347">
        <f>Populations!K9</f>
        <v>0</v>
      </c>
      <c r="W38" s="346">
        <f>IF(V38=0,0,($G$38/$V$38)*100000)</f>
        <v>0</v>
      </c>
      <c r="X38" s="347">
        <f>Populations!M9</f>
        <v>0</v>
      </c>
      <c r="Y38" s="346">
        <f>IF(X38=0,0,($H$38/$X$38)*100000)</f>
        <v>0</v>
      </c>
      <c r="Z38" s="346">
        <f>Populations!O9</f>
        <v>0</v>
      </c>
      <c r="AA38" s="346">
        <f>IF(Z38=0,0,($I$38/$Z$38)*100000)</f>
        <v>0</v>
      </c>
      <c r="AB38" s="346">
        <f>Populations!Q9</f>
        <v>0</v>
      </c>
      <c r="AC38" s="346">
        <f>IF(AB38=0,0,($J$38/$AB$38)*100000)</f>
        <v>0</v>
      </c>
      <c r="AD38" s="346">
        <f>Populations!S9</f>
        <v>0</v>
      </c>
      <c r="AE38" s="346">
        <f>IF(AD38=0,0,($K$38/$AD$38)*100000)</f>
        <v>0</v>
      </c>
      <c r="AF38" s="347">
        <f>Populations!U9</f>
        <v>0</v>
      </c>
      <c r="AG38" s="348">
        <f>IF(AF38=0,0,($L$38/$AF$38)*100000)</f>
        <v>0</v>
      </c>
      <c r="AH38" s="305"/>
      <c r="AI38" s="271">
        <f>Populations!B96</f>
        <v>0</v>
      </c>
      <c r="AJ38" s="272">
        <f>Populations!C96</f>
        <v>0</v>
      </c>
      <c r="AL38" s="333" t="str">
        <f>Populations!B9</f>
        <v>&lt;1</v>
      </c>
      <c r="AM38" s="306">
        <f t="shared" ref="AM38:AM50" si="24">O38*AJ38</f>
        <v>0</v>
      </c>
      <c r="AN38" s="307">
        <f t="shared" ref="AN38:AN50" si="25">Q38*AJ38</f>
        <v>0</v>
      </c>
      <c r="AO38" s="307">
        <f t="shared" ref="AO38:AO50" si="26">S38*AJ38</f>
        <v>0</v>
      </c>
      <c r="AP38" s="308">
        <f t="shared" ref="AP38:AP50" si="27">U38*AJ38</f>
        <v>0</v>
      </c>
      <c r="AQ38" s="308">
        <f t="shared" ref="AQ38:AQ50" si="28">W38*AJ38</f>
        <v>0</v>
      </c>
      <c r="AR38" s="308">
        <f t="shared" ref="AR38:AR50" si="29">Y38*AJ38</f>
        <v>0</v>
      </c>
      <c r="AS38" s="308">
        <f t="shared" ref="AS38:AS50" si="30">AA38*AJ38</f>
        <v>0</v>
      </c>
      <c r="AT38" s="308">
        <f t="shared" ref="AT38:AT50" si="31">AC38*AJ38</f>
        <v>0</v>
      </c>
      <c r="AU38" s="308">
        <f t="shared" ref="AU38:AU50" si="32">AE38*AJ38</f>
        <v>0</v>
      </c>
      <c r="AV38" s="334">
        <f t="shared" ref="AV38:AV50" si="33">AG38*AJ38</f>
        <v>0</v>
      </c>
    </row>
    <row r="39" spans="1:48">
      <c r="A39" s="686"/>
      <c r="B39" s="333" t="str">
        <f>Populations!B79</f>
        <v>1-4</v>
      </c>
      <c r="C39" s="356"/>
      <c r="D39" s="357"/>
      <c r="E39" s="309"/>
      <c r="F39" s="310"/>
      <c r="G39" s="310"/>
      <c r="H39" s="310"/>
      <c r="I39" s="310"/>
      <c r="J39" s="311"/>
      <c r="K39" s="311"/>
      <c r="L39" s="358"/>
      <c r="M39" s="304"/>
      <c r="N39" s="345">
        <f>Populations!C10</f>
        <v>0</v>
      </c>
      <c r="O39" s="346">
        <f>IF(N39=0,0,($C$39/$N$39)*100000)</f>
        <v>0</v>
      </c>
      <c r="P39" s="346">
        <f>Populations!E10</f>
        <v>0</v>
      </c>
      <c r="Q39" s="346">
        <f>IF(P39=0,0,($D$39/$P$39)*100000)</f>
        <v>0</v>
      </c>
      <c r="R39" s="346">
        <f>Populations!G10</f>
        <v>0</v>
      </c>
      <c r="S39" s="346">
        <f>IF(R39=0,0,($E$39/$R$39)*100000)</f>
        <v>0</v>
      </c>
      <c r="T39" s="346">
        <f>Populations!I10</f>
        <v>0</v>
      </c>
      <c r="U39" s="346">
        <f>IF(T39=0,0,($F$39/$T$39)*100000)</f>
        <v>0</v>
      </c>
      <c r="V39" s="347">
        <f>Populations!K10</f>
        <v>0</v>
      </c>
      <c r="W39" s="346">
        <f>IF(V39=0,0,($G$39/$V$39)*100000)</f>
        <v>0</v>
      </c>
      <c r="X39" s="347">
        <f>Populations!M10</f>
        <v>0</v>
      </c>
      <c r="Y39" s="346">
        <f>IF(X39=0,0,($H$39/$X$39)*100000)</f>
        <v>0</v>
      </c>
      <c r="Z39" s="346">
        <f>Populations!O10</f>
        <v>0</v>
      </c>
      <c r="AA39" s="346">
        <f>IF(Z39=0,0,($I$39/$Z$39)*100000)</f>
        <v>0</v>
      </c>
      <c r="AB39" s="346">
        <f>Populations!Q10</f>
        <v>0</v>
      </c>
      <c r="AC39" s="346">
        <f>IF(AB39=0,0,($J$39/$AB$39)*100000)</f>
        <v>0</v>
      </c>
      <c r="AD39" s="346">
        <f>Populations!S10</f>
        <v>0</v>
      </c>
      <c r="AE39" s="346">
        <f>IF(AD39=0,0,($K$39/$AD$39)*100000)</f>
        <v>0</v>
      </c>
      <c r="AF39" s="347">
        <f>Populations!U10</f>
        <v>0</v>
      </c>
      <c r="AG39" s="348">
        <f>IF(AF39=0,0,($L$39/$AF$39)*100000)</f>
        <v>0</v>
      </c>
      <c r="AH39" s="305"/>
      <c r="AI39" s="271">
        <f>Populations!B97</f>
        <v>0</v>
      </c>
      <c r="AJ39" s="272">
        <f>Populations!C97</f>
        <v>0</v>
      </c>
      <c r="AL39" s="333" t="str">
        <f>Populations!B10</f>
        <v>1-4</v>
      </c>
      <c r="AM39" s="306">
        <f t="shared" si="24"/>
        <v>0</v>
      </c>
      <c r="AN39" s="307">
        <f t="shared" si="25"/>
        <v>0</v>
      </c>
      <c r="AO39" s="307">
        <f t="shared" si="26"/>
        <v>0</v>
      </c>
      <c r="AP39" s="308">
        <f t="shared" si="27"/>
        <v>0</v>
      </c>
      <c r="AQ39" s="308">
        <f t="shared" si="28"/>
        <v>0</v>
      </c>
      <c r="AR39" s="308">
        <f t="shared" si="29"/>
        <v>0</v>
      </c>
      <c r="AS39" s="308">
        <f t="shared" si="30"/>
        <v>0</v>
      </c>
      <c r="AT39" s="308">
        <f t="shared" si="31"/>
        <v>0</v>
      </c>
      <c r="AU39" s="308">
        <f t="shared" si="32"/>
        <v>0</v>
      </c>
      <c r="AV39" s="334">
        <f t="shared" si="33"/>
        <v>0</v>
      </c>
    </row>
    <row r="40" spans="1:48">
      <c r="A40" s="686"/>
      <c r="B40" s="333" t="str">
        <f>Populations!B80</f>
        <v>5-9</v>
      </c>
      <c r="C40" s="356"/>
      <c r="D40" s="357"/>
      <c r="E40" s="309"/>
      <c r="F40" s="310"/>
      <c r="G40" s="310"/>
      <c r="H40" s="310"/>
      <c r="I40" s="310"/>
      <c r="J40" s="311"/>
      <c r="K40" s="311"/>
      <c r="L40" s="358"/>
      <c r="M40" s="304"/>
      <c r="N40" s="345">
        <f>Populations!C11</f>
        <v>0</v>
      </c>
      <c r="O40" s="346">
        <f>IF(N40=0,0,($C$40/$N$40)*100000)</f>
        <v>0</v>
      </c>
      <c r="P40" s="346">
        <f>Populations!E11</f>
        <v>0</v>
      </c>
      <c r="Q40" s="346">
        <f>IF(P40=0,0,($D$40/$P$40)*100000)</f>
        <v>0</v>
      </c>
      <c r="R40" s="346">
        <f>Populations!G11</f>
        <v>0</v>
      </c>
      <c r="S40" s="346">
        <f>IF(R40=0,0,($E$40/$R$40)*100000)</f>
        <v>0</v>
      </c>
      <c r="T40" s="346">
        <f>Populations!I11</f>
        <v>0</v>
      </c>
      <c r="U40" s="346">
        <f>IF(T40=0,0,($F$40/$T$40)*100000)</f>
        <v>0</v>
      </c>
      <c r="V40" s="347">
        <f>Populations!K11</f>
        <v>0</v>
      </c>
      <c r="W40" s="346">
        <f>IF(V40=0,0,($G$40/$V$40)*100000)</f>
        <v>0</v>
      </c>
      <c r="X40" s="347">
        <f>Populations!M11</f>
        <v>0</v>
      </c>
      <c r="Y40" s="346">
        <f>IF(X40=0,0,($H$40/$X$40)*100000)</f>
        <v>0</v>
      </c>
      <c r="Z40" s="346">
        <f>Populations!O11</f>
        <v>0</v>
      </c>
      <c r="AA40" s="346">
        <f>IF(Z40=0,0,($I$40/$Z$40)*100000)</f>
        <v>0</v>
      </c>
      <c r="AB40" s="346">
        <f>Populations!Q11</f>
        <v>0</v>
      </c>
      <c r="AC40" s="346">
        <f>IF(AB40=0,0,($J$40/$AB$40)*100000)</f>
        <v>0</v>
      </c>
      <c r="AD40" s="346">
        <f>Populations!S11</f>
        <v>0</v>
      </c>
      <c r="AE40" s="346">
        <f>IF(AD40=0,0,($K$40/$AD$40)*100000)</f>
        <v>0</v>
      </c>
      <c r="AF40" s="347">
        <f>Populations!U11</f>
        <v>0</v>
      </c>
      <c r="AG40" s="348">
        <f>IF(AF40=0,0,($L$40/$AF$40)*100000)</f>
        <v>0</v>
      </c>
      <c r="AH40" s="305"/>
      <c r="AI40" s="271">
        <f>Populations!B98</f>
        <v>0</v>
      </c>
      <c r="AJ40" s="272">
        <f>Populations!C98</f>
        <v>0</v>
      </c>
      <c r="AL40" s="333" t="str">
        <f>Populations!B11</f>
        <v>5-9</v>
      </c>
      <c r="AM40" s="306">
        <f t="shared" si="24"/>
        <v>0</v>
      </c>
      <c r="AN40" s="307">
        <f t="shared" si="25"/>
        <v>0</v>
      </c>
      <c r="AO40" s="307">
        <f t="shared" si="26"/>
        <v>0</v>
      </c>
      <c r="AP40" s="308">
        <f t="shared" si="27"/>
        <v>0</v>
      </c>
      <c r="AQ40" s="308">
        <f t="shared" si="28"/>
        <v>0</v>
      </c>
      <c r="AR40" s="308">
        <f t="shared" si="29"/>
        <v>0</v>
      </c>
      <c r="AS40" s="308">
        <f t="shared" si="30"/>
        <v>0</v>
      </c>
      <c r="AT40" s="308">
        <f t="shared" si="31"/>
        <v>0</v>
      </c>
      <c r="AU40" s="308">
        <f t="shared" si="32"/>
        <v>0</v>
      </c>
      <c r="AV40" s="334">
        <f t="shared" si="33"/>
        <v>0</v>
      </c>
    </row>
    <row r="41" spans="1:48">
      <c r="A41" s="686"/>
      <c r="B41" s="333" t="str">
        <f>Populations!B81</f>
        <v>10-14</v>
      </c>
      <c r="C41" s="356"/>
      <c r="D41" s="357"/>
      <c r="E41" s="309"/>
      <c r="F41" s="310"/>
      <c r="G41" s="310"/>
      <c r="H41" s="310"/>
      <c r="I41" s="310"/>
      <c r="J41" s="311"/>
      <c r="K41" s="311"/>
      <c r="L41" s="358"/>
      <c r="M41" s="304"/>
      <c r="N41" s="345">
        <f>Populations!C12</f>
        <v>0</v>
      </c>
      <c r="O41" s="346">
        <f>IF(N41=0,0,($C$41/$N$41)*100000)</f>
        <v>0</v>
      </c>
      <c r="P41" s="346">
        <f>Populations!E12</f>
        <v>0</v>
      </c>
      <c r="Q41" s="346">
        <f>IF(P41=0,0,($D$41/$P$41)*100000)</f>
        <v>0</v>
      </c>
      <c r="R41" s="346">
        <f>Populations!G12</f>
        <v>0</v>
      </c>
      <c r="S41" s="346">
        <f>IF(R41=0,0,($E$41/$R$41)*100000)</f>
        <v>0</v>
      </c>
      <c r="T41" s="346">
        <f>Populations!I12</f>
        <v>0</v>
      </c>
      <c r="U41" s="346">
        <f>IF(T41=0,0,($F$41/$T$41)*100000)</f>
        <v>0</v>
      </c>
      <c r="V41" s="347">
        <f>Populations!K12</f>
        <v>0</v>
      </c>
      <c r="W41" s="346">
        <f>IF(V41=0,0,($G$41/$V$41)*100000)</f>
        <v>0</v>
      </c>
      <c r="X41" s="347">
        <f>Populations!M12</f>
        <v>0</v>
      </c>
      <c r="Y41" s="346">
        <f>IF(X41=0,0,($H$41/$X$41)*100000)</f>
        <v>0</v>
      </c>
      <c r="Z41" s="346">
        <f>Populations!O12</f>
        <v>0</v>
      </c>
      <c r="AA41" s="346">
        <f>IF(Z41=0,0,($I$41/$Z$41)*100000)</f>
        <v>0</v>
      </c>
      <c r="AB41" s="346">
        <f>Populations!Q12</f>
        <v>0</v>
      </c>
      <c r="AC41" s="346">
        <f>IF(AB41=0,0,($J$41/$AB$41)*100000)</f>
        <v>0</v>
      </c>
      <c r="AD41" s="346">
        <f>Populations!S12</f>
        <v>0</v>
      </c>
      <c r="AE41" s="346">
        <f>IF(AD41=0,0,($K$41/$AD$41)*100000)</f>
        <v>0</v>
      </c>
      <c r="AF41" s="347">
        <f>Populations!U12</f>
        <v>0</v>
      </c>
      <c r="AG41" s="348">
        <f>IF(AF41=0,0,($L$41/$AF$41)*100000)</f>
        <v>0</v>
      </c>
      <c r="AH41" s="305"/>
      <c r="AI41" s="271">
        <f>Populations!B99</f>
        <v>0</v>
      </c>
      <c r="AJ41" s="272">
        <f>Populations!C99</f>
        <v>0</v>
      </c>
      <c r="AL41" s="333" t="str">
        <f>Populations!B12</f>
        <v>10-14</v>
      </c>
      <c r="AM41" s="306">
        <f t="shared" si="24"/>
        <v>0</v>
      </c>
      <c r="AN41" s="307">
        <f t="shared" si="25"/>
        <v>0</v>
      </c>
      <c r="AO41" s="307">
        <f t="shared" si="26"/>
        <v>0</v>
      </c>
      <c r="AP41" s="308">
        <f t="shared" si="27"/>
        <v>0</v>
      </c>
      <c r="AQ41" s="308">
        <f t="shared" si="28"/>
        <v>0</v>
      </c>
      <c r="AR41" s="308">
        <f t="shared" si="29"/>
        <v>0</v>
      </c>
      <c r="AS41" s="308">
        <f t="shared" si="30"/>
        <v>0</v>
      </c>
      <c r="AT41" s="308">
        <f t="shared" si="31"/>
        <v>0</v>
      </c>
      <c r="AU41" s="308">
        <f t="shared" si="32"/>
        <v>0</v>
      </c>
      <c r="AV41" s="334">
        <f t="shared" si="33"/>
        <v>0</v>
      </c>
    </row>
    <row r="42" spans="1:48">
      <c r="A42" s="686"/>
      <c r="B42" s="333" t="str">
        <f>Populations!B82</f>
        <v>15-19</v>
      </c>
      <c r="C42" s="356"/>
      <c r="D42" s="357"/>
      <c r="E42" s="309"/>
      <c r="F42" s="310"/>
      <c r="G42" s="310"/>
      <c r="H42" s="310"/>
      <c r="I42" s="310"/>
      <c r="J42" s="311"/>
      <c r="K42" s="311"/>
      <c r="L42" s="358"/>
      <c r="M42" s="304"/>
      <c r="N42" s="345">
        <f>Populations!C13</f>
        <v>0</v>
      </c>
      <c r="O42" s="346">
        <f>IF(N42=0,0,($C$42/$N$42)*100000)</f>
        <v>0</v>
      </c>
      <c r="P42" s="346">
        <f>Populations!E13</f>
        <v>0</v>
      </c>
      <c r="Q42" s="346">
        <f>IF(P42=0,0,($D$42/$P$42)*100000)</f>
        <v>0</v>
      </c>
      <c r="R42" s="346">
        <f>Populations!G13</f>
        <v>0</v>
      </c>
      <c r="S42" s="346">
        <f>IF(R42=0,0,($E$42/$R$42)*100000)</f>
        <v>0</v>
      </c>
      <c r="T42" s="346">
        <f>Populations!I13</f>
        <v>0</v>
      </c>
      <c r="U42" s="346">
        <f>IF(T42=0,0,($F$42/$T$42)*100000)</f>
        <v>0</v>
      </c>
      <c r="V42" s="347">
        <f>Populations!K13</f>
        <v>0</v>
      </c>
      <c r="W42" s="346">
        <f>IF(V42=0,0,($G$42/$V$42)*100000)</f>
        <v>0</v>
      </c>
      <c r="X42" s="347">
        <f>Populations!M13</f>
        <v>0</v>
      </c>
      <c r="Y42" s="346">
        <f>IF(X42=0,0,($H$42/$X$42)*100000)</f>
        <v>0</v>
      </c>
      <c r="Z42" s="346">
        <f>Populations!O13</f>
        <v>0</v>
      </c>
      <c r="AA42" s="346">
        <f>IF(Z42=0,0,($I$42/$Z$42)*100000)</f>
        <v>0</v>
      </c>
      <c r="AB42" s="346">
        <f>Populations!Q13</f>
        <v>0</v>
      </c>
      <c r="AC42" s="346">
        <f>IF(AB42=0,0,($J$42/$AB$42)*100000)</f>
        <v>0</v>
      </c>
      <c r="AD42" s="346">
        <f>Populations!S13</f>
        <v>0</v>
      </c>
      <c r="AE42" s="346">
        <f>IF(AD42=0,0,($K$42/$AD$42)*100000)</f>
        <v>0</v>
      </c>
      <c r="AF42" s="347">
        <f>Populations!U13</f>
        <v>0</v>
      </c>
      <c r="AG42" s="348">
        <f>IF(AF42=0,0,($L$42/$AF$42)*100000)</f>
        <v>0</v>
      </c>
      <c r="AH42" s="305"/>
      <c r="AI42" s="271">
        <f>Populations!B100</f>
        <v>0</v>
      </c>
      <c r="AJ42" s="272">
        <f>Populations!C100</f>
        <v>0</v>
      </c>
      <c r="AL42" s="333" t="str">
        <f>Populations!B13</f>
        <v>15-19</v>
      </c>
      <c r="AM42" s="306">
        <f t="shared" si="24"/>
        <v>0</v>
      </c>
      <c r="AN42" s="307">
        <f t="shared" si="25"/>
        <v>0</v>
      </c>
      <c r="AO42" s="307">
        <f t="shared" si="26"/>
        <v>0</v>
      </c>
      <c r="AP42" s="308">
        <f t="shared" si="27"/>
        <v>0</v>
      </c>
      <c r="AQ42" s="308">
        <f t="shared" si="28"/>
        <v>0</v>
      </c>
      <c r="AR42" s="308">
        <f t="shared" si="29"/>
        <v>0</v>
      </c>
      <c r="AS42" s="308">
        <f t="shared" si="30"/>
        <v>0</v>
      </c>
      <c r="AT42" s="308">
        <f t="shared" si="31"/>
        <v>0</v>
      </c>
      <c r="AU42" s="308">
        <f t="shared" si="32"/>
        <v>0</v>
      </c>
      <c r="AV42" s="334">
        <f t="shared" si="33"/>
        <v>0</v>
      </c>
    </row>
    <row r="43" spans="1:48">
      <c r="A43" s="686"/>
      <c r="B43" s="333" t="str">
        <f>Populations!B83</f>
        <v>20-24</v>
      </c>
      <c r="C43" s="356"/>
      <c r="D43" s="357"/>
      <c r="E43" s="309"/>
      <c r="F43" s="310"/>
      <c r="G43" s="310"/>
      <c r="H43" s="310"/>
      <c r="I43" s="310"/>
      <c r="J43" s="311"/>
      <c r="K43" s="311"/>
      <c r="L43" s="358"/>
      <c r="M43" s="304"/>
      <c r="N43" s="345">
        <f>Populations!C14</f>
        <v>0</v>
      </c>
      <c r="O43" s="346">
        <f>IF(N43=0,0,($C$43/$N$43)*100000)</f>
        <v>0</v>
      </c>
      <c r="P43" s="346">
        <f>Populations!E14</f>
        <v>0</v>
      </c>
      <c r="Q43" s="346">
        <f>IF(P43=0,0,($D$43/$P$43)*100000)</f>
        <v>0</v>
      </c>
      <c r="R43" s="346">
        <f>Populations!G14</f>
        <v>0</v>
      </c>
      <c r="S43" s="346">
        <f>IF(R43=0,0,($E$43/$R$43)*100000)</f>
        <v>0</v>
      </c>
      <c r="T43" s="346">
        <f>Populations!I14</f>
        <v>0</v>
      </c>
      <c r="U43" s="346">
        <f>IF(T43=0,0,($F$43/$T$43)*100000)</f>
        <v>0</v>
      </c>
      <c r="V43" s="347">
        <f>Populations!K14</f>
        <v>0</v>
      </c>
      <c r="W43" s="346">
        <f>IF(V43=0,0,($G$43/$V$43)*100000)</f>
        <v>0</v>
      </c>
      <c r="X43" s="347">
        <f>Populations!M14</f>
        <v>0</v>
      </c>
      <c r="Y43" s="346">
        <f>IF(X43=0,0,($H$43/$X$43)*100000)</f>
        <v>0</v>
      </c>
      <c r="Z43" s="346">
        <f>Populations!O14</f>
        <v>0</v>
      </c>
      <c r="AA43" s="346">
        <f>IF(Z43=0,0,($I$43/$Z$43)*100000)</f>
        <v>0</v>
      </c>
      <c r="AB43" s="346">
        <f>Populations!Q14</f>
        <v>0</v>
      </c>
      <c r="AC43" s="346">
        <f>IF(AB43=0,0,($J$43/$AB$43)*100000)</f>
        <v>0</v>
      </c>
      <c r="AD43" s="346">
        <f>Populations!S14</f>
        <v>0</v>
      </c>
      <c r="AE43" s="346">
        <f>IF(AD43=0,0,($K$43/$AD$43)*100000)</f>
        <v>0</v>
      </c>
      <c r="AF43" s="347">
        <f>Populations!U14</f>
        <v>0</v>
      </c>
      <c r="AG43" s="348">
        <f>IF(AF43=0,0,($L$43/$AF$43)*100000)</f>
        <v>0</v>
      </c>
      <c r="AH43" s="305"/>
      <c r="AI43" s="271">
        <f>Populations!B101</f>
        <v>0</v>
      </c>
      <c r="AJ43" s="272">
        <f>Populations!C101</f>
        <v>0</v>
      </c>
      <c r="AL43" s="333" t="str">
        <f>Populations!B14</f>
        <v>20-24</v>
      </c>
      <c r="AM43" s="306">
        <f t="shared" si="24"/>
        <v>0</v>
      </c>
      <c r="AN43" s="307">
        <f t="shared" si="25"/>
        <v>0</v>
      </c>
      <c r="AO43" s="307">
        <f t="shared" si="26"/>
        <v>0</v>
      </c>
      <c r="AP43" s="308">
        <f t="shared" si="27"/>
        <v>0</v>
      </c>
      <c r="AQ43" s="308">
        <f t="shared" si="28"/>
        <v>0</v>
      </c>
      <c r="AR43" s="308">
        <f t="shared" si="29"/>
        <v>0</v>
      </c>
      <c r="AS43" s="308">
        <f t="shared" si="30"/>
        <v>0</v>
      </c>
      <c r="AT43" s="308">
        <f t="shared" si="31"/>
        <v>0</v>
      </c>
      <c r="AU43" s="308">
        <f t="shared" si="32"/>
        <v>0</v>
      </c>
      <c r="AV43" s="334">
        <f t="shared" si="33"/>
        <v>0</v>
      </c>
    </row>
    <row r="44" spans="1:48">
      <c r="A44" s="686"/>
      <c r="B44" s="333" t="str">
        <f>Populations!B84</f>
        <v>25-34</v>
      </c>
      <c r="C44" s="356"/>
      <c r="D44" s="357"/>
      <c r="E44" s="309"/>
      <c r="F44" s="310"/>
      <c r="G44" s="310"/>
      <c r="H44" s="310"/>
      <c r="I44" s="310"/>
      <c r="J44" s="311"/>
      <c r="K44" s="311"/>
      <c r="L44" s="358"/>
      <c r="M44" s="304"/>
      <c r="N44" s="345">
        <f>Populations!C15</f>
        <v>0</v>
      </c>
      <c r="O44" s="346">
        <f>IF(N44=0,0,($C$44/$N$44)*100000)</f>
        <v>0</v>
      </c>
      <c r="P44" s="346">
        <f>Populations!E15</f>
        <v>0</v>
      </c>
      <c r="Q44" s="346">
        <f>IF(P44=0,0,($D$44/$P$44)*100000)</f>
        <v>0</v>
      </c>
      <c r="R44" s="346">
        <f>Populations!G15</f>
        <v>0</v>
      </c>
      <c r="S44" s="346">
        <f>IF(R44=0,0,($E$44/$R$44)*100000)</f>
        <v>0</v>
      </c>
      <c r="T44" s="346">
        <f>Populations!I15</f>
        <v>0</v>
      </c>
      <c r="U44" s="346">
        <f>IF(T44=0,0,($F$44/$T$44)*100000)</f>
        <v>0</v>
      </c>
      <c r="V44" s="347">
        <f>Populations!K15</f>
        <v>0</v>
      </c>
      <c r="W44" s="346">
        <f>IF(V44=0,0,($G$44/$V$44)*100000)</f>
        <v>0</v>
      </c>
      <c r="X44" s="347">
        <f>Populations!M15</f>
        <v>0</v>
      </c>
      <c r="Y44" s="346">
        <f>IF(X44=0,0,($H$44/$X$44)*100000)</f>
        <v>0</v>
      </c>
      <c r="Z44" s="346">
        <f>Populations!O15</f>
        <v>0</v>
      </c>
      <c r="AA44" s="346">
        <f>IF(Z44=0,0,($I$44/$Z$44)*100000)</f>
        <v>0</v>
      </c>
      <c r="AB44" s="346">
        <f>Populations!Q15</f>
        <v>0</v>
      </c>
      <c r="AC44" s="346">
        <f>IF(AB44=0,0,($J$44/$AB$44)*100000)</f>
        <v>0</v>
      </c>
      <c r="AD44" s="346">
        <f>Populations!S15</f>
        <v>0</v>
      </c>
      <c r="AE44" s="346">
        <f>IF(AD44=0,0,($K$44/$AD$44)*100000)</f>
        <v>0</v>
      </c>
      <c r="AF44" s="347">
        <f>Populations!U15</f>
        <v>0</v>
      </c>
      <c r="AG44" s="348">
        <f>IF(AF44=0,0,($L$44/$AF$44)*100000)</f>
        <v>0</v>
      </c>
      <c r="AH44" s="305"/>
      <c r="AI44" s="271">
        <f>Populations!B102</f>
        <v>0</v>
      </c>
      <c r="AJ44" s="272">
        <f>Populations!C102</f>
        <v>0</v>
      </c>
      <c r="AL44" s="333" t="str">
        <f>Populations!B15</f>
        <v>25-34</v>
      </c>
      <c r="AM44" s="306">
        <f t="shared" si="24"/>
        <v>0</v>
      </c>
      <c r="AN44" s="307">
        <f t="shared" si="25"/>
        <v>0</v>
      </c>
      <c r="AO44" s="307">
        <f t="shared" si="26"/>
        <v>0</v>
      </c>
      <c r="AP44" s="308">
        <f t="shared" si="27"/>
        <v>0</v>
      </c>
      <c r="AQ44" s="308">
        <f t="shared" si="28"/>
        <v>0</v>
      </c>
      <c r="AR44" s="308">
        <f t="shared" si="29"/>
        <v>0</v>
      </c>
      <c r="AS44" s="308">
        <f t="shared" si="30"/>
        <v>0</v>
      </c>
      <c r="AT44" s="308">
        <f t="shared" si="31"/>
        <v>0</v>
      </c>
      <c r="AU44" s="308">
        <f t="shared" si="32"/>
        <v>0</v>
      </c>
      <c r="AV44" s="334">
        <f t="shared" si="33"/>
        <v>0</v>
      </c>
    </row>
    <row r="45" spans="1:48">
      <c r="A45" s="686"/>
      <c r="B45" s="333" t="str">
        <f>Populations!B85</f>
        <v>35-44</v>
      </c>
      <c r="C45" s="356"/>
      <c r="D45" s="357"/>
      <c r="E45" s="309"/>
      <c r="F45" s="310"/>
      <c r="G45" s="310"/>
      <c r="H45" s="310"/>
      <c r="I45" s="310"/>
      <c r="J45" s="311"/>
      <c r="K45" s="311"/>
      <c r="L45" s="358"/>
      <c r="M45" s="304"/>
      <c r="N45" s="345">
        <f>Populations!C16</f>
        <v>0</v>
      </c>
      <c r="O45" s="346">
        <f>IF(N45=0,0,($C$45/$N$45)*100000)</f>
        <v>0</v>
      </c>
      <c r="P45" s="346">
        <f>Populations!E16</f>
        <v>0</v>
      </c>
      <c r="Q45" s="346">
        <f>IF(P45=0,0,($D$45/$P$45)*100000)</f>
        <v>0</v>
      </c>
      <c r="R45" s="346">
        <f>Populations!G16</f>
        <v>0</v>
      </c>
      <c r="S45" s="346">
        <f>IF(R45=0,0,($E$45/$R$45)*100000)</f>
        <v>0</v>
      </c>
      <c r="T45" s="346">
        <f>Populations!I16</f>
        <v>0</v>
      </c>
      <c r="U45" s="346">
        <f>IF(T45=0,0,($F$45/$T$45)*100000)</f>
        <v>0</v>
      </c>
      <c r="V45" s="347">
        <f>Populations!K16</f>
        <v>0</v>
      </c>
      <c r="W45" s="346">
        <f>IF(V45=0,0,($G$45/$V$45)*100000)</f>
        <v>0</v>
      </c>
      <c r="X45" s="347">
        <f>Populations!M16</f>
        <v>0</v>
      </c>
      <c r="Y45" s="346">
        <f>IF(X45=0,0,($H$45/$X$45)*100000)</f>
        <v>0</v>
      </c>
      <c r="Z45" s="346">
        <f>Populations!O16</f>
        <v>0</v>
      </c>
      <c r="AA45" s="346">
        <f>IF(Z45=0,0,($I$45/$Z$45)*100000)</f>
        <v>0</v>
      </c>
      <c r="AB45" s="346">
        <f>Populations!Q16</f>
        <v>0</v>
      </c>
      <c r="AC45" s="346">
        <f>IF(AB45=0,0,($J$45/$AB$45)*100000)</f>
        <v>0</v>
      </c>
      <c r="AD45" s="346">
        <f>Populations!S16</f>
        <v>0</v>
      </c>
      <c r="AE45" s="346">
        <f>IF(AD45=0,0,($K$45/$AD$45)*100000)</f>
        <v>0</v>
      </c>
      <c r="AF45" s="347">
        <f>Populations!U16</f>
        <v>0</v>
      </c>
      <c r="AG45" s="348">
        <f>IF(AF45=0,0,($L$45/$AF$45)*100000)</f>
        <v>0</v>
      </c>
      <c r="AH45" s="305"/>
      <c r="AI45" s="271">
        <f>Populations!B103</f>
        <v>0</v>
      </c>
      <c r="AJ45" s="272">
        <f>Populations!C103</f>
        <v>0</v>
      </c>
      <c r="AL45" s="333" t="str">
        <f>Populations!B16</f>
        <v>35-44</v>
      </c>
      <c r="AM45" s="306">
        <f t="shared" si="24"/>
        <v>0</v>
      </c>
      <c r="AN45" s="307">
        <f t="shared" si="25"/>
        <v>0</v>
      </c>
      <c r="AO45" s="307">
        <f t="shared" si="26"/>
        <v>0</v>
      </c>
      <c r="AP45" s="308">
        <f t="shared" si="27"/>
        <v>0</v>
      </c>
      <c r="AQ45" s="308">
        <f t="shared" si="28"/>
        <v>0</v>
      </c>
      <c r="AR45" s="308">
        <f t="shared" si="29"/>
        <v>0</v>
      </c>
      <c r="AS45" s="308">
        <f t="shared" si="30"/>
        <v>0</v>
      </c>
      <c r="AT45" s="308">
        <f t="shared" si="31"/>
        <v>0</v>
      </c>
      <c r="AU45" s="308">
        <f t="shared" si="32"/>
        <v>0</v>
      </c>
      <c r="AV45" s="334">
        <f t="shared" si="33"/>
        <v>0</v>
      </c>
    </row>
    <row r="46" spans="1:48">
      <c r="A46" s="686"/>
      <c r="B46" s="333" t="str">
        <f>Populations!B86</f>
        <v>45-54</v>
      </c>
      <c r="C46" s="356"/>
      <c r="D46" s="357"/>
      <c r="E46" s="309"/>
      <c r="F46" s="310"/>
      <c r="G46" s="310"/>
      <c r="H46" s="310"/>
      <c r="I46" s="310"/>
      <c r="J46" s="311"/>
      <c r="K46" s="311"/>
      <c r="L46" s="358"/>
      <c r="M46" s="304"/>
      <c r="N46" s="345">
        <f>Populations!C17</f>
        <v>0</v>
      </c>
      <c r="O46" s="346">
        <f>IF(N46=0,0,($C$46/$N$46)*100000)</f>
        <v>0</v>
      </c>
      <c r="P46" s="346">
        <f>Populations!E17</f>
        <v>0</v>
      </c>
      <c r="Q46" s="346">
        <f>IF(P46=0,0,($D$46/$P$46)*100000)</f>
        <v>0</v>
      </c>
      <c r="R46" s="346">
        <f>Populations!G17</f>
        <v>0</v>
      </c>
      <c r="S46" s="346">
        <f>IF(R46=0,0,($E$46/$R$46)*100000)</f>
        <v>0</v>
      </c>
      <c r="T46" s="346">
        <f>Populations!I17</f>
        <v>0</v>
      </c>
      <c r="U46" s="346">
        <f>IF(T46=0,0,($F$46/$T$46)*100000)</f>
        <v>0</v>
      </c>
      <c r="V46" s="347">
        <f>Populations!K17</f>
        <v>0</v>
      </c>
      <c r="W46" s="346">
        <f>IF(V46=0,0,($G$46/$V$46)*100000)</f>
        <v>0</v>
      </c>
      <c r="X46" s="347">
        <f>Populations!M17</f>
        <v>0</v>
      </c>
      <c r="Y46" s="346">
        <f>IF(X46=0,0,($H$46/$X$46)*100000)</f>
        <v>0</v>
      </c>
      <c r="Z46" s="346">
        <f>Populations!O17</f>
        <v>0</v>
      </c>
      <c r="AA46" s="346">
        <f>IF(Z46=0,0,($I$46/$Z$46)*100000)</f>
        <v>0</v>
      </c>
      <c r="AB46" s="346">
        <f>Populations!Q17</f>
        <v>0</v>
      </c>
      <c r="AC46" s="346">
        <f>IF(AB46=0,0,($J$46/$AB$46)*100000)</f>
        <v>0</v>
      </c>
      <c r="AD46" s="346">
        <f>Populations!S17</f>
        <v>0</v>
      </c>
      <c r="AE46" s="346">
        <f>IF(AD46=0,0,($K$46/$AD$46)*100000)</f>
        <v>0</v>
      </c>
      <c r="AF46" s="347">
        <f>Populations!U17</f>
        <v>0</v>
      </c>
      <c r="AG46" s="348">
        <f>IF(AF46=0,0,($L$46/$AF$46)*100000)</f>
        <v>0</v>
      </c>
      <c r="AH46" s="305"/>
      <c r="AI46" s="271">
        <f>Populations!B104</f>
        <v>0</v>
      </c>
      <c r="AJ46" s="272">
        <f>Populations!C104</f>
        <v>0</v>
      </c>
      <c r="AL46" s="333" t="str">
        <f>Populations!B17</f>
        <v>45-54</v>
      </c>
      <c r="AM46" s="306">
        <f t="shared" si="24"/>
        <v>0</v>
      </c>
      <c r="AN46" s="307">
        <f t="shared" si="25"/>
        <v>0</v>
      </c>
      <c r="AO46" s="307">
        <f t="shared" si="26"/>
        <v>0</v>
      </c>
      <c r="AP46" s="308">
        <f t="shared" si="27"/>
        <v>0</v>
      </c>
      <c r="AQ46" s="308">
        <f t="shared" si="28"/>
        <v>0</v>
      </c>
      <c r="AR46" s="308">
        <f t="shared" si="29"/>
        <v>0</v>
      </c>
      <c r="AS46" s="308">
        <f t="shared" si="30"/>
        <v>0</v>
      </c>
      <c r="AT46" s="308">
        <f t="shared" si="31"/>
        <v>0</v>
      </c>
      <c r="AU46" s="308">
        <f t="shared" si="32"/>
        <v>0</v>
      </c>
      <c r="AV46" s="334">
        <f t="shared" si="33"/>
        <v>0</v>
      </c>
    </row>
    <row r="47" spans="1:48">
      <c r="A47" s="686"/>
      <c r="B47" s="333" t="str">
        <f>Populations!B87</f>
        <v>55-64</v>
      </c>
      <c r="C47" s="356"/>
      <c r="D47" s="357"/>
      <c r="E47" s="309"/>
      <c r="F47" s="310"/>
      <c r="G47" s="310"/>
      <c r="H47" s="310"/>
      <c r="I47" s="310"/>
      <c r="J47" s="311"/>
      <c r="K47" s="311"/>
      <c r="L47" s="358"/>
      <c r="M47" s="304"/>
      <c r="N47" s="345">
        <f>Populations!C18</f>
        <v>0</v>
      </c>
      <c r="O47" s="346">
        <f>IF(N47=0,0,($C$47/$N$47)*100000)</f>
        <v>0</v>
      </c>
      <c r="P47" s="346">
        <f>Populations!E18</f>
        <v>0</v>
      </c>
      <c r="Q47" s="346">
        <f>IF(P47=0,0,($D$47/$P$47)*100000)</f>
        <v>0</v>
      </c>
      <c r="R47" s="346">
        <f>Populations!G18</f>
        <v>0</v>
      </c>
      <c r="S47" s="346">
        <f>IF(R47=0,0,($E$47/$R$47)*100000)</f>
        <v>0</v>
      </c>
      <c r="T47" s="346">
        <f>Populations!I18</f>
        <v>0</v>
      </c>
      <c r="U47" s="346">
        <f>IF(T47=0,0,($F$47/$T$47)*100000)</f>
        <v>0</v>
      </c>
      <c r="V47" s="347">
        <f>Populations!K18</f>
        <v>0</v>
      </c>
      <c r="W47" s="346">
        <f>IF(V47=0,0,($G$47/$V$47)*100000)</f>
        <v>0</v>
      </c>
      <c r="X47" s="347">
        <f>Populations!M18</f>
        <v>0</v>
      </c>
      <c r="Y47" s="346">
        <f>IF(X47=0,0,($H$47/$X$47)*100000)</f>
        <v>0</v>
      </c>
      <c r="Z47" s="346">
        <f>Populations!O18</f>
        <v>0</v>
      </c>
      <c r="AA47" s="346">
        <f>IF(Z47=0,0,($I$47/$Z$47)*100000)</f>
        <v>0</v>
      </c>
      <c r="AB47" s="346">
        <f>Populations!Q18</f>
        <v>0</v>
      </c>
      <c r="AC47" s="346">
        <f>IF(AB47=0,0,($J$47/$AB$47)*100000)</f>
        <v>0</v>
      </c>
      <c r="AD47" s="346">
        <f>Populations!S18</f>
        <v>0</v>
      </c>
      <c r="AE47" s="346">
        <f>IF(AD47=0,0,($K$47/$AD$47)*100000)</f>
        <v>0</v>
      </c>
      <c r="AF47" s="347">
        <f>Populations!U18</f>
        <v>0</v>
      </c>
      <c r="AG47" s="348">
        <f>IF(AF47=0,0,($L$47/$AF$47)*100000)</f>
        <v>0</v>
      </c>
      <c r="AH47" s="305"/>
      <c r="AI47" s="271">
        <f>Populations!B105</f>
        <v>0</v>
      </c>
      <c r="AJ47" s="272">
        <f>Populations!C105</f>
        <v>0</v>
      </c>
      <c r="AL47" s="333" t="str">
        <f>Populations!B18</f>
        <v>55-64</v>
      </c>
      <c r="AM47" s="306">
        <f t="shared" si="24"/>
        <v>0</v>
      </c>
      <c r="AN47" s="307">
        <f t="shared" si="25"/>
        <v>0</v>
      </c>
      <c r="AO47" s="307">
        <f t="shared" si="26"/>
        <v>0</v>
      </c>
      <c r="AP47" s="308">
        <f t="shared" si="27"/>
        <v>0</v>
      </c>
      <c r="AQ47" s="308">
        <f t="shared" si="28"/>
        <v>0</v>
      </c>
      <c r="AR47" s="308">
        <f t="shared" si="29"/>
        <v>0</v>
      </c>
      <c r="AS47" s="308">
        <f t="shared" si="30"/>
        <v>0</v>
      </c>
      <c r="AT47" s="308">
        <f t="shared" si="31"/>
        <v>0</v>
      </c>
      <c r="AU47" s="308">
        <f t="shared" si="32"/>
        <v>0</v>
      </c>
      <c r="AV47" s="334">
        <f t="shared" si="33"/>
        <v>0</v>
      </c>
    </row>
    <row r="48" spans="1:48">
      <c r="A48" s="686"/>
      <c r="B48" s="333" t="str">
        <f>Populations!B88</f>
        <v>65-74</v>
      </c>
      <c r="C48" s="356"/>
      <c r="D48" s="357"/>
      <c r="E48" s="309"/>
      <c r="F48" s="310"/>
      <c r="G48" s="310"/>
      <c r="H48" s="310"/>
      <c r="I48" s="310"/>
      <c r="J48" s="311"/>
      <c r="K48" s="311"/>
      <c r="L48" s="358"/>
      <c r="M48" s="304"/>
      <c r="N48" s="345">
        <f>Populations!C19</f>
        <v>0</v>
      </c>
      <c r="O48" s="346">
        <f>IF(N48=0,0,($C$48/$N$48)*100000)</f>
        <v>0</v>
      </c>
      <c r="P48" s="346">
        <f>Populations!E19</f>
        <v>0</v>
      </c>
      <c r="Q48" s="346">
        <f>IF(P48=0,0,($D$48/$P$48)*100000)</f>
        <v>0</v>
      </c>
      <c r="R48" s="346">
        <f>Populations!G19</f>
        <v>0</v>
      </c>
      <c r="S48" s="346">
        <f>IF(R48=0,0,($E$48/$R$48)*100000)</f>
        <v>0</v>
      </c>
      <c r="T48" s="346">
        <f>Populations!I19</f>
        <v>0</v>
      </c>
      <c r="U48" s="346">
        <f>IF(T48=0,0,($F$48/$T$48)*100000)</f>
        <v>0</v>
      </c>
      <c r="V48" s="347">
        <f>Populations!K19</f>
        <v>0</v>
      </c>
      <c r="W48" s="346">
        <f>IF(V48=0,0,($G$48/$V$48)*100000)</f>
        <v>0</v>
      </c>
      <c r="X48" s="347">
        <f>Populations!M19</f>
        <v>0</v>
      </c>
      <c r="Y48" s="346">
        <f>IF(X48=0,0,($H$48/$X$48)*100000)</f>
        <v>0</v>
      </c>
      <c r="Z48" s="346">
        <f>Populations!O19</f>
        <v>0</v>
      </c>
      <c r="AA48" s="346">
        <f>IF(Z48=0,0,($I$48/$Z$48)*100000)</f>
        <v>0</v>
      </c>
      <c r="AB48" s="346">
        <f>Populations!Q19</f>
        <v>0</v>
      </c>
      <c r="AC48" s="346">
        <f>IF(AB48=0,0,($J$48/$AB$48)*100000)</f>
        <v>0</v>
      </c>
      <c r="AD48" s="346">
        <f>Populations!S19</f>
        <v>0</v>
      </c>
      <c r="AE48" s="346">
        <f>IF(AD48=0,0,($K$48/$AD$48)*100000)</f>
        <v>0</v>
      </c>
      <c r="AF48" s="347">
        <f>Populations!U19</f>
        <v>0</v>
      </c>
      <c r="AG48" s="348">
        <f>IF(AF48=0,0,($L$48/$AF$48)*100000)</f>
        <v>0</v>
      </c>
      <c r="AH48" s="305"/>
      <c r="AI48" s="271">
        <f>Populations!B106</f>
        <v>0</v>
      </c>
      <c r="AJ48" s="272">
        <f>Populations!C106</f>
        <v>0</v>
      </c>
      <c r="AL48" s="333" t="str">
        <f>Populations!B19</f>
        <v>65-74</v>
      </c>
      <c r="AM48" s="306">
        <f t="shared" si="24"/>
        <v>0</v>
      </c>
      <c r="AN48" s="307">
        <f t="shared" si="25"/>
        <v>0</v>
      </c>
      <c r="AO48" s="307">
        <f t="shared" si="26"/>
        <v>0</v>
      </c>
      <c r="AP48" s="308">
        <f t="shared" si="27"/>
        <v>0</v>
      </c>
      <c r="AQ48" s="308">
        <f t="shared" si="28"/>
        <v>0</v>
      </c>
      <c r="AR48" s="308">
        <f t="shared" si="29"/>
        <v>0</v>
      </c>
      <c r="AS48" s="308">
        <f t="shared" si="30"/>
        <v>0</v>
      </c>
      <c r="AT48" s="308">
        <f t="shared" si="31"/>
        <v>0</v>
      </c>
      <c r="AU48" s="308">
        <f t="shared" si="32"/>
        <v>0</v>
      </c>
      <c r="AV48" s="334">
        <f t="shared" si="33"/>
        <v>0</v>
      </c>
    </row>
    <row r="49" spans="1:48">
      <c r="A49" s="686"/>
      <c r="B49" s="333" t="str">
        <f>Populations!B89</f>
        <v>75-84</v>
      </c>
      <c r="C49" s="356"/>
      <c r="D49" s="357"/>
      <c r="E49" s="309"/>
      <c r="F49" s="310"/>
      <c r="G49" s="310"/>
      <c r="H49" s="310"/>
      <c r="I49" s="310"/>
      <c r="J49" s="311"/>
      <c r="K49" s="311"/>
      <c r="L49" s="358"/>
      <c r="M49" s="304"/>
      <c r="N49" s="345">
        <f>Populations!C20</f>
        <v>0</v>
      </c>
      <c r="O49" s="346">
        <f>IF(N49=0,0,($C$49/$N$49)*100000)</f>
        <v>0</v>
      </c>
      <c r="P49" s="346">
        <f>Populations!E20</f>
        <v>0</v>
      </c>
      <c r="Q49" s="346">
        <f>IF(P49=0,0,($D$49/$P$49)*100000)</f>
        <v>0</v>
      </c>
      <c r="R49" s="346">
        <f>Populations!G20</f>
        <v>0</v>
      </c>
      <c r="S49" s="346">
        <f>IF(R49=0,0,($E$49/$R$49)*100000)</f>
        <v>0</v>
      </c>
      <c r="T49" s="346">
        <f>Populations!I20</f>
        <v>0</v>
      </c>
      <c r="U49" s="346">
        <f>IF(T49=0,0,($F$49/$T$49)*100000)</f>
        <v>0</v>
      </c>
      <c r="V49" s="347">
        <f>Populations!K20</f>
        <v>0</v>
      </c>
      <c r="W49" s="346">
        <f>IF(V49=0,0,($G$49/$V$49)*100000)</f>
        <v>0</v>
      </c>
      <c r="X49" s="347">
        <f>Populations!M20</f>
        <v>0</v>
      </c>
      <c r="Y49" s="346">
        <f>IF(X49=0,0,($H$49/$X$49)*100000)</f>
        <v>0</v>
      </c>
      <c r="Z49" s="346">
        <f>Populations!O20</f>
        <v>0</v>
      </c>
      <c r="AA49" s="346">
        <f>IF(Z49=0,0,($I$49/$Z$49)*100000)</f>
        <v>0</v>
      </c>
      <c r="AB49" s="346">
        <f>Populations!Q20</f>
        <v>0</v>
      </c>
      <c r="AC49" s="346">
        <f>IF(AB49=0,0,($J$49/$AB$49)*100000)</f>
        <v>0</v>
      </c>
      <c r="AD49" s="346">
        <f>Populations!S20</f>
        <v>0</v>
      </c>
      <c r="AE49" s="346">
        <f>IF(AD49=0,0,($K$49/$AD$49)*100000)</f>
        <v>0</v>
      </c>
      <c r="AF49" s="347">
        <f>Populations!U20</f>
        <v>0</v>
      </c>
      <c r="AG49" s="348">
        <f>IF(AF49=0,0,($L$49/$AF$49)*100000)</f>
        <v>0</v>
      </c>
      <c r="AH49" s="305"/>
      <c r="AI49" s="271">
        <f>Populations!B107</f>
        <v>0</v>
      </c>
      <c r="AJ49" s="272">
        <f>Populations!C107</f>
        <v>0</v>
      </c>
      <c r="AL49" s="333" t="str">
        <f>Populations!B20</f>
        <v>75-84</v>
      </c>
      <c r="AM49" s="306">
        <f t="shared" si="24"/>
        <v>0</v>
      </c>
      <c r="AN49" s="307">
        <f t="shared" si="25"/>
        <v>0</v>
      </c>
      <c r="AO49" s="307">
        <f t="shared" si="26"/>
        <v>0</v>
      </c>
      <c r="AP49" s="308">
        <f t="shared" si="27"/>
        <v>0</v>
      </c>
      <c r="AQ49" s="308">
        <f t="shared" si="28"/>
        <v>0</v>
      </c>
      <c r="AR49" s="308">
        <f t="shared" si="29"/>
        <v>0</v>
      </c>
      <c r="AS49" s="308">
        <f t="shared" si="30"/>
        <v>0</v>
      </c>
      <c r="AT49" s="308">
        <f t="shared" si="31"/>
        <v>0</v>
      </c>
      <c r="AU49" s="308">
        <f t="shared" si="32"/>
        <v>0</v>
      </c>
      <c r="AV49" s="334">
        <f t="shared" si="33"/>
        <v>0</v>
      </c>
    </row>
    <row r="50" spans="1:48">
      <c r="A50" s="686"/>
      <c r="B50" s="333" t="str">
        <f>Populations!B90</f>
        <v>85+</v>
      </c>
      <c r="C50" s="356"/>
      <c r="D50" s="357"/>
      <c r="E50" s="301"/>
      <c r="F50" s="302"/>
      <c r="G50" s="302"/>
      <c r="H50" s="302"/>
      <c r="I50" s="302"/>
      <c r="J50" s="303"/>
      <c r="K50" s="303"/>
      <c r="L50" s="358"/>
      <c r="M50" s="304"/>
      <c r="N50" s="345">
        <f>Populations!C21</f>
        <v>0</v>
      </c>
      <c r="O50" s="346">
        <f>IF(N50=0,0,($C$50/$N$50)*100000)</f>
        <v>0</v>
      </c>
      <c r="P50" s="346">
        <f>Populations!E21</f>
        <v>0</v>
      </c>
      <c r="Q50" s="346">
        <f>IF(P50=0,0,($D$50/$P$50)*100000)</f>
        <v>0</v>
      </c>
      <c r="R50" s="346">
        <f>Populations!G21</f>
        <v>0</v>
      </c>
      <c r="S50" s="346">
        <f>IF(R50=0,0,($E$50/$R$50)*100000)</f>
        <v>0</v>
      </c>
      <c r="T50" s="346">
        <f>Populations!I21</f>
        <v>0</v>
      </c>
      <c r="U50" s="346">
        <f>IF(T50=0,0,($F$50/$T$50)*100000)</f>
        <v>0</v>
      </c>
      <c r="V50" s="347">
        <f>Populations!K21</f>
        <v>0</v>
      </c>
      <c r="W50" s="346">
        <f>IF(V50=0,0,($G$50/$V$50)*100000)</f>
        <v>0</v>
      </c>
      <c r="X50" s="347">
        <f>Populations!M21</f>
        <v>0</v>
      </c>
      <c r="Y50" s="346">
        <f>IF(X50=0,0,($H$50/$X$50)*100000)</f>
        <v>0</v>
      </c>
      <c r="Z50" s="346">
        <f>Populations!O21</f>
        <v>0</v>
      </c>
      <c r="AA50" s="346">
        <f>IF(Z50=0,0,($I$50/$Z$50)*100000)</f>
        <v>0</v>
      </c>
      <c r="AB50" s="346">
        <f>Populations!Q21</f>
        <v>0</v>
      </c>
      <c r="AC50" s="346">
        <f>IF(AB50=0,0,($J$50/$AB$50)*100000)</f>
        <v>0</v>
      </c>
      <c r="AD50" s="346">
        <f>Populations!S21</f>
        <v>0</v>
      </c>
      <c r="AE50" s="346">
        <f>IF(AD50=0,0,($K$50/$AD$50)*100000)</f>
        <v>0</v>
      </c>
      <c r="AF50" s="347">
        <f>Populations!U21</f>
        <v>0</v>
      </c>
      <c r="AG50" s="348">
        <f>IF(AF50=0,0,($L$50/$AF$50)*100000)</f>
        <v>0</v>
      </c>
      <c r="AH50" s="305"/>
      <c r="AI50" s="271">
        <f>Populations!B108</f>
        <v>0</v>
      </c>
      <c r="AJ50" s="272">
        <f>Populations!C108</f>
        <v>0</v>
      </c>
      <c r="AL50" s="333" t="str">
        <f>Populations!B21</f>
        <v>85+</v>
      </c>
      <c r="AM50" s="306">
        <f t="shared" si="24"/>
        <v>0</v>
      </c>
      <c r="AN50" s="307">
        <f t="shared" si="25"/>
        <v>0</v>
      </c>
      <c r="AO50" s="307">
        <f t="shared" si="26"/>
        <v>0</v>
      </c>
      <c r="AP50" s="308">
        <f t="shared" si="27"/>
        <v>0</v>
      </c>
      <c r="AQ50" s="308">
        <f t="shared" si="28"/>
        <v>0</v>
      </c>
      <c r="AR50" s="308">
        <f t="shared" si="29"/>
        <v>0</v>
      </c>
      <c r="AS50" s="308">
        <f t="shared" si="30"/>
        <v>0</v>
      </c>
      <c r="AT50" s="308">
        <f t="shared" si="31"/>
        <v>0</v>
      </c>
      <c r="AU50" s="308">
        <f t="shared" si="32"/>
        <v>0</v>
      </c>
      <c r="AV50" s="334">
        <f t="shared" si="33"/>
        <v>0</v>
      </c>
    </row>
    <row r="51" spans="1:48" ht="16.5" thickBot="1">
      <c r="A51" s="686"/>
      <c r="B51" s="371" t="s">
        <v>164</v>
      </c>
      <c r="C51" s="372">
        <f>SUM(C38:C50)</f>
        <v>0</v>
      </c>
      <c r="D51" s="373">
        <f t="shared" ref="D51:L51" si="34">SUM(D38:D50)</f>
        <v>0</v>
      </c>
      <c r="E51" s="373">
        <f t="shared" si="34"/>
        <v>0</v>
      </c>
      <c r="F51" s="374">
        <f t="shared" si="34"/>
        <v>0</v>
      </c>
      <c r="G51" s="374">
        <f t="shared" si="34"/>
        <v>0</v>
      </c>
      <c r="H51" s="374">
        <f t="shared" si="34"/>
        <v>0</v>
      </c>
      <c r="I51" s="374">
        <f t="shared" si="34"/>
        <v>0</v>
      </c>
      <c r="J51" s="374">
        <f t="shared" si="34"/>
        <v>0</v>
      </c>
      <c r="K51" s="374">
        <f t="shared" si="34"/>
        <v>0</v>
      </c>
      <c r="L51" s="375">
        <f t="shared" si="34"/>
        <v>0</v>
      </c>
      <c r="N51" s="349">
        <f>Populations!C22</f>
        <v>0</v>
      </c>
      <c r="O51" s="350">
        <f>IF(N51=0,0,($C$51/$N$51)*100000)</f>
        <v>0</v>
      </c>
      <c r="P51" s="350">
        <f>Populations!E22</f>
        <v>0</v>
      </c>
      <c r="Q51" s="350">
        <f>IF(P51=0,0,($D$51/$P$51)*100000)</f>
        <v>0</v>
      </c>
      <c r="R51" s="350">
        <f>Populations!G22</f>
        <v>0</v>
      </c>
      <c r="S51" s="350">
        <f>IF(R51=0,0,($E$51/$R$51)*100000)</f>
        <v>0</v>
      </c>
      <c r="T51" s="350">
        <f>Populations!I22</f>
        <v>0</v>
      </c>
      <c r="U51" s="350">
        <f>IF(T51=0,0,($F$51/$T$51)*100000)</f>
        <v>0</v>
      </c>
      <c r="V51" s="351">
        <f>Populations!K22</f>
        <v>0</v>
      </c>
      <c r="W51" s="350">
        <f>IF(V51=0,0,($G$51/$V$51)*100000)</f>
        <v>0</v>
      </c>
      <c r="X51" s="351">
        <f>Populations!M22</f>
        <v>0</v>
      </c>
      <c r="Y51" s="350">
        <f>IF(X51=0,0,($H$51/$X$51)*100000)</f>
        <v>0</v>
      </c>
      <c r="Z51" s="350">
        <f>Populations!O22</f>
        <v>0</v>
      </c>
      <c r="AA51" s="350">
        <f>IF(Z51=0,0,($I$51/$Z$51)*100000)</f>
        <v>0</v>
      </c>
      <c r="AB51" s="350">
        <f>Populations!Q22</f>
        <v>0</v>
      </c>
      <c r="AC51" s="350">
        <f>IF(AB51=0,0,($J$51/$AB$51)*100000)</f>
        <v>0</v>
      </c>
      <c r="AD51" s="350">
        <f>Populations!S22</f>
        <v>0</v>
      </c>
      <c r="AE51" s="350">
        <f>IF(AD51=0,0,($K$51/$AD$51)*100000)</f>
        <v>0</v>
      </c>
      <c r="AF51" s="351">
        <f>Populations!U22</f>
        <v>0</v>
      </c>
      <c r="AG51" s="639">
        <f>IF(AF51=0,0,($L$51/$AF$51)*100000)</f>
        <v>0</v>
      </c>
      <c r="AH51" s="312"/>
      <c r="AI51" s="273">
        <f>Populations!B109</f>
        <v>0</v>
      </c>
      <c r="AJ51" s="274">
        <f>Populations!C109</f>
        <v>0</v>
      </c>
      <c r="AL51" s="335" t="str">
        <f>Populations!B22</f>
        <v>Total</v>
      </c>
      <c r="AM51" s="336">
        <f>SUM(AM38:AM50)</f>
        <v>0</v>
      </c>
      <c r="AN51" s="336">
        <f t="shared" ref="AN51:AV51" si="35">SUM(AN38:AN50)</f>
        <v>0</v>
      </c>
      <c r="AO51" s="336">
        <f>SUM(AO38:AO50)</f>
        <v>0</v>
      </c>
      <c r="AP51" s="336">
        <f t="shared" si="35"/>
        <v>0</v>
      </c>
      <c r="AQ51" s="336">
        <f t="shared" si="35"/>
        <v>0</v>
      </c>
      <c r="AR51" s="336">
        <f t="shared" si="35"/>
        <v>0</v>
      </c>
      <c r="AS51" s="336">
        <f>SUM(AS38:AS50)</f>
        <v>0</v>
      </c>
      <c r="AT51" s="336">
        <f t="shared" si="35"/>
        <v>0</v>
      </c>
      <c r="AU51" s="336">
        <f t="shared" si="35"/>
        <v>0</v>
      </c>
      <c r="AV51" s="643">
        <f t="shared" si="35"/>
        <v>0</v>
      </c>
    </row>
  </sheetData>
  <mergeCells count="7">
    <mergeCell ref="B1:E1"/>
    <mergeCell ref="AL1:AN1"/>
    <mergeCell ref="A37:A51"/>
    <mergeCell ref="A20:A34"/>
    <mergeCell ref="A3:A17"/>
    <mergeCell ref="F1:H1"/>
    <mergeCell ref="AI1:AJ2"/>
  </mergeCell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8a1310c-c0bd-4560-9dfd-13a14dcd98a0" xsi:nil="true"/>
    <SharedWithUsers xmlns="c24280dc-9d9c-455b-9155-44f2cc36b5ab">
      <UserInfo>
        <DisplayName/>
        <AccountId xsi:nil="true"/>
        <AccountType/>
      </UserInfo>
    </SharedWithUsers>
    <_ip_UnifiedCompliancePolicyUIAction xmlns="http://schemas.microsoft.com/sharepoint/v3" xsi:nil="true"/>
    <_ip_UnifiedCompliancePolicyProperties xmlns="http://schemas.microsoft.com/sharepoint/v3" xsi:nil="true"/>
    <PublishingExpirationDate xmlns="http://schemas.microsoft.com/sharepoint/v3" xsi:nil="true"/>
    <lcf76f155ced4ddcb4097134ff3c332f xmlns="44762f5a-5914-4ca5-8d77-2a6263d8a650">
      <Terms xmlns="http://schemas.microsoft.com/office/infopath/2007/PartnerControls"/>
    </lcf76f155ced4ddcb4097134ff3c332f>
    <PublishingStartDate xmlns="http://schemas.microsoft.com/sharepoint/v3" xsi:nil="true"/>
    <_dlc_DocId xmlns="58a1310c-c0bd-4560-9dfd-13a14dcd98a0">HEWYQ6A2VXRY-772210810-32595</_dlc_DocId>
    <_dlc_DocIdUrl xmlns="58a1310c-c0bd-4560-9dfd-13a14dcd98a0">
      <Url>https://cdc.sharepoint.com/teams/NCIPC-DIP/PIEB/_layouts/15/DocIdRedir.aspx?ID=HEWYQ6A2VXRY-772210810-32595</Url>
      <Description>HEWYQ6A2VXRY-772210810-32595</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3756D8D664189945B0E49AED16FB301A" ma:contentTypeVersion="20" ma:contentTypeDescription="Create a new document." ma:contentTypeScope="" ma:versionID="ebb85a3b73fe2ff621e9ef08aa1ede1d">
  <xsd:schema xmlns:xsd="http://www.w3.org/2001/XMLSchema" xmlns:xs="http://www.w3.org/2001/XMLSchema" xmlns:p="http://schemas.microsoft.com/office/2006/metadata/properties" xmlns:ns1="http://schemas.microsoft.com/sharepoint/v3" xmlns:ns2="44762f5a-5914-4ca5-8d77-2a6263d8a650" xmlns:ns3="58a1310c-c0bd-4560-9dfd-13a14dcd98a0" xmlns:ns4="c24280dc-9d9c-455b-9155-44f2cc36b5ab" targetNamespace="http://schemas.microsoft.com/office/2006/metadata/properties" ma:root="true" ma:fieldsID="f150aaa7eb4e9cf0c2265b63d0640b4e" ns1:_="" ns2:_="" ns3:_="" ns4:_="">
    <xsd:import namespace="http://schemas.microsoft.com/sharepoint/v3"/>
    <xsd:import namespace="44762f5a-5914-4ca5-8d77-2a6263d8a650"/>
    <xsd:import namespace="58a1310c-c0bd-4560-9dfd-13a14dcd98a0"/>
    <xsd:import namespace="c24280dc-9d9c-455b-9155-44f2cc36b5ab"/>
    <xsd:element name="properties">
      <xsd:complexType>
        <xsd:sequence>
          <xsd:element name="documentManagement">
            <xsd:complexType>
              <xsd:all>
                <xsd:element ref="ns1:PublishingStartDate" minOccurs="0"/>
                <xsd:element ref="ns1:PublishingExpirationDate" minOccurs="0"/>
                <xsd:element ref="ns1:_ip_UnifiedCompliancePolicyProperties" minOccurs="0"/>
                <xsd:element ref="ns1:_ip_UnifiedCompliancePolicyUIAction" minOccurs="0"/>
                <xsd:element ref="ns2:MediaServiceMetadata" minOccurs="0"/>
                <xsd:element ref="ns2:MediaServiceFastMetadata" minOccurs="0"/>
                <xsd:element ref="ns3:_dlc_DocId" minOccurs="0"/>
                <xsd:element ref="ns3:_dlc_DocIdUrl" minOccurs="0"/>
                <xsd:element ref="ns3:_dlc_DocIdPersistId" minOccurs="0"/>
                <xsd:element ref="ns4:SharedWithUsers" minOccurs="0"/>
                <xsd:element ref="ns4: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762f5a-5914-4ca5-8d77-2a6263d8a650"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Location" ma:index="29" nillable="true" ma:displayName="Location" ma:indexed="true" ma:internalName="MediaServiceLocation"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a1310c-c0bd-4560-9dfd-13a14dcd98a0" elementFormDefault="qualified">
    <xsd:import namespace="http://schemas.microsoft.com/office/2006/documentManagement/types"/>
    <xsd:import namespace="http://schemas.microsoft.com/office/infopath/2007/PartnerControls"/>
    <xsd:element name="_dlc_DocId" ma:index="14" nillable="true" ma:displayName="Document ID Value" ma:description="The value of the document ID assigned to this item." ma:indexed="true"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80261905-0f0e-46d8-92aa-3e2be30ab8e7}" ma:internalName="TaxCatchAll" ma:showField="CatchAllData" ma:web="58a1310c-c0bd-4560-9dfd-13a14dcd98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24280dc-9d9c-455b-9155-44f2cc36b5a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A0B132-C85C-431A-B9F4-E50BDC8889ED}"/>
</file>

<file path=customXml/itemProps2.xml><?xml version="1.0" encoding="utf-8"?>
<ds:datastoreItem xmlns:ds="http://schemas.openxmlformats.org/officeDocument/2006/customXml" ds:itemID="{FB85D383-DDB6-40DE-AF76-5BB766E4BEE6}"/>
</file>

<file path=customXml/itemProps3.xml><?xml version="1.0" encoding="utf-8"?>
<ds:datastoreItem xmlns:ds="http://schemas.openxmlformats.org/officeDocument/2006/customXml" ds:itemID="{3BB89BB3-8EFC-41BA-97BB-05982CD1BCC4}"/>
</file>

<file path=customXml/itemProps4.xml><?xml version="1.0" encoding="utf-8"?>
<ds:datastoreItem xmlns:ds="http://schemas.openxmlformats.org/officeDocument/2006/customXml" ds:itemID="{9B270DAC-6694-4ECF-9B64-6B7550778CCC}"/>
</file>

<file path=docProps/app.xml><?xml version="1.0" encoding="utf-8"?>
<Properties xmlns="http://schemas.openxmlformats.org/officeDocument/2006/extended-properties" xmlns:vt="http://schemas.openxmlformats.org/officeDocument/2006/docPropsVTypes">
  <Application>Microsoft Excel Online</Application>
  <Manager/>
  <Company>CDC - NCIPC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N. Thomas</dc:creator>
  <cp:keywords/>
  <dc:description/>
  <cp:lastModifiedBy>Gately, Allison (CDC/NCIPC/DIP)</cp:lastModifiedBy>
  <cp:revision/>
  <dcterms:created xsi:type="dcterms:W3CDTF">2002-05-13T15:46:14Z</dcterms:created>
  <dcterms:modified xsi:type="dcterms:W3CDTF">2024-10-11T18:52:23Z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0x0101003756D8D664189945B0E49AED16FB301A</vt:lpwstr>
  </property>
  <property fmtid="{D5CDD505-2E9C-101B-9397-08002B2CF9AE}" pid="3" name="TaxKeyword">
    <vt:lpwstr/>
  </property>
  <property fmtid="{D5CDD505-2E9C-101B-9397-08002B2CF9AE}" pid="4" name="Project Number">
    <vt:lpwstr/>
  </property>
  <property fmtid="{D5CDD505-2E9C-101B-9397-08002B2CF9AE}" pid="5" name="ComplianceAssetId">
    <vt:lpwstr/>
  </property>
  <property fmtid="{D5CDD505-2E9C-101B-9397-08002B2CF9AE}" pid="6" name="MSIP_Label_7b94a7b8-f06c-4dfe-bdcc-9b548fd58c31_Enabled">
    <vt:lpwstr>true</vt:lpwstr>
  </property>
  <property fmtid="{D5CDD505-2E9C-101B-9397-08002B2CF9AE}" pid="7" name="MSIP_Label_7b94a7b8-f06c-4dfe-bdcc-9b548fd58c31_SetDate">
    <vt:lpwstr>2024-08-07T19:16:07Z</vt:lpwstr>
  </property>
  <property fmtid="{D5CDD505-2E9C-101B-9397-08002B2CF9AE}" pid="8" name="MSIP_Label_7b94a7b8-f06c-4dfe-bdcc-9b548fd58c31_Method">
    <vt:lpwstr>Privileged</vt:lpwstr>
  </property>
  <property fmtid="{D5CDD505-2E9C-101B-9397-08002B2CF9AE}" pid="9" name="MSIP_Label_7b94a7b8-f06c-4dfe-bdcc-9b548fd58c31_Name">
    <vt:lpwstr>7b94a7b8-f06c-4dfe-bdcc-9b548fd58c31</vt:lpwstr>
  </property>
  <property fmtid="{D5CDD505-2E9C-101B-9397-08002B2CF9AE}" pid="10" name="MSIP_Label_7b94a7b8-f06c-4dfe-bdcc-9b548fd58c31_SiteId">
    <vt:lpwstr>9ce70869-60db-44fd-abe8-d2767077fc8f</vt:lpwstr>
  </property>
  <property fmtid="{D5CDD505-2E9C-101B-9397-08002B2CF9AE}" pid="11" name="MSIP_Label_7b94a7b8-f06c-4dfe-bdcc-9b548fd58c31_ActionId">
    <vt:lpwstr>ebcaf845-6cd7-4e14-a01a-76a1a2177075</vt:lpwstr>
  </property>
  <property fmtid="{D5CDD505-2E9C-101B-9397-08002B2CF9AE}" pid="12" name="MSIP_Label_7b94a7b8-f06c-4dfe-bdcc-9b548fd58c31_ContentBits">
    <vt:lpwstr>0</vt:lpwstr>
  </property>
  <property fmtid="{D5CDD505-2E9C-101B-9397-08002B2CF9AE}" pid="13" name="_dlc_DocIdItemGuid">
    <vt:lpwstr>77f3f105-bf3f-447c-8713-34024ed4f71e</vt:lpwstr>
  </property>
  <property fmtid="{D5CDD505-2E9C-101B-9397-08002B2CF9AE}" pid="14" name="MediaServiceImageTags">
    <vt:lpwstr/>
  </property>
</Properties>
</file>